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D:\Work\CPMCL\Code\dmc-scripts\"/>
    </mc:Choice>
  </mc:AlternateContent>
  <xr:revisionPtr revIDLastSave="0" documentId="13_ncr:1_{5E6FD9AA-FA21-4FB7-BBD8-847D3E037323}" xr6:coauthVersionLast="47" xr6:coauthVersionMax="47" xr10:uidLastSave="{00000000-0000-0000-0000-000000000000}"/>
  <bookViews>
    <workbookView xWindow="-28910" yWindow="1630" windowWidth="29020" windowHeight="15820" activeTab="1" xr2:uid="{00000000-000D-0000-FFFF-FFFF00000000}"/>
  </bookViews>
  <sheets>
    <sheet name="TRANSFER" sheetId="6" r:id="rId1"/>
    <sheet name="SUMMARY" sheetId="1" r:id="rId2"/>
    <sheet name="TIỀN MẶT" sheetId="18" r:id="rId3"/>
    <sheet name="MOMO" sheetId="2" r:id="rId4"/>
    <sheet name="GRAB" sheetId="9" r:id="rId5"/>
    <sheet name="GRAB_PIVOT" sheetId="8" r:id="rId6"/>
    <sheet name="BE" sheetId="3" r:id="rId7"/>
    <sheet name="BE_DUONG" sheetId="4" r:id="rId8"/>
    <sheet name="BE_CA" sheetId="5" r:id="rId9"/>
    <sheet name="ZALO-PAY" sheetId="13" r:id="rId10"/>
    <sheet name="ZALO_PIVOT" sheetId="14" r:id="rId11"/>
    <sheet name="XANHSM" sheetId="19" r:id="rId12"/>
    <sheet name="VN-PAY" sheetId="10" r:id="rId13"/>
    <sheet name="VNPAY_PIVOT" sheetId="12" r:id="rId14"/>
    <sheet name="SHOPEE" sheetId="16" r:id="rId15"/>
    <sheet name="SHOPEE_PIVOT" sheetId="17" r:id="rId16"/>
    <sheet name="lưu dữ liệu" sheetId="20" r:id="rId17"/>
  </sheets>
  <externalReferences>
    <externalReference r:id="rId18"/>
  </externalReferences>
  <definedNames>
    <definedName name="_xlnm._FilterDatabase" localSheetId="5" hidden="1">GRAB_PIVOT!$G$1:$G$1012</definedName>
    <definedName name="_xlnm._FilterDatabase" localSheetId="2" hidden="1">'TIỀN MẶT'!$E$1:$E$1005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7" i="20" l="1"/>
  <c r="R67" i="20"/>
  <c r="S66" i="20"/>
  <c r="R66" i="20"/>
  <c r="S65" i="20"/>
  <c r="R65" i="20"/>
  <c r="S64" i="20"/>
  <c r="R64" i="20"/>
  <c r="S63" i="20"/>
  <c r="R63" i="20"/>
  <c r="S62" i="20"/>
  <c r="R62" i="20"/>
  <c r="S61" i="20"/>
  <c r="R61" i="20"/>
  <c r="S60" i="20"/>
  <c r="R60" i="20"/>
  <c r="S59" i="20"/>
  <c r="R59" i="20"/>
  <c r="S58" i="20"/>
  <c r="R58" i="20"/>
  <c r="S57" i="20"/>
  <c r="R57" i="20"/>
  <c r="S56" i="20"/>
  <c r="R56" i="20"/>
  <c r="S55" i="20"/>
  <c r="R55" i="20"/>
  <c r="S54" i="20"/>
  <c r="R54" i="20"/>
  <c r="S53" i="20"/>
  <c r="R53" i="20"/>
  <c r="S52" i="20"/>
  <c r="R52" i="20"/>
  <c r="S51" i="20"/>
  <c r="R51" i="20"/>
  <c r="S50" i="20"/>
  <c r="R50" i="20"/>
  <c r="S49" i="20"/>
  <c r="R49" i="20"/>
  <c r="S48" i="20"/>
  <c r="R48" i="20"/>
  <c r="S47" i="20"/>
  <c r="R47" i="20"/>
  <c r="S46" i="20"/>
  <c r="R46" i="20"/>
  <c r="S45" i="20"/>
  <c r="R45" i="20"/>
  <c r="S44" i="20"/>
  <c r="R44" i="20"/>
  <c r="S43" i="20"/>
  <c r="R43" i="20"/>
  <c r="S42" i="20"/>
  <c r="R42" i="20"/>
  <c r="S41" i="20"/>
  <c r="R41" i="20"/>
  <c r="S40" i="20"/>
  <c r="R40" i="20"/>
  <c r="S39" i="20"/>
  <c r="R39" i="20"/>
  <c r="S38" i="20"/>
  <c r="R38" i="20"/>
  <c r="S37" i="20"/>
  <c r="R37" i="20"/>
  <c r="S36" i="20"/>
  <c r="R36" i="20"/>
  <c r="S35" i="20"/>
  <c r="R35" i="20"/>
  <c r="S34" i="20"/>
  <c r="R34" i="20"/>
  <c r="S33" i="20"/>
  <c r="R33" i="20"/>
  <c r="S32" i="20"/>
  <c r="R32" i="20"/>
  <c r="S31" i="20"/>
  <c r="R31" i="20"/>
  <c r="S30" i="20"/>
  <c r="R30" i="20"/>
  <c r="S29" i="20"/>
  <c r="R29" i="20"/>
  <c r="S28" i="20"/>
  <c r="R28" i="20"/>
  <c r="S27" i="20"/>
  <c r="R27" i="20"/>
  <c r="S26" i="20"/>
  <c r="R26" i="20"/>
  <c r="S25" i="20"/>
  <c r="R25" i="20"/>
  <c r="S24" i="20"/>
  <c r="R24" i="20"/>
  <c r="S23" i="20"/>
  <c r="R23" i="20"/>
  <c r="S22" i="20"/>
  <c r="R22" i="20"/>
  <c r="S21" i="20"/>
  <c r="R21" i="20"/>
  <c r="S20" i="20"/>
  <c r="R20" i="20"/>
  <c r="S19" i="20"/>
  <c r="R19" i="20"/>
  <c r="S18" i="20"/>
  <c r="R18" i="20"/>
  <c r="S17" i="20"/>
  <c r="R17" i="20"/>
  <c r="S16" i="20"/>
  <c r="R16" i="20"/>
  <c r="S15" i="20"/>
  <c r="R15" i="20"/>
  <c r="S14" i="20"/>
  <c r="R14" i="20"/>
  <c r="S13" i="20"/>
  <c r="R13" i="20"/>
  <c r="S12" i="20"/>
  <c r="R12" i="20"/>
  <c r="S11" i="20"/>
  <c r="R11" i="20"/>
  <c r="S10" i="20"/>
  <c r="R10" i="20"/>
  <c r="S9" i="20"/>
  <c r="R9" i="20"/>
  <c r="S8" i="20"/>
  <c r="R8" i="20"/>
  <c r="S7" i="20"/>
  <c r="R7" i="20"/>
  <c r="S6" i="20"/>
  <c r="R6" i="20"/>
  <c r="M6" i="20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S5" i="20"/>
  <c r="R5" i="20"/>
  <c r="D13" i="13" l="1"/>
  <c r="D21" i="13"/>
  <c r="D29" i="13"/>
  <c r="D37" i="13"/>
  <c r="D45" i="13"/>
  <c r="D53" i="13"/>
  <c r="D61" i="13"/>
  <c r="D12" i="14"/>
  <c r="D12" i="13" s="1"/>
  <c r="D13" i="14"/>
  <c r="D14" i="14"/>
  <c r="D14" i="13" s="1"/>
  <c r="D15" i="14"/>
  <c r="D15" i="13" s="1"/>
  <c r="D16" i="14"/>
  <c r="D16" i="13" s="1"/>
  <c r="D17" i="14"/>
  <c r="D17" i="13" s="1"/>
  <c r="D18" i="14"/>
  <c r="D18" i="13" s="1"/>
  <c r="D19" i="14"/>
  <c r="D19" i="13" s="1"/>
  <c r="D20" i="14"/>
  <c r="D20" i="13" s="1"/>
  <c r="D21" i="14"/>
  <c r="D22" i="14"/>
  <c r="D22" i="13" s="1"/>
  <c r="D23" i="14"/>
  <c r="D23" i="13" s="1"/>
  <c r="D24" i="14"/>
  <c r="D24" i="13" s="1"/>
  <c r="D25" i="14"/>
  <c r="D25" i="13" s="1"/>
  <c r="D26" i="14"/>
  <c r="D26" i="13" s="1"/>
  <c r="D27" i="14"/>
  <c r="D27" i="13" s="1"/>
  <c r="D28" i="14"/>
  <c r="D28" i="13" s="1"/>
  <c r="D29" i="14"/>
  <c r="D30" i="14"/>
  <c r="D30" i="13" s="1"/>
  <c r="D31" i="14"/>
  <c r="D31" i="13" s="1"/>
  <c r="D32" i="14"/>
  <c r="D32" i="13" s="1"/>
  <c r="D33" i="14"/>
  <c r="D33" i="13" s="1"/>
  <c r="D34" i="14"/>
  <c r="D34" i="13" s="1"/>
  <c r="D35" i="14"/>
  <c r="D35" i="13" s="1"/>
  <c r="D36" i="14"/>
  <c r="D36" i="13" s="1"/>
  <c r="D37" i="14"/>
  <c r="D38" i="14"/>
  <c r="D38" i="13" s="1"/>
  <c r="D39" i="14"/>
  <c r="D39" i="13" s="1"/>
  <c r="D40" i="14"/>
  <c r="D40" i="13" s="1"/>
  <c r="D41" i="14"/>
  <c r="D41" i="13" s="1"/>
  <c r="D42" i="14"/>
  <c r="D42" i="13" s="1"/>
  <c r="D43" i="14"/>
  <c r="D43" i="13" s="1"/>
  <c r="D44" i="14"/>
  <c r="D44" i="13" s="1"/>
  <c r="D45" i="14"/>
  <c r="D46" i="14"/>
  <c r="D46" i="13" s="1"/>
  <c r="D47" i="14"/>
  <c r="D47" i="13" s="1"/>
  <c r="D48" i="14"/>
  <c r="D48" i="13" s="1"/>
  <c r="D49" i="14"/>
  <c r="D49" i="13" s="1"/>
  <c r="D50" i="14"/>
  <c r="D50" i="13" s="1"/>
  <c r="D51" i="14"/>
  <c r="D51" i="13" s="1"/>
  <c r="D52" i="14"/>
  <c r="D52" i="13" s="1"/>
  <c r="D53" i="14"/>
  <c r="D54" i="14"/>
  <c r="D54" i="13" s="1"/>
  <c r="D55" i="14"/>
  <c r="D55" i="13" s="1"/>
  <c r="D56" i="14"/>
  <c r="D56" i="13" s="1"/>
  <c r="D57" i="14"/>
  <c r="D57" i="13" s="1"/>
  <c r="D58" i="14"/>
  <c r="D58" i="13" s="1"/>
  <c r="D59" i="14"/>
  <c r="D59" i="13" s="1"/>
  <c r="D60" i="14"/>
  <c r="D60" i="13" s="1"/>
  <c r="D61" i="14"/>
  <c r="D62" i="14"/>
  <c r="D62" i="13" s="1"/>
  <c r="D63" i="14"/>
  <c r="D63" i="13" s="1"/>
  <c r="D64" i="14"/>
  <c r="D64" i="13" s="1"/>
  <c r="D65" i="14"/>
  <c r="D65" i="13" s="1"/>
  <c r="D66" i="14"/>
  <c r="D66" i="13" s="1"/>
  <c r="D67" i="14"/>
  <c r="D67" i="13" s="1"/>
  <c r="D68" i="14"/>
  <c r="D69" i="14"/>
  <c r="D6" i="14"/>
  <c r="D6" i="13" s="1"/>
  <c r="D7" i="14"/>
  <c r="D7" i="13" s="1"/>
  <c r="D8" i="14"/>
  <c r="D8" i="13" s="1"/>
  <c r="D9" i="14"/>
  <c r="D9" i="13" s="1"/>
  <c r="D10" i="14"/>
  <c r="D10" i="13" s="1"/>
  <c r="D11" i="14"/>
  <c r="D11" i="13" s="1"/>
  <c r="D5" i="14"/>
  <c r="D5" i="13" s="1"/>
  <c r="F45" i="3"/>
  <c r="F19" i="3"/>
  <c r="F6" i="5"/>
  <c r="F7" i="5"/>
  <c r="F7" i="3" s="1"/>
  <c r="F8" i="5"/>
  <c r="F9" i="5"/>
  <c r="F10" i="5"/>
  <c r="F11" i="5"/>
  <c r="F12" i="5"/>
  <c r="F13" i="5"/>
  <c r="F14" i="5"/>
  <c r="F14" i="3" s="1"/>
  <c r="F15" i="5"/>
  <c r="F15" i="3" s="1"/>
  <c r="F16" i="5"/>
  <c r="F17" i="5"/>
  <c r="F18" i="5"/>
  <c r="F19" i="5"/>
  <c r="F20" i="5"/>
  <c r="F21" i="5"/>
  <c r="F22" i="5"/>
  <c r="F23" i="5"/>
  <c r="F23" i="3" s="1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6" i="3" s="1"/>
  <c r="F47" i="5"/>
  <c r="F47" i="3" s="1"/>
  <c r="F48" i="5"/>
  <c r="F48" i="3" s="1"/>
  <c r="F49" i="5"/>
  <c r="F49" i="3" s="1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5" i="5"/>
  <c r="CT8" i="1" l="1"/>
  <c r="CT27" i="1"/>
  <c r="CT53" i="1"/>
  <c r="E6" i="9"/>
  <c r="CT6" i="1" s="1"/>
  <c r="E13" i="9"/>
  <c r="CT13" i="1" s="1"/>
  <c r="E22" i="9"/>
  <c r="CT22" i="1" s="1"/>
  <c r="E24" i="9"/>
  <c r="CT24" i="1" s="1"/>
  <c r="E25" i="9"/>
  <c r="CT25" i="1" s="1"/>
  <c r="E27" i="9"/>
  <c r="E42" i="9"/>
  <c r="CT42" i="1" s="1"/>
  <c r="E53" i="9"/>
  <c r="E62" i="9"/>
  <c r="CT62" i="1" s="1"/>
  <c r="E63" i="9"/>
  <c r="CT63" i="1" s="1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12" i="8"/>
  <c r="D6" i="8"/>
  <c r="D7" i="8"/>
  <c r="D8" i="8"/>
  <c r="D9" i="8"/>
  <c r="D10" i="8"/>
  <c r="D11" i="8"/>
  <c r="D5" i="8"/>
  <c r="J6" i="1" l="1"/>
  <c r="D6" i="1" s="1"/>
  <c r="J7" i="1"/>
  <c r="E7" i="1" s="1"/>
  <c r="J8" i="1"/>
  <c r="E8" i="1" s="1"/>
  <c r="J9" i="1"/>
  <c r="D9" i="1" s="1"/>
  <c r="J10" i="1"/>
  <c r="D10" i="1" s="1"/>
  <c r="J11" i="1"/>
  <c r="E11" i="1" s="1"/>
  <c r="J12" i="1"/>
  <c r="E12" i="1" s="1"/>
  <c r="J13" i="1"/>
  <c r="D13" i="1" s="1"/>
  <c r="J14" i="1"/>
  <c r="D14" i="1" s="1"/>
  <c r="J15" i="1"/>
  <c r="E15" i="1" s="1"/>
  <c r="J16" i="1"/>
  <c r="E16" i="1" s="1"/>
  <c r="J17" i="1"/>
  <c r="D17" i="1" s="1"/>
  <c r="J18" i="1"/>
  <c r="D18" i="1" s="1"/>
  <c r="J19" i="1"/>
  <c r="E19" i="1" s="1"/>
  <c r="J20" i="1"/>
  <c r="E20" i="1" s="1"/>
  <c r="J21" i="1"/>
  <c r="D21" i="1" s="1"/>
  <c r="J22" i="1"/>
  <c r="D22" i="1" s="1"/>
  <c r="J23" i="1"/>
  <c r="E23" i="1" s="1"/>
  <c r="J24" i="1"/>
  <c r="E24" i="1" s="1"/>
  <c r="J25" i="1"/>
  <c r="D25" i="1" s="1"/>
  <c r="J26" i="1"/>
  <c r="D26" i="1" s="1"/>
  <c r="J27" i="1"/>
  <c r="E27" i="1" s="1"/>
  <c r="J28" i="1"/>
  <c r="E28" i="1" s="1"/>
  <c r="J29" i="1"/>
  <c r="D29" i="1" s="1"/>
  <c r="J30" i="1"/>
  <c r="D30" i="1" s="1"/>
  <c r="J31" i="1"/>
  <c r="E31" i="1" s="1"/>
  <c r="J32" i="1"/>
  <c r="E32" i="1" s="1"/>
  <c r="J33" i="1"/>
  <c r="D33" i="1" s="1"/>
  <c r="J34" i="1"/>
  <c r="D34" i="1" s="1"/>
  <c r="J35" i="1"/>
  <c r="E35" i="1" s="1"/>
  <c r="J36" i="1"/>
  <c r="E36" i="1" s="1"/>
  <c r="J37" i="1"/>
  <c r="D37" i="1" s="1"/>
  <c r="J38" i="1"/>
  <c r="D38" i="1" s="1"/>
  <c r="J39" i="1"/>
  <c r="E39" i="1" s="1"/>
  <c r="J40" i="1"/>
  <c r="E40" i="1" s="1"/>
  <c r="J41" i="1"/>
  <c r="D41" i="1" s="1"/>
  <c r="J42" i="1"/>
  <c r="D42" i="1" s="1"/>
  <c r="J43" i="1"/>
  <c r="E43" i="1" s="1"/>
  <c r="J44" i="1"/>
  <c r="E44" i="1" s="1"/>
  <c r="J45" i="1"/>
  <c r="D45" i="1" s="1"/>
  <c r="J46" i="1"/>
  <c r="D46" i="1" s="1"/>
  <c r="J47" i="1"/>
  <c r="E47" i="1" s="1"/>
  <c r="J48" i="1"/>
  <c r="E48" i="1" s="1"/>
  <c r="J49" i="1"/>
  <c r="D49" i="1" s="1"/>
  <c r="J50" i="1"/>
  <c r="D50" i="1" s="1"/>
  <c r="J51" i="1"/>
  <c r="E51" i="1" s="1"/>
  <c r="J52" i="1"/>
  <c r="E52" i="1" s="1"/>
  <c r="J53" i="1"/>
  <c r="D53" i="1" s="1"/>
  <c r="J54" i="1"/>
  <c r="D54" i="1" s="1"/>
  <c r="J55" i="1"/>
  <c r="E55" i="1" s="1"/>
  <c r="J56" i="1"/>
  <c r="E56" i="1" s="1"/>
  <c r="J57" i="1"/>
  <c r="D57" i="1" s="1"/>
  <c r="J58" i="1"/>
  <c r="D58" i="1" s="1"/>
  <c r="J59" i="1"/>
  <c r="E59" i="1" s="1"/>
  <c r="J60" i="1"/>
  <c r="E60" i="1" s="1"/>
  <c r="J61" i="1"/>
  <c r="D61" i="1" s="1"/>
  <c r="J62" i="1"/>
  <c r="D62" i="1" s="1"/>
  <c r="J63" i="1"/>
  <c r="E63" i="1" s="1"/>
  <c r="J64" i="1"/>
  <c r="E64" i="1" s="1"/>
  <c r="J65" i="1"/>
  <c r="D65" i="1" s="1"/>
  <c r="J66" i="1"/>
  <c r="D66" i="1" s="1"/>
  <c r="J67" i="1"/>
  <c r="E67" i="1" s="1"/>
  <c r="J5" i="1"/>
  <c r="E5" i="1" s="1"/>
  <c r="E66" i="1" l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F38" i="18" l="1"/>
  <c r="G38" i="18"/>
  <c r="F13" i="18" l="1"/>
  <c r="G13" i="18"/>
  <c r="G6" i="18" l="1"/>
  <c r="G7" i="18"/>
  <c r="G8" i="18"/>
  <c r="G9" i="18"/>
  <c r="G10" i="18"/>
  <c r="G11" i="18"/>
  <c r="G12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5" i="18"/>
  <c r="G67" i="20"/>
  <c r="F67" i="20"/>
  <c r="G66" i="20"/>
  <c r="F66" i="20"/>
  <c r="G65" i="20"/>
  <c r="F65" i="20"/>
  <c r="G64" i="20"/>
  <c r="F64" i="20"/>
  <c r="G63" i="20"/>
  <c r="F63" i="20"/>
  <c r="G62" i="20"/>
  <c r="F62" i="20"/>
  <c r="G61" i="20"/>
  <c r="F61" i="20"/>
  <c r="G60" i="20"/>
  <c r="F60" i="20"/>
  <c r="G59" i="20"/>
  <c r="F59" i="20"/>
  <c r="G58" i="20"/>
  <c r="F58" i="20"/>
  <c r="G57" i="20"/>
  <c r="F57" i="20"/>
  <c r="G56" i="20"/>
  <c r="F56" i="20"/>
  <c r="G55" i="20"/>
  <c r="F55" i="20"/>
  <c r="G54" i="20"/>
  <c r="F54" i="20"/>
  <c r="F53" i="20"/>
  <c r="E53" i="20"/>
  <c r="G53" i="20" s="1"/>
  <c r="F52" i="20"/>
  <c r="E52" i="20"/>
  <c r="G52" i="20" s="1"/>
  <c r="G51" i="20"/>
  <c r="F51" i="20"/>
  <c r="G50" i="20"/>
  <c r="F50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30" i="20"/>
  <c r="F30" i="20"/>
  <c r="G29" i="20"/>
  <c r="F29" i="20"/>
  <c r="G28" i="20"/>
  <c r="F28" i="20"/>
  <c r="F27" i="20"/>
  <c r="E27" i="20"/>
  <c r="G27" i="20" s="1"/>
  <c r="G26" i="20"/>
  <c r="F26" i="20"/>
  <c r="F25" i="20"/>
  <c r="E25" i="20"/>
  <c r="G25" i="20" s="1"/>
  <c r="F24" i="20"/>
  <c r="E24" i="20"/>
  <c r="G24" i="20" s="1"/>
  <c r="G23" i="20"/>
  <c r="F23" i="20"/>
  <c r="F22" i="20"/>
  <c r="E22" i="20"/>
  <c r="G22" i="20" s="1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F9" i="20"/>
  <c r="E9" i="20"/>
  <c r="G9" i="20" s="1"/>
  <c r="F8" i="20"/>
  <c r="E8" i="20"/>
  <c r="G8" i="20" s="1"/>
  <c r="F7" i="20"/>
  <c r="E7" i="20"/>
  <c r="G7" i="20" s="1"/>
  <c r="F6" i="20"/>
  <c r="E6" i="20"/>
  <c r="G6" i="20" s="1"/>
  <c r="A6" i="20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F5" i="20"/>
  <c r="E5" i="20"/>
  <c r="G5" i="20" s="1"/>
  <c r="F42" i="18"/>
  <c r="F60" i="18" l="1"/>
  <c r="F57" i="18"/>
  <c r="F16" i="18" l="1"/>
  <c r="F2" i="19" l="1"/>
  <c r="F6" i="4"/>
  <c r="F7" i="4"/>
  <c r="F8" i="4"/>
  <c r="F8" i="3" s="1"/>
  <c r="F9" i="4"/>
  <c r="F9" i="3" s="1"/>
  <c r="F10" i="4"/>
  <c r="F10" i="3" s="1"/>
  <c r="F11" i="4"/>
  <c r="F11" i="3" s="1"/>
  <c r="F12" i="4"/>
  <c r="F12" i="3" s="1"/>
  <c r="F13" i="4"/>
  <c r="F14" i="4"/>
  <c r="F15" i="4"/>
  <c r="F16" i="4"/>
  <c r="F16" i="3" s="1"/>
  <c r="F17" i="4"/>
  <c r="F17" i="3" s="1"/>
  <c r="F18" i="4"/>
  <c r="F18" i="3" s="1"/>
  <c r="F19" i="4"/>
  <c r="F20" i="4"/>
  <c r="F20" i="3" s="1"/>
  <c r="F21" i="4"/>
  <c r="F21" i="3" s="1"/>
  <c r="F22" i="4"/>
  <c r="F23" i="4"/>
  <c r="F24" i="4"/>
  <c r="F24" i="3" s="1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5" i="4"/>
  <c r="F5" i="3" s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5" i="1"/>
  <c r="LH6" i="1"/>
  <c r="LB6" i="1" s="1"/>
  <c r="LH28" i="1"/>
  <c r="LH29" i="1"/>
  <c r="LB29" i="1" s="1"/>
  <c r="LH31" i="1"/>
  <c r="LB31" i="1" s="1"/>
  <c r="LH38" i="1"/>
  <c r="LH39" i="1"/>
  <c r="LH53" i="1"/>
  <c r="MD6" i="1"/>
  <c r="LI6" i="1" s="1"/>
  <c r="MD31" i="1"/>
  <c r="LI31" i="1" s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5" i="1"/>
  <c r="AP5" i="1" s="1"/>
  <c r="D6" i="19"/>
  <c r="D7" i="19"/>
  <c r="GN7" i="1" s="1"/>
  <c r="GO7" i="1" s="1"/>
  <c r="D8" i="19"/>
  <c r="D9" i="19"/>
  <c r="GN9" i="1" s="1"/>
  <c r="GO9" i="1" s="1"/>
  <c r="D10" i="19"/>
  <c r="D11" i="19"/>
  <c r="D12" i="19"/>
  <c r="D13" i="19"/>
  <c r="GN13" i="1" s="1"/>
  <c r="GO13" i="1" s="1"/>
  <c r="D14" i="19"/>
  <c r="D15" i="19"/>
  <c r="GN15" i="1" s="1"/>
  <c r="GO15" i="1" s="1"/>
  <c r="D16" i="19"/>
  <c r="D17" i="19"/>
  <c r="D18" i="19"/>
  <c r="D19" i="19"/>
  <c r="D20" i="19"/>
  <c r="D21" i="19"/>
  <c r="GN21" i="1" s="1"/>
  <c r="GO21" i="1" s="1"/>
  <c r="D22" i="19"/>
  <c r="D23" i="19"/>
  <c r="GN23" i="1" s="1"/>
  <c r="GO23" i="1" s="1"/>
  <c r="D24" i="19"/>
  <c r="D25" i="19"/>
  <c r="D26" i="19"/>
  <c r="D27" i="19"/>
  <c r="D28" i="19"/>
  <c r="D29" i="19"/>
  <c r="GN29" i="1" s="1"/>
  <c r="GO29" i="1" s="1"/>
  <c r="D30" i="19"/>
  <c r="D31" i="19"/>
  <c r="GN31" i="1" s="1"/>
  <c r="GO31" i="1" s="1"/>
  <c r="D32" i="19"/>
  <c r="D33" i="19"/>
  <c r="D34" i="19"/>
  <c r="D35" i="19"/>
  <c r="D36" i="19"/>
  <c r="D37" i="19"/>
  <c r="GN37" i="1" s="1"/>
  <c r="GO37" i="1" s="1"/>
  <c r="D38" i="19"/>
  <c r="D39" i="19"/>
  <c r="GN39" i="1" s="1"/>
  <c r="GO39" i="1" s="1"/>
  <c r="D40" i="19"/>
  <c r="D41" i="19"/>
  <c r="D42" i="19"/>
  <c r="D43" i="19"/>
  <c r="D44" i="19"/>
  <c r="D49" i="19"/>
  <c r="GN49" i="1" s="1"/>
  <c r="GO49" i="1" s="1"/>
  <c r="D50" i="19"/>
  <c r="D51" i="19"/>
  <c r="GN51" i="1" s="1"/>
  <c r="GO51" i="1" s="1"/>
  <c r="D52" i="19"/>
  <c r="D53" i="19"/>
  <c r="D54" i="19"/>
  <c r="D55" i="19"/>
  <c r="D56" i="19"/>
  <c r="D57" i="19"/>
  <c r="GN57" i="1" s="1"/>
  <c r="GO57" i="1" s="1"/>
  <c r="D58" i="19"/>
  <c r="D59" i="19"/>
  <c r="GN59" i="1" s="1"/>
  <c r="GO59" i="1" s="1"/>
  <c r="D60" i="19"/>
  <c r="D61" i="19"/>
  <c r="D62" i="19"/>
  <c r="D63" i="19"/>
  <c r="D64" i="19"/>
  <c r="D65" i="19"/>
  <c r="GN65" i="1" s="1"/>
  <c r="GO65" i="1" s="1"/>
  <c r="D66" i="19"/>
  <c r="D67" i="19"/>
  <c r="GN67" i="1" s="1"/>
  <c r="GO67" i="1" s="1"/>
  <c r="D5" i="19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KC67" i="1"/>
  <c r="GN6" i="1"/>
  <c r="GO6" i="1" s="1"/>
  <c r="GN8" i="1"/>
  <c r="GO8" i="1" s="1"/>
  <c r="GN10" i="1"/>
  <c r="GO10" i="1" s="1"/>
  <c r="GN11" i="1"/>
  <c r="GO11" i="1" s="1"/>
  <c r="GN12" i="1"/>
  <c r="GO12" i="1" s="1"/>
  <c r="GN14" i="1"/>
  <c r="GO14" i="1" s="1"/>
  <c r="GN16" i="1"/>
  <c r="GO16" i="1" s="1"/>
  <c r="GN17" i="1"/>
  <c r="GO17" i="1" s="1"/>
  <c r="GN18" i="1"/>
  <c r="GO18" i="1" s="1"/>
  <c r="GN19" i="1"/>
  <c r="GO19" i="1" s="1"/>
  <c r="GN20" i="1"/>
  <c r="GO20" i="1" s="1"/>
  <c r="GN22" i="1"/>
  <c r="GO22" i="1" s="1"/>
  <c r="GN24" i="1"/>
  <c r="GO24" i="1" s="1"/>
  <c r="GN25" i="1"/>
  <c r="GO25" i="1" s="1"/>
  <c r="GN26" i="1"/>
  <c r="GO26" i="1" s="1"/>
  <c r="GN27" i="1"/>
  <c r="GO27" i="1" s="1"/>
  <c r="GN28" i="1"/>
  <c r="GO28" i="1" s="1"/>
  <c r="GN30" i="1"/>
  <c r="GO30" i="1" s="1"/>
  <c r="GN32" i="1"/>
  <c r="GO32" i="1" s="1"/>
  <c r="GN33" i="1"/>
  <c r="GO33" i="1" s="1"/>
  <c r="GN34" i="1"/>
  <c r="GO34" i="1" s="1"/>
  <c r="GN35" i="1"/>
  <c r="GO35" i="1" s="1"/>
  <c r="GN36" i="1"/>
  <c r="GO36" i="1" s="1"/>
  <c r="GN38" i="1"/>
  <c r="GO38" i="1" s="1"/>
  <c r="GN40" i="1"/>
  <c r="GO40" i="1" s="1"/>
  <c r="GN41" i="1"/>
  <c r="GO41" i="1" s="1"/>
  <c r="GN42" i="1"/>
  <c r="GO42" i="1" s="1"/>
  <c r="GN43" i="1"/>
  <c r="GO43" i="1" s="1"/>
  <c r="GN44" i="1"/>
  <c r="GO44" i="1" s="1"/>
  <c r="GN45" i="1"/>
  <c r="GN46" i="1"/>
  <c r="GN47" i="1"/>
  <c r="GN48" i="1"/>
  <c r="GN50" i="1"/>
  <c r="GO50" i="1" s="1"/>
  <c r="GN52" i="1"/>
  <c r="GO52" i="1" s="1"/>
  <c r="GN53" i="1"/>
  <c r="GO53" i="1" s="1"/>
  <c r="GN54" i="1"/>
  <c r="GO54" i="1" s="1"/>
  <c r="GN55" i="1"/>
  <c r="GO55" i="1" s="1"/>
  <c r="GN56" i="1"/>
  <c r="GO56" i="1" s="1"/>
  <c r="GN58" i="1"/>
  <c r="GO58" i="1" s="1"/>
  <c r="GN60" i="1"/>
  <c r="GO60" i="1" s="1"/>
  <c r="GN61" i="1"/>
  <c r="GO61" i="1" s="1"/>
  <c r="GN62" i="1"/>
  <c r="GO62" i="1" s="1"/>
  <c r="GN63" i="1"/>
  <c r="GO63" i="1" s="1"/>
  <c r="GN64" i="1"/>
  <c r="GO64" i="1" s="1"/>
  <c r="GN66" i="1"/>
  <c r="GO66" i="1" s="1"/>
  <c r="GN5" i="1"/>
  <c r="GO5" i="1" s="1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E6" i="19"/>
  <c r="A6" i="19"/>
  <c r="E5" i="19"/>
  <c r="FI6" i="1"/>
  <c r="FI7" i="1"/>
  <c r="FI8" i="1"/>
  <c r="FI9" i="1"/>
  <c r="FI10" i="1"/>
  <c r="GE10" i="1" s="1"/>
  <c r="FI12" i="1"/>
  <c r="FD12" i="1" s="1"/>
  <c r="FI13" i="1"/>
  <c r="FD13" i="1" s="1"/>
  <c r="FI14" i="1"/>
  <c r="FD14" i="1" s="1"/>
  <c r="FI15" i="1"/>
  <c r="FI16" i="1"/>
  <c r="FD16" i="1" s="1"/>
  <c r="FI17" i="1"/>
  <c r="FD17" i="1" s="1"/>
  <c r="FI18" i="1"/>
  <c r="FD18" i="1" s="1"/>
  <c r="FI19" i="1"/>
  <c r="FD19" i="1" s="1"/>
  <c r="FI20" i="1"/>
  <c r="FD20" i="1" s="1"/>
  <c r="FI21" i="1"/>
  <c r="FD21" i="1" s="1"/>
  <c r="FI22" i="1"/>
  <c r="FD22" i="1" s="1"/>
  <c r="FI23" i="1"/>
  <c r="FD23" i="1" s="1"/>
  <c r="FI24" i="1"/>
  <c r="FD24" i="1" s="1"/>
  <c r="FI25" i="1"/>
  <c r="FD25" i="1" s="1"/>
  <c r="FI26" i="1"/>
  <c r="FD26" i="1" s="1"/>
  <c r="FI27" i="1"/>
  <c r="FD27" i="1" s="1"/>
  <c r="FI32" i="1"/>
  <c r="FD32" i="1" s="1"/>
  <c r="FI33" i="1"/>
  <c r="FD33" i="1" s="1"/>
  <c r="FI34" i="1"/>
  <c r="FD34" i="1" s="1"/>
  <c r="FI35" i="1"/>
  <c r="FD35" i="1" s="1"/>
  <c r="FI36" i="1"/>
  <c r="FD36" i="1" s="1"/>
  <c r="FI38" i="1"/>
  <c r="FD38" i="1" s="1"/>
  <c r="FI39" i="1"/>
  <c r="FD39" i="1" s="1"/>
  <c r="FI40" i="1"/>
  <c r="FD40" i="1" s="1"/>
  <c r="FI42" i="1"/>
  <c r="FI44" i="1"/>
  <c r="FD44" i="1" s="1"/>
  <c r="FI45" i="1"/>
  <c r="FD45" i="1" s="1"/>
  <c r="FI49" i="1"/>
  <c r="FD49" i="1" s="1"/>
  <c r="FI50" i="1"/>
  <c r="FD50" i="1" s="1"/>
  <c r="FI53" i="1"/>
  <c r="FD53" i="1" s="1"/>
  <c r="FI55" i="1"/>
  <c r="FD55" i="1" s="1"/>
  <c r="FI56" i="1"/>
  <c r="FD56" i="1" s="1"/>
  <c r="FI57" i="1"/>
  <c r="FD57" i="1" s="1"/>
  <c r="FI58" i="1"/>
  <c r="FI59" i="1"/>
  <c r="FD59" i="1" s="1"/>
  <c r="FI63" i="1"/>
  <c r="FI64" i="1"/>
  <c r="FD64" i="1" s="1"/>
  <c r="FI65" i="1"/>
  <c r="FD65" i="1" s="1"/>
  <c r="FI66" i="1"/>
  <c r="FD66" i="1" s="1"/>
  <c r="FI5" i="1"/>
  <c r="ED7" i="1"/>
  <c r="ED8" i="1"/>
  <c r="ED9" i="1"/>
  <c r="ED10" i="1"/>
  <c r="ED11" i="1"/>
  <c r="EZ11" i="1" s="1"/>
  <c r="ED12" i="1"/>
  <c r="ED14" i="1"/>
  <c r="ED15" i="1"/>
  <c r="ED16" i="1"/>
  <c r="EZ16" i="1" s="1"/>
  <c r="ED17" i="1"/>
  <c r="ED18" i="1"/>
  <c r="ED19" i="1"/>
  <c r="ED20" i="1"/>
  <c r="ED21" i="1"/>
  <c r="ED23" i="1"/>
  <c r="ED24" i="1"/>
  <c r="ED45" i="1"/>
  <c r="ED46" i="1"/>
  <c r="ED47" i="1"/>
  <c r="ED48" i="1"/>
  <c r="ED49" i="1"/>
  <c r="ED5" i="1"/>
  <c r="CY8" i="1"/>
  <c r="CS8" i="1" s="1"/>
  <c r="F67" i="18"/>
  <c r="HS67" i="1" s="1"/>
  <c r="IB67" i="1" s="1"/>
  <c r="IX67" i="1"/>
  <c r="JG67" i="1" s="1"/>
  <c r="F66" i="18"/>
  <c r="HS66" i="1" s="1"/>
  <c r="IB66" i="1" s="1"/>
  <c r="IX66" i="1"/>
  <c r="JG66" i="1" s="1"/>
  <c r="F65" i="18"/>
  <c r="HS65" i="1" s="1"/>
  <c r="IB65" i="1" s="1"/>
  <c r="IX65" i="1"/>
  <c r="JG65" i="1" s="1"/>
  <c r="F64" i="18"/>
  <c r="HS64" i="1" s="1"/>
  <c r="IB64" i="1" s="1"/>
  <c r="IX64" i="1"/>
  <c r="F63" i="18"/>
  <c r="HS63" i="1" s="1"/>
  <c r="IB63" i="1" s="1"/>
  <c r="IX63" i="1"/>
  <c r="JG63" i="1" s="1"/>
  <c r="F62" i="18"/>
  <c r="HS62" i="1" s="1"/>
  <c r="IB62" i="1" s="1"/>
  <c r="IX62" i="1"/>
  <c r="JG62" i="1" s="1"/>
  <c r="F61" i="18"/>
  <c r="HS61" i="1" s="1"/>
  <c r="IB61" i="1" s="1"/>
  <c r="IX61" i="1"/>
  <c r="JG61" i="1" s="1"/>
  <c r="HS60" i="1"/>
  <c r="IB60" i="1" s="1"/>
  <c r="IX60" i="1"/>
  <c r="F59" i="18"/>
  <c r="HS59" i="1" s="1"/>
  <c r="IB59" i="1" s="1"/>
  <c r="IX59" i="1"/>
  <c r="JG59" i="1" s="1"/>
  <c r="F58" i="18"/>
  <c r="HS58" i="1" s="1"/>
  <c r="IB58" i="1" s="1"/>
  <c r="IX58" i="1"/>
  <c r="JG58" i="1" s="1"/>
  <c r="HS57" i="1"/>
  <c r="IB57" i="1" s="1"/>
  <c r="IX57" i="1"/>
  <c r="JG57" i="1" s="1"/>
  <c r="F56" i="18"/>
  <c r="HS56" i="1" s="1"/>
  <c r="IB56" i="1" s="1"/>
  <c r="IX56" i="1"/>
  <c r="F55" i="18"/>
  <c r="HS55" i="1" s="1"/>
  <c r="IB55" i="1" s="1"/>
  <c r="IX55" i="1"/>
  <c r="JG55" i="1" s="1"/>
  <c r="F54" i="18"/>
  <c r="HS54" i="1" s="1"/>
  <c r="IB54" i="1" s="1"/>
  <c r="IX54" i="1"/>
  <c r="JG54" i="1" s="1"/>
  <c r="F53" i="18"/>
  <c r="HS53" i="1" s="1"/>
  <c r="IB53" i="1" s="1"/>
  <c r="IX53" i="1"/>
  <c r="JG53" i="1" s="1"/>
  <c r="F52" i="18"/>
  <c r="HS52" i="1" s="1"/>
  <c r="IB52" i="1" s="1"/>
  <c r="IX52" i="1"/>
  <c r="F51" i="18"/>
  <c r="HS51" i="1" s="1"/>
  <c r="IB51" i="1" s="1"/>
  <c r="IX51" i="1"/>
  <c r="JG51" i="1" s="1"/>
  <c r="F50" i="18"/>
  <c r="HS50" i="1" s="1"/>
  <c r="IB50" i="1" s="1"/>
  <c r="IX50" i="1"/>
  <c r="JG50" i="1" s="1"/>
  <c r="F49" i="18"/>
  <c r="HS49" i="1" s="1"/>
  <c r="IB49" i="1" s="1"/>
  <c r="IX49" i="1"/>
  <c r="JG49" i="1" s="1"/>
  <c r="F48" i="18"/>
  <c r="HS48" i="1" s="1"/>
  <c r="IB48" i="1" s="1"/>
  <c r="IX48" i="1"/>
  <c r="F47" i="18"/>
  <c r="HS47" i="1" s="1"/>
  <c r="IB47" i="1" s="1"/>
  <c r="IX47" i="1"/>
  <c r="JG47" i="1" s="1"/>
  <c r="F46" i="18"/>
  <c r="HS46" i="1" s="1"/>
  <c r="IB46" i="1" s="1"/>
  <c r="IX46" i="1"/>
  <c r="JG46" i="1" s="1"/>
  <c r="F45" i="18"/>
  <c r="HS45" i="1" s="1"/>
  <c r="IB45" i="1" s="1"/>
  <c r="IX45" i="1"/>
  <c r="JG45" i="1" s="1"/>
  <c r="F44" i="18"/>
  <c r="HS44" i="1" s="1"/>
  <c r="IB44" i="1" s="1"/>
  <c r="IX44" i="1"/>
  <c r="F43" i="18"/>
  <c r="HS43" i="1" s="1"/>
  <c r="IB43" i="1" s="1"/>
  <c r="IX43" i="1"/>
  <c r="JG43" i="1" s="1"/>
  <c r="HS42" i="1"/>
  <c r="IB42" i="1" s="1"/>
  <c r="IX42" i="1"/>
  <c r="JG42" i="1" s="1"/>
  <c r="F41" i="18"/>
  <c r="HS41" i="1" s="1"/>
  <c r="IB41" i="1" s="1"/>
  <c r="IX41" i="1"/>
  <c r="JG41" i="1" s="1"/>
  <c r="F40" i="18"/>
  <c r="HS40" i="1" s="1"/>
  <c r="IB40" i="1" s="1"/>
  <c r="IX40" i="1"/>
  <c r="F39" i="18"/>
  <c r="HS39" i="1" s="1"/>
  <c r="IB39" i="1" s="1"/>
  <c r="IX39" i="1"/>
  <c r="JG39" i="1" s="1"/>
  <c r="HS38" i="1"/>
  <c r="IB38" i="1" s="1"/>
  <c r="IX38" i="1"/>
  <c r="JG38" i="1" s="1"/>
  <c r="F37" i="18"/>
  <c r="HS37" i="1" s="1"/>
  <c r="IB37" i="1" s="1"/>
  <c r="IX37" i="1"/>
  <c r="JG37" i="1" s="1"/>
  <c r="F36" i="18"/>
  <c r="HS36" i="1" s="1"/>
  <c r="IB36" i="1" s="1"/>
  <c r="IX36" i="1"/>
  <c r="F35" i="18"/>
  <c r="HS35" i="1" s="1"/>
  <c r="IB35" i="1" s="1"/>
  <c r="IX35" i="1"/>
  <c r="JG35" i="1" s="1"/>
  <c r="F34" i="18"/>
  <c r="HS8" i="1" s="1"/>
  <c r="IB8" i="1" s="1"/>
  <c r="IX8" i="1"/>
  <c r="F33" i="18"/>
  <c r="HS33" i="1" s="1"/>
  <c r="IB33" i="1" s="1"/>
  <c r="IX33" i="1"/>
  <c r="JG33" i="1" s="1"/>
  <c r="F32" i="18"/>
  <c r="HS32" i="1" s="1"/>
  <c r="IB32" i="1" s="1"/>
  <c r="IX32" i="1"/>
  <c r="F31" i="18"/>
  <c r="HS31" i="1" s="1"/>
  <c r="IB31" i="1" s="1"/>
  <c r="IX31" i="1"/>
  <c r="JG31" i="1" s="1"/>
  <c r="F30" i="18"/>
  <c r="HS30" i="1" s="1"/>
  <c r="IB30" i="1" s="1"/>
  <c r="IX30" i="1"/>
  <c r="JG30" i="1" s="1"/>
  <c r="F29" i="18"/>
  <c r="HS29" i="1" s="1"/>
  <c r="HT29" i="1" s="1"/>
  <c r="IX29" i="1"/>
  <c r="JG29" i="1" s="1"/>
  <c r="F28" i="18"/>
  <c r="HS28" i="1" s="1"/>
  <c r="IB28" i="1" s="1"/>
  <c r="IX28" i="1"/>
  <c r="F27" i="18"/>
  <c r="HS27" i="1" s="1"/>
  <c r="IB27" i="1" s="1"/>
  <c r="IX27" i="1"/>
  <c r="JG27" i="1" s="1"/>
  <c r="F26" i="18"/>
  <c r="HS26" i="1" s="1"/>
  <c r="IB26" i="1" s="1"/>
  <c r="IX26" i="1"/>
  <c r="JG26" i="1" s="1"/>
  <c r="F25" i="18"/>
  <c r="HS25" i="1" s="1"/>
  <c r="HT25" i="1" s="1"/>
  <c r="IX25" i="1"/>
  <c r="JG25" i="1" s="1"/>
  <c r="F24" i="18"/>
  <c r="HS24" i="1" s="1"/>
  <c r="IB24" i="1" s="1"/>
  <c r="IX24" i="1"/>
  <c r="F23" i="18"/>
  <c r="HS23" i="1" s="1"/>
  <c r="IB23" i="1" s="1"/>
  <c r="IX23" i="1"/>
  <c r="JG23" i="1" s="1"/>
  <c r="F22" i="18"/>
  <c r="HS22" i="1" s="1"/>
  <c r="IB22" i="1" s="1"/>
  <c r="IX22" i="1"/>
  <c r="JG22" i="1" s="1"/>
  <c r="F21" i="18"/>
  <c r="HS21" i="1" s="1"/>
  <c r="HT21" i="1" s="1"/>
  <c r="IX21" i="1"/>
  <c r="JG21" i="1" s="1"/>
  <c r="F20" i="18"/>
  <c r="HS20" i="1" s="1"/>
  <c r="IB20" i="1" s="1"/>
  <c r="IX20" i="1"/>
  <c r="F19" i="18"/>
  <c r="HS19" i="1" s="1"/>
  <c r="IB19" i="1" s="1"/>
  <c r="IX19" i="1"/>
  <c r="JG19" i="1" s="1"/>
  <c r="F18" i="18"/>
  <c r="HS18" i="1" s="1"/>
  <c r="IB18" i="1" s="1"/>
  <c r="IX18" i="1"/>
  <c r="JG18" i="1" s="1"/>
  <c r="F17" i="18"/>
  <c r="HS17" i="1" s="1"/>
  <c r="HT17" i="1" s="1"/>
  <c r="IX17" i="1"/>
  <c r="JG17" i="1" s="1"/>
  <c r="HS16" i="1"/>
  <c r="IB16" i="1" s="1"/>
  <c r="IX16" i="1"/>
  <c r="F15" i="18"/>
  <c r="HS15" i="1" s="1"/>
  <c r="IB15" i="1" s="1"/>
  <c r="IX15" i="1"/>
  <c r="JG15" i="1" s="1"/>
  <c r="F14" i="18"/>
  <c r="HS14" i="1" s="1"/>
  <c r="IB14" i="1" s="1"/>
  <c r="IX14" i="1"/>
  <c r="JG14" i="1" s="1"/>
  <c r="HS13" i="1"/>
  <c r="IX13" i="1"/>
  <c r="JG13" i="1" s="1"/>
  <c r="F12" i="18"/>
  <c r="HS12" i="1" s="1"/>
  <c r="IB12" i="1" s="1"/>
  <c r="IX12" i="1"/>
  <c r="F11" i="18"/>
  <c r="HS11" i="1" s="1"/>
  <c r="IB11" i="1" s="1"/>
  <c r="IX11" i="1"/>
  <c r="JG11" i="1" s="1"/>
  <c r="F10" i="18"/>
  <c r="HS10" i="1" s="1"/>
  <c r="IB10" i="1" s="1"/>
  <c r="IX10" i="1"/>
  <c r="JG10" i="1" s="1"/>
  <c r="F9" i="18"/>
  <c r="HS9" i="1" s="1"/>
  <c r="HT9" i="1" s="1"/>
  <c r="IX9" i="1"/>
  <c r="JG9" i="1" s="1"/>
  <c r="F8" i="18"/>
  <c r="HS34" i="1" s="1"/>
  <c r="IB34" i="1" s="1"/>
  <c r="IX34" i="1"/>
  <c r="JG34" i="1" s="1"/>
  <c r="F7" i="18"/>
  <c r="HS7" i="1" s="1"/>
  <c r="IB7" i="1" s="1"/>
  <c r="IX6" i="1"/>
  <c r="JG6" i="1" s="1"/>
  <c r="F6" i="18"/>
  <c r="HS6" i="1" s="1"/>
  <c r="IB6" i="1" s="1"/>
  <c r="A6" i="18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F5" i="18"/>
  <c r="HS5" i="1" s="1"/>
  <c r="IB5" i="1" s="1"/>
  <c r="IX5" i="1"/>
  <c r="D6" i="17"/>
  <c r="D7" i="16" s="1"/>
  <c r="LH7" i="1" s="1"/>
  <c r="D7" i="17"/>
  <c r="D8" i="16" s="1"/>
  <c r="LH34" i="1" s="1"/>
  <c r="D8" i="17"/>
  <c r="D9" i="16" s="1"/>
  <c r="LH9" i="1" s="1"/>
  <c r="D9" i="17"/>
  <c r="D10" i="16" s="1"/>
  <c r="LH10" i="1" s="1"/>
  <c r="D10" i="17"/>
  <c r="D11" i="16" s="1"/>
  <c r="LH11" i="1" s="1"/>
  <c r="D11" i="17"/>
  <c r="D12" i="16" s="1"/>
  <c r="LH12" i="1" s="1"/>
  <c r="D12" i="17"/>
  <c r="D13" i="17"/>
  <c r="D14" i="16" s="1"/>
  <c r="LH14" i="1" s="1"/>
  <c r="D14" i="17"/>
  <c r="D15" i="16" s="1"/>
  <c r="LH15" i="1" s="1"/>
  <c r="D15" i="17"/>
  <c r="D16" i="16" s="1"/>
  <c r="LH16" i="1" s="1"/>
  <c r="D16" i="17"/>
  <c r="D17" i="16" s="1"/>
  <c r="LH17" i="1" s="1"/>
  <c r="D17" i="17"/>
  <c r="D18" i="16" s="1"/>
  <c r="LH18" i="1" s="1"/>
  <c r="D18" i="17"/>
  <c r="D19" i="16" s="1"/>
  <c r="LH19" i="1" s="1"/>
  <c r="D19" i="17"/>
  <c r="D20" i="16" s="1"/>
  <c r="LH20" i="1" s="1"/>
  <c r="D20" i="17"/>
  <c r="D21" i="16" s="1"/>
  <c r="LH21" i="1" s="1"/>
  <c r="D21" i="17"/>
  <c r="D23" i="16" s="1"/>
  <c r="LH23" i="1" s="1"/>
  <c r="D22" i="17"/>
  <c r="D26" i="16" s="1"/>
  <c r="LH26" i="1" s="1"/>
  <c r="D23" i="17"/>
  <c r="D24" i="17"/>
  <c r="D25" i="17"/>
  <c r="D30" i="16" s="1"/>
  <c r="LH30" i="1" s="1"/>
  <c r="D26" i="17"/>
  <c r="D27" i="17"/>
  <c r="D32" i="16" s="1"/>
  <c r="LH32" i="1" s="1"/>
  <c r="D28" i="17"/>
  <c r="D33" i="16" s="1"/>
  <c r="LH33" i="1" s="1"/>
  <c r="D29" i="17"/>
  <c r="D34" i="16" s="1"/>
  <c r="LH8" i="1" s="1"/>
  <c r="D30" i="17"/>
  <c r="D31" i="17"/>
  <c r="D36" i="16" s="1"/>
  <c r="LH36" i="1" s="1"/>
  <c r="D32" i="17"/>
  <c r="D37" i="16" s="1"/>
  <c r="LH37" i="1" s="1"/>
  <c r="D33" i="17"/>
  <c r="D34" i="17"/>
  <c r="D35" i="17"/>
  <c r="D40" i="16" s="1"/>
  <c r="LH40" i="1" s="1"/>
  <c r="D36" i="17"/>
  <c r="D41" i="16" s="1"/>
  <c r="LH41" i="1" s="1"/>
  <c r="D37" i="17"/>
  <c r="D42" i="16" s="1"/>
  <c r="LH42" i="1" s="1"/>
  <c r="D38" i="17"/>
  <c r="D43" i="16" s="1"/>
  <c r="LH43" i="1" s="1"/>
  <c r="D39" i="17"/>
  <c r="D44" i="16" s="1"/>
  <c r="LH44" i="1" s="1"/>
  <c r="D40" i="17"/>
  <c r="D45" i="16" s="1"/>
  <c r="LH45" i="1" s="1"/>
  <c r="D41" i="17"/>
  <c r="D46" i="16" s="1"/>
  <c r="LH46" i="1" s="1"/>
  <c r="D42" i="17"/>
  <c r="D47" i="16" s="1"/>
  <c r="LH47" i="1" s="1"/>
  <c r="D43" i="17"/>
  <c r="D48" i="16" s="1"/>
  <c r="LH48" i="1" s="1"/>
  <c r="D44" i="17"/>
  <c r="D49" i="16" s="1"/>
  <c r="LH49" i="1" s="1"/>
  <c r="D45" i="17"/>
  <c r="D50" i="16" s="1"/>
  <c r="LH50" i="1" s="1"/>
  <c r="D46" i="17"/>
  <c r="D51" i="16" s="1"/>
  <c r="LH51" i="1" s="1"/>
  <c r="D47" i="17"/>
  <c r="D52" i="16" s="1"/>
  <c r="LH52" i="1" s="1"/>
  <c r="D48" i="17"/>
  <c r="D54" i="16" s="1"/>
  <c r="LH54" i="1" s="1"/>
  <c r="D49" i="17"/>
  <c r="D55" i="16" s="1"/>
  <c r="LH55" i="1" s="1"/>
  <c r="D50" i="17"/>
  <c r="D56" i="16" s="1"/>
  <c r="LH56" i="1" s="1"/>
  <c r="LB56" i="1" s="1"/>
  <c r="D51" i="17"/>
  <c r="D57" i="16" s="1"/>
  <c r="LH57" i="1" s="1"/>
  <c r="LB57" i="1" s="1"/>
  <c r="D52" i="17"/>
  <c r="D58" i="16" s="1"/>
  <c r="LH58" i="1" s="1"/>
  <c r="D53" i="17"/>
  <c r="D59" i="16" s="1"/>
  <c r="LH59" i="1" s="1"/>
  <c r="D54" i="17"/>
  <c r="D60" i="16" s="1"/>
  <c r="LH60" i="1" s="1"/>
  <c r="LB60" i="1" s="1"/>
  <c r="D55" i="17"/>
  <c r="D61" i="16" s="1"/>
  <c r="LH61" i="1" s="1"/>
  <c r="LB61" i="1" s="1"/>
  <c r="D56" i="17"/>
  <c r="D62" i="16" s="1"/>
  <c r="LH62" i="1" s="1"/>
  <c r="D57" i="17"/>
  <c r="D63" i="16" s="1"/>
  <c r="LH63" i="1" s="1"/>
  <c r="LB63" i="1" s="1"/>
  <c r="D58" i="17"/>
  <c r="D64" i="16" s="1"/>
  <c r="LH64" i="1" s="1"/>
  <c r="LB64" i="1" s="1"/>
  <c r="D59" i="17"/>
  <c r="D65" i="16" s="1"/>
  <c r="LH65" i="1" s="1"/>
  <c r="LB65" i="1" s="1"/>
  <c r="D60" i="17"/>
  <c r="D66" i="16" s="1"/>
  <c r="LH66" i="1" s="1"/>
  <c r="D61" i="17"/>
  <c r="D67" i="16" s="1"/>
  <c r="LH67" i="1" s="1"/>
  <c r="D5" i="17"/>
  <c r="D5" i="16" s="1"/>
  <c r="E62" i="17"/>
  <c r="A6" i="17"/>
  <c r="A7" i="17" s="1"/>
  <c r="A8" i="17" s="1"/>
  <c r="A9" i="17" s="1"/>
  <c r="A10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MD29" i="1" l="1"/>
  <c r="LI29" i="1" s="1"/>
  <c r="MD66" i="1"/>
  <c r="LI66" i="1" s="1"/>
  <c r="LB66" i="1"/>
  <c r="MD58" i="1"/>
  <c r="LI58" i="1" s="1"/>
  <c r="LB58" i="1"/>
  <c r="MD37" i="1"/>
  <c r="LI37" i="1" s="1"/>
  <c r="LB37" i="1"/>
  <c r="MD21" i="1"/>
  <c r="LI21" i="1" s="1"/>
  <c r="LB21" i="1"/>
  <c r="MD9" i="1"/>
  <c r="LI9" i="1" s="1"/>
  <c r="LB9" i="1"/>
  <c r="MD52" i="1"/>
  <c r="LI52" i="1" s="1"/>
  <c r="LB52" i="1"/>
  <c r="MD67" i="1"/>
  <c r="LI67" i="1" s="1"/>
  <c r="LB67" i="1"/>
  <c r="MD59" i="1"/>
  <c r="LI59" i="1" s="1"/>
  <c r="LB59" i="1"/>
  <c r="MD55" i="1"/>
  <c r="LI55" i="1" s="1"/>
  <c r="LB55" i="1"/>
  <c r="MD50" i="1"/>
  <c r="LI50" i="1" s="1"/>
  <c r="LB50" i="1"/>
  <c r="MD46" i="1"/>
  <c r="LI46" i="1" s="1"/>
  <c r="LB46" i="1"/>
  <c r="MD42" i="1"/>
  <c r="LI42" i="1" s="1"/>
  <c r="LB42" i="1"/>
  <c r="MD8" i="1"/>
  <c r="LI8" i="1" s="1"/>
  <c r="LB8" i="1"/>
  <c r="MD30" i="1"/>
  <c r="LI30" i="1" s="1"/>
  <c r="LB30" i="1"/>
  <c r="MD23" i="1"/>
  <c r="LI23" i="1" s="1"/>
  <c r="LB23" i="1"/>
  <c r="MD18" i="1"/>
  <c r="LI18" i="1" s="1"/>
  <c r="LB18" i="1"/>
  <c r="MD14" i="1"/>
  <c r="LI14" i="1" s="1"/>
  <c r="LB14" i="1"/>
  <c r="MD10" i="1"/>
  <c r="LI10" i="1" s="1"/>
  <c r="LB10" i="1"/>
  <c r="JW66" i="1"/>
  <c r="JX52" i="1"/>
  <c r="JW32" i="1"/>
  <c r="MD53" i="1"/>
  <c r="LI53" i="1" s="1"/>
  <c r="LB53" i="1"/>
  <c r="MD54" i="1"/>
  <c r="LI54" i="1" s="1"/>
  <c r="LB54" i="1"/>
  <c r="JX50" i="1"/>
  <c r="JX31" i="1"/>
  <c r="JX16" i="1"/>
  <c r="MD39" i="1"/>
  <c r="LI39" i="1" s="1"/>
  <c r="LB39" i="1"/>
  <c r="LB24" i="1"/>
  <c r="MD49" i="1"/>
  <c r="LI49" i="1" s="1"/>
  <c r="LB49" i="1"/>
  <c r="MD41" i="1"/>
  <c r="LI41" i="1" s="1"/>
  <c r="LB41" i="1"/>
  <c r="MD33" i="1"/>
  <c r="LI33" i="1" s="1"/>
  <c r="LB33" i="1"/>
  <c r="MD17" i="1"/>
  <c r="LI17" i="1" s="1"/>
  <c r="LB17" i="1"/>
  <c r="MD48" i="1"/>
  <c r="LI48" i="1" s="1"/>
  <c r="LB48" i="1"/>
  <c r="MD44" i="1"/>
  <c r="LI44" i="1" s="1"/>
  <c r="LB44" i="1"/>
  <c r="MD40" i="1"/>
  <c r="LI40" i="1" s="1"/>
  <c r="LB40" i="1"/>
  <c r="MD36" i="1"/>
  <c r="LI36" i="1" s="1"/>
  <c r="LB36" i="1"/>
  <c r="MD32" i="1"/>
  <c r="LI32" i="1" s="1"/>
  <c r="LB32" i="1"/>
  <c r="MD20" i="1"/>
  <c r="LI20" i="1" s="1"/>
  <c r="LB20" i="1"/>
  <c r="MD16" i="1"/>
  <c r="LI16" i="1" s="1"/>
  <c r="LB16" i="1"/>
  <c r="MD12" i="1"/>
  <c r="LI12" i="1" s="1"/>
  <c r="LB12" i="1"/>
  <c r="MD34" i="1"/>
  <c r="LI34" i="1" s="1"/>
  <c r="LB34" i="1"/>
  <c r="JW55" i="1"/>
  <c r="JW34" i="1"/>
  <c r="JX15" i="1"/>
  <c r="MD38" i="1"/>
  <c r="LI38" i="1" s="1"/>
  <c r="LB38" i="1"/>
  <c r="MD28" i="1"/>
  <c r="LI28" i="1" s="1"/>
  <c r="LB28" i="1"/>
  <c r="MD62" i="1"/>
  <c r="LI62" i="1" s="1"/>
  <c r="LB62" i="1"/>
  <c r="MD45" i="1"/>
  <c r="LI45" i="1" s="1"/>
  <c r="LB45" i="1"/>
  <c r="MD51" i="1"/>
  <c r="LI51" i="1" s="1"/>
  <c r="LB51" i="1"/>
  <c r="MD47" i="1"/>
  <c r="LI47" i="1" s="1"/>
  <c r="LB47" i="1"/>
  <c r="MD43" i="1"/>
  <c r="LI43" i="1" s="1"/>
  <c r="LB43" i="1"/>
  <c r="MD26" i="1"/>
  <c r="LI26" i="1" s="1"/>
  <c r="LB26" i="1"/>
  <c r="MD19" i="1"/>
  <c r="LI19" i="1" s="1"/>
  <c r="LB19" i="1"/>
  <c r="MD15" i="1"/>
  <c r="LI15" i="1" s="1"/>
  <c r="LB15" i="1"/>
  <c r="MD11" i="1"/>
  <c r="LI11" i="1" s="1"/>
  <c r="LB11" i="1"/>
  <c r="MD7" i="1"/>
  <c r="LI7" i="1" s="1"/>
  <c r="LB7" i="1"/>
  <c r="JX67" i="1"/>
  <c r="JW67" i="1"/>
  <c r="JX63" i="1"/>
  <c r="JX42" i="1"/>
  <c r="JW24" i="1"/>
  <c r="JX6" i="1"/>
  <c r="LH5" i="1"/>
  <c r="MD5" i="1" s="1"/>
  <c r="LI5" i="1" s="1"/>
  <c r="F4" i="17"/>
  <c r="GE58" i="1"/>
  <c r="FD58" i="1"/>
  <c r="GE42" i="1"/>
  <c r="FD42" i="1"/>
  <c r="GE63" i="1"/>
  <c r="FD63" i="1"/>
  <c r="GE15" i="1"/>
  <c r="FD15" i="1"/>
  <c r="KY21" i="1"/>
  <c r="CZ8" i="1"/>
  <c r="DH8" i="1"/>
  <c r="DU8" i="1"/>
  <c r="DY46" i="1"/>
  <c r="DX46" i="1"/>
  <c r="EM46" i="1"/>
  <c r="EZ46" i="1"/>
  <c r="EE46" i="1" s="1"/>
  <c r="DY18" i="1"/>
  <c r="DX18" i="1"/>
  <c r="EM18" i="1"/>
  <c r="EZ18" i="1"/>
  <c r="EE18" i="1" s="1"/>
  <c r="DY14" i="1"/>
  <c r="DX14" i="1"/>
  <c r="EM14" i="1"/>
  <c r="EZ14" i="1"/>
  <c r="EE14" i="1" s="1"/>
  <c r="DY10" i="1"/>
  <c r="DX10" i="1"/>
  <c r="EM10" i="1"/>
  <c r="EZ10" i="1"/>
  <c r="EE10" i="1" s="1"/>
  <c r="FC65" i="1"/>
  <c r="FR65" i="1"/>
  <c r="GE65" i="1"/>
  <c r="FC57" i="1"/>
  <c r="FR57" i="1"/>
  <c r="GE57" i="1"/>
  <c r="FJ57" i="1" s="1"/>
  <c r="FC53" i="1"/>
  <c r="FR53" i="1"/>
  <c r="FR49" i="1"/>
  <c r="FC49" i="1"/>
  <c r="GE49" i="1"/>
  <c r="FJ49" i="1"/>
  <c r="FR45" i="1"/>
  <c r="FC45" i="1"/>
  <c r="GE45" i="1"/>
  <c r="FJ45" i="1"/>
  <c r="FR33" i="1"/>
  <c r="FC33" i="1"/>
  <c r="GE33" i="1"/>
  <c r="FJ33" i="1"/>
  <c r="FC25" i="1"/>
  <c r="FR25" i="1"/>
  <c r="GE25" i="1"/>
  <c r="FJ25" i="1"/>
  <c r="FC21" i="1"/>
  <c r="FR21" i="1"/>
  <c r="FC17" i="1"/>
  <c r="FR17" i="1"/>
  <c r="GE17" i="1"/>
  <c r="FJ17" i="1"/>
  <c r="FC13" i="1"/>
  <c r="FR13" i="1"/>
  <c r="GE13" i="1"/>
  <c r="FJ13" i="1"/>
  <c r="FC9" i="1"/>
  <c r="FD9" i="1"/>
  <c r="FR9" i="1"/>
  <c r="GE9" i="1"/>
  <c r="FJ9" i="1"/>
  <c r="KD5" i="1"/>
  <c r="KD52" i="1"/>
  <c r="KD36" i="1"/>
  <c r="KD24" i="1"/>
  <c r="KL8" i="1"/>
  <c r="FJ63" i="1"/>
  <c r="FJ42" i="1"/>
  <c r="FJ21" i="1"/>
  <c r="GE21" i="1"/>
  <c r="DY49" i="1"/>
  <c r="DX49" i="1"/>
  <c r="EZ49" i="1"/>
  <c r="EE49" i="1" s="1"/>
  <c r="EM49" i="1"/>
  <c r="DY45" i="1"/>
  <c r="DX45" i="1"/>
  <c r="EZ45" i="1"/>
  <c r="EM45" i="1"/>
  <c r="DY21" i="1"/>
  <c r="DX21" i="1"/>
  <c r="EZ21" i="1"/>
  <c r="EE21" i="1" s="1"/>
  <c r="EM21" i="1"/>
  <c r="DY17" i="1"/>
  <c r="DX17" i="1"/>
  <c r="EZ17" i="1"/>
  <c r="EE17" i="1" s="1"/>
  <c r="EM17" i="1"/>
  <c r="DY9" i="1"/>
  <c r="DX9" i="1"/>
  <c r="EZ9" i="1"/>
  <c r="EM9" i="1"/>
  <c r="EE9" i="1"/>
  <c r="FD5" i="1"/>
  <c r="FC5" i="1"/>
  <c r="GE5" i="1"/>
  <c r="FJ5" i="1"/>
  <c r="FR5" i="1"/>
  <c r="FC64" i="1"/>
  <c r="GE64" i="1"/>
  <c r="FJ64" i="1"/>
  <c r="FR64" i="1"/>
  <c r="FC56" i="1"/>
  <c r="GE56" i="1"/>
  <c r="FJ56" i="1"/>
  <c r="FR56" i="1"/>
  <c r="FC44" i="1"/>
  <c r="FR44" i="1"/>
  <c r="GE44" i="1"/>
  <c r="FJ44" i="1"/>
  <c r="FC40" i="1"/>
  <c r="GE40" i="1"/>
  <c r="FJ40" i="1"/>
  <c r="FR40" i="1"/>
  <c r="FC36" i="1"/>
  <c r="FR36" i="1"/>
  <c r="GE36" i="1"/>
  <c r="FJ36" i="1"/>
  <c r="FC32" i="1"/>
  <c r="GE32" i="1"/>
  <c r="FJ32" i="1"/>
  <c r="FR32" i="1"/>
  <c r="FC24" i="1"/>
  <c r="FR24" i="1"/>
  <c r="GE24" i="1"/>
  <c r="FJ24" i="1"/>
  <c r="FC20" i="1"/>
  <c r="FR20" i="1"/>
  <c r="GE20" i="1"/>
  <c r="FJ20" i="1"/>
  <c r="FC16" i="1"/>
  <c r="FR16" i="1"/>
  <c r="GE16" i="1"/>
  <c r="FJ16" i="1"/>
  <c r="FC12" i="1"/>
  <c r="FR12" i="1"/>
  <c r="GE12" i="1"/>
  <c r="FJ12" i="1"/>
  <c r="FC8" i="1"/>
  <c r="FD8" i="1"/>
  <c r="FR8" i="1"/>
  <c r="GE8" i="1"/>
  <c r="FJ8" i="1" s="1"/>
  <c r="KL67" i="1"/>
  <c r="KY67" i="1"/>
  <c r="KY59" i="1"/>
  <c r="KL27" i="1"/>
  <c r="KL11" i="1"/>
  <c r="FJ58" i="1"/>
  <c r="FJ15" i="1"/>
  <c r="DX5" i="1"/>
  <c r="DY5" i="1"/>
  <c r="EM5" i="1"/>
  <c r="EZ5" i="1"/>
  <c r="EE5" i="1" s="1"/>
  <c r="DX48" i="1"/>
  <c r="DY48" i="1"/>
  <c r="EM48" i="1"/>
  <c r="DX24" i="1"/>
  <c r="DY24" i="1"/>
  <c r="EM24" i="1"/>
  <c r="EZ24" i="1"/>
  <c r="EE24" i="1" s="1"/>
  <c r="DX20" i="1"/>
  <c r="DY20" i="1"/>
  <c r="EM20" i="1"/>
  <c r="EZ20" i="1"/>
  <c r="EE20" i="1" s="1"/>
  <c r="DX16" i="1"/>
  <c r="DY16" i="1"/>
  <c r="EM16" i="1"/>
  <c r="EE16" i="1"/>
  <c r="DX12" i="1"/>
  <c r="DY12" i="1"/>
  <c r="EM12" i="1"/>
  <c r="EZ12" i="1"/>
  <c r="EE12" i="1" s="1"/>
  <c r="DX8" i="1"/>
  <c r="DY8" i="1"/>
  <c r="EM8" i="1"/>
  <c r="EZ8" i="1"/>
  <c r="EE8" i="1" s="1"/>
  <c r="FC63" i="1"/>
  <c r="FR63" i="1"/>
  <c r="FC59" i="1"/>
  <c r="FR59" i="1"/>
  <c r="GE59" i="1"/>
  <c r="FJ59" i="1"/>
  <c r="FC55" i="1"/>
  <c r="FR55" i="1"/>
  <c r="GE55" i="1"/>
  <c r="FJ55" i="1"/>
  <c r="FC39" i="1"/>
  <c r="FR39" i="1"/>
  <c r="GE39" i="1"/>
  <c r="FJ39" i="1" s="1"/>
  <c r="FC35" i="1"/>
  <c r="FR35" i="1"/>
  <c r="GE35" i="1"/>
  <c r="FJ35" i="1"/>
  <c r="FC27" i="1"/>
  <c r="FR27" i="1"/>
  <c r="GE27" i="1"/>
  <c r="FJ27" i="1"/>
  <c r="FC23" i="1"/>
  <c r="FR23" i="1"/>
  <c r="GE23" i="1"/>
  <c r="FJ23" i="1"/>
  <c r="FC19" i="1"/>
  <c r="FR19" i="1"/>
  <c r="GE19" i="1"/>
  <c r="FJ19" i="1"/>
  <c r="FC15" i="1"/>
  <c r="FR15" i="1"/>
  <c r="FD7" i="1"/>
  <c r="FC7" i="1"/>
  <c r="FR7" i="1"/>
  <c r="GE7" i="1"/>
  <c r="FJ7" i="1"/>
  <c r="KL58" i="1"/>
  <c r="KY42" i="1"/>
  <c r="KL30" i="1"/>
  <c r="KY18" i="1"/>
  <c r="KD6" i="1"/>
  <c r="FJ53" i="1"/>
  <c r="FJ10" i="1"/>
  <c r="GE53" i="1"/>
  <c r="KY52" i="1"/>
  <c r="DY47" i="1"/>
  <c r="DX47" i="1"/>
  <c r="EM47" i="1"/>
  <c r="EZ47" i="1"/>
  <c r="EE47" i="1" s="1"/>
  <c r="DY23" i="1"/>
  <c r="DX23" i="1"/>
  <c r="EM23" i="1"/>
  <c r="EZ23" i="1"/>
  <c r="EE23" i="1" s="1"/>
  <c r="DY19" i="1"/>
  <c r="DX19" i="1"/>
  <c r="EM19" i="1"/>
  <c r="EZ19" i="1"/>
  <c r="EE19" i="1" s="1"/>
  <c r="DY15" i="1"/>
  <c r="DX15" i="1"/>
  <c r="EM15" i="1"/>
  <c r="EZ15" i="1"/>
  <c r="EE15" i="1" s="1"/>
  <c r="DY11" i="1"/>
  <c r="DX11" i="1"/>
  <c r="EM11" i="1"/>
  <c r="EE11" i="1"/>
  <c r="DY7" i="1"/>
  <c r="DX7" i="1"/>
  <c r="EM7" i="1"/>
  <c r="EZ7" i="1"/>
  <c r="EE7" i="1" s="1"/>
  <c r="FC66" i="1"/>
  <c r="FR66" i="1"/>
  <c r="GE66" i="1"/>
  <c r="FJ66" i="1" s="1"/>
  <c r="FC58" i="1"/>
  <c r="FR58" i="1"/>
  <c r="FR50" i="1"/>
  <c r="FC50" i="1"/>
  <c r="GE50" i="1"/>
  <c r="FJ50" i="1"/>
  <c r="FR42" i="1"/>
  <c r="FC42" i="1"/>
  <c r="FR38" i="1"/>
  <c r="FC38" i="1"/>
  <c r="GE38" i="1"/>
  <c r="FJ38" i="1"/>
  <c r="FR34" i="1"/>
  <c r="FC34" i="1"/>
  <c r="GE34" i="1"/>
  <c r="FJ34" i="1"/>
  <c r="FC26" i="1"/>
  <c r="FR26" i="1"/>
  <c r="FC22" i="1"/>
  <c r="FR22" i="1"/>
  <c r="GE22" i="1"/>
  <c r="FJ22" i="1"/>
  <c r="FC18" i="1"/>
  <c r="FR18" i="1"/>
  <c r="GE18" i="1"/>
  <c r="FJ18" i="1"/>
  <c r="FC14" i="1"/>
  <c r="FR14" i="1"/>
  <c r="GE14" i="1"/>
  <c r="FJ14" i="1"/>
  <c r="FC10" i="1"/>
  <c r="FD10" i="1"/>
  <c r="FR10" i="1"/>
  <c r="FC6" i="1"/>
  <c r="FD6" i="1"/>
  <c r="FR6" i="1"/>
  <c r="GE6" i="1"/>
  <c r="FJ6" i="1"/>
  <c r="KY61" i="1"/>
  <c r="KD49" i="1"/>
  <c r="FJ65" i="1"/>
  <c r="EE45" i="1"/>
  <c r="CZ25" i="1"/>
  <c r="KD67" i="1"/>
  <c r="EZ48" i="1"/>
  <c r="EE48" i="1" s="1"/>
  <c r="GE26" i="1"/>
  <c r="FJ26" i="1" s="1"/>
  <c r="KY5" i="1"/>
  <c r="MD64" i="1"/>
  <c r="LI64" i="1" s="1"/>
  <c r="LC64" i="1"/>
  <c r="LQ64" i="1"/>
  <c r="LC67" i="1"/>
  <c r="LQ67" i="1"/>
  <c r="LC63" i="1"/>
  <c r="LQ63" i="1"/>
  <c r="LC59" i="1"/>
  <c r="LQ59" i="1"/>
  <c r="LB5" i="1"/>
  <c r="LC5" i="1"/>
  <c r="LQ5" i="1"/>
  <c r="KY33" i="1"/>
  <c r="MD63" i="1"/>
  <c r="LI63" i="1" s="1"/>
  <c r="MD65" i="1"/>
  <c r="LI65" i="1" s="1"/>
  <c r="LC65" i="1"/>
  <c r="LQ65" i="1"/>
  <c r="MD61" i="1"/>
  <c r="LI61" i="1" s="1"/>
  <c r="LC61" i="1"/>
  <c r="LQ61" i="1"/>
  <c r="MD57" i="1"/>
  <c r="LI57" i="1" s="1"/>
  <c r="LC57" i="1"/>
  <c r="LQ57" i="1"/>
  <c r="LC53" i="1"/>
  <c r="LQ53" i="1"/>
  <c r="LC49" i="1"/>
  <c r="LQ49" i="1"/>
  <c r="LC45" i="1"/>
  <c r="LQ45" i="1"/>
  <c r="LC41" i="1"/>
  <c r="LQ41" i="1"/>
  <c r="LC37" i="1"/>
  <c r="LQ37" i="1"/>
  <c r="LC33" i="1"/>
  <c r="LQ33" i="1"/>
  <c r="LC29" i="1"/>
  <c r="LQ29" i="1"/>
  <c r="LC21" i="1"/>
  <c r="LQ21" i="1"/>
  <c r="LC17" i="1"/>
  <c r="LQ17" i="1"/>
  <c r="LQ13" i="1"/>
  <c r="LC9" i="1"/>
  <c r="LQ9" i="1"/>
  <c r="MD60" i="1"/>
  <c r="LI60" i="1" s="1"/>
  <c r="LC60" i="1"/>
  <c r="LQ60" i="1"/>
  <c r="MD56" i="1"/>
  <c r="LI56" i="1" s="1"/>
  <c r="LC56" i="1"/>
  <c r="LQ56" i="1"/>
  <c r="LC52" i="1"/>
  <c r="LQ52" i="1"/>
  <c r="LC48" i="1"/>
  <c r="LQ48" i="1"/>
  <c r="LC44" i="1"/>
  <c r="LQ44" i="1"/>
  <c r="LC40" i="1"/>
  <c r="LQ40" i="1"/>
  <c r="LC36" i="1"/>
  <c r="LQ36" i="1"/>
  <c r="LC32" i="1"/>
  <c r="LQ32" i="1"/>
  <c r="LC28" i="1"/>
  <c r="LQ28" i="1"/>
  <c r="LQ24" i="1"/>
  <c r="LC20" i="1"/>
  <c r="LQ20" i="1"/>
  <c r="LC16" i="1"/>
  <c r="LQ16" i="1"/>
  <c r="LC12" i="1"/>
  <c r="LQ12" i="1"/>
  <c r="LC8" i="1"/>
  <c r="LQ8" i="1"/>
  <c r="LC55" i="1"/>
  <c r="LQ55" i="1"/>
  <c r="LC51" i="1"/>
  <c r="LQ51" i="1"/>
  <c r="LC47" i="1"/>
  <c r="LQ47" i="1"/>
  <c r="LC43" i="1"/>
  <c r="LQ43" i="1"/>
  <c r="LC39" i="1"/>
  <c r="LQ39" i="1"/>
  <c r="LC31" i="1"/>
  <c r="LQ31" i="1"/>
  <c r="LC27" i="1"/>
  <c r="LQ27" i="1"/>
  <c r="LC23" i="1"/>
  <c r="LQ23" i="1"/>
  <c r="LC19" i="1"/>
  <c r="LQ19" i="1"/>
  <c r="LC15" i="1"/>
  <c r="LQ15" i="1"/>
  <c r="LC11" i="1"/>
  <c r="LQ11" i="1"/>
  <c r="LC7" i="1"/>
  <c r="LQ7" i="1"/>
  <c r="LC66" i="1"/>
  <c r="LQ66" i="1"/>
  <c r="LC62" i="1"/>
  <c r="LQ62" i="1"/>
  <c r="LC58" i="1"/>
  <c r="LQ58" i="1"/>
  <c r="LC54" i="1"/>
  <c r="LQ54" i="1"/>
  <c r="LC50" i="1"/>
  <c r="LQ50" i="1"/>
  <c r="LC46" i="1"/>
  <c r="LQ46" i="1"/>
  <c r="LC42" i="1"/>
  <c r="LQ42" i="1"/>
  <c r="LC38" i="1"/>
  <c r="LQ38" i="1"/>
  <c r="LC34" i="1"/>
  <c r="LQ34" i="1"/>
  <c r="LC30" i="1"/>
  <c r="LQ30" i="1"/>
  <c r="LC26" i="1"/>
  <c r="LQ26" i="1"/>
  <c r="LC22" i="1"/>
  <c r="LC18" i="1"/>
  <c r="LQ18" i="1"/>
  <c r="LC14" i="1"/>
  <c r="LQ14" i="1"/>
  <c r="LC10" i="1"/>
  <c r="LQ10" i="1"/>
  <c r="LC6" i="1"/>
  <c r="LQ6" i="1"/>
  <c r="AF7" i="1"/>
  <c r="K7" i="1" s="1"/>
  <c r="AF65" i="1"/>
  <c r="K65" i="1" s="1"/>
  <c r="AF25" i="1"/>
  <c r="AF63" i="1"/>
  <c r="K63" i="1" s="1"/>
  <c r="AF19" i="1"/>
  <c r="K19" i="1" s="1"/>
  <c r="AF67" i="1"/>
  <c r="K67" i="1" s="1"/>
  <c r="AF62" i="1"/>
  <c r="K62" i="1" s="1"/>
  <c r="AF59" i="1"/>
  <c r="K59" i="1" s="1"/>
  <c r="S6" i="1"/>
  <c r="AF6" i="1"/>
  <c r="K6" i="1" s="1"/>
  <c r="S58" i="1"/>
  <c r="AF58" i="1"/>
  <c r="K58" i="1" s="1"/>
  <c r="S54" i="1"/>
  <c r="AF54" i="1"/>
  <c r="K54" i="1" s="1"/>
  <c r="S50" i="1"/>
  <c r="AF50" i="1"/>
  <c r="K50" i="1" s="1"/>
  <c r="S66" i="1"/>
  <c r="AF66" i="1"/>
  <c r="S38" i="1"/>
  <c r="AF38" i="1"/>
  <c r="K38" i="1" s="1"/>
  <c r="S55" i="1"/>
  <c r="S51" i="1"/>
  <c r="S47" i="1"/>
  <c r="S43" i="1"/>
  <c r="S39" i="1"/>
  <c r="S35" i="1"/>
  <c r="S31" i="1"/>
  <c r="S21" i="1"/>
  <c r="S13" i="1"/>
  <c r="S12" i="1"/>
  <c r="S5" i="1"/>
  <c r="S16" i="1"/>
  <c r="S15" i="1"/>
  <c r="S14" i="1"/>
  <c r="IX7" i="1"/>
  <c r="JG7" i="1" s="1"/>
  <c r="S25" i="1"/>
  <c r="S19" i="1"/>
  <c r="S65" i="1"/>
  <c r="K66" i="1"/>
  <c r="K25" i="1"/>
  <c r="HT66" i="1"/>
  <c r="HT62" i="1"/>
  <c r="HT58" i="1"/>
  <c r="HT54" i="1"/>
  <c r="HT50" i="1"/>
  <c r="HT46" i="1"/>
  <c r="HT42" i="1"/>
  <c r="HT34" i="1"/>
  <c r="HT30" i="1"/>
  <c r="HT26" i="1"/>
  <c r="HT22" i="1"/>
  <c r="HT18" i="1"/>
  <c r="HT14" i="1"/>
  <c r="HT10" i="1"/>
  <c r="HT6" i="1"/>
  <c r="IO65" i="1"/>
  <c r="IO61" i="1"/>
  <c r="IO57" i="1"/>
  <c r="IO53" i="1"/>
  <c r="IO49" i="1"/>
  <c r="IO45" i="1"/>
  <c r="IO41" i="1"/>
  <c r="IO37" i="1"/>
  <c r="IO33" i="1"/>
  <c r="IO28" i="1"/>
  <c r="IO23" i="1"/>
  <c r="IO18" i="1"/>
  <c r="IO12" i="1"/>
  <c r="IO7" i="1"/>
  <c r="JT65" i="1"/>
  <c r="IY65" i="1" s="1"/>
  <c r="JT59" i="1"/>
  <c r="IY59" i="1" s="1"/>
  <c r="JT54" i="1"/>
  <c r="IY54" i="1" s="1"/>
  <c r="JT49" i="1"/>
  <c r="IY49" i="1" s="1"/>
  <c r="JT43" i="1"/>
  <c r="IY43" i="1" s="1"/>
  <c r="JT38" i="1"/>
  <c r="IY38" i="1" s="1"/>
  <c r="JT33" i="1"/>
  <c r="IY33" i="1" s="1"/>
  <c r="JT27" i="1"/>
  <c r="IY27" i="1" s="1"/>
  <c r="JT22" i="1"/>
  <c r="IY22" i="1" s="1"/>
  <c r="JT17" i="1"/>
  <c r="IY17" i="1" s="1"/>
  <c r="JT11" i="1"/>
  <c r="IY11" i="1" s="1"/>
  <c r="JT6" i="1"/>
  <c r="IY6" i="1" s="1"/>
  <c r="S62" i="1"/>
  <c r="HT65" i="1"/>
  <c r="HT61" i="1"/>
  <c r="HT57" i="1"/>
  <c r="HT53" i="1"/>
  <c r="HT49" i="1"/>
  <c r="HT45" i="1"/>
  <c r="HT41" i="1"/>
  <c r="HT37" i="1"/>
  <c r="HT33" i="1"/>
  <c r="S7" i="1"/>
  <c r="IO5" i="1"/>
  <c r="IO64" i="1"/>
  <c r="IO60" i="1"/>
  <c r="IO56" i="1"/>
  <c r="IO52" i="1"/>
  <c r="IO48" i="1"/>
  <c r="IO44" i="1"/>
  <c r="IO40" i="1"/>
  <c r="IO36" i="1"/>
  <c r="IO32" i="1"/>
  <c r="IO27" i="1"/>
  <c r="IO22" i="1"/>
  <c r="IO16" i="1"/>
  <c r="IO11" i="1"/>
  <c r="IO6" i="1"/>
  <c r="JT63" i="1"/>
  <c r="IY63" i="1" s="1"/>
  <c r="JT58" i="1"/>
  <c r="IY58" i="1" s="1"/>
  <c r="JT53" i="1"/>
  <c r="IY53" i="1" s="1"/>
  <c r="JT47" i="1"/>
  <c r="IY47" i="1" s="1"/>
  <c r="JT42" i="1"/>
  <c r="IY42" i="1" s="1"/>
  <c r="JT37" i="1"/>
  <c r="IY37" i="1" s="1"/>
  <c r="JT31" i="1"/>
  <c r="IY31" i="1" s="1"/>
  <c r="JT26" i="1"/>
  <c r="IY26" i="1" s="1"/>
  <c r="JT21" i="1"/>
  <c r="IY21" i="1" s="1"/>
  <c r="JT15" i="1"/>
  <c r="IY15" i="1" s="1"/>
  <c r="JT10" i="1"/>
  <c r="IY10" i="1" s="1"/>
  <c r="S67" i="1"/>
  <c r="S63" i="1"/>
  <c r="S59" i="1"/>
  <c r="HT5" i="1"/>
  <c r="HT64" i="1"/>
  <c r="HT60" i="1"/>
  <c r="HT56" i="1"/>
  <c r="HT52" i="1"/>
  <c r="HT48" i="1"/>
  <c r="HT44" i="1"/>
  <c r="HT40" i="1"/>
  <c r="HT36" i="1"/>
  <c r="HT32" i="1"/>
  <c r="HT28" i="1"/>
  <c r="HT24" i="1"/>
  <c r="HT20" i="1"/>
  <c r="HT16" i="1"/>
  <c r="HT12" i="1"/>
  <c r="HT8" i="1"/>
  <c r="IO67" i="1"/>
  <c r="IO63" i="1"/>
  <c r="IO59" i="1"/>
  <c r="IO55" i="1"/>
  <c r="IO51" i="1"/>
  <c r="IO47" i="1"/>
  <c r="IO43" i="1"/>
  <c r="IO39" i="1"/>
  <c r="IO35" i="1"/>
  <c r="IO31" i="1"/>
  <c r="IO26" i="1"/>
  <c r="IO20" i="1"/>
  <c r="IO15" i="1"/>
  <c r="IO10" i="1"/>
  <c r="JT67" i="1"/>
  <c r="IY67" i="1" s="1"/>
  <c r="JT62" i="1"/>
  <c r="IY62" i="1" s="1"/>
  <c r="JT57" i="1"/>
  <c r="IY57" i="1" s="1"/>
  <c r="JT51" i="1"/>
  <c r="IY51" i="1" s="1"/>
  <c r="JT46" i="1"/>
  <c r="IY46" i="1" s="1"/>
  <c r="JT41" i="1"/>
  <c r="IY41" i="1" s="1"/>
  <c r="JT35" i="1"/>
  <c r="IY35" i="1" s="1"/>
  <c r="JT30" i="1"/>
  <c r="IY30" i="1" s="1"/>
  <c r="JT25" i="1"/>
  <c r="IY25" i="1" s="1"/>
  <c r="JT19" i="1"/>
  <c r="IY19" i="1" s="1"/>
  <c r="JT14" i="1"/>
  <c r="IY14" i="1" s="1"/>
  <c r="JT9" i="1"/>
  <c r="IY9" i="1" s="1"/>
  <c r="IO29" i="1"/>
  <c r="IB29" i="1"/>
  <c r="IO25" i="1"/>
  <c r="IB25" i="1"/>
  <c r="IO21" i="1"/>
  <c r="IB21" i="1"/>
  <c r="IO17" i="1"/>
  <c r="IB17" i="1"/>
  <c r="IO13" i="1"/>
  <c r="HT13" i="1" s="1"/>
  <c r="IB13" i="1"/>
  <c r="IO9" i="1"/>
  <c r="IB9" i="1"/>
  <c r="JT5" i="1"/>
  <c r="IY5" i="1" s="1"/>
  <c r="JG5" i="1"/>
  <c r="JT64" i="1"/>
  <c r="IY64" i="1" s="1"/>
  <c r="JG64" i="1"/>
  <c r="JT60" i="1"/>
  <c r="IY60" i="1" s="1"/>
  <c r="JG60" i="1"/>
  <c r="JT56" i="1"/>
  <c r="IY56" i="1" s="1"/>
  <c r="JG56" i="1"/>
  <c r="JT52" i="1"/>
  <c r="IY52" i="1" s="1"/>
  <c r="JG52" i="1"/>
  <c r="JT48" i="1"/>
  <c r="IY48" i="1" s="1"/>
  <c r="JG48" i="1"/>
  <c r="JT44" i="1"/>
  <c r="IY44" i="1" s="1"/>
  <c r="JG44" i="1"/>
  <c r="JT40" i="1"/>
  <c r="IY40" i="1" s="1"/>
  <c r="JG40" i="1"/>
  <c r="JT36" i="1"/>
  <c r="IY36" i="1" s="1"/>
  <c r="JG36" i="1"/>
  <c r="JT32" i="1"/>
  <c r="IY32" i="1" s="1"/>
  <c r="JG32" i="1"/>
  <c r="JT28" i="1"/>
  <c r="IY28" i="1" s="1"/>
  <c r="JG28" i="1"/>
  <c r="JT24" i="1"/>
  <c r="IY24" i="1" s="1"/>
  <c r="JG24" i="1"/>
  <c r="JT20" i="1"/>
  <c r="IY20" i="1" s="1"/>
  <c r="JG20" i="1"/>
  <c r="JT16" i="1"/>
  <c r="IY16" i="1" s="1"/>
  <c r="JG16" i="1"/>
  <c r="JT12" i="1"/>
  <c r="IY12" i="1" s="1"/>
  <c r="JG12" i="1"/>
  <c r="JT8" i="1"/>
  <c r="IY8" i="1" s="1"/>
  <c r="JG8" i="1"/>
  <c r="HT67" i="1"/>
  <c r="HT63" i="1"/>
  <c r="HT59" i="1"/>
  <c r="HT55" i="1"/>
  <c r="HT51" i="1"/>
  <c r="HT47" i="1"/>
  <c r="HT43" i="1"/>
  <c r="HT39" i="1"/>
  <c r="HT35" i="1"/>
  <c r="HT31" i="1"/>
  <c r="HT27" i="1"/>
  <c r="HT23" i="1"/>
  <c r="HT19" i="1"/>
  <c r="HT15" i="1"/>
  <c r="HT11" i="1"/>
  <c r="HT7" i="1"/>
  <c r="IO66" i="1"/>
  <c r="IO62" i="1"/>
  <c r="IO58" i="1"/>
  <c r="IO54" i="1"/>
  <c r="IO50" i="1"/>
  <c r="IO46" i="1"/>
  <c r="IO42" i="1"/>
  <c r="IO38" i="1"/>
  <c r="HT38" i="1" s="1"/>
  <c r="IO34" i="1"/>
  <c r="IO30" i="1"/>
  <c r="IO24" i="1"/>
  <c r="IO19" i="1"/>
  <c r="IO14" i="1"/>
  <c r="IO8" i="1"/>
  <c r="JT66" i="1"/>
  <c r="IY66" i="1" s="1"/>
  <c r="JT61" i="1"/>
  <c r="IY61" i="1" s="1"/>
  <c r="JT55" i="1"/>
  <c r="IY55" i="1" s="1"/>
  <c r="JT50" i="1"/>
  <c r="IY50" i="1" s="1"/>
  <c r="JT45" i="1"/>
  <c r="IY45" i="1" s="1"/>
  <c r="JT39" i="1"/>
  <c r="IY39" i="1" s="1"/>
  <c r="JT34" i="1"/>
  <c r="IY34" i="1" s="1"/>
  <c r="JT29" i="1"/>
  <c r="IY29" i="1" s="1"/>
  <c r="JT23" i="1"/>
  <c r="IY23" i="1" s="1"/>
  <c r="JT18" i="1"/>
  <c r="IY18" i="1" s="1"/>
  <c r="JT13" i="1"/>
  <c r="IY13" i="1" s="1"/>
  <c r="HJ67" i="1"/>
  <c r="HJ63" i="1"/>
  <c r="HJ59" i="1"/>
  <c r="HJ55" i="1"/>
  <c r="HJ51" i="1"/>
  <c r="HJ47" i="1"/>
  <c r="GO47" i="1" s="1"/>
  <c r="HJ43" i="1"/>
  <c r="HJ39" i="1"/>
  <c r="HJ35" i="1"/>
  <c r="HJ31" i="1"/>
  <c r="HJ27" i="1"/>
  <c r="HJ23" i="1"/>
  <c r="HJ19" i="1"/>
  <c r="HJ15" i="1"/>
  <c r="HJ11" i="1"/>
  <c r="HJ7" i="1"/>
  <c r="GW5" i="1"/>
  <c r="GW64" i="1"/>
  <c r="GW60" i="1"/>
  <c r="GW56" i="1"/>
  <c r="GW52" i="1"/>
  <c r="GW48" i="1"/>
  <c r="GW44" i="1"/>
  <c r="GW40" i="1"/>
  <c r="GW36" i="1"/>
  <c r="GW32" i="1"/>
  <c r="GW28" i="1"/>
  <c r="GW24" i="1"/>
  <c r="GW20" i="1"/>
  <c r="GW16" i="1"/>
  <c r="GW12" i="1"/>
  <c r="GW8" i="1"/>
  <c r="HJ66" i="1"/>
  <c r="HJ62" i="1"/>
  <c r="HJ58" i="1"/>
  <c r="HJ54" i="1"/>
  <c r="HJ50" i="1"/>
  <c r="HJ46" i="1"/>
  <c r="GO46" i="1" s="1"/>
  <c r="HJ42" i="1"/>
  <c r="HJ38" i="1"/>
  <c r="HJ34" i="1"/>
  <c r="HJ30" i="1"/>
  <c r="HJ26" i="1"/>
  <c r="HJ22" i="1"/>
  <c r="HJ18" i="1"/>
  <c r="HJ14" i="1"/>
  <c r="HJ10" i="1"/>
  <c r="HJ6" i="1"/>
  <c r="GW67" i="1"/>
  <c r="GW63" i="1"/>
  <c r="GW59" i="1"/>
  <c r="GW55" i="1"/>
  <c r="GW51" i="1"/>
  <c r="GW47" i="1"/>
  <c r="GW43" i="1"/>
  <c r="GW39" i="1"/>
  <c r="GW35" i="1"/>
  <c r="GW31" i="1"/>
  <c r="GW27" i="1"/>
  <c r="GW23" i="1"/>
  <c r="GW19" i="1"/>
  <c r="GW15" i="1"/>
  <c r="GW11" i="1"/>
  <c r="GW7" i="1"/>
  <c r="HJ65" i="1"/>
  <c r="HJ61" i="1"/>
  <c r="HJ57" i="1"/>
  <c r="HJ53" i="1"/>
  <c r="HJ49" i="1"/>
  <c r="HJ45" i="1"/>
  <c r="GO45" i="1" s="1"/>
  <c r="HJ41" i="1"/>
  <c r="HJ37" i="1"/>
  <c r="HJ33" i="1"/>
  <c r="HJ29" i="1"/>
  <c r="HJ25" i="1"/>
  <c r="HJ21" i="1"/>
  <c r="HJ17" i="1"/>
  <c r="HJ13" i="1"/>
  <c r="HJ9" i="1"/>
  <c r="GW66" i="1"/>
  <c r="GW62" i="1"/>
  <c r="GW58" i="1"/>
  <c r="GW54" i="1"/>
  <c r="GW50" i="1"/>
  <c r="GW46" i="1"/>
  <c r="GW42" i="1"/>
  <c r="GW38" i="1"/>
  <c r="GW34" i="1"/>
  <c r="GW30" i="1"/>
  <c r="GW26" i="1"/>
  <c r="GW22" i="1"/>
  <c r="GW18" i="1"/>
  <c r="GW14" i="1"/>
  <c r="GW10" i="1"/>
  <c r="GW6" i="1"/>
  <c r="HJ5" i="1"/>
  <c r="HJ64" i="1"/>
  <c r="HJ60" i="1"/>
  <c r="HJ56" i="1"/>
  <c r="HJ52" i="1"/>
  <c r="HJ48" i="1"/>
  <c r="GO48" i="1" s="1"/>
  <c r="HJ44" i="1"/>
  <c r="HJ40" i="1"/>
  <c r="HJ36" i="1"/>
  <c r="HJ32" i="1"/>
  <c r="HJ28" i="1"/>
  <c r="HJ24" i="1"/>
  <c r="HJ20" i="1"/>
  <c r="HJ16" i="1"/>
  <c r="HJ12" i="1"/>
  <c r="HJ8" i="1"/>
  <c r="GW65" i="1"/>
  <c r="GW61" i="1"/>
  <c r="GW57" i="1"/>
  <c r="GW53" i="1"/>
  <c r="GW49" i="1"/>
  <c r="GW45" i="1"/>
  <c r="GW41" i="1"/>
  <c r="GW37" i="1"/>
  <c r="GW33" i="1"/>
  <c r="GW29" i="1"/>
  <c r="GW25" i="1"/>
  <c r="GW21" i="1"/>
  <c r="GW17" i="1"/>
  <c r="GW13" i="1"/>
  <c r="GW9" i="1"/>
  <c r="D62" i="17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D35" i="16"/>
  <c r="LH35" i="1" s="1"/>
  <c r="LQ35" i="1" s="1"/>
  <c r="E34" i="16"/>
  <c r="E33" i="16"/>
  <c r="E32" i="16"/>
  <c r="E31" i="16"/>
  <c r="E30" i="16"/>
  <c r="E29" i="16"/>
  <c r="E28" i="16"/>
  <c r="E27" i="16"/>
  <c r="D27" i="16"/>
  <c r="LH27" i="1" s="1"/>
  <c r="E26" i="16"/>
  <c r="E25" i="16"/>
  <c r="D25" i="16"/>
  <c r="LH25" i="1" s="1"/>
  <c r="LC25" i="1" s="1"/>
  <c r="E24" i="16"/>
  <c r="D24" i="16"/>
  <c r="LH24" i="1" s="1"/>
  <c r="MD24" i="1" s="1"/>
  <c r="LI24" i="1" s="1"/>
  <c r="E23" i="16"/>
  <c r="E22" i="16"/>
  <c r="D22" i="16"/>
  <c r="LH22" i="1" s="1"/>
  <c r="E21" i="16"/>
  <c r="E20" i="16"/>
  <c r="E19" i="16"/>
  <c r="E18" i="16"/>
  <c r="E17" i="16"/>
  <c r="E16" i="16"/>
  <c r="E15" i="16"/>
  <c r="E14" i="16"/>
  <c r="E13" i="16"/>
  <c r="D13" i="16"/>
  <c r="LH13" i="1" s="1"/>
  <c r="LC13" i="1" s="1"/>
  <c r="E12" i="16"/>
  <c r="E11" i="16"/>
  <c r="E10" i="16"/>
  <c r="E9" i="16"/>
  <c r="E8" i="16"/>
  <c r="E7" i="16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E6" i="16"/>
  <c r="A6" i="16"/>
  <c r="E5" i="16"/>
  <c r="FI28" i="1"/>
  <c r="FD28" i="1" s="1"/>
  <c r="FI29" i="1"/>
  <c r="FD29" i="1" s="1"/>
  <c r="FI30" i="1"/>
  <c r="FD30" i="1" s="1"/>
  <c r="FI31" i="1"/>
  <c r="FD31" i="1" s="1"/>
  <c r="FI37" i="1"/>
  <c r="FD37" i="1" s="1"/>
  <c r="FI41" i="1"/>
  <c r="FD41" i="1" s="1"/>
  <c r="FI43" i="1"/>
  <c r="FD43" i="1" s="1"/>
  <c r="FI46" i="1"/>
  <c r="FD46" i="1" s="1"/>
  <c r="FI47" i="1"/>
  <c r="FD47" i="1" s="1"/>
  <c r="FI48" i="1"/>
  <c r="FD48" i="1" s="1"/>
  <c r="FI51" i="1"/>
  <c r="FD51" i="1" s="1"/>
  <c r="FI52" i="1"/>
  <c r="FD52" i="1" s="1"/>
  <c r="FI54" i="1"/>
  <c r="FD54" i="1" s="1"/>
  <c r="FI60" i="1"/>
  <c r="FD60" i="1" s="1"/>
  <c r="FI61" i="1"/>
  <c r="FD61" i="1" s="1"/>
  <c r="FI62" i="1"/>
  <c r="FD62" i="1" s="1"/>
  <c r="FI67" i="1"/>
  <c r="FD67" i="1" s="1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A6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E5" i="14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E5" i="13"/>
  <c r="D23" i="12"/>
  <c r="D67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0" i="10" s="1"/>
  <c r="D21" i="12"/>
  <c r="D22" i="12"/>
  <c r="D24" i="12"/>
  <c r="D25" i="12"/>
  <c r="D26" i="12"/>
  <c r="D27" i="12"/>
  <c r="D28" i="12"/>
  <c r="D29" i="12"/>
  <c r="D29" i="10" s="1"/>
  <c r="KC29" i="1" s="1"/>
  <c r="D30" i="12"/>
  <c r="D31" i="12"/>
  <c r="D32" i="12"/>
  <c r="D33" i="12"/>
  <c r="D34" i="12"/>
  <c r="D35" i="12"/>
  <c r="D36" i="12"/>
  <c r="D37" i="12"/>
  <c r="D37" i="10" s="1"/>
  <c r="KC37" i="1" s="1"/>
  <c r="D38" i="12"/>
  <c r="D39" i="12"/>
  <c r="D40" i="12"/>
  <c r="D41" i="12"/>
  <c r="D42" i="12"/>
  <c r="D43" i="12"/>
  <c r="D43" i="10" s="1"/>
  <c r="KC43" i="1" s="1"/>
  <c r="D44" i="12"/>
  <c r="D44" i="10" s="1"/>
  <c r="KC44" i="1" s="1"/>
  <c r="D45" i="12"/>
  <c r="D46" i="12"/>
  <c r="D47" i="12"/>
  <c r="D48" i="12"/>
  <c r="D49" i="12"/>
  <c r="D50" i="12"/>
  <c r="D51" i="12"/>
  <c r="D51" i="10" s="1"/>
  <c r="KC51" i="1" s="1"/>
  <c r="D52" i="12"/>
  <c r="D53" i="12"/>
  <c r="D54" i="12"/>
  <c r="D54" i="10" s="1"/>
  <c r="KC54" i="1" s="1"/>
  <c r="D55" i="12"/>
  <c r="D56" i="12"/>
  <c r="D57" i="12"/>
  <c r="D58" i="12"/>
  <c r="D59" i="12"/>
  <c r="D60" i="12"/>
  <c r="D60" i="10" s="1"/>
  <c r="KC60" i="1" s="1"/>
  <c r="D61" i="12"/>
  <c r="D62" i="12"/>
  <c r="D63" i="12"/>
  <c r="D64" i="12"/>
  <c r="D65" i="12"/>
  <c r="D66" i="12"/>
  <c r="D5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E5" i="12"/>
  <c r="E67" i="10"/>
  <c r="D67" i="10"/>
  <c r="E66" i="10"/>
  <c r="D66" i="10"/>
  <c r="KC66" i="1" s="1"/>
  <c r="KL66" i="1" s="1"/>
  <c r="E65" i="10"/>
  <c r="D65" i="10"/>
  <c r="KC65" i="1" s="1"/>
  <c r="JW65" i="1" s="1"/>
  <c r="E64" i="10"/>
  <c r="D64" i="10"/>
  <c r="KC64" i="1" s="1"/>
  <c r="KD64" i="1" s="1"/>
  <c r="E63" i="10"/>
  <c r="D63" i="10"/>
  <c r="KC63" i="1" s="1"/>
  <c r="KL63" i="1" s="1"/>
  <c r="E62" i="10"/>
  <c r="D62" i="10"/>
  <c r="KC62" i="1" s="1"/>
  <c r="JX62" i="1" s="1"/>
  <c r="E61" i="10"/>
  <c r="D61" i="10"/>
  <c r="KC61" i="1" s="1"/>
  <c r="JW61" i="1" s="1"/>
  <c r="E60" i="10"/>
  <c r="E59" i="10"/>
  <c r="D59" i="10"/>
  <c r="KC59" i="1" s="1"/>
  <c r="JX59" i="1" s="1"/>
  <c r="E58" i="10"/>
  <c r="D58" i="10"/>
  <c r="KC58" i="1" s="1"/>
  <c r="JX58" i="1" s="1"/>
  <c r="E57" i="10"/>
  <c r="D57" i="10"/>
  <c r="KC57" i="1" s="1"/>
  <c r="KL57" i="1" s="1"/>
  <c r="E56" i="10"/>
  <c r="D56" i="10"/>
  <c r="KC56" i="1" s="1"/>
  <c r="KL56" i="1" s="1"/>
  <c r="E55" i="10"/>
  <c r="D55" i="10"/>
  <c r="KC55" i="1" s="1"/>
  <c r="KL55" i="1" s="1"/>
  <c r="E54" i="10"/>
  <c r="E53" i="10"/>
  <c r="D53" i="10"/>
  <c r="KC53" i="1" s="1"/>
  <c r="KL53" i="1" s="1"/>
  <c r="E52" i="10"/>
  <c r="D52" i="10"/>
  <c r="KC52" i="1" s="1"/>
  <c r="JW52" i="1" s="1"/>
  <c r="E51" i="10"/>
  <c r="E50" i="10"/>
  <c r="D50" i="10"/>
  <c r="KC50" i="1" s="1"/>
  <c r="KL50" i="1" s="1"/>
  <c r="E49" i="10"/>
  <c r="D49" i="10"/>
  <c r="KC49" i="1" s="1"/>
  <c r="JX49" i="1" s="1"/>
  <c r="E48" i="10"/>
  <c r="D48" i="10"/>
  <c r="KC48" i="1" s="1"/>
  <c r="KD48" i="1" s="1"/>
  <c r="E47" i="10"/>
  <c r="D47" i="10"/>
  <c r="KC47" i="1" s="1"/>
  <c r="JW47" i="1" s="1"/>
  <c r="E46" i="10"/>
  <c r="D46" i="10"/>
  <c r="KC46" i="1" s="1"/>
  <c r="JX46" i="1" s="1"/>
  <c r="E45" i="10"/>
  <c r="D45" i="10"/>
  <c r="KC45" i="1" s="1"/>
  <c r="KY45" i="1" s="1"/>
  <c r="E44" i="10"/>
  <c r="E43" i="10"/>
  <c r="E42" i="10"/>
  <c r="D42" i="10"/>
  <c r="KC42" i="1" s="1"/>
  <c r="KL42" i="1" s="1"/>
  <c r="E41" i="10"/>
  <c r="D41" i="10"/>
  <c r="KC41" i="1" s="1"/>
  <c r="KY41" i="1" s="1"/>
  <c r="E40" i="10"/>
  <c r="D40" i="10"/>
  <c r="KC40" i="1" s="1"/>
  <c r="JW40" i="1" s="1"/>
  <c r="E39" i="10"/>
  <c r="D39" i="10"/>
  <c r="KC39" i="1" s="1"/>
  <c r="KD39" i="1" s="1"/>
  <c r="E38" i="10"/>
  <c r="D38" i="10"/>
  <c r="KC38" i="1" s="1"/>
  <c r="JX38" i="1" s="1"/>
  <c r="E37" i="10"/>
  <c r="E36" i="10"/>
  <c r="D36" i="10"/>
  <c r="KC36" i="1" s="1"/>
  <c r="KY36" i="1" s="1"/>
  <c r="E35" i="10"/>
  <c r="D35" i="10"/>
  <c r="KC35" i="1" s="1"/>
  <c r="KD35" i="1" s="1"/>
  <c r="E34" i="10"/>
  <c r="D34" i="10"/>
  <c r="KC8" i="1" s="1"/>
  <c r="KY8" i="1" s="1"/>
  <c r="E33" i="10"/>
  <c r="D33" i="10"/>
  <c r="KC33" i="1" s="1"/>
  <c r="JW33" i="1" s="1"/>
  <c r="E32" i="10"/>
  <c r="D32" i="10"/>
  <c r="KC32" i="1" s="1"/>
  <c r="KD32" i="1" s="1"/>
  <c r="E31" i="10"/>
  <c r="D31" i="10"/>
  <c r="KC31" i="1" s="1"/>
  <c r="KL31" i="1" s="1"/>
  <c r="E30" i="10"/>
  <c r="D30" i="10"/>
  <c r="KC30" i="1" s="1"/>
  <c r="JW30" i="1" s="1"/>
  <c r="E29" i="10"/>
  <c r="E28" i="10"/>
  <c r="D28" i="10"/>
  <c r="KC28" i="1" s="1"/>
  <c r="KL28" i="1" s="1"/>
  <c r="E27" i="10"/>
  <c r="D27" i="10"/>
  <c r="KC27" i="1" s="1"/>
  <c r="JX27" i="1" s="1"/>
  <c r="E26" i="10"/>
  <c r="D26" i="10"/>
  <c r="KC26" i="1" s="1"/>
  <c r="JX26" i="1" s="1"/>
  <c r="E25" i="10"/>
  <c r="D25" i="10"/>
  <c r="KC25" i="1" s="1"/>
  <c r="KD25" i="1" s="1"/>
  <c r="E24" i="10"/>
  <c r="D24" i="10"/>
  <c r="KC24" i="1" s="1"/>
  <c r="KL24" i="1" s="1"/>
  <c r="E23" i="10"/>
  <c r="E22" i="10"/>
  <c r="D22" i="10"/>
  <c r="KC22" i="1" s="1"/>
  <c r="JX22" i="1" s="1"/>
  <c r="E21" i="10"/>
  <c r="D21" i="10"/>
  <c r="KC21" i="1" s="1"/>
  <c r="KD21" i="1" s="1"/>
  <c r="E20" i="10"/>
  <c r="E19" i="10"/>
  <c r="D19" i="10"/>
  <c r="KC19" i="1" s="1"/>
  <c r="KL19" i="1" s="1"/>
  <c r="E18" i="10"/>
  <c r="D18" i="10"/>
  <c r="KC18" i="1" s="1"/>
  <c r="JX18" i="1" s="1"/>
  <c r="E17" i="10"/>
  <c r="D17" i="10"/>
  <c r="KC17" i="1" s="1"/>
  <c r="JX17" i="1" s="1"/>
  <c r="E16" i="10"/>
  <c r="D16" i="10"/>
  <c r="KC16" i="1" s="1"/>
  <c r="KL16" i="1" s="1"/>
  <c r="E15" i="10"/>
  <c r="D15" i="10"/>
  <c r="KC15" i="1" s="1"/>
  <c r="KL15" i="1" s="1"/>
  <c r="E14" i="10"/>
  <c r="D14" i="10"/>
  <c r="KC14" i="1" s="1"/>
  <c r="KL14" i="1" s="1"/>
  <c r="E13" i="10"/>
  <c r="D13" i="10"/>
  <c r="KC13" i="1" s="1"/>
  <c r="JX13" i="1" s="1"/>
  <c r="E12" i="10"/>
  <c r="D12" i="10"/>
  <c r="KC12" i="1" s="1"/>
  <c r="JX12" i="1" s="1"/>
  <c r="E11" i="10"/>
  <c r="D11" i="10"/>
  <c r="KC11" i="1" s="1"/>
  <c r="JX11" i="1" s="1"/>
  <c r="E10" i="10"/>
  <c r="D10" i="10"/>
  <c r="KC10" i="1" s="1"/>
  <c r="KL10" i="1" s="1"/>
  <c r="E9" i="10"/>
  <c r="D9" i="10"/>
  <c r="KC9" i="1" s="1"/>
  <c r="KD9" i="1" s="1"/>
  <c r="E8" i="10"/>
  <c r="D8" i="10"/>
  <c r="KC34" i="1" s="1"/>
  <c r="KL34" i="1" s="1"/>
  <c r="E7" i="10"/>
  <c r="D7" i="10"/>
  <c r="KC7" i="1" s="1"/>
  <c r="KL7" i="1" s="1"/>
  <c r="E6" i="10"/>
  <c r="D6" i="10"/>
  <c r="KC6" i="1" s="1"/>
  <c r="KL6" i="1" s="1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E5" i="10"/>
  <c r="D5" i="10"/>
  <c r="KC5" i="1" s="1"/>
  <c r="JW5" i="1" s="1"/>
  <c r="D38" i="9"/>
  <c r="CY38" i="1" s="1"/>
  <c r="D53" i="9"/>
  <c r="CY53" i="1" s="1"/>
  <c r="CS53" i="1" s="1"/>
  <c r="D27" i="9"/>
  <c r="CY27" i="1" s="1"/>
  <c r="CS27" i="1" s="1"/>
  <c r="D25" i="9"/>
  <c r="CY25" i="1" s="1"/>
  <c r="CS25" i="1" s="1"/>
  <c r="D24" i="9"/>
  <c r="CY24" i="1" s="1"/>
  <c r="CS24" i="1" s="1"/>
  <c r="D22" i="9"/>
  <c r="CY22" i="1" s="1"/>
  <c r="CS22" i="1" s="1"/>
  <c r="D6" i="9"/>
  <c r="CY6" i="1" s="1"/>
  <c r="CS6" i="1" s="1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E6" i="8"/>
  <c r="E7" i="9" s="1"/>
  <c r="CT7" i="1" s="1"/>
  <c r="E7" i="8"/>
  <c r="E8" i="9" s="1"/>
  <c r="CT34" i="1" s="1"/>
  <c r="E8" i="8"/>
  <c r="E9" i="9" s="1"/>
  <c r="CT9" i="1" s="1"/>
  <c r="E9" i="8"/>
  <c r="E10" i="9" s="1"/>
  <c r="CT10" i="1" s="1"/>
  <c r="E10" i="8"/>
  <c r="E11" i="9" s="1"/>
  <c r="CT11" i="1" s="1"/>
  <c r="E11" i="8"/>
  <c r="E12" i="9" s="1"/>
  <c r="CT12" i="1" s="1"/>
  <c r="E12" i="8"/>
  <c r="E13" i="8"/>
  <c r="E14" i="9" s="1"/>
  <c r="CT14" i="1" s="1"/>
  <c r="E14" i="8"/>
  <c r="E15" i="9" s="1"/>
  <c r="CT15" i="1" s="1"/>
  <c r="E15" i="8"/>
  <c r="E16" i="9" s="1"/>
  <c r="CT16" i="1" s="1"/>
  <c r="E16" i="8"/>
  <c r="E17" i="9" s="1"/>
  <c r="CT17" i="1" s="1"/>
  <c r="E17" i="8"/>
  <c r="E18" i="9" s="1"/>
  <c r="CT18" i="1" s="1"/>
  <c r="E18" i="8"/>
  <c r="E19" i="9" s="1"/>
  <c r="CT19" i="1" s="1"/>
  <c r="E19" i="8"/>
  <c r="E20" i="9" s="1"/>
  <c r="CT20" i="1" s="1"/>
  <c r="E20" i="8"/>
  <c r="E21" i="9" s="1"/>
  <c r="CT21" i="1" s="1"/>
  <c r="E21" i="8"/>
  <c r="E23" i="9" s="1"/>
  <c r="CT23" i="1" s="1"/>
  <c r="E22" i="8"/>
  <c r="E26" i="9" s="1"/>
  <c r="CT26" i="1" s="1"/>
  <c r="E23" i="8"/>
  <c r="E28" i="9" s="1"/>
  <c r="CT28" i="1" s="1"/>
  <c r="E24" i="8"/>
  <c r="E29" i="9" s="1"/>
  <c r="CT29" i="1" s="1"/>
  <c r="E25" i="8"/>
  <c r="E30" i="9" s="1"/>
  <c r="CT30" i="1" s="1"/>
  <c r="E26" i="8"/>
  <c r="E31" i="9" s="1"/>
  <c r="CT31" i="1" s="1"/>
  <c r="E27" i="8"/>
  <c r="E32" i="9" s="1"/>
  <c r="CT32" i="1" s="1"/>
  <c r="E28" i="8"/>
  <c r="E33" i="9" s="1"/>
  <c r="CT33" i="1" s="1"/>
  <c r="E29" i="8"/>
  <c r="E34" i="9" s="1"/>
  <c r="E30" i="8"/>
  <c r="E35" i="9" s="1"/>
  <c r="CT35" i="1" s="1"/>
  <c r="E31" i="8"/>
  <c r="E36" i="9" s="1"/>
  <c r="CT36" i="1" s="1"/>
  <c r="E32" i="8"/>
  <c r="E37" i="9" s="1"/>
  <c r="CT37" i="1" s="1"/>
  <c r="E33" i="8"/>
  <c r="E38" i="9" s="1"/>
  <c r="CT38" i="1" s="1"/>
  <c r="E34" i="8"/>
  <c r="E39" i="9" s="1"/>
  <c r="CT39" i="1" s="1"/>
  <c r="E35" i="8"/>
  <c r="E40" i="9" s="1"/>
  <c r="CT40" i="1" s="1"/>
  <c r="E36" i="8"/>
  <c r="E41" i="9" s="1"/>
  <c r="CT41" i="1" s="1"/>
  <c r="E37" i="8"/>
  <c r="E38" i="8"/>
  <c r="E43" i="9" s="1"/>
  <c r="CT43" i="1" s="1"/>
  <c r="E39" i="8"/>
  <c r="E44" i="9" s="1"/>
  <c r="CT44" i="1" s="1"/>
  <c r="E40" i="8"/>
  <c r="E45" i="9" s="1"/>
  <c r="CT45" i="1" s="1"/>
  <c r="E41" i="8"/>
  <c r="E46" i="9" s="1"/>
  <c r="CT46" i="1" s="1"/>
  <c r="E42" i="8"/>
  <c r="E47" i="9" s="1"/>
  <c r="CT47" i="1" s="1"/>
  <c r="E43" i="8"/>
  <c r="E48" i="9" s="1"/>
  <c r="CT48" i="1" s="1"/>
  <c r="E44" i="8"/>
  <c r="E49" i="9" s="1"/>
  <c r="CT49" i="1" s="1"/>
  <c r="E45" i="8"/>
  <c r="E50" i="9" s="1"/>
  <c r="CT50" i="1" s="1"/>
  <c r="E46" i="8"/>
  <c r="E51" i="9" s="1"/>
  <c r="CT51" i="1" s="1"/>
  <c r="E47" i="8"/>
  <c r="E52" i="9" s="1"/>
  <c r="CT52" i="1" s="1"/>
  <c r="E48" i="8"/>
  <c r="E54" i="9" s="1"/>
  <c r="CT54" i="1" s="1"/>
  <c r="E49" i="8"/>
  <c r="E55" i="9" s="1"/>
  <c r="CT55" i="1" s="1"/>
  <c r="E50" i="8"/>
  <c r="E56" i="9" s="1"/>
  <c r="CT56" i="1" s="1"/>
  <c r="E51" i="8"/>
  <c r="E57" i="9" s="1"/>
  <c r="CT57" i="1" s="1"/>
  <c r="E52" i="8"/>
  <c r="E58" i="9" s="1"/>
  <c r="CT58" i="1" s="1"/>
  <c r="E53" i="8"/>
  <c r="E59" i="9" s="1"/>
  <c r="CT59" i="1" s="1"/>
  <c r="E54" i="8"/>
  <c r="E60" i="9" s="1"/>
  <c r="CT60" i="1" s="1"/>
  <c r="E55" i="8"/>
  <c r="E61" i="9" s="1"/>
  <c r="CT61" i="1" s="1"/>
  <c r="E56" i="8"/>
  <c r="E57" i="8"/>
  <c r="E58" i="8"/>
  <c r="E64" i="9" s="1"/>
  <c r="CT64" i="1" s="1"/>
  <c r="E59" i="8"/>
  <c r="E65" i="9" s="1"/>
  <c r="CT65" i="1" s="1"/>
  <c r="E60" i="8"/>
  <c r="E66" i="9" s="1"/>
  <c r="CT66" i="1" s="1"/>
  <c r="E61" i="8"/>
  <c r="E67" i="9" s="1"/>
  <c r="CT67" i="1" s="1"/>
  <c r="E5" i="8"/>
  <c r="E5" i="9" s="1"/>
  <c r="CT5" i="1" s="1"/>
  <c r="D7" i="9"/>
  <c r="CY7" i="1" s="1"/>
  <c r="CS7" i="1" s="1"/>
  <c r="D8" i="9"/>
  <c r="CY34" i="1" s="1"/>
  <c r="CS34" i="1" s="1"/>
  <c r="D9" i="9"/>
  <c r="CY9" i="1" s="1"/>
  <c r="CS9" i="1" s="1"/>
  <c r="D10" i="9"/>
  <c r="CY10" i="1" s="1"/>
  <c r="CS10" i="1" s="1"/>
  <c r="D11" i="9"/>
  <c r="CY11" i="1" s="1"/>
  <c r="CS11" i="1" s="1"/>
  <c r="D12" i="9"/>
  <c r="CY12" i="1" s="1"/>
  <c r="CS12" i="1" s="1"/>
  <c r="D13" i="9"/>
  <c r="CY13" i="1" s="1"/>
  <c r="CS13" i="1" s="1"/>
  <c r="D14" i="9"/>
  <c r="CY14" i="1" s="1"/>
  <c r="CS14" i="1" s="1"/>
  <c r="D15" i="9"/>
  <c r="CY15" i="1" s="1"/>
  <c r="CS15" i="1" s="1"/>
  <c r="D16" i="9"/>
  <c r="CY16" i="1" s="1"/>
  <c r="CS16" i="1" s="1"/>
  <c r="D17" i="9"/>
  <c r="CY17" i="1" s="1"/>
  <c r="CS17" i="1" s="1"/>
  <c r="D18" i="9"/>
  <c r="CY18" i="1" s="1"/>
  <c r="CS18" i="1" s="1"/>
  <c r="D19" i="9"/>
  <c r="CY19" i="1" s="1"/>
  <c r="CS19" i="1" s="1"/>
  <c r="D20" i="9"/>
  <c r="CY20" i="1" s="1"/>
  <c r="CS20" i="1" s="1"/>
  <c r="D21" i="9"/>
  <c r="CY21" i="1" s="1"/>
  <c r="CS21" i="1" s="1"/>
  <c r="D23" i="9"/>
  <c r="CY23" i="1" s="1"/>
  <c r="CS23" i="1" s="1"/>
  <c r="D26" i="9"/>
  <c r="CY26" i="1" s="1"/>
  <c r="CS26" i="1" s="1"/>
  <c r="D28" i="9"/>
  <c r="CY28" i="1" s="1"/>
  <c r="CS28" i="1" s="1"/>
  <c r="D29" i="9"/>
  <c r="CY29" i="1" s="1"/>
  <c r="CS29" i="1" s="1"/>
  <c r="D30" i="9"/>
  <c r="CY30" i="1" s="1"/>
  <c r="CS30" i="1" s="1"/>
  <c r="D31" i="9"/>
  <c r="CY31" i="1" s="1"/>
  <c r="CS31" i="1" s="1"/>
  <c r="D32" i="9"/>
  <c r="CY32" i="1" s="1"/>
  <c r="CS32" i="1" s="1"/>
  <c r="D33" i="9"/>
  <c r="CY33" i="1" s="1"/>
  <c r="CS33" i="1" s="1"/>
  <c r="D34" i="9"/>
  <c r="D35" i="9"/>
  <c r="CY35" i="1" s="1"/>
  <c r="CS35" i="1" s="1"/>
  <c r="D36" i="9"/>
  <c r="CY36" i="1" s="1"/>
  <c r="CS36" i="1" s="1"/>
  <c r="D37" i="9"/>
  <c r="CY37" i="1" s="1"/>
  <c r="CS37" i="1" s="1"/>
  <c r="D39" i="9"/>
  <c r="CY39" i="1" s="1"/>
  <c r="CS39" i="1" s="1"/>
  <c r="D40" i="9"/>
  <c r="CY40" i="1" s="1"/>
  <c r="CS40" i="1" s="1"/>
  <c r="D41" i="9"/>
  <c r="CY41" i="1" s="1"/>
  <c r="CS41" i="1" s="1"/>
  <c r="D42" i="9"/>
  <c r="CY42" i="1" s="1"/>
  <c r="CS42" i="1" s="1"/>
  <c r="D43" i="9"/>
  <c r="CY43" i="1" s="1"/>
  <c r="CS43" i="1" s="1"/>
  <c r="D44" i="9"/>
  <c r="CY44" i="1" s="1"/>
  <c r="CS44" i="1" s="1"/>
  <c r="D45" i="9"/>
  <c r="CY45" i="1" s="1"/>
  <c r="CS45" i="1" s="1"/>
  <c r="D46" i="9"/>
  <c r="CY46" i="1" s="1"/>
  <c r="CS46" i="1" s="1"/>
  <c r="D47" i="9"/>
  <c r="CY47" i="1" s="1"/>
  <c r="CS47" i="1" s="1"/>
  <c r="D48" i="9"/>
  <c r="CY48" i="1" s="1"/>
  <c r="CS48" i="1" s="1"/>
  <c r="D49" i="9"/>
  <c r="CY49" i="1" s="1"/>
  <c r="CS49" i="1" s="1"/>
  <c r="D50" i="9"/>
  <c r="CY50" i="1" s="1"/>
  <c r="CS50" i="1" s="1"/>
  <c r="D51" i="9"/>
  <c r="CY51" i="1" s="1"/>
  <c r="CS51" i="1" s="1"/>
  <c r="D52" i="9"/>
  <c r="CY52" i="1" s="1"/>
  <c r="CS52" i="1" s="1"/>
  <c r="D54" i="9"/>
  <c r="CY54" i="1" s="1"/>
  <c r="CS54" i="1" s="1"/>
  <c r="D55" i="9"/>
  <c r="CY55" i="1" s="1"/>
  <c r="CS55" i="1" s="1"/>
  <c r="D56" i="9"/>
  <c r="CY56" i="1" s="1"/>
  <c r="CS56" i="1" s="1"/>
  <c r="D57" i="9"/>
  <c r="CY57" i="1" s="1"/>
  <c r="CS57" i="1" s="1"/>
  <c r="D58" i="9"/>
  <c r="CY58" i="1" s="1"/>
  <c r="CS58" i="1" s="1"/>
  <c r="D59" i="9"/>
  <c r="CY59" i="1" s="1"/>
  <c r="CS59" i="1" s="1"/>
  <c r="D60" i="9"/>
  <c r="CY60" i="1" s="1"/>
  <c r="CS60" i="1" s="1"/>
  <c r="D61" i="9"/>
  <c r="CY61" i="1" s="1"/>
  <c r="CS61" i="1" s="1"/>
  <c r="D62" i="9"/>
  <c r="CY62" i="1" s="1"/>
  <c r="CS62" i="1" s="1"/>
  <c r="D63" i="9"/>
  <c r="CY63" i="1" s="1"/>
  <c r="CS63" i="1" s="1"/>
  <c r="D64" i="9"/>
  <c r="CY64" i="1" s="1"/>
  <c r="CS64" i="1" s="1"/>
  <c r="D65" i="9"/>
  <c r="CY65" i="1" s="1"/>
  <c r="CS65" i="1" s="1"/>
  <c r="D66" i="9"/>
  <c r="CY66" i="1" s="1"/>
  <c r="CS66" i="1" s="1"/>
  <c r="D67" i="9"/>
  <c r="CY67" i="1" s="1"/>
  <c r="CS67" i="1" s="1"/>
  <c r="D5" i="9"/>
  <c r="CY5" i="1" s="1"/>
  <c r="CS5" i="1" s="1"/>
  <c r="A6" i="8"/>
  <c r="A7" i="8" s="1"/>
  <c r="A8" i="8" s="1"/>
  <c r="A9" i="8" s="1"/>
  <c r="A10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KL9" i="1" l="1"/>
  <c r="KY46" i="1"/>
  <c r="KL45" i="1"/>
  <c r="KD61" i="1"/>
  <c r="KY30" i="1"/>
  <c r="KD18" i="1"/>
  <c r="KL26" i="1"/>
  <c r="KD42" i="1"/>
  <c r="KY58" i="1"/>
  <c r="DU6" i="1"/>
  <c r="KD57" i="1"/>
  <c r="KY11" i="1"/>
  <c r="KY27" i="1"/>
  <c r="KY39" i="1"/>
  <c r="KD59" i="1"/>
  <c r="KD8" i="1"/>
  <c r="KY24" i="1"/>
  <c r="KL32" i="1"/>
  <c r="KL48" i="1"/>
  <c r="KL64" i="1"/>
  <c r="DH24" i="1"/>
  <c r="JW6" i="1"/>
  <c r="JX24" i="1"/>
  <c r="JW42" i="1"/>
  <c r="JW63" i="1"/>
  <c r="JW15" i="1"/>
  <c r="JX30" i="1"/>
  <c r="JW49" i="1"/>
  <c r="JW12" i="1"/>
  <c r="JW31" i="1"/>
  <c r="JW50" i="1"/>
  <c r="JW13" i="1"/>
  <c r="JX32" i="1"/>
  <c r="JX47" i="1"/>
  <c r="KY62" i="1"/>
  <c r="DH22" i="1"/>
  <c r="LB25" i="1"/>
  <c r="MD25" i="1"/>
  <c r="LI25" i="1" s="1"/>
  <c r="LC24" i="1"/>
  <c r="KD33" i="1"/>
  <c r="KL17" i="1"/>
  <c r="KY49" i="1"/>
  <c r="KL61" i="1"/>
  <c r="KY6" i="1"/>
  <c r="KL18" i="1"/>
  <c r="KD34" i="1"/>
  <c r="KL62" i="1"/>
  <c r="CZ22" i="1"/>
  <c r="KD15" i="1"/>
  <c r="KD31" i="1"/>
  <c r="KD47" i="1"/>
  <c r="KL59" i="1"/>
  <c r="KD41" i="1"/>
  <c r="KY12" i="1"/>
  <c r="KL36" i="1"/>
  <c r="KL52" i="1"/>
  <c r="KL5" i="1"/>
  <c r="KY25" i="1"/>
  <c r="JW10" i="1"/>
  <c r="JX28" i="1"/>
  <c r="JX48" i="1"/>
  <c r="JW19" i="1"/>
  <c r="JX34" i="1"/>
  <c r="JX55" i="1"/>
  <c r="JW16" i="1"/>
  <c r="JW35" i="1"/>
  <c r="JX56" i="1"/>
  <c r="JW17" i="1"/>
  <c r="JX36" i="1"/>
  <c r="JX66" i="1"/>
  <c r="KL13" i="1"/>
  <c r="LB13" i="1"/>
  <c r="MD13" i="1"/>
  <c r="LI13" i="1" s="1"/>
  <c r="KY13" i="1"/>
  <c r="KL21" i="1"/>
  <c r="KL49" i="1"/>
  <c r="KD65" i="1"/>
  <c r="DU25" i="1"/>
  <c r="KD22" i="1"/>
  <c r="KY34" i="1"/>
  <c r="KL46" i="1"/>
  <c r="KD66" i="1"/>
  <c r="DU22" i="1"/>
  <c r="KY15" i="1"/>
  <c r="KY31" i="1"/>
  <c r="KY47" i="1"/>
  <c r="KD63" i="1"/>
  <c r="KD62" i="1"/>
  <c r="KD12" i="1"/>
  <c r="KY28" i="1"/>
  <c r="KY40" i="1"/>
  <c r="KY56" i="1"/>
  <c r="JX5" i="1"/>
  <c r="KY9" i="1"/>
  <c r="JX10" i="1"/>
  <c r="JW28" i="1"/>
  <c r="JW48" i="1"/>
  <c r="JX19" i="1"/>
  <c r="JW39" i="1"/>
  <c r="JW59" i="1"/>
  <c r="JX21" i="1"/>
  <c r="JX35" i="1"/>
  <c r="JW56" i="1"/>
  <c r="KY17" i="1"/>
  <c r="JW36" i="1"/>
  <c r="JX57" i="1"/>
  <c r="KL39" i="1"/>
  <c r="KD13" i="1"/>
  <c r="KL25" i="1"/>
  <c r="KD53" i="1"/>
  <c r="KY65" i="1"/>
  <c r="DH25" i="1"/>
  <c r="KD10" i="1"/>
  <c r="KY22" i="1"/>
  <c r="KD50" i="1"/>
  <c r="KY66" i="1"/>
  <c r="KD7" i="1"/>
  <c r="KL47" i="1"/>
  <c r="KY63" i="1"/>
  <c r="KL12" i="1"/>
  <c r="KD28" i="1"/>
  <c r="KD40" i="1"/>
  <c r="KD56" i="1"/>
  <c r="KD17" i="1"/>
  <c r="JW14" i="1"/>
  <c r="JX33" i="1"/>
  <c r="JX53" i="1"/>
  <c r="JW7" i="1"/>
  <c r="JX25" i="1"/>
  <c r="JX39" i="1"/>
  <c r="JW21" i="1"/>
  <c r="JX40" i="1"/>
  <c r="JX61" i="1"/>
  <c r="JX9" i="1"/>
  <c r="JW22" i="1"/>
  <c r="JX41" i="1"/>
  <c r="JW57" i="1"/>
  <c r="LB22" i="1"/>
  <c r="MD22" i="1"/>
  <c r="LI22" i="1" s="1"/>
  <c r="LB27" i="1"/>
  <c r="MD27" i="1"/>
  <c r="LI27" i="1" s="1"/>
  <c r="KL33" i="1"/>
  <c r="KL41" i="1"/>
  <c r="KY53" i="1"/>
  <c r="KL65" i="1"/>
  <c r="CZ53" i="1"/>
  <c r="KD30" i="1"/>
  <c r="KY10" i="1"/>
  <c r="KL22" i="1"/>
  <c r="KD38" i="1"/>
  <c r="KY50" i="1"/>
  <c r="KY7" i="1"/>
  <c r="KY19" i="1"/>
  <c r="KY35" i="1"/>
  <c r="KD55" i="1"/>
  <c r="DU27" i="1"/>
  <c r="KY16" i="1"/>
  <c r="KL40" i="1"/>
  <c r="JX14" i="1"/>
  <c r="JW53" i="1"/>
  <c r="JX7" i="1"/>
  <c r="JW25" i="1"/>
  <c r="JX45" i="1"/>
  <c r="JX64" i="1"/>
  <c r="JX8" i="1"/>
  <c r="JW9" i="1"/>
  <c r="JW41" i="1"/>
  <c r="KY57" i="1"/>
  <c r="LB35" i="1"/>
  <c r="MD35" i="1"/>
  <c r="LI35" i="1" s="1"/>
  <c r="LC35" i="1"/>
  <c r="KD14" i="1"/>
  <c r="KD45" i="1"/>
  <c r="DU53" i="1"/>
  <c r="KD26" i="1"/>
  <c r="KY38" i="1"/>
  <c r="CZ6" i="1"/>
  <c r="KD19" i="1"/>
  <c r="KL35" i="1"/>
  <c r="KY55" i="1"/>
  <c r="CZ27" i="1"/>
  <c r="KD16" i="1"/>
  <c r="KY32" i="1"/>
  <c r="KY48" i="1"/>
  <c r="KY64" i="1"/>
  <c r="DU24" i="1"/>
  <c r="JW18" i="1"/>
  <c r="JW38" i="1"/>
  <c r="JW58" i="1"/>
  <c r="JW11" i="1"/>
  <c r="JW45" i="1"/>
  <c r="JW64" i="1"/>
  <c r="JW8" i="1"/>
  <c r="JW26" i="1"/>
  <c r="JW46" i="1"/>
  <c r="JX65" i="1"/>
  <c r="JW27" i="1"/>
  <c r="JW62" i="1"/>
  <c r="LQ22" i="1"/>
  <c r="LQ25" i="1"/>
  <c r="KY14" i="1"/>
  <c r="KD46" i="1"/>
  <c r="DH53" i="1"/>
  <c r="KY26" i="1"/>
  <c r="KL38" i="1"/>
  <c r="KD58" i="1"/>
  <c r="DH6" i="1"/>
  <c r="KD11" i="1"/>
  <c r="KD27" i="1"/>
  <c r="DH27" i="1"/>
  <c r="CZ24" i="1"/>
  <c r="G2" i="16"/>
  <c r="JW37" i="1"/>
  <c r="JX37" i="1"/>
  <c r="JW29" i="1"/>
  <c r="JX29" i="1"/>
  <c r="JW60" i="1"/>
  <c r="JX60" i="1"/>
  <c r="JW44" i="1"/>
  <c r="JX44" i="1"/>
  <c r="DU38" i="1"/>
  <c r="CZ38" i="1" s="1"/>
  <c r="CS38" i="1"/>
  <c r="JX51" i="1"/>
  <c r="JW51" i="1"/>
  <c r="JX43" i="1"/>
  <c r="JW43" i="1"/>
  <c r="JX54" i="1"/>
  <c r="JW54" i="1"/>
  <c r="KL54" i="1"/>
  <c r="KY54" i="1"/>
  <c r="KD54" i="1" s="1"/>
  <c r="KY37" i="1"/>
  <c r="KD37" i="1"/>
  <c r="KL37" i="1"/>
  <c r="KL29" i="1"/>
  <c r="KY29" i="1"/>
  <c r="KD29" i="1" s="1"/>
  <c r="KC20" i="1"/>
  <c r="KL60" i="1"/>
  <c r="KY60" i="1"/>
  <c r="KD60" i="1" s="1"/>
  <c r="KL44" i="1"/>
  <c r="KY44" i="1"/>
  <c r="KD44" i="1" s="1"/>
  <c r="KL51" i="1"/>
  <c r="KY51" i="1"/>
  <c r="KD51" i="1" s="1"/>
  <c r="KY43" i="1"/>
  <c r="KD43" i="1" s="1"/>
  <c r="KL43" i="1"/>
  <c r="F4" i="12"/>
  <c r="FR67" i="1"/>
  <c r="GE67" i="1"/>
  <c r="FJ67" i="1" s="1"/>
  <c r="FC67" i="1"/>
  <c r="GE62" i="1"/>
  <c r="FJ62" i="1" s="1"/>
  <c r="FC62" i="1"/>
  <c r="FR62" i="1"/>
  <c r="FR54" i="1"/>
  <c r="FC54" i="1"/>
  <c r="GE54" i="1"/>
  <c r="FJ54" i="1" s="1"/>
  <c r="GE46" i="1"/>
  <c r="FJ46" i="1" s="1"/>
  <c r="FR46" i="1"/>
  <c r="FC46" i="1"/>
  <c r="FC30" i="1"/>
  <c r="GE30" i="1"/>
  <c r="FJ30" i="1" s="1"/>
  <c r="FR30" i="1"/>
  <c r="GE37" i="1"/>
  <c r="FJ37" i="1" s="1"/>
  <c r="FR37" i="1"/>
  <c r="FC37" i="1"/>
  <c r="GE29" i="1"/>
  <c r="FJ29" i="1" s="1"/>
  <c r="FR29" i="1"/>
  <c r="FC29" i="1"/>
  <c r="FR61" i="1"/>
  <c r="GE61" i="1"/>
  <c r="FJ61" i="1" s="1"/>
  <c r="FC61" i="1"/>
  <c r="FR41" i="1"/>
  <c r="FC41" i="1"/>
  <c r="GE41" i="1"/>
  <c r="FJ41" i="1" s="1"/>
  <c r="FR60" i="1"/>
  <c r="FC60" i="1"/>
  <c r="GE60" i="1"/>
  <c r="FJ60" i="1" s="1"/>
  <c r="FR52" i="1"/>
  <c r="GE52" i="1"/>
  <c r="FJ52" i="1" s="1"/>
  <c r="FC52" i="1"/>
  <c r="GE48" i="1"/>
  <c r="FJ48" i="1" s="1"/>
  <c r="FR48" i="1"/>
  <c r="FC48" i="1"/>
  <c r="FR28" i="1"/>
  <c r="GE28" i="1"/>
  <c r="FJ28" i="1" s="1"/>
  <c r="FC28" i="1"/>
  <c r="FC51" i="1"/>
  <c r="FR51" i="1"/>
  <c r="GE51" i="1"/>
  <c r="FJ51" i="1" s="1"/>
  <c r="FC47" i="1"/>
  <c r="FR47" i="1"/>
  <c r="GE47" i="1"/>
  <c r="FJ47" i="1" s="1"/>
  <c r="FR43" i="1"/>
  <c r="GE43" i="1"/>
  <c r="FJ43" i="1" s="1"/>
  <c r="FC43" i="1"/>
  <c r="GE31" i="1"/>
  <c r="FJ31" i="1" s="1"/>
  <c r="FC31" i="1"/>
  <c r="FR31" i="1"/>
  <c r="FI11" i="1"/>
  <c r="G4" i="13"/>
  <c r="DH38" i="1"/>
  <c r="DH67" i="1"/>
  <c r="DU67" i="1"/>
  <c r="CZ67" i="1" s="1"/>
  <c r="DU59" i="1"/>
  <c r="CZ59" i="1" s="1"/>
  <c r="DH59" i="1"/>
  <c r="DU50" i="1"/>
  <c r="CZ50" i="1" s="1"/>
  <c r="DH50" i="1"/>
  <c r="DU46" i="1"/>
  <c r="CZ46" i="1" s="1"/>
  <c r="DH46" i="1"/>
  <c r="DU42" i="1"/>
  <c r="CZ42" i="1" s="1"/>
  <c r="DH42" i="1"/>
  <c r="DH37" i="1"/>
  <c r="DU37" i="1"/>
  <c r="CZ37" i="1" s="1"/>
  <c r="DU33" i="1"/>
  <c r="CZ33" i="1" s="1"/>
  <c r="DH33" i="1"/>
  <c r="DH29" i="1"/>
  <c r="DU29" i="1"/>
  <c r="CZ29" i="1" s="1"/>
  <c r="DH21" i="1"/>
  <c r="DU21" i="1"/>
  <c r="CZ21" i="1" s="1"/>
  <c r="DU17" i="1"/>
  <c r="CZ17" i="1" s="1"/>
  <c r="DH17" i="1"/>
  <c r="DU13" i="1"/>
  <c r="CZ13" i="1" s="1"/>
  <c r="DH13" i="1"/>
  <c r="DH9" i="1"/>
  <c r="DU9" i="1"/>
  <c r="CZ9" i="1" s="1"/>
  <c r="DH63" i="1"/>
  <c r="CZ63" i="1"/>
  <c r="DU63" i="1"/>
  <c r="DH49" i="1"/>
  <c r="DU49" i="1"/>
  <c r="CZ49" i="1" s="1"/>
  <c r="DH45" i="1"/>
  <c r="DU45" i="1"/>
  <c r="CZ45" i="1" s="1"/>
  <c r="DH41" i="1"/>
  <c r="DU41" i="1"/>
  <c r="CZ41" i="1" s="1"/>
  <c r="DH36" i="1"/>
  <c r="DU36" i="1"/>
  <c r="CZ36" i="1" s="1"/>
  <c r="DH32" i="1"/>
  <c r="DU32" i="1"/>
  <c r="CZ32" i="1" s="1"/>
  <c r="DH28" i="1"/>
  <c r="DU28" i="1"/>
  <c r="CZ28" i="1" s="1"/>
  <c r="DU20" i="1"/>
  <c r="CZ20" i="1" s="1"/>
  <c r="DH20" i="1"/>
  <c r="DH16" i="1"/>
  <c r="DU16" i="1"/>
  <c r="CZ16" i="1" s="1"/>
  <c r="DH12" i="1"/>
  <c r="DU12" i="1"/>
  <c r="CZ12" i="1" s="1"/>
  <c r="DU34" i="1"/>
  <c r="CZ34" i="1" s="1"/>
  <c r="DH34" i="1"/>
  <c r="DH66" i="1"/>
  <c r="DU66" i="1"/>
  <c r="CZ66" i="1" s="1"/>
  <c r="DU54" i="1"/>
  <c r="CZ54" i="1" s="1"/>
  <c r="DH54" i="1"/>
  <c r="DH57" i="1"/>
  <c r="DU57" i="1"/>
  <c r="CZ57" i="1" s="1"/>
  <c r="DH52" i="1"/>
  <c r="DU52" i="1"/>
  <c r="CZ52" i="1" s="1"/>
  <c r="DH40" i="1"/>
  <c r="DU40" i="1"/>
  <c r="CZ40" i="1" s="1"/>
  <c r="DH35" i="1"/>
  <c r="DU35" i="1"/>
  <c r="CZ35" i="1" s="1"/>
  <c r="DH31" i="1"/>
  <c r="DU31" i="1"/>
  <c r="CZ31" i="1" s="1"/>
  <c r="DU26" i="1"/>
  <c r="CZ26" i="1" s="1"/>
  <c r="DH26" i="1"/>
  <c r="DH19" i="1"/>
  <c r="DU19" i="1"/>
  <c r="CZ19" i="1" s="1"/>
  <c r="DU15" i="1"/>
  <c r="CZ15" i="1" s="1"/>
  <c r="DH15" i="1"/>
  <c r="DH11" i="1"/>
  <c r="DU11" i="1"/>
  <c r="CZ11" i="1" s="1"/>
  <c r="DH7" i="1"/>
  <c r="DU7" i="1"/>
  <c r="CZ7" i="1" s="1"/>
  <c r="DH55" i="1"/>
  <c r="DU55" i="1"/>
  <c r="CZ55" i="1" s="1"/>
  <c r="DU62" i="1"/>
  <c r="DH62" i="1"/>
  <c r="CZ62" i="1"/>
  <c r="DU58" i="1"/>
  <c r="CZ58" i="1" s="1"/>
  <c r="DH58" i="1"/>
  <c r="DH65" i="1"/>
  <c r="DU65" i="1"/>
  <c r="CZ65" i="1" s="1"/>
  <c r="DH61" i="1"/>
  <c r="DU61" i="1"/>
  <c r="CZ61" i="1" s="1"/>
  <c r="DH48" i="1"/>
  <c r="DU48" i="1"/>
  <c r="CZ48" i="1" s="1"/>
  <c r="DH44" i="1"/>
  <c r="DU44" i="1"/>
  <c r="CZ44" i="1" s="1"/>
  <c r="DH5" i="1"/>
  <c r="DU5" i="1"/>
  <c r="CZ5" i="1" s="1"/>
  <c r="DH64" i="1"/>
  <c r="DU64" i="1"/>
  <c r="CZ64" i="1" s="1"/>
  <c r="DH60" i="1"/>
  <c r="DU60" i="1"/>
  <c r="CZ60" i="1" s="1"/>
  <c r="DH56" i="1"/>
  <c r="DU56" i="1"/>
  <c r="CZ56" i="1" s="1"/>
  <c r="DH51" i="1"/>
  <c r="DU51" i="1"/>
  <c r="CZ51" i="1" s="1"/>
  <c r="DU47" i="1"/>
  <c r="CZ47" i="1" s="1"/>
  <c r="DH47" i="1"/>
  <c r="DH43" i="1"/>
  <c r="DU43" i="1"/>
  <c r="CZ43" i="1" s="1"/>
  <c r="DU39" i="1"/>
  <c r="CZ39" i="1" s="1"/>
  <c r="DH39" i="1"/>
  <c r="DH30" i="1"/>
  <c r="DU30" i="1"/>
  <c r="CZ30" i="1" s="1"/>
  <c r="DU23" i="1"/>
  <c r="CZ23" i="1" s="1"/>
  <c r="DH23" i="1"/>
  <c r="DU18" i="1"/>
  <c r="CZ18" i="1" s="1"/>
  <c r="DH18" i="1"/>
  <c r="DU14" i="1"/>
  <c r="CZ14" i="1" s="1"/>
  <c r="DH14" i="1"/>
  <c r="DU10" i="1"/>
  <c r="CZ10" i="1" s="1"/>
  <c r="DH10" i="1"/>
  <c r="AF37" i="1"/>
  <c r="AF23" i="1"/>
  <c r="S20" i="1"/>
  <c r="AF40" i="1"/>
  <c r="K40" i="1" s="1"/>
  <c r="AF56" i="1"/>
  <c r="AF45" i="1"/>
  <c r="K45" i="1" s="1"/>
  <c r="AF16" i="1"/>
  <c r="K16" i="1" s="1"/>
  <c r="AF12" i="1"/>
  <c r="K12" i="1" s="1"/>
  <c r="AF31" i="1"/>
  <c r="K31" i="1" s="1"/>
  <c r="AF47" i="1"/>
  <c r="K47" i="1" s="1"/>
  <c r="AF27" i="1"/>
  <c r="K27" i="1" s="1"/>
  <c r="AF44" i="1"/>
  <c r="K44" i="1" s="1"/>
  <c r="AF24" i="1"/>
  <c r="K24" i="1" s="1"/>
  <c r="AF46" i="1"/>
  <c r="K46" i="1" s="1"/>
  <c r="AF30" i="1"/>
  <c r="K30" i="1" s="1"/>
  <c r="AF13" i="1"/>
  <c r="K13" i="1" s="1"/>
  <c r="AF35" i="1"/>
  <c r="K35" i="1" s="1"/>
  <c r="AF51" i="1"/>
  <c r="K51" i="1" s="1"/>
  <c r="AF29" i="1"/>
  <c r="K29" i="1" s="1"/>
  <c r="S28" i="1"/>
  <c r="AF11" i="1"/>
  <c r="K11" i="1" s="1"/>
  <c r="S41" i="1"/>
  <c r="AF15" i="1"/>
  <c r="K15" i="1" s="1"/>
  <c r="AF5" i="1"/>
  <c r="K5" i="1" s="1"/>
  <c r="D5" i="1"/>
  <c r="AF21" i="1"/>
  <c r="K21" i="1" s="1"/>
  <c r="AF39" i="1"/>
  <c r="K39" i="1" s="1"/>
  <c r="AF55" i="1"/>
  <c r="K55" i="1" s="1"/>
  <c r="S45" i="1"/>
  <c r="S23" i="1"/>
  <c r="S46" i="1"/>
  <c r="S11" i="1"/>
  <c r="S30" i="1"/>
  <c r="K56" i="1"/>
  <c r="AF52" i="1"/>
  <c r="K52" i="1" s="1"/>
  <c r="AF61" i="1"/>
  <c r="K61" i="1" s="1"/>
  <c r="S49" i="1"/>
  <c r="AF49" i="1"/>
  <c r="K49" i="1" s="1"/>
  <c r="AF9" i="1"/>
  <c r="K9" i="1" s="1"/>
  <c r="AF20" i="1"/>
  <c r="K20" i="1" s="1"/>
  <c r="AF26" i="1"/>
  <c r="K26" i="1" s="1"/>
  <c r="AF43" i="1"/>
  <c r="K43" i="1" s="1"/>
  <c r="S36" i="1"/>
  <c r="AF36" i="1"/>
  <c r="K36" i="1" s="1"/>
  <c r="S22" i="1"/>
  <c r="AF22" i="1"/>
  <c r="K22" i="1" s="1"/>
  <c r="S18" i="1"/>
  <c r="AF18" i="1"/>
  <c r="K18" i="1" s="1"/>
  <c r="S42" i="1"/>
  <c r="AF42" i="1"/>
  <c r="K42" i="1" s="1"/>
  <c r="AF14" i="1"/>
  <c r="K14" i="1" s="1"/>
  <c r="S10" i="1"/>
  <c r="AF10" i="1"/>
  <c r="K10" i="1" s="1"/>
  <c r="AF8" i="1"/>
  <c r="K8" i="1" s="1"/>
  <c r="S60" i="1"/>
  <c r="AF60" i="1"/>
  <c r="K60" i="1" s="1"/>
  <c r="S53" i="1"/>
  <c r="AF53" i="1"/>
  <c r="K53" i="1" s="1"/>
  <c r="S33" i="1"/>
  <c r="AF33" i="1"/>
  <c r="K33" i="1" s="1"/>
  <c r="S34" i="1"/>
  <c r="AF34" i="1"/>
  <c r="K34" i="1" s="1"/>
  <c r="AF17" i="1"/>
  <c r="K17" i="1" s="1"/>
  <c r="S37" i="1"/>
  <c r="S32" i="1"/>
  <c r="AF32" i="1"/>
  <c r="K32" i="1" s="1"/>
  <c r="AF48" i="1"/>
  <c r="K48" i="1" s="1"/>
  <c r="AF64" i="1"/>
  <c r="K64" i="1" s="1"/>
  <c r="AF28" i="1"/>
  <c r="K28" i="1" s="1"/>
  <c r="S57" i="1"/>
  <c r="AF57" i="1"/>
  <c r="K57" i="1" s="1"/>
  <c r="AF41" i="1"/>
  <c r="K41" i="1" s="1"/>
  <c r="S56" i="1"/>
  <c r="S44" i="1"/>
  <c r="S40" i="1"/>
  <c r="S48" i="1"/>
  <c r="S24" i="1"/>
  <c r="S64" i="1"/>
  <c r="S9" i="1"/>
  <c r="K37" i="1"/>
  <c r="K23" i="1"/>
  <c r="S26" i="1"/>
  <c r="S29" i="1"/>
  <c r="S61" i="1"/>
  <c r="S17" i="1"/>
  <c r="S52" i="1"/>
  <c r="JT7" i="1"/>
  <c r="IY7" i="1" s="1"/>
  <c r="S27" i="1"/>
  <c r="S8" i="1"/>
  <c r="F4" i="14"/>
  <c r="D23" i="10"/>
  <c r="KC23" i="1" s="1"/>
  <c r="E62" i="8"/>
  <c r="D62" i="8"/>
  <c r="JW20" i="1" l="1"/>
  <c r="JX20" i="1"/>
  <c r="JX23" i="1"/>
  <c r="JW23" i="1"/>
  <c r="KL20" i="1"/>
  <c r="KY20" i="1"/>
  <c r="KD20" i="1" s="1"/>
  <c r="KL23" i="1"/>
  <c r="KY23" i="1"/>
  <c r="KD23" i="1" s="1"/>
  <c r="G4" i="10"/>
  <c r="GE11" i="1"/>
  <c r="FJ11" i="1" s="1"/>
  <c r="FD11" i="1"/>
  <c r="FC11" i="1"/>
  <c r="FR11" i="1"/>
  <c r="K10" i="6"/>
  <c r="K18" i="6"/>
  <c r="K26" i="6"/>
  <c r="K34" i="6"/>
  <c r="K42" i="6"/>
  <c r="K50" i="6"/>
  <c r="K58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5" i="6"/>
  <c r="H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5" i="6"/>
  <c r="E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5" i="6"/>
  <c r="CY5" i="6"/>
  <c r="ED5" i="6"/>
  <c r="FI5" i="6"/>
  <c r="GN5" i="6"/>
  <c r="HS5" i="6"/>
  <c r="IX5" i="6"/>
  <c r="KC5" i="6"/>
  <c r="LH5" i="6"/>
  <c r="MM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MM6" i="6"/>
  <c r="MM7" i="6"/>
  <c r="MM8" i="6"/>
  <c r="MM9" i="6"/>
  <c r="MM10" i="6"/>
  <c r="MM11" i="6"/>
  <c r="MM12" i="6"/>
  <c r="MM13" i="6"/>
  <c r="MM14" i="6"/>
  <c r="MM15" i="6"/>
  <c r="MM16" i="6"/>
  <c r="MM17" i="6"/>
  <c r="MM18" i="6"/>
  <c r="MM19" i="6"/>
  <c r="MM20" i="6"/>
  <c r="MM21" i="6"/>
  <c r="MM22" i="6"/>
  <c r="MM23" i="6"/>
  <c r="MM24" i="6"/>
  <c r="MM25" i="6"/>
  <c r="MM26" i="6"/>
  <c r="MM27" i="6"/>
  <c r="MM28" i="6"/>
  <c r="MM29" i="6"/>
  <c r="MM30" i="6"/>
  <c r="MM31" i="6"/>
  <c r="MM32" i="6"/>
  <c r="MM33" i="6"/>
  <c r="MM34" i="6"/>
  <c r="MM35" i="6"/>
  <c r="MM36" i="6"/>
  <c r="MM37" i="6"/>
  <c r="MM38" i="6"/>
  <c r="MM39" i="6"/>
  <c r="MM40" i="6"/>
  <c r="MM41" i="6"/>
  <c r="MM42" i="6"/>
  <c r="MM43" i="6"/>
  <c r="MM44" i="6"/>
  <c r="MM45" i="6"/>
  <c r="MM46" i="6"/>
  <c r="MM47" i="6"/>
  <c r="MM48" i="6"/>
  <c r="MM49" i="6"/>
  <c r="MM50" i="6"/>
  <c r="MM51" i="6"/>
  <c r="MM52" i="6"/>
  <c r="MM53" i="6"/>
  <c r="MM54" i="6"/>
  <c r="MM55" i="6"/>
  <c r="MM56" i="6"/>
  <c r="MM57" i="6"/>
  <c r="MM58" i="6"/>
  <c r="MM59" i="6"/>
  <c r="MM60" i="6"/>
  <c r="MM61" i="6"/>
  <c r="MM62" i="6"/>
  <c r="LH6" i="6"/>
  <c r="LH7" i="6"/>
  <c r="LH8" i="6"/>
  <c r="LH9" i="6"/>
  <c r="LH10" i="6"/>
  <c r="LH11" i="6"/>
  <c r="LH12" i="6"/>
  <c r="LH13" i="6"/>
  <c r="LH14" i="6"/>
  <c r="LH15" i="6"/>
  <c r="LH16" i="6"/>
  <c r="LH17" i="6"/>
  <c r="LH18" i="6"/>
  <c r="LH19" i="6"/>
  <c r="LH20" i="6"/>
  <c r="LH21" i="6"/>
  <c r="LH22" i="6"/>
  <c r="LH23" i="6"/>
  <c r="LH24" i="6"/>
  <c r="LH25" i="6"/>
  <c r="LH26" i="6"/>
  <c r="LH27" i="6"/>
  <c r="LH28" i="6"/>
  <c r="LH29" i="6"/>
  <c r="LH30" i="6"/>
  <c r="LH31" i="6"/>
  <c r="LH32" i="6"/>
  <c r="LH33" i="6"/>
  <c r="LH34" i="6"/>
  <c r="LH35" i="6"/>
  <c r="LH36" i="6"/>
  <c r="LH37" i="6"/>
  <c r="LH38" i="6"/>
  <c r="LH39" i="6"/>
  <c r="LH40" i="6"/>
  <c r="LH41" i="6"/>
  <c r="LH42" i="6"/>
  <c r="LH43" i="6"/>
  <c r="LH44" i="6"/>
  <c r="LH45" i="6"/>
  <c r="LH46" i="6"/>
  <c r="LH47" i="6"/>
  <c r="LH48" i="6"/>
  <c r="LH49" i="6"/>
  <c r="LH50" i="6"/>
  <c r="LH51" i="6"/>
  <c r="LH52" i="6"/>
  <c r="LH53" i="6"/>
  <c r="LH54" i="6"/>
  <c r="LH55" i="6"/>
  <c r="LH56" i="6"/>
  <c r="LH57" i="6"/>
  <c r="LH58" i="6"/>
  <c r="LH59" i="6"/>
  <c r="LH60" i="6"/>
  <c r="LH61" i="6"/>
  <c r="LH62" i="6"/>
  <c r="KC6" i="6"/>
  <c r="KC7" i="6"/>
  <c r="KC8" i="6"/>
  <c r="KC9" i="6"/>
  <c r="KC10" i="6"/>
  <c r="KC11" i="6"/>
  <c r="KC12" i="6"/>
  <c r="KC13" i="6"/>
  <c r="KC14" i="6"/>
  <c r="KC15" i="6"/>
  <c r="KC16" i="6"/>
  <c r="KC17" i="6"/>
  <c r="KC18" i="6"/>
  <c r="KC19" i="6"/>
  <c r="KC20" i="6"/>
  <c r="KC21" i="6"/>
  <c r="KC22" i="6"/>
  <c r="KC23" i="6"/>
  <c r="KC24" i="6"/>
  <c r="KC25" i="6"/>
  <c r="KC26" i="6"/>
  <c r="KC27" i="6"/>
  <c r="KC28" i="6"/>
  <c r="KC29" i="6"/>
  <c r="KC30" i="6"/>
  <c r="KC31" i="6"/>
  <c r="KC32" i="6"/>
  <c r="KC33" i="6"/>
  <c r="KC34" i="6"/>
  <c r="KC35" i="6"/>
  <c r="KC36" i="6"/>
  <c r="KC37" i="6"/>
  <c r="KC38" i="6"/>
  <c r="KC39" i="6"/>
  <c r="KC40" i="6"/>
  <c r="KC41" i="6"/>
  <c r="KC42" i="6"/>
  <c r="KC43" i="6"/>
  <c r="KC44" i="6"/>
  <c r="KC45" i="6"/>
  <c r="KC46" i="6"/>
  <c r="KC47" i="6"/>
  <c r="KC48" i="6"/>
  <c r="KC49" i="6"/>
  <c r="KC50" i="6"/>
  <c r="KC51" i="6"/>
  <c r="KC52" i="6"/>
  <c r="KC53" i="6"/>
  <c r="KC54" i="6"/>
  <c r="KC55" i="6"/>
  <c r="KC56" i="6"/>
  <c r="KC57" i="6"/>
  <c r="KC58" i="6"/>
  <c r="KC59" i="6"/>
  <c r="KC60" i="6"/>
  <c r="KC61" i="6"/>
  <c r="KC62" i="6"/>
  <c r="IX62" i="6"/>
  <c r="IX6" i="6"/>
  <c r="IX7" i="6"/>
  <c r="IX8" i="6"/>
  <c r="IX9" i="6"/>
  <c r="IX10" i="6"/>
  <c r="IX11" i="6"/>
  <c r="IX12" i="6"/>
  <c r="IX13" i="6"/>
  <c r="IX14" i="6"/>
  <c r="IX15" i="6"/>
  <c r="IX16" i="6"/>
  <c r="IX17" i="6"/>
  <c r="IX18" i="6"/>
  <c r="IX19" i="6"/>
  <c r="IX20" i="6"/>
  <c r="IX21" i="6"/>
  <c r="IX22" i="6"/>
  <c r="IX23" i="6"/>
  <c r="IX24" i="6"/>
  <c r="IX25" i="6"/>
  <c r="IX26" i="6"/>
  <c r="IX27" i="6"/>
  <c r="IX28" i="6"/>
  <c r="IX29" i="6"/>
  <c r="IX30" i="6"/>
  <c r="IX31" i="6"/>
  <c r="IX32" i="6"/>
  <c r="IX33" i="6"/>
  <c r="IX34" i="6"/>
  <c r="IX35" i="6"/>
  <c r="IX36" i="6"/>
  <c r="IX37" i="6"/>
  <c r="IX38" i="6"/>
  <c r="IX39" i="6"/>
  <c r="IX40" i="6"/>
  <c r="IX41" i="6"/>
  <c r="IX42" i="6"/>
  <c r="IX43" i="6"/>
  <c r="IX44" i="6"/>
  <c r="IX45" i="6"/>
  <c r="IX46" i="6"/>
  <c r="IX47" i="6"/>
  <c r="IX48" i="6"/>
  <c r="IX49" i="6"/>
  <c r="IX50" i="6"/>
  <c r="IX51" i="6"/>
  <c r="IX52" i="6"/>
  <c r="IX53" i="6"/>
  <c r="IX54" i="6"/>
  <c r="IX55" i="6"/>
  <c r="IX56" i="6"/>
  <c r="IX57" i="6"/>
  <c r="IX58" i="6"/>
  <c r="IX59" i="6"/>
  <c r="IX60" i="6"/>
  <c r="IX61" i="6"/>
  <c r="HS6" i="6"/>
  <c r="HS7" i="6"/>
  <c r="HS8" i="6"/>
  <c r="HS9" i="6"/>
  <c r="HS10" i="6"/>
  <c r="HS11" i="6"/>
  <c r="HS12" i="6"/>
  <c r="HS13" i="6"/>
  <c r="HS14" i="6"/>
  <c r="HS15" i="6"/>
  <c r="HS16" i="6"/>
  <c r="HS17" i="6"/>
  <c r="HS18" i="6"/>
  <c r="HS19" i="6"/>
  <c r="HS20" i="6"/>
  <c r="HS21" i="6"/>
  <c r="HS22" i="6"/>
  <c r="HS23" i="6"/>
  <c r="HS24" i="6"/>
  <c r="HS25" i="6"/>
  <c r="HS26" i="6"/>
  <c r="HS27" i="6"/>
  <c r="HS28" i="6"/>
  <c r="HS29" i="6"/>
  <c r="HS30" i="6"/>
  <c r="HS31" i="6"/>
  <c r="HS32" i="6"/>
  <c r="HS33" i="6"/>
  <c r="HS34" i="6"/>
  <c r="HS35" i="6"/>
  <c r="HS36" i="6"/>
  <c r="HS37" i="6"/>
  <c r="HS38" i="6"/>
  <c r="HS39" i="6"/>
  <c r="HS40" i="6"/>
  <c r="HS41" i="6"/>
  <c r="HS42" i="6"/>
  <c r="HS43" i="6"/>
  <c r="HS44" i="6"/>
  <c r="HS45" i="6"/>
  <c r="HS46" i="6"/>
  <c r="HS47" i="6"/>
  <c r="HS48" i="6"/>
  <c r="HS49" i="6"/>
  <c r="HS50" i="6"/>
  <c r="HS51" i="6"/>
  <c r="HS52" i="6"/>
  <c r="HS53" i="6"/>
  <c r="HS54" i="6"/>
  <c r="HS55" i="6"/>
  <c r="HS56" i="6"/>
  <c r="HS57" i="6"/>
  <c r="HS58" i="6"/>
  <c r="HS59" i="6"/>
  <c r="HS60" i="6"/>
  <c r="HS61" i="6"/>
  <c r="HS62" i="6"/>
  <c r="GN6" i="6"/>
  <c r="GN7" i="6"/>
  <c r="GN8" i="6"/>
  <c r="GN9" i="6"/>
  <c r="GN10" i="6"/>
  <c r="GN11" i="6"/>
  <c r="GN12" i="6"/>
  <c r="GN13" i="6"/>
  <c r="GN14" i="6"/>
  <c r="GN15" i="6"/>
  <c r="GN16" i="6"/>
  <c r="GN17" i="6"/>
  <c r="GN18" i="6"/>
  <c r="GN19" i="6"/>
  <c r="GN20" i="6"/>
  <c r="GN21" i="6"/>
  <c r="GN22" i="6"/>
  <c r="GN23" i="6"/>
  <c r="GN24" i="6"/>
  <c r="GN25" i="6"/>
  <c r="GN26" i="6"/>
  <c r="GN27" i="6"/>
  <c r="GN28" i="6"/>
  <c r="GN29" i="6"/>
  <c r="GN30" i="6"/>
  <c r="GN31" i="6"/>
  <c r="GN32" i="6"/>
  <c r="GN33" i="6"/>
  <c r="GN34" i="6"/>
  <c r="GN35" i="6"/>
  <c r="GN36" i="6"/>
  <c r="GN37" i="6"/>
  <c r="GN38" i="6"/>
  <c r="GN39" i="6"/>
  <c r="GN40" i="6"/>
  <c r="GN41" i="6"/>
  <c r="GN42" i="6"/>
  <c r="GN43" i="6"/>
  <c r="GN44" i="6"/>
  <c r="GN45" i="6"/>
  <c r="GN46" i="6"/>
  <c r="GN47" i="6"/>
  <c r="GN48" i="6"/>
  <c r="GN49" i="6"/>
  <c r="GN50" i="6"/>
  <c r="GN51" i="6"/>
  <c r="GN52" i="6"/>
  <c r="GN53" i="6"/>
  <c r="GN54" i="6"/>
  <c r="GN55" i="6"/>
  <c r="GN56" i="6"/>
  <c r="GN57" i="6"/>
  <c r="GN58" i="6"/>
  <c r="GN59" i="6"/>
  <c r="GN60" i="6"/>
  <c r="GN61" i="6"/>
  <c r="GN62" i="6"/>
  <c r="FI6" i="6"/>
  <c r="FI7" i="6"/>
  <c r="FI8" i="6"/>
  <c r="FI9" i="6"/>
  <c r="FI10" i="6"/>
  <c r="FI11" i="6"/>
  <c r="FI12" i="6"/>
  <c r="FI13" i="6"/>
  <c r="FI14" i="6"/>
  <c r="FI15" i="6"/>
  <c r="FI16" i="6"/>
  <c r="FI17" i="6"/>
  <c r="FI18" i="6"/>
  <c r="FI19" i="6"/>
  <c r="FI20" i="6"/>
  <c r="FI21" i="6"/>
  <c r="FI22" i="6"/>
  <c r="FI23" i="6"/>
  <c r="FI24" i="6"/>
  <c r="FI25" i="6"/>
  <c r="FI26" i="6"/>
  <c r="FI27" i="6"/>
  <c r="FI28" i="6"/>
  <c r="FI29" i="6"/>
  <c r="FI30" i="6"/>
  <c r="FI31" i="6"/>
  <c r="FI32" i="6"/>
  <c r="FI33" i="6"/>
  <c r="FI34" i="6"/>
  <c r="FI35" i="6"/>
  <c r="FI36" i="6"/>
  <c r="FI37" i="6"/>
  <c r="FI38" i="6"/>
  <c r="FI39" i="6"/>
  <c r="FI40" i="6"/>
  <c r="FI41" i="6"/>
  <c r="FI42" i="6"/>
  <c r="FI43" i="6"/>
  <c r="FI44" i="6"/>
  <c r="FI45" i="6"/>
  <c r="FI46" i="6"/>
  <c r="FI47" i="6"/>
  <c r="FI48" i="6"/>
  <c r="FI49" i="6"/>
  <c r="FI50" i="6"/>
  <c r="FI51" i="6"/>
  <c r="FI52" i="6"/>
  <c r="FI53" i="6"/>
  <c r="FI54" i="6"/>
  <c r="FI55" i="6"/>
  <c r="FI56" i="6"/>
  <c r="FI57" i="6"/>
  <c r="FI58" i="6"/>
  <c r="FI59" i="6"/>
  <c r="FI60" i="6"/>
  <c r="FI61" i="6"/>
  <c r="FI62" i="6"/>
  <c r="ED6" i="6"/>
  <c r="ED7" i="6"/>
  <c r="ED8" i="6"/>
  <c r="ED9" i="6"/>
  <c r="ED10" i="6"/>
  <c r="ED11" i="6"/>
  <c r="ED12" i="6"/>
  <c r="ED13" i="6"/>
  <c r="ED14" i="6"/>
  <c r="ED16" i="6"/>
  <c r="ED17" i="6"/>
  <c r="ED18" i="6"/>
  <c r="ED19" i="6"/>
  <c r="ED20" i="6"/>
  <c r="ED21" i="6"/>
  <c r="ED22" i="6"/>
  <c r="ED23" i="6"/>
  <c r="ED24" i="6"/>
  <c r="ED27" i="6"/>
  <c r="ED28" i="6"/>
  <c r="ED29" i="6"/>
  <c r="ED30" i="6"/>
  <c r="ED31" i="6"/>
  <c r="ED34" i="6"/>
  <c r="ED35" i="6"/>
  <c r="ED36" i="6"/>
  <c r="ED37" i="6"/>
  <c r="ED38" i="6"/>
  <c r="ED39" i="6"/>
  <c r="ED40" i="6"/>
  <c r="ED41" i="6"/>
  <c r="ED42" i="6"/>
  <c r="ED43" i="6"/>
  <c r="ED44" i="6"/>
  <c r="ED45" i="6"/>
  <c r="ED46" i="6"/>
  <c r="ED47" i="6"/>
  <c r="ED48" i="6"/>
  <c r="ED49" i="6"/>
  <c r="ED50" i="6"/>
  <c r="ED51" i="6"/>
  <c r="ED52" i="6"/>
  <c r="ED53" i="6"/>
  <c r="ED54" i="6"/>
  <c r="ED55" i="6"/>
  <c r="ED56" i="6"/>
  <c r="ED57" i="6"/>
  <c r="ED58" i="6"/>
  <c r="ED59" i="6"/>
  <c r="ED60" i="6"/>
  <c r="ED61" i="6"/>
  <c r="ED62" i="6"/>
  <c r="CY6" i="6"/>
  <c r="CY7" i="6"/>
  <c r="CY8" i="6"/>
  <c r="CY9" i="6"/>
  <c r="CY10" i="6"/>
  <c r="CY11" i="6"/>
  <c r="CY12" i="6"/>
  <c r="CY13" i="6"/>
  <c r="CY14" i="6"/>
  <c r="CY15" i="6"/>
  <c r="CY16" i="6"/>
  <c r="CY17" i="6"/>
  <c r="CY18" i="6"/>
  <c r="CY19" i="6"/>
  <c r="CY20" i="6"/>
  <c r="CY21" i="6"/>
  <c r="CY22" i="6"/>
  <c r="CY23" i="6"/>
  <c r="CY24" i="6"/>
  <c r="CY25" i="6"/>
  <c r="CY26" i="6"/>
  <c r="CY27" i="6"/>
  <c r="CY28" i="6"/>
  <c r="CY29" i="6"/>
  <c r="CY30" i="6"/>
  <c r="CY31" i="6"/>
  <c r="CY32" i="6"/>
  <c r="CY33" i="6"/>
  <c r="CY34" i="6"/>
  <c r="CY35" i="6"/>
  <c r="CY36" i="6"/>
  <c r="CY37" i="6"/>
  <c r="CY38" i="6"/>
  <c r="CY39" i="6"/>
  <c r="CY40" i="6"/>
  <c r="CY41" i="6"/>
  <c r="CY42" i="6"/>
  <c r="CY43" i="6"/>
  <c r="CY44" i="6"/>
  <c r="CY45" i="6"/>
  <c r="CY46" i="6"/>
  <c r="CY47" i="6"/>
  <c r="CY48" i="6"/>
  <c r="CY49" i="6"/>
  <c r="CY50" i="6"/>
  <c r="CY51" i="6"/>
  <c r="CY52" i="6"/>
  <c r="CY53" i="6"/>
  <c r="CY54" i="6"/>
  <c r="CY55" i="6"/>
  <c r="CY56" i="6"/>
  <c r="CY57" i="6"/>
  <c r="CY58" i="6"/>
  <c r="CY59" i="6"/>
  <c r="CY60" i="6"/>
  <c r="CY61" i="6"/>
  <c r="CY62" i="6"/>
  <c r="BT7" i="6"/>
  <c r="BT23" i="6"/>
  <c r="AO6" i="6"/>
  <c r="AO7" i="6"/>
  <c r="AO47" i="6"/>
  <c r="AO5" i="6"/>
  <c r="A8" i="1"/>
  <c r="A10" i="1"/>
  <c r="A12" i="1"/>
  <c r="A14" i="1"/>
  <c r="A16" i="1"/>
  <c r="A18" i="1"/>
  <c r="A20" i="1"/>
  <c r="A22" i="1"/>
  <c r="A24" i="1"/>
  <c r="A26" i="1"/>
  <c r="A28" i="1"/>
  <c r="A30" i="1"/>
  <c r="A32" i="1"/>
  <c r="A34" i="1"/>
  <c r="A36" i="1"/>
  <c r="A38" i="1"/>
  <c r="A40" i="1"/>
  <c r="A42" i="1"/>
  <c r="A44" i="1"/>
  <c r="A46" i="1"/>
  <c r="A48" i="1"/>
  <c r="A50" i="1"/>
  <c r="A52" i="1"/>
  <c r="A54" i="1"/>
  <c r="A56" i="1"/>
  <c r="A58" i="1"/>
  <c r="A60" i="1"/>
  <c r="A62" i="1"/>
  <c r="A64" i="1"/>
  <c r="A66" i="1"/>
  <c r="AP5" i="6"/>
  <c r="AO13" i="6"/>
  <c r="AO1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9" i="6"/>
  <c r="AO50" i="6"/>
  <c r="AO52" i="6"/>
  <c r="AO53" i="6"/>
  <c r="AO54" i="6"/>
  <c r="AO55" i="6"/>
  <c r="AO56" i="6"/>
  <c r="AO57" i="6"/>
  <c r="AO58" i="6"/>
  <c r="AO59" i="6"/>
  <c r="AO60" i="6"/>
  <c r="AO61" i="6"/>
  <c r="AO62" i="6"/>
  <c r="K6" i="6"/>
  <c r="K7" i="6"/>
  <c r="K8" i="6"/>
  <c r="K9" i="6"/>
  <c r="K11" i="6"/>
  <c r="K12" i="6"/>
  <c r="K13" i="6"/>
  <c r="K14" i="6"/>
  <c r="K15" i="6"/>
  <c r="K16" i="6"/>
  <c r="K17" i="6"/>
  <c r="K19" i="6"/>
  <c r="K20" i="6"/>
  <c r="K21" i="6"/>
  <c r="K22" i="6"/>
  <c r="K23" i="6"/>
  <c r="K24" i="6"/>
  <c r="K25" i="6"/>
  <c r="K27" i="6"/>
  <c r="K28" i="6"/>
  <c r="K29" i="6"/>
  <c r="K30" i="6"/>
  <c r="K31" i="6"/>
  <c r="K32" i="6"/>
  <c r="K33" i="6"/>
  <c r="K35" i="6"/>
  <c r="K36" i="6"/>
  <c r="K37" i="6"/>
  <c r="K38" i="6"/>
  <c r="K39" i="6"/>
  <c r="K40" i="6"/>
  <c r="K41" i="6"/>
  <c r="K43" i="6"/>
  <c r="K44" i="6"/>
  <c r="K45" i="6"/>
  <c r="K46" i="6"/>
  <c r="K47" i="6"/>
  <c r="K48" i="6"/>
  <c r="K49" i="6"/>
  <c r="K51" i="6"/>
  <c r="K52" i="6"/>
  <c r="K53" i="6"/>
  <c r="K54" i="6"/>
  <c r="K55" i="6"/>
  <c r="K56" i="6"/>
  <c r="K57" i="6"/>
  <c r="K59" i="6"/>
  <c r="K60" i="6"/>
  <c r="K61" i="6"/>
  <c r="K62" i="6"/>
  <c r="K5" i="6"/>
  <c r="I67" i="5"/>
  <c r="H67" i="5"/>
  <c r="E67" i="5"/>
  <c r="D67" i="5"/>
  <c r="I66" i="5"/>
  <c r="H66" i="5"/>
  <c r="E66" i="5"/>
  <c r="D66" i="5"/>
  <c r="I65" i="5"/>
  <c r="H65" i="5"/>
  <c r="E65" i="5"/>
  <c r="D65" i="5"/>
  <c r="I64" i="5"/>
  <c r="H64" i="5"/>
  <c r="E64" i="5"/>
  <c r="D64" i="5"/>
  <c r="I63" i="5"/>
  <c r="H63" i="5"/>
  <c r="E63" i="5"/>
  <c r="D63" i="5"/>
  <c r="I62" i="5"/>
  <c r="H62" i="5"/>
  <c r="E62" i="5"/>
  <c r="D62" i="5"/>
  <c r="I61" i="5"/>
  <c r="H61" i="5"/>
  <c r="E61" i="5"/>
  <c r="D61" i="5"/>
  <c r="I60" i="5"/>
  <c r="H60" i="5"/>
  <c r="E60" i="5"/>
  <c r="D60" i="5"/>
  <c r="I59" i="5"/>
  <c r="H59" i="5"/>
  <c r="E59" i="5"/>
  <c r="D59" i="5"/>
  <c r="I58" i="5"/>
  <c r="H58" i="5"/>
  <c r="E58" i="5"/>
  <c r="D58" i="5"/>
  <c r="I57" i="5"/>
  <c r="H57" i="5"/>
  <c r="E57" i="5"/>
  <c r="D57" i="5"/>
  <c r="I56" i="5"/>
  <c r="H56" i="5"/>
  <c r="E56" i="5"/>
  <c r="D56" i="5"/>
  <c r="I55" i="5"/>
  <c r="H55" i="5"/>
  <c r="E55" i="5"/>
  <c r="D55" i="5"/>
  <c r="I54" i="5"/>
  <c r="H54" i="5"/>
  <c r="E54" i="5"/>
  <c r="D54" i="5"/>
  <c r="I53" i="5"/>
  <c r="H53" i="5"/>
  <c r="E53" i="5"/>
  <c r="D53" i="5"/>
  <c r="I52" i="5"/>
  <c r="H52" i="5"/>
  <c r="E52" i="5"/>
  <c r="D52" i="5"/>
  <c r="I51" i="5"/>
  <c r="H51" i="5"/>
  <c r="E51" i="5"/>
  <c r="D51" i="5"/>
  <c r="I50" i="5"/>
  <c r="H50" i="5"/>
  <c r="E50" i="5"/>
  <c r="D50" i="5"/>
  <c r="I49" i="5"/>
  <c r="H49" i="5"/>
  <c r="E49" i="5"/>
  <c r="D49" i="5"/>
  <c r="I48" i="5"/>
  <c r="H48" i="5"/>
  <c r="E48" i="5"/>
  <c r="D48" i="5"/>
  <c r="I47" i="5"/>
  <c r="H47" i="5"/>
  <c r="E47" i="5"/>
  <c r="D47" i="5"/>
  <c r="I46" i="5"/>
  <c r="H46" i="5"/>
  <c r="E46" i="5"/>
  <c r="D46" i="5"/>
  <c r="I45" i="5"/>
  <c r="H45" i="5"/>
  <c r="E45" i="5"/>
  <c r="D45" i="5"/>
  <c r="I44" i="5"/>
  <c r="H44" i="5"/>
  <c r="E44" i="5"/>
  <c r="D44" i="5"/>
  <c r="I43" i="5"/>
  <c r="H43" i="5"/>
  <c r="E43" i="5"/>
  <c r="D43" i="5"/>
  <c r="I42" i="5"/>
  <c r="H42" i="5"/>
  <c r="E42" i="5"/>
  <c r="D42" i="5"/>
  <c r="I41" i="5"/>
  <c r="H41" i="5"/>
  <c r="E41" i="5"/>
  <c r="D41" i="5"/>
  <c r="I40" i="5"/>
  <c r="H40" i="5"/>
  <c r="E40" i="5"/>
  <c r="D40" i="5"/>
  <c r="I39" i="5"/>
  <c r="H39" i="5"/>
  <c r="E39" i="5"/>
  <c r="D39" i="5"/>
  <c r="I38" i="5"/>
  <c r="H38" i="5"/>
  <c r="E38" i="5"/>
  <c r="D38" i="5"/>
  <c r="I37" i="5"/>
  <c r="H37" i="5"/>
  <c r="E37" i="5"/>
  <c r="D37" i="5"/>
  <c r="I36" i="5"/>
  <c r="H36" i="5"/>
  <c r="E36" i="5"/>
  <c r="D36" i="5"/>
  <c r="I35" i="5"/>
  <c r="H35" i="5"/>
  <c r="E35" i="5"/>
  <c r="D35" i="5"/>
  <c r="I34" i="5"/>
  <c r="H34" i="5"/>
  <c r="E34" i="5"/>
  <c r="D34" i="5"/>
  <c r="I33" i="5"/>
  <c r="H33" i="5"/>
  <c r="E33" i="5"/>
  <c r="D33" i="5"/>
  <c r="I32" i="5"/>
  <c r="H32" i="5"/>
  <c r="E32" i="5"/>
  <c r="D32" i="5"/>
  <c r="I31" i="5"/>
  <c r="H31" i="5"/>
  <c r="E31" i="5"/>
  <c r="D31" i="5"/>
  <c r="I30" i="5"/>
  <c r="H30" i="5"/>
  <c r="E30" i="5"/>
  <c r="D30" i="5"/>
  <c r="I29" i="5"/>
  <c r="H29" i="5"/>
  <c r="E29" i="5"/>
  <c r="D29" i="5"/>
  <c r="I28" i="5"/>
  <c r="H28" i="5"/>
  <c r="E28" i="5"/>
  <c r="D28" i="5"/>
  <c r="I27" i="5"/>
  <c r="H27" i="5"/>
  <c r="E27" i="5"/>
  <c r="D27" i="5"/>
  <c r="I26" i="5"/>
  <c r="H26" i="5"/>
  <c r="E26" i="5"/>
  <c r="D26" i="5"/>
  <c r="I25" i="5"/>
  <c r="H25" i="5"/>
  <c r="E25" i="5"/>
  <c r="D25" i="5"/>
  <c r="I24" i="5"/>
  <c r="H24" i="5"/>
  <c r="E24" i="5"/>
  <c r="D24" i="5"/>
  <c r="I23" i="5"/>
  <c r="H23" i="5"/>
  <c r="E23" i="5"/>
  <c r="D23" i="5"/>
  <c r="I22" i="5"/>
  <c r="H22" i="5"/>
  <c r="E22" i="5"/>
  <c r="D22" i="5"/>
  <c r="I21" i="5"/>
  <c r="H21" i="5"/>
  <c r="E21" i="5"/>
  <c r="D21" i="5"/>
  <c r="I20" i="5"/>
  <c r="H20" i="5"/>
  <c r="E20" i="5"/>
  <c r="D20" i="5"/>
  <c r="I19" i="5"/>
  <c r="H19" i="5"/>
  <c r="E19" i="5"/>
  <c r="D19" i="5"/>
  <c r="I18" i="5"/>
  <c r="H18" i="5"/>
  <c r="E18" i="5"/>
  <c r="D18" i="5"/>
  <c r="I17" i="5"/>
  <c r="H17" i="5"/>
  <c r="E17" i="5"/>
  <c r="D17" i="5"/>
  <c r="I16" i="5"/>
  <c r="H16" i="5"/>
  <c r="E16" i="5"/>
  <c r="D16" i="5"/>
  <c r="I15" i="5"/>
  <c r="H15" i="5"/>
  <c r="E15" i="5"/>
  <c r="D15" i="5"/>
  <c r="I14" i="5"/>
  <c r="H14" i="5"/>
  <c r="E14" i="5"/>
  <c r="D14" i="5"/>
  <c r="I13" i="5"/>
  <c r="H13" i="5"/>
  <c r="E13" i="5"/>
  <c r="D13" i="5"/>
  <c r="I12" i="5"/>
  <c r="H12" i="5"/>
  <c r="E12" i="5"/>
  <c r="D12" i="5"/>
  <c r="I11" i="5"/>
  <c r="H11" i="5"/>
  <c r="E11" i="5"/>
  <c r="D11" i="5"/>
  <c r="I10" i="5"/>
  <c r="H10" i="5"/>
  <c r="E10" i="5"/>
  <c r="D10" i="5"/>
  <c r="I9" i="5"/>
  <c r="H9" i="5"/>
  <c r="E9" i="5"/>
  <c r="D9" i="5"/>
  <c r="I8" i="5"/>
  <c r="H8" i="5"/>
  <c r="E8" i="5"/>
  <c r="D8" i="5"/>
  <c r="I7" i="5"/>
  <c r="H7" i="5"/>
  <c r="E7" i="5"/>
  <c r="D7" i="5"/>
  <c r="I6" i="5"/>
  <c r="H6" i="5"/>
  <c r="E6" i="5"/>
  <c r="D6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I5" i="5"/>
  <c r="H5" i="5"/>
  <c r="J2" i="5"/>
  <c r="E5" i="5"/>
  <c r="D5" i="5"/>
  <c r="I67" i="4"/>
  <c r="H67" i="4"/>
  <c r="E67" i="4"/>
  <c r="D67" i="4"/>
  <c r="I66" i="4"/>
  <c r="H66" i="4"/>
  <c r="E66" i="4"/>
  <c r="D66" i="4"/>
  <c r="I65" i="4"/>
  <c r="H65" i="4"/>
  <c r="E65" i="4"/>
  <c r="D65" i="4"/>
  <c r="I64" i="4"/>
  <c r="H64" i="4"/>
  <c r="E64" i="4"/>
  <c r="D64" i="4"/>
  <c r="I63" i="4"/>
  <c r="H63" i="4"/>
  <c r="E63" i="4"/>
  <c r="D63" i="4"/>
  <c r="I62" i="4"/>
  <c r="H62" i="4"/>
  <c r="E62" i="4"/>
  <c r="D62" i="4"/>
  <c r="I61" i="4"/>
  <c r="H61" i="4"/>
  <c r="E61" i="4"/>
  <c r="D61" i="4"/>
  <c r="I60" i="4"/>
  <c r="H60" i="4"/>
  <c r="E60" i="4"/>
  <c r="D60" i="4"/>
  <c r="I59" i="4"/>
  <c r="H59" i="4"/>
  <c r="E59" i="4"/>
  <c r="D59" i="4"/>
  <c r="I58" i="4"/>
  <c r="H58" i="4"/>
  <c r="E58" i="4"/>
  <c r="D58" i="4"/>
  <c r="I57" i="4"/>
  <c r="H57" i="4"/>
  <c r="E57" i="4"/>
  <c r="D57" i="4"/>
  <c r="I56" i="4"/>
  <c r="H56" i="4"/>
  <c r="E56" i="4"/>
  <c r="D56" i="4"/>
  <c r="I55" i="4"/>
  <c r="H55" i="4"/>
  <c r="E55" i="4"/>
  <c r="D55" i="4"/>
  <c r="I54" i="4"/>
  <c r="H54" i="4"/>
  <c r="E54" i="4"/>
  <c r="D54" i="4"/>
  <c r="I53" i="4"/>
  <c r="H53" i="4"/>
  <c r="E53" i="4"/>
  <c r="D53" i="4"/>
  <c r="I52" i="4"/>
  <c r="H52" i="4"/>
  <c r="E52" i="4"/>
  <c r="D52" i="4"/>
  <c r="I51" i="4"/>
  <c r="H51" i="4"/>
  <c r="E51" i="4"/>
  <c r="D51" i="4"/>
  <c r="I50" i="4"/>
  <c r="H50" i="4"/>
  <c r="E50" i="4"/>
  <c r="D50" i="4"/>
  <c r="I49" i="4"/>
  <c r="H49" i="4"/>
  <c r="E49" i="4"/>
  <c r="D49" i="4"/>
  <c r="I48" i="4"/>
  <c r="H48" i="4"/>
  <c r="E48" i="4"/>
  <c r="D48" i="4"/>
  <c r="I47" i="4"/>
  <c r="H47" i="4"/>
  <c r="E47" i="4"/>
  <c r="D47" i="4"/>
  <c r="I46" i="4"/>
  <c r="H46" i="4"/>
  <c r="E46" i="4"/>
  <c r="D46" i="4"/>
  <c r="I45" i="4"/>
  <c r="H45" i="4"/>
  <c r="E45" i="4"/>
  <c r="D45" i="4"/>
  <c r="I44" i="4"/>
  <c r="H44" i="4"/>
  <c r="E44" i="4"/>
  <c r="D44" i="4"/>
  <c r="I43" i="4"/>
  <c r="H43" i="4"/>
  <c r="E43" i="4"/>
  <c r="D43" i="4"/>
  <c r="I42" i="4"/>
  <c r="H42" i="4"/>
  <c r="E42" i="4"/>
  <c r="D42" i="4"/>
  <c r="I41" i="4"/>
  <c r="H41" i="4"/>
  <c r="E41" i="4"/>
  <c r="D41" i="4"/>
  <c r="I40" i="4"/>
  <c r="H40" i="4"/>
  <c r="E40" i="4"/>
  <c r="D40" i="4"/>
  <c r="I39" i="4"/>
  <c r="H39" i="4"/>
  <c r="E39" i="4"/>
  <c r="D39" i="4"/>
  <c r="I38" i="4"/>
  <c r="H38" i="4"/>
  <c r="E38" i="4"/>
  <c r="D38" i="4"/>
  <c r="I37" i="4"/>
  <c r="H37" i="4"/>
  <c r="E37" i="4"/>
  <c r="D37" i="4"/>
  <c r="I36" i="4"/>
  <c r="H36" i="4"/>
  <c r="E36" i="4"/>
  <c r="D36" i="4"/>
  <c r="I35" i="4"/>
  <c r="H35" i="4"/>
  <c r="E35" i="4"/>
  <c r="D35" i="4"/>
  <c r="I34" i="4"/>
  <c r="H34" i="4"/>
  <c r="E34" i="4"/>
  <c r="D34" i="4"/>
  <c r="I33" i="4"/>
  <c r="H33" i="4"/>
  <c r="E33" i="4"/>
  <c r="D33" i="4"/>
  <c r="I32" i="4"/>
  <c r="H32" i="4"/>
  <c r="E32" i="4"/>
  <c r="D32" i="4"/>
  <c r="I31" i="4"/>
  <c r="H31" i="4"/>
  <c r="E31" i="4"/>
  <c r="D31" i="4"/>
  <c r="I30" i="4"/>
  <c r="H30" i="4"/>
  <c r="E30" i="4"/>
  <c r="D30" i="4"/>
  <c r="I29" i="4"/>
  <c r="H29" i="4"/>
  <c r="E29" i="4"/>
  <c r="D29" i="4"/>
  <c r="I28" i="4"/>
  <c r="H28" i="4"/>
  <c r="E28" i="4"/>
  <c r="D28" i="4"/>
  <c r="I27" i="4"/>
  <c r="H27" i="4"/>
  <c r="E27" i="4"/>
  <c r="D27" i="4"/>
  <c r="I26" i="4"/>
  <c r="H26" i="4"/>
  <c r="E26" i="4"/>
  <c r="D26" i="4"/>
  <c r="I25" i="4"/>
  <c r="H25" i="4"/>
  <c r="E25" i="4"/>
  <c r="D25" i="4"/>
  <c r="I24" i="4"/>
  <c r="H24" i="4"/>
  <c r="E24" i="4"/>
  <c r="D24" i="4"/>
  <c r="I23" i="4"/>
  <c r="H23" i="4"/>
  <c r="E23" i="4"/>
  <c r="D23" i="4"/>
  <c r="I22" i="4"/>
  <c r="H22" i="4"/>
  <c r="E22" i="4"/>
  <c r="D22" i="4"/>
  <c r="I21" i="4"/>
  <c r="H21" i="4"/>
  <c r="E21" i="4"/>
  <c r="D21" i="4"/>
  <c r="I20" i="4"/>
  <c r="H20" i="4"/>
  <c r="E20" i="4"/>
  <c r="D20" i="4"/>
  <c r="I19" i="4"/>
  <c r="H19" i="4"/>
  <c r="E19" i="4"/>
  <c r="D19" i="4"/>
  <c r="I18" i="4"/>
  <c r="H18" i="4"/>
  <c r="E18" i="4"/>
  <c r="D18" i="4"/>
  <c r="I17" i="4"/>
  <c r="H17" i="4"/>
  <c r="E17" i="4"/>
  <c r="D17" i="4"/>
  <c r="I16" i="4"/>
  <c r="H16" i="4"/>
  <c r="E16" i="4"/>
  <c r="D16" i="4"/>
  <c r="I15" i="4"/>
  <c r="H15" i="4"/>
  <c r="E15" i="4"/>
  <c r="D15" i="4"/>
  <c r="I14" i="4"/>
  <c r="H14" i="4"/>
  <c r="E14" i="4"/>
  <c r="D14" i="4"/>
  <c r="I13" i="4"/>
  <c r="H13" i="4"/>
  <c r="E13" i="4"/>
  <c r="D13" i="4"/>
  <c r="I12" i="4"/>
  <c r="H12" i="4"/>
  <c r="E12" i="4"/>
  <c r="D12" i="4"/>
  <c r="I11" i="4"/>
  <c r="H11" i="4"/>
  <c r="E11" i="4"/>
  <c r="D11" i="4"/>
  <c r="I10" i="4"/>
  <c r="H10" i="4"/>
  <c r="E10" i="4"/>
  <c r="D10" i="4"/>
  <c r="I9" i="4"/>
  <c r="H9" i="4"/>
  <c r="E9" i="4"/>
  <c r="D9" i="4"/>
  <c r="I8" i="4"/>
  <c r="H8" i="4"/>
  <c r="E8" i="4"/>
  <c r="D8" i="4"/>
  <c r="I7" i="4"/>
  <c r="H7" i="4"/>
  <c r="E7" i="4"/>
  <c r="D7" i="4"/>
  <c r="I6" i="4"/>
  <c r="H6" i="4"/>
  <c r="E6" i="4"/>
  <c r="D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I5" i="4"/>
  <c r="H5" i="4"/>
  <c r="E5" i="4"/>
  <c r="D5" i="4"/>
  <c r="I67" i="3"/>
  <c r="H67" i="3"/>
  <c r="F67" i="3"/>
  <c r="ED67" i="1" s="1"/>
  <c r="E67" i="3"/>
  <c r="D67" i="3"/>
  <c r="L67" i="1" s="1"/>
  <c r="I66" i="3"/>
  <c r="H66" i="3"/>
  <c r="F66" i="3"/>
  <c r="ED66" i="1" s="1"/>
  <c r="E66" i="3"/>
  <c r="D66" i="3"/>
  <c r="L66" i="1" s="1"/>
  <c r="I65" i="3"/>
  <c r="H65" i="3"/>
  <c r="F65" i="3"/>
  <c r="ED65" i="1" s="1"/>
  <c r="E65" i="3"/>
  <c r="D65" i="3"/>
  <c r="L65" i="1" s="1"/>
  <c r="I64" i="3"/>
  <c r="H64" i="3"/>
  <c r="F64" i="3"/>
  <c r="ED64" i="1" s="1"/>
  <c r="E64" i="3"/>
  <c r="D64" i="3"/>
  <c r="L64" i="1" s="1"/>
  <c r="I63" i="3"/>
  <c r="H63" i="3"/>
  <c r="F63" i="3"/>
  <c r="ED63" i="1" s="1"/>
  <c r="E63" i="3"/>
  <c r="D63" i="3"/>
  <c r="L63" i="1" s="1"/>
  <c r="I62" i="3"/>
  <c r="H62" i="3"/>
  <c r="F62" i="3"/>
  <c r="ED62" i="1" s="1"/>
  <c r="E62" i="3"/>
  <c r="D62" i="3"/>
  <c r="L62" i="1" s="1"/>
  <c r="I61" i="3"/>
  <c r="H61" i="3"/>
  <c r="F61" i="3"/>
  <c r="ED61" i="1" s="1"/>
  <c r="E61" i="3"/>
  <c r="D61" i="3"/>
  <c r="L61" i="1" s="1"/>
  <c r="I60" i="3"/>
  <c r="H60" i="3"/>
  <c r="F60" i="3"/>
  <c r="ED60" i="1" s="1"/>
  <c r="E60" i="3"/>
  <c r="D60" i="3"/>
  <c r="L60" i="1" s="1"/>
  <c r="I59" i="3"/>
  <c r="H59" i="3"/>
  <c r="F59" i="3"/>
  <c r="ED59" i="1" s="1"/>
  <c r="E59" i="3"/>
  <c r="D59" i="3"/>
  <c r="L59" i="1" s="1"/>
  <c r="I58" i="3"/>
  <c r="H58" i="3"/>
  <c r="F58" i="3"/>
  <c r="ED58" i="1" s="1"/>
  <c r="E58" i="3"/>
  <c r="D58" i="3"/>
  <c r="I57" i="3"/>
  <c r="H57" i="3"/>
  <c r="F57" i="3"/>
  <c r="ED57" i="1" s="1"/>
  <c r="E57" i="3"/>
  <c r="D57" i="3"/>
  <c r="I56" i="3"/>
  <c r="H56" i="3"/>
  <c r="F56" i="3"/>
  <c r="ED56" i="1" s="1"/>
  <c r="E56" i="3"/>
  <c r="D56" i="3"/>
  <c r="I55" i="3"/>
  <c r="H55" i="3"/>
  <c r="F55" i="3"/>
  <c r="ED55" i="1" s="1"/>
  <c r="E55" i="3"/>
  <c r="D55" i="3"/>
  <c r="I54" i="3"/>
  <c r="H54" i="3"/>
  <c r="F54" i="3"/>
  <c r="ED54" i="1" s="1"/>
  <c r="E54" i="3"/>
  <c r="D54" i="3"/>
  <c r="I53" i="3"/>
  <c r="H53" i="3"/>
  <c r="F53" i="3"/>
  <c r="ED53" i="1" s="1"/>
  <c r="E53" i="3"/>
  <c r="D53" i="3"/>
  <c r="I52" i="3"/>
  <c r="H52" i="3"/>
  <c r="F52" i="3"/>
  <c r="ED52" i="1" s="1"/>
  <c r="E52" i="3"/>
  <c r="D52" i="3"/>
  <c r="I51" i="3"/>
  <c r="H51" i="3"/>
  <c r="F51" i="3"/>
  <c r="ED51" i="1" s="1"/>
  <c r="E51" i="3"/>
  <c r="D51" i="3"/>
  <c r="I50" i="3"/>
  <c r="H50" i="3"/>
  <c r="F50" i="3"/>
  <c r="ED50" i="1" s="1"/>
  <c r="E50" i="3"/>
  <c r="D50" i="3"/>
  <c r="I49" i="3"/>
  <c r="H49" i="3"/>
  <c r="G49" i="3"/>
  <c r="AO48" i="6"/>
  <c r="E49" i="3"/>
  <c r="D49" i="3"/>
  <c r="I48" i="3"/>
  <c r="H48" i="3"/>
  <c r="G48" i="3"/>
  <c r="E48" i="3"/>
  <c r="D48" i="3"/>
  <c r="I47" i="3"/>
  <c r="H47" i="3"/>
  <c r="G47" i="3"/>
  <c r="AO46" i="6"/>
  <c r="E47" i="3"/>
  <c r="D47" i="3"/>
  <c r="I46" i="3"/>
  <c r="H46" i="3"/>
  <c r="G46" i="3"/>
  <c r="AO45" i="6"/>
  <c r="E46" i="3"/>
  <c r="D46" i="3"/>
  <c r="I45" i="3"/>
  <c r="H45" i="3"/>
  <c r="G45" i="3"/>
  <c r="AO44" i="6"/>
  <c r="E45" i="3"/>
  <c r="D45" i="3"/>
  <c r="I44" i="3"/>
  <c r="H44" i="3"/>
  <c r="F44" i="3"/>
  <c r="ED44" i="1" s="1"/>
  <c r="E44" i="3"/>
  <c r="D44" i="3"/>
  <c r="I43" i="3"/>
  <c r="H43" i="3"/>
  <c r="F43" i="3"/>
  <c r="ED43" i="1" s="1"/>
  <c r="E43" i="3"/>
  <c r="D43" i="3"/>
  <c r="I42" i="3"/>
  <c r="H42" i="3"/>
  <c r="F42" i="3"/>
  <c r="ED42" i="1" s="1"/>
  <c r="E42" i="3"/>
  <c r="D42" i="3"/>
  <c r="I41" i="3"/>
  <c r="H41" i="3"/>
  <c r="F41" i="3"/>
  <c r="ED41" i="1" s="1"/>
  <c r="E41" i="3"/>
  <c r="D41" i="3"/>
  <c r="I40" i="3"/>
  <c r="H40" i="3"/>
  <c r="F40" i="3"/>
  <c r="ED40" i="1" s="1"/>
  <c r="E40" i="3"/>
  <c r="D40" i="3"/>
  <c r="I39" i="3"/>
  <c r="H39" i="3"/>
  <c r="F39" i="3"/>
  <c r="ED39" i="1" s="1"/>
  <c r="E39" i="3"/>
  <c r="D39" i="3"/>
  <c r="I38" i="3"/>
  <c r="H38" i="3"/>
  <c r="F38" i="3"/>
  <c r="ED38" i="1" s="1"/>
  <c r="E38" i="3"/>
  <c r="D38" i="3"/>
  <c r="I37" i="3"/>
  <c r="H37" i="3"/>
  <c r="F37" i="3"/>
  <c r="ED37" i="1" s="1"/>
  <c r="E37" i="3"/>
  <c r="D37" i="3"/>
  <c r="I36" i="3"/>
  <c r="H36" i="3"/>
  <c r="F36" i="3"/>
  <c r="ED36" i="1" s="1"/>
  <c r="E36" i="3"/>
  <c r="D36" i="3"/>
  <c r="I35" i="3"/>
  <c r="H35" i="3"/>
  <c r="F35" i="3"/>
  <c r="ED35" i="1" s="1"/>
  <c r="E35" i="3"/>
  <c r="D35" i="3"/>
  <c r="I34" i="3"/>
  <c r="H34" i="3"/>
  <c r="F34" i="3"/>
  <c r="ED34" i="1" s="1"/>
  <c r="ED33" i="6" s="1"/>
  <c r="E34" i="3"/>
  <c r="D34" i="3"/>
  <c r="I33" i="3"/>
  <c r="H33" i="3"/>
  <c r="F33" i="3"/>
  <c r="ED33" i="1" s="1"/>
  <c r="E33" i="3"/>
  <c r="D33" i="3"/>
  <c r="I32" i="3"/>
  <c r="H32" i="3"/>
  <c r="F32" i="3"/>
  <c r="ED32" i="1" s="1"/>
  <c r="E32" i="3"/>
  <c r="D32" i="3"/>
  <c r="I31" i="3"/>
  <c r="H31" i="3"/>
  <c r="F31" i="3"/>
  <c r="ED31" i="1" s="1"/>
  <c r="E31" i="3"/>
  <c r="D31" i="3"/>
  <c r="I30" i="3"/>
  <c r="H30" i="3"/>
  <c r="F30" i="3"/>
  <c r="ED30" i="1" s="1"/>
  <c r="E30" i="3"/>
  <c r="D30" i="3"/>
  <c r="I29" i="3"/>
  <c r="H29" i="3"/>
  <c r="F29" i="3"/>
  <c r="ED29" i="1" s="1"/>
  <c r="E29" i="3"/>
  <c r="D29" i="3"/>
  <c r="I28" i="3"/>
  <c r="H28" i="3"/>
  <c r="F28" i="3"/>
  <c r="ED28" i="1" s="1"/>
  <c r="E28" i="3"/>
  <c r="D28" i="3"/>
  <c r="I27" i="3"/>
  <c r="H27" i="3"/>
  <c r="F27" i="3"/>
  <c r="ED27" i="1" s="1"/>
  <c r="E27" i="3"/>
  <c r="D27" i="3"/>
  <c r="I26" i="3"/>
  <c r="H26" i="3"/>
  <c r="F26" i="3"/>
  <c r="ED26" i="1" s="1"/>
  <c r="ED26" i="6" s="1"/>
  <c r="E26" i="3"/>
  <c r="D26" i="3"/>
  <c r="I25" i="3"/>
  <c r="H25" i="3"/>
  <c r="F25" i="3"/>
  <c r="ED25" i="1" s="1"/>
  <c r="ED25" i="6" s="1"/>
  <c r="E25" i="3"/>
  <c r="D25" i="3"/>
  <c r="I24" i="3"/>
  <c r="H24" i="3"/>
  <c r="G24" i="3"/>
  <c r="AO25" i="6"/>
  <c r="E24" i="3"/>
  <c r="D24" i="3"/>
  <c r="I23" i="3"/>
  <c r="H23" i="3"/>
  <c r="G23" i="3"/>
  <c r="AO24" i="6"/>
  <c r="E23" i="3"/>
  <c r="D23" i="3"/>
  <c r="I22" i="3"/>
  <c r="H22" i="3"/>
  <c r="F22" i="3"/>
  <c r="ED22" i="1" s="1"/>
  <c r="E22" i="3"/>
  <c r="D22" i="3"/>
  <c r="I21" i="3"/>
  <c r="H21" i="3"/>
  <c r="G21" i="3"/>
  <c r="AO23" i="6"/>
  <c r="E21" i="3"/>
  <c r="D21" i="3"/>
  <c r="I20" i="3"/>
  <c r="H20" i="3"/>
  <c r="G20" i="3"/>
  <c r="AO22" i="6"/>
  <c r="E20" i="3"/>
  <c r="D20" i="3"/>
  <c r="I19" i="3"/>
  <c r="H19" i="3"/>
  <c r="G19" i="3"/>
  <c r="AO21" i="6"/>
  <c r="E19" i="3"/>
  <c r="D19" i="3"/>
  <c r="I18" i="3"/>
  <c r="H18" i="3"/>
  <c r="G18" i="3"/>
  <c r="AO20" i="6"/>
  <c r="E18" i="3"/>
  <c r="D18" i="3"/>
  <c r="I17" i="3"/>
  <c r="H17" i="3"/>
  <c r="G17" i="3"/>
  <c r="AO19" i="6"/>
  <c r="E17" i="3"/>
  <c r="D17" i="3"/>
  <c r="I16" i="3"/>
  <c r="H16" i="3"/>
  <c r="G16" i="3"/>
  <c r="AO18" i="6"/>
  <c r="E16" i="3"/>
  <c r="D16" i="3"/>
  <c r="I15" i="3"/>
  <c r="H15" i="3"/>
  <c r="G15" i="3"/>
  <c r="AO17" i="6"/>
  <c r="E15" i="3"/>
  <c r="D15" i="3"/>
  <c r="I14" i="3"/>
  <c r="H14" i="3"/>
  <c r="G14" i="3"/>
  <c r="AO16" i="6"/>
  <c r="E14" i="3"/>
  <c r="D14" i="3"/>
  <c r="I13" i="3"/>
  <c r="H13" i="3"/>
  <c r="F13" i="3"/>
  <c r="ED13" i="1" s="1"/>
  <c r="E13" i="3"/>
  <c r="D13" i="3"/>
  <c r="I12" i="3"/>
  <c r="H12" i="3"/>
  <c r="G12" i="3"/>
  <c r="AO14" i="6"/>
  <c r="E12" i="3"/>
  <c r="D12" i="3"/>
  <c r="I11" i="3"/>
  <c r="H11" i="3"/>
  <c r="G11" i="3"/>
  <c r="E11" i="3"/>
  <c r="D11" i="3"/>
  <c r="I10" i="3"/>
  <c r="H10" i="3"/>
  <c r="G10" i="3"/>
  <c r="AO12" i="6"/>
  <c r="E10" i="3"/>
  <c r="D10" i="3"/>
  <c r="I9" i="3"/>
  <c r="H9" i="3"/>
  <c r="G9" i="3"/>
  <c r="AO11" i="6"/>
  <c r="E9" i="3"/>
  <c r="D9" i="3"/>
  <c r="I8" i="3"/>
  <c r="H8" i="3"/>
  <c r="G8" i="3"/>
  <c r="AO10" i="6"/>
  <c r="E8" i="3"/>
  <c r="D8" i="3"/>
  <c r="I7" i="3"/>
  <c r="H7" i="3"/>
  <c r="G7" i="3"/>
  <c r="AO9" i="6"/>
  <c r="E7" i="3"/>
  <c r="D7" i="3"/>
  <c r="I6" i="3"/>
  <c r="H6" i="3"/>
  <c r="F6" i="3"/>
  <c r="ED6" i="1" s="1"/>
  <c r="E6" i="3"/>
  <c r="D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I5" i="3"/>
  <c r="H5" i="3"/>
  <c r="G5" i="3"/>
  <c r="E5" i="3"/>
  <c r="D5" i="3"/>
  <c r="EE28" i="1" l="1"/>
  <c r="EZ28" i="1"/>
  <c r="DX28" i="1"/>
  <c r="DY28" i="1"/>
  <c r="EM28" i="1"/>
  <c r="DX44" i="1"/>
  <c r="EE44" i="1"/>
  <c r="DY44" i="1"/>
  <c r="EM44" i="1"/>
  <c r="EZ44" i="1"/>
  <c r="DY6" i="1"/>
  <c r="DX6" i="1"/>
  <c r="EM6" i="1"/>
  <c r="EE6" i="1"/>
  <c r="EZ6" i="1"/>
  <c r="DY33" i="1"/>
  <c r="DX33" i="1"/>
  <c r="EZ33" i="1"/>
  <c r="EM33" i="1"/>
  <c r="EE33" i="1"/>
  <c r="EE61" i="1"/>
  <c r="DY61" i="1"/>
  <c r="DX61" i="1"/>
  <c r="EZ61" i="1"/>
  <c r="EM61" i="1"/>
  <c r="EZ13" i="1"/>
  <c r="EM13" i="1"/>
  <c r="DY13" i="1"/>
  <c r="EE13" i="1"/>
  <c r="DX13" i="1"/>
  <c r="DY27" i="1"/>
  <c r="DX27" i="1"/>
  <c r="EM27" i="1"/>
  <c r="EZ27" i="1"/>
  <c r="EE27" i="1"/>
  <c r="DY55" i="1"/>
  <c r="EZ55" i="1"/>
  <c r="DX55" i="1"/>
  <c r="EM55" i="1"/>
  <c r="EE55" i="1"/>
  <c r="DY63" i="1"/>
  <c r="DX63" i="1"/>
  <c r="EM63" i="1"/>
  <c r="EZ63" i="1"/>
  <c r="EE63" i="1"/>
  <c r="EE35" i="1"/>
  <c r="DY35" i="1"/>
  <c r="DX35" i="1"/>
  <c r="EM35" i="1"/>
  <c r="EZ35" i="1"/>
  <c r="EZ43" i="1"/>
  <c r="DX43" i="1"/>
  <c r="EM43" i="1"/>
  <c r="EE43" i="1"/>
  <c r="DY43" i="1"/>
  <c r="DX32" i="1"/>
  <c r="DY32" i="1"/>
  <c r="EM32" i="1"/>
  <c r="EE32" i="1"/>
  <c r="EZ32" i="1"/>
  <c r="EE40" i="1"/>
  <c r="DX40" i="1"/>
  <c r="DY40" i="1"/>
  <c r="EM40" i="1"/>
  <c r="EZ40" i="1"/>
  <c r="DX52" i="1"/>
  <c r="DY52" i="1"/>
  <c r="EM52" i="1"/>
  <c r="EZ52" i="1"/>
  <c r="EE52" i="1"/>
  <c r="DX60" i="1"/>
  <c r="DY60" i="1"/>
  <c r="EM60" i="1"/>
  <c r="EE60" i="1"/>
  <c r="EZ60" i="1"/>
  <c r="EE36" i="1"/>
  <c r="DX36" i="1"/>
  <c r="DY36" i="1"/>
  <c r="EM36" i="1"/>
  <c r="EZ36" i="1"/>
  <c r="EZ64" i="1"/>
  <c r="EM64" i="1"/>
  <c r="EE64" i="1"/>
  <c r="DX64" i="1"/>
  <c r="DY64" i="1"/>
  <c r="EZ41" i="1"/>
  <c r="EM41" i="1"/>
  <c r="DY41" i="1"/>
  <c r="EE41" i="1"/>
  <c r="DX41" i="1"/>
  <c r="EM29" i="1"/>
  <c r="EE29" i="1"/>
  <c r="DX29" i="1"/>
  <c r="DY29" i="1"/>
  <c r="EZ29" i="1"/>
  <c r="DY37" i="1"/>
  <c r="DX37" i="1"/>
  <c r="EM37" i="1"/>
  <c r="EZ37" i="1"/>
  <c r="EE37" i="1"/>
  <c r="EM65" i="1"/>
  <c r="DY65" i="1"/>
  <c r="DX65" i="1"/>
  <c r="EZ65" i="1"/>
  <c r="EE65" i="1"/>
  <c r="ED32" i="6"/>
  <c r="EZ26" i="1"/>
  <c r="DY26" i="1"/>
  <c r="DX26" i="1"/>
  <c r="EM26" i="1"/>
  <c r="EE26" i="1"/>
  <c r="DY42" i="1"/>
  <c r="DX42" i="1"/>
  <c r="EM42" i="1"/>
  <c r="EE42" i="1"/>
  <c r="EZ42" i="1"/>
  <c r="EZ54" i="1"/>
  <c r="DY54" i="1"/>
  <c r="DX54" i="1"/>
  <c r="EM54" i="1"/>
  <c r="EE54" i="1"/>
  <c r="DY62" i="1"/>
  <c r="EZ62" i="1"/>
  <c r="DX62" i="1"/>
  <c r="EM62" i="1"/>
  <c r="EE62" i="1"/>
  <c r="ED15" i="6"/>
  <c r="DY25" i="1"/>
  <c r="DX25" i="1"/>
  <c r="EZ25" i="1"/>
  <c r="EM25" i="1"/>
  <c r="EE25" i="1"/>
  <c r="DY53" i="1"/>
  <c r="DX53" i="1"/>
  <c r="EZ53" i="1"/>
  <c r="EM53" i="1"/>
  <c r="EE53" i="1"/>
  <c r="EE57" i="1"/>
  <c r="EZ57" i="1"/>
  <c r="DY57" i="1"/>
  <c r="DX57" i="1"/>
  <c r="EM57" i="1"/>
  <c r="DY34" i="1"/>
  <c r="EZ34" i="1"/>
  <c r="DX34" i="1"/>
  <c r="EM34" i="1"/>
  <c r="EE34" i="1"/>
  <c r="EE31" i="1"/>
  <c r="EM31" i="1"/>
  <c r="DY31" i="1"/>
  <c r="DX31" i="1"/>
  <c r="EZ31" i="1"/>
  <c r="EE39" i="1"/>
  <c r="DY39" i="1"/>
  <c r="DX39" i="1"/>
  <c r="EM39" i="1"/>
  <c r="EZ39" i="1"/>
  <c r="EE51" i="1"/>
  <c r="DX51" i="1"/>
  <c r="EM51" i="1"/>
  <c r="EZ51" i="1"/>
  <c r="DY51" i="1"/>
  <c r="EZ59" i="1"/>
  <c r="EM59" i="1"/>
  <c r="EE59" i="1"/>
  <c r="DY59" i="1"/>
  <c r="DX59" i="1"/>
  <c r="EZ67" i="1"/>
  <c r="DX67" i="1"/>
  <c r="EE67" i="1"/>
  <c r="DY67" i="1"/>
  <c r="EM67" i="1"/>
  <c r="DY22" i="1"/>
  <c r="EZ22" i="1"/>
  <c r="DX22" i="1"/>
  <c r="EM22" i="1"/>
  <c r="EE22" i="1"/>
  <c r="EE56" i="1"/>
  <c r="DY56" i="1"/>
  <c r="EM56" i="1"/>
  <c r="EZ56" i="1"/>
  <c r="DX56" i="1"/>
  <c r="J2" i="3"/>
  <c r="DX30" i="1"/>
  <c r="EM30" i="1"/>
  <c r="EE30" i="1"/>
  <c r="EZ30" i="1"/>
  <c r="DY30" i="1"/>
  <c r="EM38" i="1"/>
  <c r="EE38" i="1"/>
  <c r="EZ38" i="1"/>
  <c r="DY38" i="1"/>
  <c r="DX38" i="1"/>
  <c r="DY50" i="1"/>
  <c r="DX50" i="1"/>
  <c r="EM50" i="1"/>
  <c r="EE50" i="1"/>
  <c r="EZ50" i="1"/>
  <c r="DX58" i="1"/>
  <c r="EM58" i="1"/>
  <c r="EE58" i="1"/>
  <c r="EZ58" i="1"/>
  <c r="DY58" i="1"/>
  <c r="EE66" i="1"/>
  <c r="EZ66" i="1"/>
  <c r="DX66" i="1"/>
  <c r="DY66" i="1"/>
  <c r="EM66" i="1"/>
  <c r="AO51" i="6"/>
  <c r="J3" i="4"/>
  <c r="AO8" i="6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E5" i="2"/>
  <c r="D5" i="2"/>
  <c r="A6" i="1"/>
  <c r="F9" i="6" l="1"/>
  <c r="F15" i="6"/>
  <c r="F19" i="6"/>
  <c r="F5" i="6"/>
  <c r="F8" i="6"/>
  <c r="F12" i="6"/>
  <c r="F14" i="6"/>
  <c r="F18" i="6"/>
  <c r="F20" i="6"/>
  <c r="F21" i="6"/>
  <c r="F27" i="6"/>
  <c r="F31" i="6"/>
  <c r="F7" i="6"/>
  <c r="F13" i="6"/>
  <c r="F22" i="6"/>
  <c r="F23" i="6"/>
  <c r="F24" i="6"/>
  <c r="F26" i="6"/>
  <c r="F28" i="6"/>
  <c r="F32" i="6"/>
  <c r="F34" i="6"/>
  <c r="F36" i="6"/>
  <c r="F38" i="6"/>
  <c r="F40" i="6"/>
  <c r="F42" i="6"/>
  <c r="F44" i="6"/>
  <c r="F46" i="6"/>
  <c r="F48" i="6"/>
  <c r="F49" i="6"/>
  <c r="F51" i="6"/>
  <c r="F53" i="6"/>
  <c r="F55" i="6"/>
  <c r="F57" i="6"/>
  <c r="F59" i="6"/>
  <c r="F11" i="6"/>
  <c r="F17" i="6"/>
  <c r="F6" i="6"/>
  <c r="F10" i="6"/>
  <c r="F16" i="6"/>
  <c r="F25" i="6"/>
  <c r="F29" i="6"/>
  <c r="F33" i="6"/>
  <c r="F35" i="6"/>
  <c r="F37" i="6"/>
  <c r="F39" i="6"/>
  <c r="F41" i="6"/>
  <c r="F43" i="6"/>
  <c r="F45" i="6"/>
  <c r="F47" i="6"/>
  <c r="F50" i="6"/>
  <c r="F52" i="6"/>
  <c r="F54" i="6"/>
  <c r="F56" i="6"/>
  <c r="F58" i="6"/>
  <c r="F60" i="6"/>
  <c r="F62" i="6"/>
  <c r="F30" i="6"/>
  <c r="H2" i="2"/>
  <c r="F67" i="2" s="1"/>
  <c r="J62" i="6" l="1"/>
  <c r="BT67" i="1"/>
  <c r="F61" i="6"/>
  <c r="F10" i="2"/>
  <c r="F30" i="2"/>
  <c r="F54" i="2"/>
  <c r="F11" i="2"/>
  <c r="F31" i="2"/>
  <c r="F55" i="2"/>
  <c r="F12" i="2"/>
  <c r="F36" i="2"/>
  <c r="F56" i="2"/>
  <c r="F13" i="2"/>
  <c r="F37" i="2"/>
  <c r="F57" i="2"/>
  <c r="F24" i="2"/>
  <c r="BT24" i="1" s="1"/>
  <c r="F5" i="2"/>
  <c r="BT5" i="1" s="1"/>
  <c r="F25" i="2"/>
  <c r="BT25" i="1" s="1"/>
  <c r="F26" i="2"/>
  <c r="BT26" i="1" s="1"/>
  <c r="F7" i="2"/>
  <c r="F27" i="2"/>
  <c r="BT27" i="1" s="1"/>
  <c r="F59" i="2"/>
  <c r="F44" i="2"/>
  <c r="F45" i="2"/>
  <c r="F6" i="2"/>
  <c r="F46" i="2"/>
  <c r="F47" i="2"/>
  <c r="F61" i="2"/>
  <c r="F8" i="2"/>
  <c r="F28" i="2"/>
  <c r="F52" i="2"/>
  <c r="BT52" i="1" s="1"/>
  <c r="F9" i="2"/>
  <c r="F29" i="2"/>
  <c r="F53" i="2"/>
  <c r="BT53" i="1" s="1"/>
  <c r="F14" i="2"/>
  <c r="F38" i="2"/>
  <c r="F58" i="2"/>
  <c r="F15" i="2"/>
  <c r="F39" i="2"/>
  <c r="F20" i="2"/>
  <c r="F40" i="2"/>
  <c r="F60" i="2"/>
  <c r="F21" i="2"/>
  <c r="BT21" i="1" s="1"/>
  <c r="F41" i="2"/>
  <c r="F22" i="2"/>
  <c r="BT22" i="1" s="1"/>
  <c r="F42" i="2"/>
  <c r="F62" i="2"/>
  <c r="F23" i="2"/>
  <c r="F43" i="2"/>
  <c r="F63" i="2"/>
  <c r="F16" i="2"/>
  <c r="F32" i="2"/>
  <c r="F48" i="2"/>
  <c r="F64" i="2"/>
  <c r="F17" i="2"/>
  <c r="F33" i="2"/>
  <c r="F49" i="2"/>
  <c r="F65" i="2"/>
  <c r="F18" i="2"/>
  <c r="F34" i="2"/>
  <c r="F50" i="2"/>
  <c r="F66" i="2"/>
  <c r="F19" i="2"/>
  <c r="F35" i="2"/>
  <c r="F51" i="2"/>
  <c r="BO53" i="1" l="1"/>
  <c r="BN53" i="1"/>
  <c r="BN22" i="1"/>
  <c r="BO22" i="1"/>
  <c r="BO24" i="1"/>
  <c r="BN24" i="1"/>
  <c r="BN52" i="1"/>
  <c r="BO52" i="1"/>
  <c r="BN26" i="1"/>
  <c r="BO26" i="1"/>
  <c r="BO21" i="1"/>
  <c r="BN21" i="1"/>
  <c r="BO25" i="1"/>
  <c r="BN25" i="1"/>
  <c r="BN67" i="1"/>
  <c r="BO67" i="1"/>
  <c r="BN27" i="1"/>
  <c r="BO27" i="1"/>
  <c r="CP21" i="1"/>
  <c r="BU21" i="1" s="1"/>
  <c r="CC21" i="1"/>
  <c r="CC52" i="1"/>
  <c r="CP52" i="1"/>
  <c r="BU52" i="1" s="1"/>
  <c r="CP26" i="1"/>
  <c r="BU26" i="1" s="1"/>
  <c r="CC26" i="1"/>
  <c r="CP53" i="1"/>
  <c r="CC53" i="1"/>
  <c r="BU53" i="1"/>
  <c r="CP25" i="1"/>
  <c r="CC25" i="1"/>
  <c r="BU25" i="1"/>
  <c r="CP22" i="1"/>
  <c r="BU22" i="1" s="1"/>
  <c r="CC22" i="1"/>
  <c r="CC67" i="1"/>
  <c r="CP67" i="1"/>
  <c r="BU67" i="1" s="1"/>
  <c r="CC27" i="1"/>
  <c r="CP27" i="1"/>
  <c r="BU27" i="1" s="1"/>
  <c r="CC5" i="1"/>
  <c r="BN5" i="1"/>
  <c r="BO5" i="1"/>
  <c r="CP5" i="1"/>
  <c r="BU5" i="1" s="1"/>
  <c r="CC24" i="1"/>
  <c r="BU24" i="1"/>
  <c r="CP24" i="1"/>
  <c r="BT51" i="6"/>
  <c r="BT25" i="6"/>
  <c r="J43" i="6"/>
  <c r="BT47" i="1"/>
  <c r="J40" i="6"/>
  <c r="BT44" i="1"/>
  <c r="BT26" i="6"/>
  <c r="J52" i="6"/>
  <c r="BT57" i="1"/>
  <c r="J32" i="6"/>
  <c r="BT36" i="1"/>
  <c r="J10" i="6"/>
  <c r="BT11" i="1"/>
  <c r="J35" i="6"/>
  <c r="BT39" i="1"/>
  <c r="J13" i="6"/>
  <c r="BT14" i="1"/>
  <c r="J61" i="6"/>
  <c r="BT66" i="1"/>
  <c r="J60" i="6"/>
  <c r="BT65" i="1"/>
  <c r="J59" i="6"/>
  <c r="BT64" i="1"/>
  <c r="J58" i="6"/>
  <c r="BT63" i="1"/>
  <c r="J38" i="6"/>
  <c r="BT42" i="1"/>
  <c r="J55" i="6"/>
  <c r="BT60" i="1"/>
  <c r="J14" i="6"/>
  <c r="BT15" i="1"/>
  <c r="J24" i="6"/>
  <c r="BT28" i="1"/>
  <c r="J42" i="6"/>
  <c r="BT46" i="1"/>
  <c r="J54" i="6"/>
  <c r="BT59" i="1"/>
  <c r="J33" i="6"/>
  <c r="BT37" i="1"/>
  <c r="J11" i="6"/>
  <c r="BT12" i="1"/>
  <c r="J49" i="6"/>
  <c r="BT54" i="1"/>
  <c r="J17" i="6"/>
  <c r="BT18" i="1"/>
  <c r="J16" i="6"/>
  <c r="BT17" i="1"/>
  <c r="J15" i="6"/>
  <c r="BT16" i="1"/>
  <c r="J57" i="6"/>
  <c r="BT62" i="1"/>
  <c r="J47" i="6"/>
  <c r="BT51" i="1"/>
  <c r="J46" i="6"/>
  <c r="BT50" i="1"/>
  <c r="J45" i="6"/>
  <c r="BT49" i="1"/>
  <c r="J44" i="6"/>
  <c r="BT48" i="1"/>
  <c r="J39" i="6"/>
  <c r="BT43" i="1"/>
  <c r="J36" i="6"/>
  <c r="BT40" i="1"/>
  <c r="J53" i="6"/>
  <c r="BT58" i="1"/>
  <c r="J25" i="6"/>
  <c r="BT29" i="1"/>
  <c r="J30" i="6"/>
  <c r="BT34" i="1"/>
  <c r="J5" i="6"/>
  <c r="BT6" i="1"/>
  <c r="J12" i="6"/>
  <c r="BT13" i="1"/>
  <c r="J50" i="6"/>
  <c r="BT55" i="1"/>
  <c r="J26" i="6"/>
  <c r="BT30" i="1"/>
  <c r="J18" i="6"/>
  <c r="BT19" i="1"/>
  <c r="J31" i="6"/>
  <c r="BT35" i="1"/>
  <c r="J7" i="6"/>
  <c r="BT8" i="1"/>
  <c r="J29" i="6"/>
  <c r="BT33" i="1"/>
  <c r="J28" i="6"/>
  <c r="BT32" i="1"/>
  <c r="J21" i="6"/>
  <c r="BT23" i="1"/>
  <c r="J37" i="6"/>
  <c r="BT41" i="1"/>
  <c r="J19" i="6"/>
  <c r="BT20" i="1"/>
  <c r="J34" i="6"/>
  <c r="BT38" i="1"/>
  <c r="J8" i="6"/>
  <c r="BT9" i="1"/>
  <c r="J56" i="6"/>
  <c r="BT61" i="1"/>
  <c r="J41" i="6"/>
  <c r="BT45" i="1"/>
  <c r="J6" i="6"/>
  <c r="BT7" i="1"/>
  <c r="J51" i="6"/>
  <c r="BT56" i="1"/>
  <c r="J27" i="6"/>
  <c r="BT31" i="1"/>
  <c r="J9" i="6"/>
  <c r="BT10" i="1"/>
  <c r="J22" i="6"/>
  <c r="J20" i="6"/>
  <c r="J48" i="6"/>
  <c r="J23" i="6"/>
  <c r="BO45" i="1" l="1"/>
  <c r="BN45" i="1"/>
  <c r="BN23" i="1"/>
  <c r="BO23" i="1"/>
  <c r="BO33" i="1"/>
  <c r="BN33" i="1"/>
  <c r="BO13" i="1"/>
  <c r="BN13" i="1"/>
  <c r="BN58" i="1"/>
  <c r="BO58" i="1"/>
  <c r="BN31" i="1"/>
  <c r="BO31" i="1"/>
  <c r="BN7" i="1"/>
  <c r="BO7" i="1"/>
  <c r="BO61" i="1"/>
  <c r="BN61" i="1"/>
  <c r="BO41" i="1"/>
  <c r="BN41" i="1"/>
  <c r="BN32" i="1"/>
  <c r="BO32" i="1"/>
  <c r="BN55" i="1"/>
  <c r="BO55" i="1"/>
  <c r="BN6" i="1"/>
  <c r="BO6" i="1"/>
  <c r="BN40" i="1"/>
  <c r="BO40" i="1"/>
  <c r="BO48" i="1"/>
  <c r="BN48" i="1"/>
  <c r="BN62" i="1"/>
  <c r="BO62" i="1"/>
  <c r="BN54" i="1"/>
  <c r="BO54" i="1"/>
  <c r="BN46" i="1"/>
  <c r="BO46" i="1"/>
  <c r="BN15" i="1"/>
  <c r="BO15" i="1"/>
  <c r="BN42" i="1"/>
  <c r="BO42" i="1"/>
  <c r="BO64" i="1"/>
  <c r="BN64" i="1"/>
  <c r="BN66" i="1"/>
  <c r="BO66" i="1"/>
  <c r="BN39" i="1"/>
  <c r="BO39" i="1"/>
  <c r="BN36" i="1"/>
  <c r="BO36" i="1"/>
  <c r="BN20" i="1"/>
  <c r="BO20" i="1"/>
  <c r="BN30" i="1"/>
  <c r="BO30" i="1"/>
  <c r="BN34" i="1"/>
  <c r="BO34" i="1"/>
  <c r="BN38" i="1"/>
  <c r="BO38" i="1"/>
  <c r="BN8" i="1"/>
  <c r="BO8" i="1"/>
  <c r="BN19" i="1"/>
  <c r="BO19" i="1"/>
  <c r="BO29" i="1"/>
  <c r="BN29" i="1"/>
  <c r="BN50" i="1"/>
  <c r="BO50" i="1"/>
  <c r="BO17" i="1"/>
  <c r="BN17" i="1"/>
  <c r="BO37" i="1"/>
  <c r="BN37" i="1"/>
  <c r="BN44" i="1"/>
  <c r="BO44" i="1"/>
  <c r="BN56" i="1"/>
  <c r="BO56" i="1"/>
  <c r="BO9" i="1"/>
  <c r="BN9" i="1"/>
  <c r="BN35" i="1"/>
  <c r="BO35" i="1"/>
  <c r="BN43" i="1"/>
  <c r="BO43" i="1"/>
  <c r="BN51" i="1"/>
  <c r="BO51" i="1"/>
  <c r="BN18" i="1"/>
  <c r="BO18" i="1"/>
  <c r="BO12" i="1"/>
  <c r="BN12" i="1"/>
  <c r="BN59" i="1"/>
  <c r="BO59" i="1"/>
  <c r="BO28" i="1"/>
  <c r="BN28" i="1"/>
  <c r="BN60" i="1"/>
  <c r="BO60" i="1"/>
  <c r="BO65" i="1"/>
  <c r="BN65" i="1"/>
  <c r="BN14" i="1"/>
  <c r="BO14" i="1"/>
  <c r="BN11" i="1"/>
  <c r="BO11" i="1"/>
  <c r="BO57" i="1"/>
  <c r="BN57" i="1"/>
  <c r="BN10" i="1"/>
  <c r="BO10" i="1"/>
  <c r="BO49" i="1"/>
  <c r="BN49" i="1"/>
  <c r="BO16" i="1"/>
  <c r="BN16" i="1"/>
  <c r="BN63" i="1"/>
  <c r="BO63" i="1"/>
  <c r="BN47" i="1"/>
  <c r="BO47" i="1"/>
  <c r="BT12" i="6"/>
  <c r="CP10" i="1"/>
  <c r="BU10" i="1" s="1"/>
  <c r="CC10" i="1"/>
  <c r="BT22" i="6"/>
  <c r="CC20" i="1"/>
  <c r="CP20" i="1"/>
  <c r="BU20" i="1" s="1"/>
  <c r="BT32" i="6"/>
  <c r="CP33" i="1"/>
  <c r="BU33" i="1" s="1"/>
  <c r="CC33" i="1"/>
  <c r="BT15" i="6"/>
  <c r="CP13" i="1"/>
  <c r="BU13" i="1" s="1"/>
  <c r="CC13" i="1"/>
  <c r="BT33" i="6"/>
  <c r="CP34" i="1"/>
  <c r="BU34" i="1" s="1"/>
  <c r="CC34" i="1"/>
  <c r="BT30" i="6"/>
  <c r="CC31" i="1"/>
  <c r="CP31" i="1"/>
  <c r="BU31" i="1" s="1"/>
  <c r="BT9" i="6"/>
  <c r="CC7" i="1"/>
  <c r="CP7" i="1"/>
  <c r="BU7" i="1" s="1"/>
  <c r="BT59" i="6"/>
  <c r="CP61" i="1"/>
  <c r="BU61" i="1" s="1"/>
  <c r="CC61" i="1"/>
  <c r="BT40" i="6"/>
  <c r="CP41" i="1"/>
  <c r="CC41" i="1"/>
  <c r="BU41" i="1"/>
  <c r="BT31" i="6"/>
  <c r="CC32" i="1"/>
  <c r="CP32" i="1"/>
  <c r="BU32" i="1" s="1"/>
  <c r="BT53" i="6"/>
  <c r="CC55" i="1"/>
  <c r="CP55" i="1"/>
  <c r="BU55" i="1" s="1"/>
  <c r="BT8" i="6"/>
  <c r="CP6" i="1"/>
  <c r="BU6" i="1" s="1"/>
  <c r="CC6" i="1"/>
  <c r="BT39" i="6"/>
  <c r="CC40" i="1"/>
  <c r="CP40" i="1"/>
  <c r="BU40" i="1" s="1"/>
  <c r="BT47" i="6"/>
  <c r="CC48" i="1"/>
  <c r="BU48" i="1"/>
  <c r="CP48" i="1"/>
  <c r="BT60" i="6"/>
  <c r="CP62" i="1"/>
  <c r="BU62" i="1" s="1"/>
  <c r="CC62" i="1"/>
  <c r="BT52" i="6"/>
  <c r="CP54" i="1"/>
  <c r="BU54" i="1" s="1"/>
  <c r="CC54" i="1"/>
  <c r="BT45" i="6"/>
  <c r="BU46" i="1"/>
  <c r="CP46" i="1"/>
  <c r="CC46" i="1"/>
  <c r="BT17" i="6"/>
  <c r="CC15" i="1"/>
  <c r="CP15" i="1"/>
  <c r="BU15" i="1" s="1"/>
  <c r="BT41" i="6"/>
  <c r="CP42" i="1"/>
  <c r="BU42" i="1" s="1"/>
  <c r="CC42" i="1"/>
  <c r="CP66" i="1"/>
  <c r="BU66" i="1" s="1"/>
  <c r="CC66" i="1"/>
  <c r="BT38" i="6"/>
  <c r="CC39" i="1"/>
  <c r="CP39" i="1"/>
  <c r="BU39" i="1" s="1"/>
  <c r="BT35" i="6"/>
  <c r="CC36" i="1"/>
  <c r="CP36" i="1"/>
  <c r="BU36" i="1" s="1"/>
  <c r="BT43" i="6"/>
  <c r="CC44" i="1"/>
  <c r="CP44" i="1"/>
  <c r="BU44" i="1" s="1"/>
  <c r="BT54" i="6"/>
  <c r="CC56" i="1"/>
  <c r="CP56" i="1"/>
  <c r="BU56" i="1" s="1"/>
  <c r="BT11" i="6"/>
  <c r="CP9" i="1"/>
  <c r="BU9" i="1" s="1"/>
  <c r="CC9" i="1"/>
  <c r="BT34" i="6"/>
  <c r="CC35" i="1"/>
  <c r="CP35" i="1"/>
  <c r="BU35" i="1" s="1"/>
  <c r="BT42" i="6"/>
  <c r="CC43" i="1"/>
  <c r="BU43" i="1"/>
  <c r="CP43" i="1"/>
  <c r="BT50" i="6"/>
  <c r="CC51" i="1"/>
  <c r="CP51" i="1"/>
  <c r="BU51" i="1" s="1"/>
  <c r="BT20" i="6"/>
  <c r="CP18" i="1"/>
  <c r="BU18" i="1" s="1"/>
  <c r="CC18" i="1"/>
  <c r="BT14" i="6"/>
  <c r="CC12" i="1"/>
  <c r="CP12" i="1"/>
  <c r="BU12" i="1" s="1"/>
  <c r="BT61" i="6"/>
  <c r="CC63" i="1"/>
  <c r="CP63" i="1"/>
  <c r="BU63" i="1" s="1"/>
  <c r="BT16" i="6"/>
  <c r="CP14" i="1"/>
  <c r="BU14" i="1" s="1"/>
  <c r="CC14" i="1"/>
  <c r="BT24" i="6"/>
  <c r="CC23" i="1"/>
  <c r="CP23" i="1"/>
  <c r="BU23" i="1" s="1"/>
  <c r="BT56" i="6"/>
  <c r="CP58" i="1"/>
  <c r="BU58" i="1" s="1"/>
  <c r="CC58" i="1"/>
  <c r="BT48" i="6"/>
  <c r="CP49" i="1"/>
  <c r="BU49" i="1" s="1"/>
  <c r="CC49" i="1"/>
  <c r="BT18" i="6"/>
  <c r="CC16" i="1"/>
  <c r="CP16" i="1"/>
  <c r="BU16" i="1" s="1"/>
  <c r="BT57" i="6"/>
  <c r="CC59" i="1"/>
  <c r="CP59" i="1"/>
  <c r="BU59" i="1" s="1"/>
  <c r="BT27" i="6"/>
  <c r="CC28" i="1"/>
  <c r="CP28" i="1"/>
  <c r="BU28" i="1" s="1"/>
  <c r="BT58" i="6"/>
  <c r="CC60" i="1"/>
  <c r="BU60" i="1"/>
  <c r="CP60" i="1"/>
  <c r="CP65" i="1"/>
  <c r="BU65" i="1" s="1"/>
  <c r="CC65" i="1"/>
  <c r="BT13" i="6"/>
  <c r="CC11" i="1"/>
  <c r="BU11" i="1"/>
  <c r="CP11" i="1"/>
  <c r="BT55" i="6"/>
  <c r="CP57" i="1"/>
  <c r="CC57" i="1"/>
  <c r="BU57" i="1"/>
  <c r="BT46" i="6"/>
  <c r="CC47" i="1"/>
  <c r="CP47" i="1"/>
  <c r="BU47" i="1" s="1"/>
  <c r="BT44" i="6"/>
  <c r="CP45" i="1"/>
  <c r="BU45" i="1" s="1"/>
  <c r="CC45" i="1"/>
  <c r="BT29" i="6"/>
  <c r="CP30" i="1"/>
  <c r="BU30" i="1" s="1"/>
  <c r="CC30" i="1"/>
  <c r="BT37" i="6"/>
  <c r="CP38" i="1"/>
  <c r="BU38" i="1" s="1"/>
  <c r="CC38" i="1"/>
  <c r="BT10" i="6"/>
  <c r="CC8" i="1"/>
  <c r="CP8" i="1"/>
  <c r="BU8" i="1" s="1"/>
  <c r="BT21" i="6"/>
  <c r="CC19" i="1"/>
  <c r="CP19" i="1"/>
  <c r="BU19" i="1" s="1"/>
  <c r="BT28" i="6"/>
  <c r="CP29" i="1"/>
  <c r="BU29" i="1" s="1"/>
  <c r="CC29" i="1"/>
  <c r="BT49" i="6"/>
  <c r="CP50" i="1"/>
  <c r="BU50" i="1" s="1"/>
  <c r="CC50" i="1"/>
  <c r="BT19" i="6"/>
  <c r="CP17" i="1"/>
  <c r="BU17" i="1" s="1"/>
  <c r="CC17" i="1"/>
  <c r="BT36" i="6"/>
  <c r="CP37" i="1"/>
  <c r="CC37" i="1"/>
  <c r="BU37" i="1"/>
  <c r="BT62" i="6"/>
  <c r="CC64" i="1"/>
  <c r="CP64" i="1"/>
  <c r="BU64" i="1" s="1"/>
</calcChain>
</file>

<file path=xl/sharedStrings.xml><?xml version="1.0" encoding="utf-8"?>
<sst xmlns="http://schemas.openxmlformats.org/spreadsheetml/2006/main" count="5026" uniqueCount="778">
  <si>
    <t>SỐ TT</t>
  </si>
  <si>
    <t>KHU VỰC</t>
  </si>
  <si>
    <t>TÊN CỬA HÀNG</t>
  </si>
  <si>
    <t>CHÊNH LỆCH</t>
  </si>
  <si>
    <t>NGÂN HÀNG</t>
  </si>
  <si>
    <t>BE</t>
  </si>
  <si>
    <t>QUẬN 1</t>
  </si>
  <si>
    <t>68 NGUYỄN HUỆ, QUẬN 1</t>
  </si>
  <si>
    <t>98 VÕ VĂN KIỆT, P.NGUYỄN THÁI BÌNH, QUẬN 1</t>
  </si>
  <si>
    <t>QUẬN 3</t>
  </si>
  <si>
    <t>194 CMT8</t>
  </si>
  <si>
    <t>6B CỘNG TRƯỜNG QUỐC TẾ ( HỒ CON RÙA)</t>
  </si>
  <si>
    <t>301 NGUYỄN ĐÌNH CHIỂU</t>
  </si>
  <si>
    <t>QUẬN 6</t>
  </si>
  <si>
    <t>ĐẶNG NGUYÊN CẨN</t>
  </si>
  <si>
    <t>67 HẬU GIANG</t>
  </si>
  <si>
    <t>71 HẬU GIANG</t>
  </si>
  <si>
    <t>QUẬN 7</t>
  </si>
  <si>
    <t>404 LÊ VĂN LƯƠNG - QUẬN 7</t>
  </si>
  <si>
    <t>NHÀ BÈ</t>
  </si>
  <si>
    <t>1568 HUỲNH TẤN PHÁT NHÀ BÈ</t>
  </si>
  <si>
    <t>QUẬN 11</t>
  </si>
  <si>
    <t>187 LẠC LONG QUÂN</t>
  </si>
  <si>
    <t>Q. BÌNH THẠNH</t>
  </si>
  <si>
    <t>161 NGÔ TẤT TỐ QUẦY 1</t>
  </si>
  <si>
    <t>17A NGÔ TẤT TỐ QUẦY 2</t>
  </si>
  <si>
    <t>137A NGUYỄN HỮU CẢNH</t>
  </si>
  <si>
    <t>Q. BÌNH TÂN</t>
  </si>
  <si>
    <t>07 BÌNH LONG</t>
  </si>
  <si>
    <t>Q. PHÚ NHUẬN</t>
  </si>
  <si>
    <t>HUỲNH VĂN BÁNH QUẦY 1+2</t>
  </si>
  <si>
    <t>Q. THỦ ĐỨC</t>
  </si>
  <si>
    <t>1200 KHA VẠN CÂN- P. LINH CHIỂU</t>
  </si>
  <si>
    <t>Q. TÂN BÌNH</t>
  </si>
  <si>
    <t>417 CỘNG HÒA</t>
  </si>
  <si>
    <t>143 LIÊU BÌNH HƯƠNG, TÂN LẬP, CỦ CHI</t>
  </si>
  <si>
    <t>1414 TỈNH LỘ 8, TÂN THẠNH ĐÔNG, CỦ CHI</t>
  </si>
  <si>
    <t>TÂY NINH</t>
  </si>
  <si>
    <t>601 CMT8 TÂY NINH</t>
  </si>
  <si>
    <t>KHU PHỐ 3, LONG HÒA, HÒA THÀNH, TÂY NINH</t>
  </si>
  <si>
    <t>BÌNH DƯƠNG</t>
  </si>
  <si>
    <t>101 - 118 THÍCH QUẢNG ĐỨC</t>
  </si>
  <si>
    <t>244 THÍCH QUẢNG ĐỨC</t>
  </si>
  <si>
    <t>1349 CMT8 BÌNH DƯƠNG</t>
  </si>
  <si>
    <t>DĨ AN</t>
  </si>
  <si>
    <t>462 NGUYỄN AN NINH</t>
  </si>
  <si>
    <t>446 TRẦN HƯNG ĐẠO</t>
  </si>
  <si>
    <t xml:space="preserve">THUẬN AN </t>
  </si>
  <si>
    <t>1/97C HÒA LÂN 2, THUẬN AN, TP THUẬN AN, BÌNH DƯƠNG</t>
  </si>
  <si>
    <t>ĐỒNG NAI</t>
  </si>
  <si>
    <t>2162 QL1A, TỔ 4, QUANG LỘC, QUANG TIẾN, TRẢNG BOM</t>
  </si>
  <si>
    <t>77/7A KHU VĂN HẢI, LONG THÀNH</t>
  </si>
  <si>
    <t>204 HÀ HUY GIÁP</t>
  </si>
  <si>
    <t>PHAN THIẾT</t>
  </si>
  <si>
    <t>32 TRẦN HƯNG ĐẠO - PHAN THIẾT</t>
  </si>
  <si>
    <t>BÌNH PHƯỚC</t>
  </si>
  <si>
    <t>884 PHÚ RIỂNG ĐỎ - BÌNH PHƯỚC</t>
  </si>
  <si>
    <t>VŨNG TÀU</t>
  </si>
  <si>
    <t>615 BÀ RỊA</t>
  </si>
  <si>
    <t>87 HOÀNG HOA THÁM</t>
  </si>
  <si>
    <t>HÀ NỘI 1</t>
  </si>
  <si>
    <t>544 TRƯƠNG ĐỊNH, TÂN MAI, HOÀNG MAI</t>
  </si>
  <si>
    <t>HÀ NỘI 2</t>
  </si>
  <si>
    <t>17 PHÓ ĐỨC THẮNG, P QUỐC TỬ GIÁM, ĐỐNG ĐA, HÀ NỘI</t>
  </si>
  <si>
    <t xml:space="preserve">HÀ NỘI 3 </t>
  </si>
  <si>
    <t>339 THANH NHÀN, HÀ NỘI</t>
  </si>
  <si>
    <t>HÀ NỘI 4</t>
  </si>
  <si>
    <t>8 ĐỘI CẤN - HÀ NỘI</t>
  </si>
  <si>
    <t>HÀ NỘI 5</t>
  </si>
  <si>
    <t>378 ĐƯỜNG LÁNG,P.THỊNH QUANG, ĐỐNG ĐA, HÀ NỘI</t>
  </si>
  <si>
    <t>ĐÀ NẴNG 1</t>
  </si>
  <si>
    <t>472 LÊ DUẪN , CHÍNH GIÁN</t>
  </si>
  <si>
    <t>ĐÀ NẴNG 2</t>
  </si>
  <si>
    <t>476 HOÀNG DIỆU, P. BÌNH THUẬN, HẢI CHÂU - ĐÀ NẴNG</t>
  </si>
  <si>
    <t>QUẢNG NGÃI</t>
  </si>
  <si>
    <t>49 HÙNG VƯƠNG, TP QUẢNG NGÃI</t>
  </si>
  <si>
    <t>HUẾ</t>
  </si>
  <si>
    <r>
      <rPr>
        <b/>
        <i/>
        <sz val="12"/>
        <color theme="1"/>
        <rFont val="Times New Roman"/>
        <family val="1"/>
      </rPr>
      <t>94 HÙNG VƯƠNG, P.PHÚ NHUẬN, THUẬN HÓA, TP HUẾ</t>
    </r>
    <r>
      <rPr>
        <b/>
        <i/>
        <sz val="12"/>
        <color rgb="FF00FF00"/>
        <rFont val="Times New Roman"/>
        <family val="1"/>
      </rPr>
      <t xml:space="preserve"> </t>
    </r>
    <r>
      <rPr>
        <b/>
        <i/>
        <sz val="12"/>
        <color rgb="FFFF0000"/>
        <rFont val="Times New Roman"/>
        <family val="1"/>
      </rPr>
      <t>(HUẾ 1)</t>
    </r>
  </si>
  <si>
    <r>
      <rPr>
        <b/>
        <i/>
        <sz val="12"/>
        <color theme="1"/>
        <rFont val="Times New Roman"/>
        <family val="1"/>
      </rPr>
      <t xml:space="preserve">162 BÀ TRIỆU, P.XUÂN PHÚ, TP. HUẾ </t>
    </r>
    <r>
      <rPr>
        <b/>
        <i/>
        <sz val="12"/>
        <color rgb="FFFF0000"/>
        <rFont val="Times New Roman"/>
        <family val="1"/>
      </rPr>
      <t>(HUẾ 2)</t>
    </r>
  </si>
  <si>
    <r>
      <rPr>
        <b/>
        <i/>
        <sz val="12"/>
        <color theme="1"/>
        <rFont val="Times New Roman"/>
        <family val="1"/>
      </rPr>
      <t xml:space="preserve">30 ĐOÀN THỊ ĐIỂM, P.THUẬN THÀNH, TP.HUẾ </t>
    </r>
    <r>
      <rPr>
        <b/>
        <i/>
        <sz val="12"/>
        <color rgb="FFFF0000"/>
        <rFont val="Times New Roman"/>
        <family val="1"/>
      </rPr>
      <t>(HUẾ 3)</t>
    </r>
  </si>
  <si>
    <t>LONG AN</t>
  </si>
  <si>
    <t>88 QL 62 TÂN AN - LONG AN</t>
  </si>
  <si>
    <t>TIỀN GIANG</t>
  </si>
  <si>
    <t>87/2 LÊ THỊ HỒNG GẤM , PHƯỜNG 6 , THÀNH PHỐ MỸ THO , TIỀN GIANG</t>
  </si>
  <si>
    <t>BẾN TRE</t>
  </si>
  <si>
    <t>13C ĐẠI LỘ ĐỒNG KHỞI , KP6 , PHƯỜNG PHÚ KHƯƠNG , BẾN TRE</t>
  </si>
  <si>
    <t>AN GIANG</t>
  </si>
  <si>
    <t>422 HÀ HOÀNG HỔ - LONG XUYÊN</t>
  </si>
  <si>
    <t>CẦN THƠ</t>
  </si>
  <si>
    <t>108 TRẦN HƯNG ĐẠO - CẦN THƠ</t>
  </si>
  <si>
    <t>VĨNH LONG</t>
  </si>
  <si>
    <t>25 TRƯNG NỮ VƯƠNG - VĨNH LONG</t>
  </si>
  <si>
    <t>TRÀ VINH</t>
  </si>
  <si>
    <t>TP. TRÀ VINH</t>
  </si>
  <si>
    <t>KIÊN GIANG</t>
  </si>
  <si>
    <t>446 NGUYỄN TRUNG TRỰC , P.VÌNH LẠC RẠCH GIÁ .KIÊN GIANG</t>
  </si>
  <si>
    <t>174 NGUYỄN VĂN CỪ, P. AN THỚI, TP. PHÚ QUỐC 1</t>
  </si>
  <si>
    <t>NGUYỄN TRUNG TRỰC, P.DƯƠNG ĐÔNG, TP.PHÚ QUỐC 2</t>
  </si>
  <si>
    <t>CÀ MAU</t>
  </si>
  <si>
    <t>170D BÙI THỊ TRƯỜNG, CÀ MAU</t>
  </si>
  <si>
    <t>CÀ PHÊ MUỐI CHÚ LONG - 66A NGUYỄN HUỆ</t>
  </si>
  <si>
    <t>CÀ PHÊ MUỐI CHÚ LONG - 68 NGUYỄN HUỆ</t>
  </si>
  <si>
    <t>Cà Phê Muối Chú Long - Võ Văn Kiệt</t>
  </si>
  <si>
    <t>CÀ PHÊ MUỐI CHÚ LONG - 1349 CMT8</t>
  </si>
  <si>
    <t>CÀ PHÊ MUỐI CHÚ LONG - 6B CÔNG TRƯỜNG DÂN CHỦ</t>
  </si>
  <si>
    <t>CÀ PHÊ MUỐI CHÚ LONG - 301 NGUYỄN ĐÌNH CHIỂU</t>
  </si>
  <si>
    <t>CÀ PHÊ MUỐI CHÚ LONG - 307 ĐẶNG NGUYÊN CẨN</t>
  </si>
  <si>
    <t>CÀ PHÊ MUỐI CHÚ LONG - 67 HẬU GIANG</t>
  </si>
  <si>
    <t>CÀ PHÊ MUỐI CHÚ LONG - 71 HẬU GIANG</t>
  </si>
  <si>
    <t>CÀ PHÊ MUỐI CHÚ LONG CLASSIC</t>
  </si>
  <si>
    <t xml:space="preserve"> CÀ PHÊ MUỐI CHÚ LONG - HUỲNH TẤN PHÁT</t>
  </si>
  <si>
    <t>CÀ PHÊ MUỐI CHÚ LONG - 187 LẠC LONG QUÂN</t>
  </si>
  <si>
    <t>CÀ PHÊ MUỐI CHÚ LONG - 161 NGÔ TẤT TỐ</t>
  </si>
  <si>
    <t>CÀ PHÊ MUỐI CHÚ LONG - 17A NGÔ TẤT TỐ</t>
  </si>
  <si>
    <t>CÀ PHÊ MUỐI CHÚ LONG - 137A NGUYỄN HỮU CẢNH</t>
  </si>
  <si>
    <t>CÀ PHÊ MUỐI CHÚ LONG - 07 BÌNH LONG</t>
  </si>
  <si>
    <t>CÀ PHÊ MUỐI CHÚ LONG - 190 HUỲNH VĂN BÁNH</t>
  </si>
  <si>
    <t>CÀ PHÊ MUỐI CHÚ LONG 172 HUỲNH VĂN BÁNH</t>
  </si>
  <si>
    <t>CÀ PHÊ MUỐI CHÚ LONG - 1200A KHA VẠN CÂN</t>
  </si>
  <si>
    <t>CÀ PHÊ MUỐI CHÚ LONG - 606 CỘNG HÒA</t>
  </si>
  <si>
    <t>CÀ PHÊ MUỐI CHÚ LONG - 466 CỘNG HÒA</t>
  </si>
  <si>
    <t>CÀ PHÊ MUỐI CHÚ LONG - 417 CỘNG HÒA</t>
  </si>
  <si>
    <t>CÀ PHÊ MUỐI CHÚ LONG - 421 CỘNG HÒA</t>
  </si>
  <si>
    <t>CÀ PHÊ MUỐI CHÚ LONG - 143 LIÊU BÌNH HƯƠNG - CỦ CHI</t>
  </si>
  <si>
    <t>Cà Phê Muối Chú Long - Tỉnh Lộ 8 Củ Chi</t>
  </si>
  <si>
    <t>CÀ PHÊ MUỐI CHÚ LONG - 601 CMT8 TÂY NINH</t>
  </si>
  <si>
    <t>Cà Phê Muối Chú Long - Phạm Văn Đồng - Tây Ninh</t>
  </si>
  <si>
    <t>CÀ PHÊ MUỐI CHÚ LONG - 101 THÍCH QUẢNG ĐỨC</t>
  </si>
  <si>
    <t>CÀ PHÊ MUỐI CHÚ LONG - 244 THÍCH QUẢNG ĐỨC - TDM</t>
  </si>
  <si>
    <t>CÀ PHÊ MUỐI CHÚ LONG - 194 CÁCH MẠNG THÁNG TÁM</t>
  </si>
  <si>
    <t>CÀ PHÊ MUỐI CHÚ LONG - NGUYỄN AN NINH - BÌNH DƯƠNG</t>
  </si>
  <si>
    <t>CÀ PHÊ MUỐI CHÚ LONG - TRẦN HƯNG ĐẠO - BÌNH DƯƠNG</t>
  </si>
  <si>
    <t>Cà Phê Muối Chú Long - Thuận An</t>
  </si>
  <si>
    <t>CÀ PHÊ MUỐI CHÚ LONG - Trảng Bom</t>
  </si>
  <si>
    <t>CÀ PHÊ MUỐI CHÚ LONG - 77/7A KHU VĂN HẢI - LONG THÀNH</t>
  </si>
  <si>
    <t>CÀ PHÊ MUỐI CHÚ LONG - 204 HÀ HUY GIÁP - BH</t>
  </si>
  <si>
    <t>CÀ PHÊ MUỐI CHÚ LONG - 32 TRẦN HƯNG ĐẠO - PHAN THIẾT</t>
  </si>
  <si>
    <t>CÀ PHÊ MUỐI CHÚ LONG - 884 PHÚ RIỀNG ĐỎ - BP</t>
  </si>
  <si>
    <t>CÀ PHÊ MUỐI CHÚ LONG - 615 CMT8 - BÀ RỊA</t>
  </si>
  <si>
    <t>CÀ PHÊ MUỐI CHÚ LONG - 87 HOÀNG HOA THÁM - VŨNG TÀU</t>
  </si>
  <si>
    <t>CÀ PHÊ MUỐI CHÚ LONG - 330 Trương Định</t>
  </si>
  <si>
    <t>CÀ PHÊ MUỐI CHÚ LONG - 17 Tôn Đức Thắng</t>
  </si>
  <si>
    <t>CÀ PHÊ MUỐI CHÚ LONG - THANH NHÀN - HÀ NỘI</t>
  </si>
  <si>
    <t>CÀ PHÊ MUỐI CHÚ LONG - ĐỘI CẤN - HÀ NỘI</t>
  </si>
  <si>
    <t>Cà Phê Muối Chú Long - Đường Láng</t>
  </si>
  <si>
    <t>CÀ PHÊ MUỐI CHÚ LONG - 472 Lê Duẫn</t>
  </si>
  <si>
    <t>CÀ PHÊ MUỐI CHÚ LONG - 496 Hoàng Diệu</t>
  </si>
  <si>
    <t>CÀ PHÊ MUỐI CHÚ LONG - 371 QUANG TRUNG - QUẢNG NGÃI</t>
  </si>
  <si>
    <t>CÀ PHÊ MUỐI CHÚ LONG - HÙNG VƯƠNG</t>
  </si>
  <si>
    <t>Cà Phê Muối Chú Long - Hùng Vương - Huế</t>
  </si>
  <si>
    <t>Cà Phê Muối Chú Long - Bà Triệu</t>
  </si>
  <si>
    <t>Cà Phê Muối Chú Long - Đoàn Thị Điểm - Huế</t>
  </si>
  <si>
    <t>CÀ PHÊ MUỐI CHÚ LONG - 88 QL62 - LONG AN</t>
  </si>
  <si>
    <t>CÀ PHÊ MUỐI CHÚ LONG - 87/2 LÊ THỊ HỒNG GẤM - MỸ THO - TIỀN GIANG</t>
  </si>
  <si>
    <t>CÀ PHÊ MUỐI CHÚ LONG - ĐẠI LỘ ĐỒNG KHỞI - BẾN TRE</t>
  </si>
  <si>
    <t>CÀ PHÊ MUỐI CHÚ LONG - 422 HÀ HOÀNG HỔ</t>
  </si>
  <si>
    <t>CÀ PHÊ MUỐI CHÚ LONG - 108 TRẦN HƯNG ĐẠO - CẦN THƠ</t>
  </si>
  <si>
    <t>CÀ PHÊ MUỐI CHÚ LONG - 25 TRƯNG NỮ VƯƠNG - VL</t>
  </si>
  <si>
    <t>Cà Phê Muối Chú Long - Trà Vinh</t>
  </si>
  <si>
    <t>CÀ PHÊ MUỐI CHÚ LONG - 466 NGUYỄN TRUNG TRỰC - KIÊN GIANG</t>
  </si>
  <si>
    <t>Cà Phê Muối Chú Long - Nguyễn Văn Cừ Phú Quốc</t>
  </si>
  <si>
    <t>Cà Phê Muối Chú Long - Nguyễn Trung Trực Phú Quốc</t>
  </si>
  <si>
    <t>CÀ PHÊ MUỐI CHÚ LONG - BÙI THỊ TRƯỜNG - CÀ MAU</t>
  </si>
  <si>
    <t>MOMO</t>
  </si>
  <si>
    <t>MOMO VÍ</t>
  </si>
  <si>
    <t>Row Labels</t>
  </si>
  <si>
    <t>Sum of Số tiền</t>
  </si>
  <si>
    <t>GIẢM GIÁ</t>
  </si>
  <si>
    <t>VỀ NGÂN HÀNG</t>
  </si>
  <si>
    <t>(blank)</t>
  </si>
  <si>
    <t>Grand Total</t>
  </si>
  <si>
    <t>BEFOOD</t>
  </si>
  <si>
    <t>THU NHẬP</t>
  </si>
  <si>
    <t>CHI PHÍ</t>
  </si>
  <si>
    <t>Trước KM</t>
  </si>
  <si>
    <t>sau KM</t>
  </si>
  <si>
    <t>THU NHẬP THỰC TẾ</t>
  </si>
  <si>
    <t>KM TỪ NGƯỜI BÁN</t>
  </si>
  <si>
    <t>PHÍ DV TMDT</t>
  </si>
  <si>
    <t>Sum of Thu nhập tạm tính</t>
  </si>
  <si>
    <t>Cà Phê Muối Chú Long - Nguyễn Huệ</t>
  </si>
  <si>
    <t>Cà Phê Muối Chú Long - 17A Ngô Tất Tố</t>
  </si>
  <si>
    <t>Cà Phê Muối Chú Long - Bình Long</t>
  </si>
  <si>
    <t>Cà Phê Muối Chú Long - CMT8</t>
  </si>
  <si>
    <t>Cà Phê Muối Chú Long - Cộng Hòa</t>
  </si>
  <si>
    <t>Cà Phê Muối Chú Long - Công Trường Quốc Tế</t>
  </si>
  <si>
    <t>Cà Phê Muối Chú Long - Nguyễn Đình Chiểu</t>
  </si>
  <si>
    <t>Cà Phê Muối Chú Long - Hậu Giang</t>
  </si>
  <si>
    <t>Cà Phê Muối Chú Long - Tân Hòa Đông</t>
  </si>
  <si>
    <t>Cà Phê Muối Chú Long - Huỳnh Văn Bánh</t>
  </si>
  <si>
    <t>Cà Phê Muối Chú Long - Lạc Long Quân</t>
  </si>
  <si>
    <t>Cà Phê Muối Chú Long - Lê Văn Lương</t>
  </si>
  <si>
    <t>Cà Phê Muối Chú Long - Huỳnh Tấn Phát</t>
  </si>
  <si>
    <t>Cà Phê Muối Chú Long - Nguyễn Hữu Cảnh</t>
  </si>
  <si>
    <t>Cà Phê Muối Chú Long - Kha Vạn Cân</t>
  </si>
  <si>
    <t>Cà Phê Muối Chú Long - Trương Định</t>
  </si>
  <si>
    <t>Cà Phê Muối Chú Long - Tôn Đức Thắng</t>
  </si>
  <si>
    <t>Cà Phê Muối Chú Long - Thanh Nhàn</t>
  </si>
  <si>
    <t>Cà Phê Muối Chú Long - Đội Cấn</t>
  </si>
  <si>
    <t>CÀ PHÊ MUỐI</t>
  </si>
  <si>
    <t>DienGiai</t>
  </si>
  <si>
    <t>113103</t>
  </si>
  <si>
    <t>113105</t>
  </si>
  <si>
    <t>SoTien</t>
  </si>
  <si>
    <t>TkCo</t>
  </si>
  <si>
    <t>TkNo</t>
  </si>
  <si>
    <t>NgayChungTu</t>
  </si>
  <si>
    <t>GhiChu</t>
  </si>
  <si>
    <t>DoiTuong</t>
  </si>
  <si>
    <t>SoTienNte</t>
  </si>
  <si>
    <t>NguoiGiaoDich</t>
  </si>
  <si>
    <t>DiaChi</t>
  </si>
  <si>
    <t>TienTe</t>
  </si>
  <si>
    <t>TyGia</t>
  </si>
  <si>
    <t>TkClear</t>
  </si>
  <si>
    <t>DoiTuongNo</t>
  </si>
  <si>
    <t>DoiTuongCo</t>
  </si>
  <si>
    <t>NganHangNo</t>
  </si>
  <si>
    <t>NganHangCo</t>
  </si>
  <si>
    <t>CongViecNo</t>
  </si>
  <si>
    <t>CongViecCo</t>
  </si>
  <si>
    <t>MucCpNo</t>
  </si>
  <si>
    <t>MucCpCo</t>
  </si>
  <si>
    <t>SpNo</t>
  </si>
  <si>
    <t>SpCo</t>
  </si>
  <si>
    <t>MaHHNo</t>
  </si>
  <si>
    <t>MaHHCo</t>
  </si>
  <si>
    <t>MaExtra1</t>
  </si>
  <si>
    <t>MaExtra2</t>
  </si>
  <si>
    <t>DonViNhan</t>
  </si>
  <si>
    <t>ThamChieu</t>
  </si>
  <si>
    <t>NhanVien</t>
  </si>
  <si>
    <t>Tiền Momo đang chuyển</t>
  </si>
  <si>
    <t>Tiền BeFood đang chuyển</t>
  </si>
  <si>
    <t>GRAB</t>
  </si>
  <si>
    <t>113106</t>
  </si>
  <si>
    <t>113107</t>
  </si>
  <si>
    <t>113109</t>
  </si>
  <si>
    <t>113110</t>
  </si>
  <si>
    <t>113111</t>
  </si>
  <si>
    <t>113112</t>
  </si>
  <si>
    <t>Tiền GrabFood đang chuyển</t>
  </si>
  <si>
    <t>SHOPEE</t>
  </si>
  <si>
    <t>VN-PAY</t>
  </si>
  <si>
    <t>ZALOPAY</t>
  </si>
  <si>
    <t>VILL</t>
  </si>
  <si>
    <t>RYO</t>
  </si>
  <si>
    <t>TIỀN MẶT</t>
  </si>
  <si>
    <t>XANH SM</t>
  </si>
  <si>
    <t>421 CỘNG HÒA</t>
  </si>
  <si>
    <t/>
  </si>
  <si>
    <t>Tiền doanh thu ngày 01/09/2025 chi nhánh 68 NGUYỄN HUỆ, QUẬN 1</t>
  </si>
  <si>
    <t>TIỀN TRÊN VÍ</t>
  </si>
  <si>
    <t>VNPAY</t>
  </si>
  <si>
    <t>MID(M25, FIND("Long", M25), FIND("CKN", M25) - FIND("Long", M25))</t>
  </si>
  <si>
    <t>TIỀN VỀ MAIL</t>
  </si>
  <si>
    <t xml:space="preserve">MOMO : </t>
  </si>
  <si>
    <t>TỔNG</t>
  </si>
  <si>
    <t xml:space="preserve">Long Ca Mau </t>
  </si>
  <si>
    <t xml:space="preserve">Long Nguyen Trung Truc Phu Quoc </t>
  </si>
  <si>
    <t xml:space="preserve">Long Nguyen Van Cu Phu Quoc </t>
  </si>
  <si>
    <t xml:space="preserve">Long Kien Giang </t>
  </si>
  <si>
    <t xml:space="preserve">Long Can Tho </t>
  </si>
  <si>
    <t xml:space="preserve">Long Long Xuyen </t>
  </si>
  <si>
    <t xml:space="preserve">Long Ben Tre </t>
  </si>
  <si>
    <t xml:space="preserve">Long My Tho </t>
  </si>
  <si>
    <t xml:space="preserve">Long Long An </t>
  </si>
  <si>
    <t xml:space="preserve">Long Doan Thi Diem </t>
  </si>
  <si>
    <t xml:space="preserve">Long Ba Trieu </t>
  </si>
  <si>
    <t xml:space="preserve">Long Hung Vuong </t>
  </si>
  <si>
    <t xml:space="preserve">Long Quang Ngai </t>
  </si>
  <si>
    <t xml:space="preserve">Long Hoang Dieu </t>
  </si>
  <si>
    <t xml:space="preserve">Long Le Duan </t>
  </si>
  <si>
    <t xml:space="preserve">Long Duong Lang </t>
  </si>
  <si>
    <t xml:space="preserve">Long Doi Can </t>
  </si>
  <si>
    <t xml:space="preserve">Long Thanh Nhan </t>
  </si>
  <si>
    <t xml:space="preserve">Long Ton Duc Thang </t>
  </si>
  <si>
    <t xml:space="preserve">Long TRUONG DINH </t>
  </si>
  <si>
    <t xml:space="preserve">Long Vung Tau </t>
  </si>
  <si>
    <t xml:space="preserve">Long Ba Ria </t>
  </si>
  <si>
    <t xml:space="preserve">Long Binh Phuoc </t>
  </si>
  <si>
    <t xml:space="preserve">Long Phan Thiet </t>
  </si>
  <si>
    <t xml:space="preserve">Long Bien Hoa </t>
  </si>
  <si>
    <t xml:space="preserve">Long Long Thanh </t>
  </si>
  <si>
    <t xml:space="preserve">Long Thuan An </t>
  </si>
  <si>
    <t xml:space="preserve">Long Tran Hung Dao </t>
  </si>
  <si>
    <t xml:space="preserve">Long Nguyen An Ninh </t>
  </si>
  <si>
    <t xml:space="preserve">Long CMT8 Binh Duong </t>
  </si>
  <si>
    <t xml:space="preserve">Long Binh Duong </t>
  </si>
  <si>
    <t xml:space="preserve">Long 101 Thich Quang Duc </t>
  </si>
  <si>
    <t xml:space="preserve">Long Pham Van Dong Tay Ninh </t>
  </si>
  <si>
    <t xml:space="preserve">Long Tay Ninh </t>
  </si>
  <si>
    <t xml:space="preserve">Long Tinh Lo 8 Cu Chi </t>
  </si>
  <si>
    <t xml:space="preserve">Long Cu Chi </t>
  </si>
  <si>
    <t>CỦ CHI</t>
  </si>
  <si>
    <t xml:space="preserve">Long Cong Hoa </t>
  </si>
  <si>
    <t xml:space="preserve">Long Kha Van Can Thu Duc </t>
  </si>
  <si>
    <t xml:space="preserve">Long Huynh Van Banh </t>
  </si>
  <si>
    <t xml:space="preserve">Long Binh Long </t>
  </si>
  <si>
    <t xml:space="preserve">Long Nguyen Huu Canh </t>
  </si>
  <si>
    <t xml:space="preserve">Long 17A Ngo Tat To </t>
  </si>
  <si>
    <t xml:space="preserve">Long Ngo Tat To </t>
  </si>
  <si>
    <t xml:space="preserve">Long Lac Long Quan </t>
  </si>
  <si>
    <t xml:space="preserve">Long Huynh Tan Phat </t>
  </si>
  <si>
    <t xml:space="preserve">Long Classic </t>
  </si>
  <si>
    <t xml:space="preserve">Long Hau Giang </t>
  </si>
  <si>
    <t xml:space="preserve">Long Tan Hoa Dong </t>
  </si>
  <si>
    <t xml:space="preserve">Long Nguyen Dinh Chieu </t>
  </si>
  <si>
    <t xml:space="preserve">Long Ho Con Rua </t>
  </si>
  <si>
    <t xml:space="preserve">Long CMT8 </t>
  </si>
  <si>
    <t xml:space="preserve">Long Vo Van Kiet </t>
  </si>
  <si>
    <t xml:space="preserve">Long Nguyen Hue </t>
  </si>
  <si>
    <t>DOANH THU VỀ MAIL</t>
  </si>
  <si>
    <t>Grab</t>
  </si>
  <si>
    <t>nội dung</t>
  </si>
  <si>
    <t>CÀ PHÊ MUỐI CHÚ LONG 1/97 KHU PHỐ HÒA LÂN 2</t>
  </si>
  <si>
    <t>CÀ PHÊ MUỐI CHÚ LONG - VŨNG TÀU 102 HOÀNG HOA THÁM</t>
  </si>
  <si>
    <t>CÀ PHÊ MUỐI CHÚ LONG - TỈNH LỘ 8 CỦ CHI</t>
  </si>
  <si>
    <t>CÀ PHÊ MUỐI CHÚ LONG - LONG XUYÊN 422 HÀ HOÀNG HỔ</t>
  </si>
  <si>
    <t>CÀ PHÊ MUỐI CHÚ LONG - KHA VẠN CÂN 1200A KHA VẠN CÂN</t>
  </si>
  <si>
    <t>CÀ PHÊ MUỐI CHÚ LONG - HOÀNG DIỆU 496 HOÀNG DIỆU</t>
  </si>
  <si>
    <t>CÀ PHÊ MUỐI CHÚ LONG - BÀ RỊA 615 CÁCH MẠNG THÁNG 8</t>
  </si>
  <si>
    <t>CÀ PHÊ MUỐI CHÚ LONG -  HUNG VƯƠNG, HUẾ</t>
  </si>
  <si>
    <t>CÀ PHÊ MUỐI CHÚ LONG -  BÌNH LONG</t>
  </si>
  <si>
    <t>ZALO-PAY</t>
  </si>
  <si>
    <t>Sum of Số tiền thanh toán (VNĐ)</t>
  </si>
  <si>
    <t>Cà Phê Muối Chú Long - Bà Rịa</t>
  </si>
  <si>
    <t>Cà Phê Muối Chú Long - Cà Mau</t>
  </si>
  <si>
    <t>Cà Phê Muối Chú Long - Cần Thơ</t>
  </si>
  <si>
    <t>Cà Phê Muối Chú Long - CMT8 Tây Ninh</t>
  </si>
  <si>
    <t>Cà Phê Muối Chú Long - Củ Chi</t>
  </si>
  <si>
    <t>Cà Phê Muối Chú Long - Đặng Nguyên Cẩn</t>
  </si>
  <si>
    <t>Cà Phê Muối Chú Long - Hoàng Diệu</t>
  </si>
  <si>
    <t>Cà Phê Muối Chú Long - Long Xuyên</t>
  </si>
  <si>
    <t>Cà Phê Muối Chú Long - P.V.Đồng</t>
  </si>
  <si>
    <t>Cà Phê Muối Chú Long - Phan Thiết</t>
  </si>
  <si>
    <t>Cà Phê Muối Chú Long - Quãng Ngãi</t>
  </si>
  <si>
    <t>Cà Phê Muối Chú Long - Quang Tru</t>
  </si>
  <si>
    <t>Cà Phê Muối Chú Long - Tân An</t>
  </si>
  <si>
    <t>Cà Phê Muối Chú Long - Tỉnh lộ 8 Củ Chi</t>
  </si>
  <si>
    <t>Cà Phê Muối Chú Long - Thanh Nhà</t>
  </si>
  <si>
    <t>Cà Phê Muối Chú Long - Vĩnh Long</t>
  </si>
  <si>
    <t>Cà Phê Muối Chú Long- Hùng Vương</t>
  </si>
  <si>
    <t>Cà Phê Muối Chú Long - Cách Mạng Tháng 8</t>
  </si>
  <si>
    <t>Cà Phê Muối Chú Long - Tân Hoà Đông</t>
  </si>
  <si>
    <t>Cà Phê Muối Chú Long - Classic</t>
  </si>
  <si>
    <t>Cà Phê Muối Chú Long - Ngô Tất Tố</t>
  </si>
  <si>
    <t>Cà Phê Muối Chú Long - 417 Cộng Hoà</t>
  </si>
  <si>
    <t>Cà Phê Muối Chú Long - Tây Ninh</t>
  </si>
  <si>
    <t>Cà Phê Muối Chú Long - 130 Thích Quảng Đức</t>
  </si>
  <si>
    <t>Cà Phê Muối Chú Long - Thích Quảng Đức</t>
  </si>
  <si>
    <t>Cà Phê Muối Chú Long - 1349 Cách Mạng Tháng 8</t>
  </si>
  <si>
    <t>Cà Phê Muối Chú Long - Trần Hưng Đạo</t>
  </si>
  <si>
    <t>Cà Phê Muối Chú Long - Hà Huy Giáp</t>
  </si>
  <si>
    <t>Cà Phê Muối Chú Long - Đồng Xoài</t>
  </si>
  <si>
    <t>Cà Phê Muối Chú Long - Vũng Tàu</t>
  </si>
  <si>
    <t>Cà Phê Muối Chú Long - Lê Duẩn</t>
  </si>
  <si>
    <t>Cà Phê Muối Chú Long - Quảng Ngãi</t>
  </si>
  <si>
    <t>Cà Phê Muối Chú Long - Hùng Vương</t>
  </si>
  <si>
    <t>Cà Phê Muối Chú Long - Đoàn Thị Điểm</t>
  </si>
  <si>
    <t>Cà Phê Muối Chú Long - Long An</t>
  </si>
  <si>
    <t>Cà Phê Muối Chú Long - Tiền Giang</t>
  </si>
  <si>
    <t>Cà Phê Muối Chú Long - Bến Tre</t>
  </si>
  <si>
    <t>Cà Phê Muối Chú Long - Kiên Giang</t>
  </si>
  <si>
    <t>Sum of Tổng tiền</t>
  </si>
  <si>
    <t>Merchant Wallet</t>
  </si>
  <si>
    <t>Tổng cộng</t>
  </si>
  <si>
    <t>113101</t>
  </si>
  <si>
    <t>THUẬN AN</t>
  </si>
  <si>
    <t>XANH</t>
  </si>
  <si>
    <t>TIỀN MẶT-RYO-VILL</t>
  </si>
  <si>
    <t>MÃ QUÁN</t>
  </si>
  <si>
    <t>Tiền mặt đang chuyển</t>
  </si>
  <si>
    <t>172 HUỲNH VĂN BÁNH</t>
  </si>
  <si>
    <t>190 HUỲNH VĂN BÁNH</t>
  </si>
  <si>
    <t>Tiền doanh thu ngày &amp;TEXT(AF5;"dd/mm/yyyy")&amp;" chi nhánh "&amp;B5</t>
  </si>
  <si>
    <t>Tiền ngân hàng đang chuyển</t>
  </si>
  <si>
    <t>113104</t>
  </si>
  <si>
    <t>Tiền ZaloPay đang chuyển</t>
  </si>
  <si>
    <t>Tiền XanhSM đang chuyển</t>
  </si>
  <si>
    <t>Tiền Vill đang chuyển</t>
  </si>
  <si>
    <t>Tiền Ryo đang chuyển</t>
  </si>
  <si>
    <t>Tiền VNPay đang chuyển</t>
  </si>
  <si>
    <t>Tiền ShopeeFood đang chuyển</t>
  </si>
  <si>
    <t>GHI CHÚ</t>
  </si>
  <si>
    <t>NGÀY CHUNG TU</t>
  </si>
  <si>
    <t>CONG TY CP DICH VU DI DONG TRUC TUYEN MoMo TT DUONG THANH LONG tu 29/08/2025 den 02/09/2025. CT tu 0421000497559 CONG TY CP DICH VU DI DONG TRUC TUYEN toi 0961315526 CONG TY TNHH DUONG THANH LONG NHTMCP Sai gon Thuong Tin</t>
  </si>
  <si>
    <t>Sacombank Duong Thi Nhung stk: 0777691044</t>
  </si>
  <si>
    <t>sacomabank Công Ty stk: 0961315526</t>
  </si>
  <si>
    <t>Ngày Chứng từ</t>
  </si>
  <si>
    <t>CONG TY CO PHAN BE GROUP 2784839 beFood thanh toan ky29082025 02092025</t>
  </si>
  <si>
    <t>CONG TY CO PHAN BE GROUP 2784839 beFood thanh toan ky29082025 02092026</t>
  </si>
  <si>
    <t>CONG TY CO PHAN BE GROUP 2784839 beFood thanh toan ky29082025 02092028</t>
  </si>
  <si>
    <t>CONG TY CO PHAN BE GROUP 2784839 beFood thanh toan ky29082025 02092029</t>
  </si>
  <si>
    <t>CONG TY CO PHAN BE GROUP 2784839 beFood thanh toan ky29082025 02092030</t>
  </si>
  <si>
    <t>CONG TY CO PHAN BE GROUP 2784839 beFood thanh toan ky29082025 02092031</t>
  </si>
  <si>
    <t>CONG TY CO PHAN BE GROUP 2784839 beFood thanh toan ky29082025 02092032</t>
  </si>
  <si>
    <t>CONG TY CO PHAN BE GROUP 2784839 beFood thanh toan ky29082025 02092033</t>
  </si>
  <si>
    <t>CONG TY CO PHAN BE GROUP 2784839 beFood thanh toan ky29082025 02092036</t>
  </si>
  <si>
    <t>CONG TY CO PHAN BE GROUP 2784839 beFood thanh toan ky29082025 02092037</t>
  </si>
  <si>
    <t>CONG TY CO PHAN BE GROUP 2784839 beFood thanh toan ky29082025 02092038</t>
  </si>
  <si>
    <t>CONG TY CO PHAN BE GROUP 2784839 beFood thanh toan ky29082025 02092040</t>
  </si>
  <si>
    <t>CONG TY CO PHAN BE GROUP 2784839 beFood thanh toan ky29082025 02092041</t>
  </si>
  <si>
    <t>CONG TY CO PHAN BE GROUP 2784839 beFood thanh toan ky29082025 02092042</t>
  </si>
  <si>
    <t>CONG TY CO PHAN BE GROUP 2784839 beFood thanh toan ky29082025 02092044</t>
  </si>
  <si>
    <t>CONG TY CO PHAN BE GROUP 2784839 beFood thanh toan ky29082025 02092045</t>
  </si>
  <si>
    <t>CONG TY CO PHAN BE GROUP 2784839 beFood thanh toan ky29082025 02092046</t>
  </si>
  <si>
    <t>CONG TY CO PHAN BE GROUP 2784839 beFood thanh toan ky29082025 02092047</t>
  </si>
  <si>
    <t>CONG TY CO PHAN BE GROUP 2784839 beFood thanh toan ky29082025 02092048</t>
  </si>
  <si>
    <t>CONG TY CO PHAN BE GROUP 2784839 beFood thanh toan ky29082025 02092049</t>
  </si>
  <si>
    <t>CONG TY CO PHAN BE GROUP 2784839 beFood thanh toan ky29082025 02092050</t>
  </si>
  <si>
    <t>CONG TY CO PHAN BE GROUP 2784839 beFood thanh toan ky29082025 02092051</t>
  </si>
  <si>
    <t>CONG TY CO PHAN BE GROUP 2784839 beFood thanh toan ky29082025 02092052</t>
  </si>
  <si>
    <t>CONG TY CO PHAN BE GROUP 2784839 beFood thanh toan ky29082025 02092053</t>
  </si>
  <si>
    <t>CONG TY CO PHAN BE GROUP 2784839 beFood thanh toan ky29082025 02092054</t>
  </si>
  <si>
    <t>CONG TY CO PHAN BE GROUP 2784839 beFood thanh toan ky29082025 02092055</t>
  </si>
  <si>
    <t>CONG TY CO PHAN BE GROUP 2784839 beFood thanh toan ky29082025 02092056</t>
  </si>
  <si>
    <t>CONG TY CO PHAN BE GROUP 2784839 beFood thanh toan ky29082025 02092057</t>
  </si>
  <si>
    <t>CONG TY CO PHAN BE GROUP 2784839 beFood thanh toan ky29082025 02092058</t>
  </si>
  <si>
    <t>CONG TY CO PHAN BE GROUP 2784839 beFood thanh toan ky29082025 02092059</t>
  </si>
  <si>
    <t>CONG TY CO PHAN BE GROUP 2784839 beFood thanh toan ky29082025 02092060</t>
  </si>
  <si>
    <t>CONG TY CO PHAN BE GROUP 2784839 beFood thanh toan ky29082025 02092061</t>
  </si>
  <si>
    <t>CONG TY CO PHAN BE GROUP 2784839 beFood thanh toan ky29082025 02092062</t>
  </si>
  <si>
    <t>CONG TY CO PHAN BE GROUP 2784839 beFood thanh toan ky29082025 02092063</t>
  </si>
  <si>
    <t>CONG TY CO PHAN BE GROUP 2784839 beFood thanh toan ky29082025 02092064</t>
  </si>
  <si>
    <t>CONG TY CO PHAN BE GROUP 2784839 beFood thanh toan ky29082025 02092070</t>
  </si>
  <si>
    <t>CONG TY CO PHAN BE GROUP 2784839 beFood thanh toan ky29082025 02092071</t>
  </si>
  <si>
    <t>CONG TY CO PHAN BE GROUP 2784839 beFood thanh toan ky29082025 02092072</t>
  </si>
  <si>
    <t>CONG TY CO PHAN BE GROUP 2784839 beFood thanh toan ky29082025 02092073</t>
  </si>
  <si>
    <t>CONG TY CO PHAN BE GROUP 2784839 beFood thanh toan ky29082025 02092074</t>
  </si>
  <si>
    <t>CONG TY CO PHAN BE GROUP 2784839 beFood thanh toan ky29082025 02092075</t>
  </si>
  <si>
    <t>CONG TY CO PHAN BE GROUP 2784839 beFood thanh toan ky29082025 02092076</t>
  </si>
  <si>
    <t>CONG TY CO PHAN BE GROUP 2784839 beFood thanh toan ky29082025 02092077</t>
  </si>
  <si>
    <t>CONG TY CO PHAN BE GROUP 2784839 beFood thanh toan ky29082025 02092078</t>
  </si>
  <si>
    <t>CONG TY CO PHAN BE GROUP 2784839 beFood thanh toan ky29082025 02092079</t>
  </si>
  <si>
    <t>CONG TY CO PHAN BE GROUP 2784839 beFood thanh toan ky29082025 02092080</t>
  </si>
  <si>
    <t>CONG TY CO PHAN BE GROUP 2784839 beFood thanh toan ky29082025 02092081</t>
  </si>
  <si>
    <t>CONG TY CO PHAN BE GROUP 2784839 beFood thanh toan ky29082025 02092082</t>
  </si>
  <si>
    <t>CONG TY CO PHAN BE GROUP 2784839 beFood thanh toan ky29082025 02092083</t>
  </si>
  <si>
    <t>CONG TY CO PHAN BE GROUP 2784839 beFood thanh toan ky29082025 02092084</t>
  </si>
  <si>
    <t>CONG TY CO PHAN BE GROUP 2784839 beFood thanh toan ky29082025 02092085</t>
  </si>
  <si>
    <t>CONG TY CO PHAN BE GROUP 2784839 beFood thanh toan ky29082025 02092086</t>
  </si>
  <si>
    <t>CONG TY CO PHAN BE GROUP 2784839 beFood thanh toan ky29082025 02092087</t>
  </si>
  <si>
    <t>NGAY CHUNG TU</t>
  </si>
  <si>
    <t>CT CP GIAI PHAP THANH TOAN VIET NAM VNPAY TT CA PHE MUOI CHU LONG DV QR Offline ngay 29.08.02.09.25</t>
  </si>
  <si>
    <t>CT CP GIAI PHAP THANH TOAN VIET NAM VNPAY TT CA PHE MUOI CHU LONG DV QR Offline ngay 29.08.02.09.26</t>
  </si>
  <si>
    <t>CT CP GIAI PHAP THANH TOAN VIET NAM VNPAY TT CA PHE MUOI CHU LONG DV QR Offline ngay 29.08.02.09.27</t>
  </si>
  <si>
    <t>CT CP GIAI PHAP THANH TOAN VIET NAM VNPAY TT CA PHE MUOI CHU LONG DV QR Offline ngay 29.08.02.09.28</t>
  </si>
  <si>
    <t>CT CP GIAI PHAP THANH TOAN VIET NAM VNPAY TT CA PHE MUOI CHU LONG DV QR Offline ngay 29.08.02.09.29</t>
  </si>
  <si>
    <t>CT CP GIAI PHAP THANH TOAN VIET NAM VNPAY TT CA PHE MUOI CHU LONG DV QR Offline ngay 29.08.02.09.30</t>
  </si>
  <si>
    <t>CT CP GIAI PHAP THANH TOAN VIET NAM VNPAY TT CA PHE MUOI CHU LONG DV QR Offline ngay 29.08.02.09.31</t>
  </si>
  <si>
    <t>CT CP GIAI PHAP THANH TOAN VIET NAM VNPAY TT CA PHE MUOI CHU LONG DV QR Offline ngay 29.08.02.09.32</t>
  </si>
  <si>
    <t>CT CP GIAI PHAP THANH TOAN VIET NAM VNPAY TT CA PHE MUOI CHU LONG DV QR Offline ngay 29.08.02.09.33</t>
  </si>
  <si>
    <t>CT CP GIAI PHAP THANH TOAN VIET NAM VNPAY TT CA PHE MUOI CHU LONG DV QR Offline ngay 29.08.02.09.34</t>
  </si>
  <si>
    <t>CT CP GIAI PHAP THANH TOAN VIET NAM VNPAY TT CA PHE MUOI CHU LONG DV QR Offline ngay 29.08.02.09.35</t>
  </si>
  <si>
    <t>CT CP GIAI PHAP THANH TOAN VIET NAM VNPAY TT CA PHE MUOI CHU LONG DV QR Offline ngay 29.08.02.09.36</t>
  </si>
  <si>
    <t>CT CP GIAI PHAP THANH TOAN VIET NAM VNPAY TT CA PHE MUOI CHU LONG DV QR Offline ngay 29.08.02.09.37</t>
  </si>
  <si>
    <t>CT CP GIAI PHAP THANH TOAN VIET NAM VNPAY TT CA PHE MUOI CHU LONG DV QR Offline ngay 29.08.02.09.38</t>
  </si>
  <si>
    <t>CT CP GIAI PHAP THANH TOAN VIET NAM VNPAY TT CA PHE MUOI CHU LONG DV QR Offline ngay 29.08.02.09.39</t>
  </si>
  <si>
    <t>CT CP GIAI PHAP THANH TOAN VIET NAM VNPAY TT CA PHE MUOI CHU LONG DV QR Offline ngay 29.08.02.09.40</t>
  </si>
  <si>
    <t>CT CP GIAI PHAP THANH TOAN VIET NAM VNPAY TT CA PHE MUOI CHU LONG DV QR Offline ngay 29.08.02.09.41</t>
  </si>
  <si>
    <t>CT CP GIAI PHAP THANH TOAN VIET NAM VNPAY TT CA PHE MUOI CHU LONG DV QR Offline ngay 29.08.02.09.42</t>
  </si>
  <si>
    <t>CT CP GIAI PHAP THANH TOAN VIET NAM VNPAY TT CA PHE MUOI CHU LONG DV QR Offline ngay 29.08.02.09.43</t>
  </si>
  <si>
    <t>CT CP GIAI PHAP THANH TOAN VIET NAM VNPAY TT CA PHE MUOI CHU LONG DV QR Offline ngay 29.08.02.09.44</t>
  </si>
  <si>
    <t>CT CP GIAI PHAP THANH TOAN VIET NAM VNPAY TT CA PHE MUOI CHU LONG DV QR Offline ngay 29.08.02.09.45</t>
  </si>
  <si>
    <t>CT CP GIAI PHAP THANH TOAN VIET NAM VNPAY TT CA PHE MUOI CHU LONG DV QR Offline ngay 29.08.02.09.46</t>
  </si>
  <si>
    <t>CT CP GIAI PHAP THANH TOAN VIET NAM VNPAY TT CA PHE MUOI CHU LONG DV QR Offline ngay 29.08.02.09.47</t>
  </si>
  <si>
    <t>CT CP GIAI PHAP THANH TOAN VIET NAM VNPAY TT CA PHE MUOI CHU LONG DV QR Offline ngay 29.08.02.09.48</t>
  </si>
  <si>
    <t>CT CP GIAI PHAP THANH TOAN VIET NAM VNPAY TT CA PHE MUOI CHU LONG DV QR Offline ngay 29.08.02.09.49</t>
  </si>
  <si>
    <t>CT CP GIAI PHAP THANH TOAN VIET NAM VNPAY TT CA PHE MUOI CHU LONG DV QR Offline ngay 29.08.02.09.50</t>
  </si>
  <si>
    <t>CT CP GIAI PHAP THANH TOAN VIET NAM VNPAY TT CA PHE MUOI CHU LONG DV QR Offline ngay 29.08.02.09.51</t>
  </si>
  <si>
    <t>CT CP GIAI PHAP THANH TOAN VIET NAM VNPAY TT CA PHE MUOI CHU LONG DV QR Offline ngay 29.08.02.09.52</t>
  </si>
  <si>
    <t>CT CP GIAI PHAP THANH TOAN VIET NAM VNPAY TT CA PHE MUOI CHU LONG DV QR Offline ngay 29.08.02.09.53</t>
  </si>
  <si>
    <t>CT CP GIAI PHAP THANH TOAN VIET NAM VNPAY TT CA PHE MUOI CHU LONG DV QR Offline ngay 29.08.02.09.54</t>
  </si>
  <si>
    <t>CT CP GIAI PHAP THANH TOAN VIET NAM VNPAY TT CA PHE MUOI CHU LONG DV QR Offline ngay 29.08.02.09.55</t>
  </si>
  <si>
    <t>CT CP GIAI PHAP THANH TOAN VIET NAM VNPAY TT CA PHE MUOI CHU LONG DV QR Offline ngay 29.08.02.09.56</t>
  </si>
  <si>
    <t>CT CP GIAI PHAP THANH TOAN VIET NAM VNPAY TT CA PHE MUOI CHU LONG DV QR Offline ngay 29.08.02.09.57</t>
  </si>
  <si>
    <t>CT CP GIAI PHAP THANH TOAN VIET NAM VNPAY TT CA PHE MUOI CHU LONG DV QR Offline ngay 29.08.02.09.58</t>
  </si>
  <si>
    <t>CT CP GIAI PHAP THANH TOAN VIET NAM VNPAY TT CA PHE MUOI CHU LONG DV QR Offline ngay 29.08.02.09.59</t>
  </si>
  <si>
    <t>CT CP GIAI PHAP THANH TOAN VIET NAM VNPAY TT CA PHE MUOI CHU LONG DV QR Offline ngay 29.08.02.09.60</t>
  </si>
  <si>
    <t>CT CP GIAI PHAP THANH TOAN VIET NAM VNPAY TT CA PHE MUOI CHU LONG DV QR Offline ngay 29.08.02.09.61</t>
  </si>
  <si>
    <t>CT CP GIAI PHAP THANH TOAN VIET NAM VNPAY TT CA PHE MUOI CHU LONG DV QR Offline ngay 29.08.02.09.62</t>
  </si>
  <si>
    <t>CT CP GIAI PHAP THANH TOAN VIET NAM VNPAY TT CA PHE MUOI CHU LONG DV QR Offline ngay 29.08.02.09.63</t>
  </si>
  <si>
    <t>CT CP GIAI PHAP THANH TOAN VIET NAM VNPAY TT CA PHE MUOI CHU LONG DV QR Offline ngay 29.08.02.09.64</t>
  </si>
  <si>
    <t>CT CP GIAI PHAP THANH TOAN VIET NAM VNPAY TT CA PHE MUOI CHU LONG DV QR Offline ngay 29.08.02.09.65</t>
  </si>
  <si>
    <t>CT CP GIAI PHAP THANH TOAN VIET NAM VNPAY TT CA PHE MUOI CHU LONG DV QR Offline ngay 29.08.02.09.66</t>
  </si>
  <si>
    <t>CT CP GIAI PHAP THANH TOAN VIET NAM VNPAY TT CA PHE MUOI CHU LONG DV QR Offline ngay 29.08.02.09.67</t>
  </si>
  <si>
    <t>CT CP GIAI PHAP THANH TOAN VIET NAM VNPAY TT CA PHE MUOI CHU LONG DV QR Offline ngay 29.08.02.09.68</t>
  </si>
  <si>
    <t>CT CP GIAI PHAP THANH TOAN VIET NAM VNPAY TT CA PHE MUOI CHU LONG DV QR Offline ngay 29.08.02.09.69</t>
  </si>
  <si>
    <t>CT CP GIAI PHAP THANH TOAN VIET NAM VNPAY TT CA PHE MUOI CHU LONG DV QR Offline ngay 29.08.02.09.70</t>
  </si>
  <si>
    <t>CT CP GIAI PHAP THANH TOAN VIET NAM VNPAY TT CA PHE MUOI CHU LONG DV QR Offline ngay 29.08.02.09.71</t>
  </si>
  <si>
    <t>CT CP GIAI PHAP THANH TOAN VIET NAM VNPAY TT CA PHE MUOI CHU LONG DV QR Offline ngay 29.08.02.09.72</t>
  </si>
  <si>
    <t>CT CP GIAI PHAP THANH TOAN VIET NAM VNPAY TT CA PHE MUOI CHU LONG DV QR Offline ngay 29.08.02.09.73</t>
  </si>
  <si>
    <t>CT CP GIAI PHAP THANH TOAN VIET NAM VNPAY TT CA PHE MUOI CHU LONG DV QR Offline ngay 29.08.02.09.74</t>
  </si>
  <si>
    <t>CT CP GIAI PHAP THANH TOAN VIET NAM VNPAY TT CA PHE MUOI CHU LONG DV QR Offline ngay 29.08.02.09.75</t>
  </si>
  <si>
    <t>CT CP GIAI PHAP THANH TOAN VIET NAM VNPAY TT CA PHE MUOI CHU LONG DV QR Offline ngay 29.08.02.09.76</t>
  </si>
  <si>
    <t>CT CP GIAI PHAP THANH TOAN VIET NAM VNPAY TT CA PHE MUOI CHU LONG DV QR Offline ngay 29.08.02.09.77</t>
  </si>
  <si>
    <t>CT CP GIAI PHAP THANH TOAN VIET NAM VNPAY TT CA PHE MUOI CHU LONG DV QR Offline ngay 29.08.02.09.78</t>
  </si>
  <si>
    <t>CT CP GIAI PHAP THANH TOAN VIET NAM VNPAY TT CA PHE MUOI CHU LONG DV QR Offline ngay 29.08.02.09.79</t>
  </si>
  <si>
    <t>CT CP GIAI PHAP THANH TOAN VIET NAM VNPAY TT CA PHE MUOI CHU LONG DV QR Offline ngay 29.08.02.09.80</t>
  </si>
  <si>
    <t>CT CP GIAI PHAP THANH TOAN VIET NAM VNPAY TT CA PHE MUOI CHU LONG DV QR Offline ngay 29.08.02.09.81</t>
  </si>
  <si>
    <t>CT CP GIAI PHAP THANH TOAN VIET NAM VNPAY TT CA PHE MUOI CHU LONG DV QR Offline ngay 29.08.02.09.82</t>
  </si>
  <si>
    <t>CT CP GIAI PHAP THANH TOAN VIET NAM VNPAY TT CA PHE MUOI CHU LONG DV QR Offline ngay 29.08.02.09.83</t>
  </si>
  <si>
    <t>CT CP GIAI PHAP THANH TOAN VIET NAM VNPAY TT CA PHE MUOI CHU LONG DV QR Offline ngay 29.08.02.09.84</t>
  </si>
  <si>
    <t>CT CP GIAI PHAP THANH TOAN VIET NAM VNPAY TT CA PHE MUOI CHU LONG DV QR Offline ngay 29.08.02.09.85</t>
  </si>
  <si>
    <t>CT CP GIAI PHAP THANH TOAN VIET NAM VNPAY TT CA PHE MUOI CHU LONG DV QR Offline ngay 29.08.02.09.86</t>
  </si>
  <si>
    <t>CT CP GIAI PHAP THANH TOAN VIET NAM VNPAY TT CA PHE MUOI CHU LONG DV QR Offline ngay 29.08.02.09.87</t>
  </si>
  <si>
    <t>NGÀY CHỨNG TỪ</t>
  </si>
  <si>
    <t>SHOPEEPAY CHUYEN TIEN 1963016148365582336 ShopeeFood thanh toan tu dong 02 09 2025 10673813 CKN 059725 - MBBANK IBFT - Ngan hang TMCP Quan Doi</t>
  </si>
  <si>
    <t>98 VÕ VĂN KIỆT</t>
  </si>
  <si>
    <t>68 NGUYỄN HUỆ</t>
  </si>
  <si>
    <t>HỒ CON RÙA</t>
  </si>
  <si>
    <t>HUỲNH TẤN PHÁT NHÀ BÈ</t>
  </si>
  <si>
    <t>LẠC LONG QUÂN</t>
  </si>
  <si>
    <t>1200 KHA VẠN CÂN</t>
  </si>
  <si>
    <t>TỈNH LỘ 8CỦ CHI</t>
  </si>
  <si>
    <t>CMT8 TÂY NINH</t>
  </si>
  <si>
    <t>101 THÍCH QUẢNG ĐỨC</t>
  </si>
  <si>
    <t>NGUYỄN AN NINH</t>
  </si>
  <si>
    <t>TRẦN HƯNG ĐẠO</t>
  </si>
  <si>
    <t>TRẢNG BOM</t>
  </si>
  <si>
    <t>LONG THÀNH</t>
  </si>
  <si>
    <t>HÀ HUY GIÁP</t>
  </si>
  <si>
    <t>BÀ RỊA</t>
  </si>
  <si>
    <t>HOÀNG HOA THÁM</t>
  </si>
  <si>
    <t>TRƯƠNG ĐỊNH</t>
  </si>
  <si>
    <t>TÔN ĐỨC THẮNG</t>
  </si>
  <si>
    <t>THANH NHÀN</t>
  </si>
  <si>
    <t>ĐỘI CẤN</t>
  </si>
  <si>
    <t>ĐƯỜNG LÁNG</t>
  </si>
  <si>
    <t>LÊ DUẪN</t>
  </si>
  <si>
    <t>HOÀNG DIỆU</t>
  </si>
  <si>
    <t>TP QUẢNG NGÃI</t>
  </si>
  <si>
    <r>
      <t>HÙNG VƯƠNG - HUẾ</t>
    </r>
    <r>
      <rPr>
        <b/>
        <i/>
        <sz val="12"/>
        <color rgb="FF00FF00"/>
        <rFont val="Times New Roman"/>
        <family val="1"/>
      </rPr>
      <t/>
    </r>
  </si>
  <si>
    <t>BÀ TRIỆU- HUẾ</t>
  </si>
  <si>
    <t>ĐOÀN THỊ ĐIỂM-HUẾ</t>
  </si>
  <si>
    <t>LONG XUYÊN</t>
  </si>
  <si>
    <t>NGUYỄN VĂN CỪ. PHÚ QUỐC</t>
  </si>
  <si>
    <t>NGUYỄN TRUNG TRỰC.PHÚ QUỐC</t>
  </si>
  <si>
    <t>CH.1414TL8</t>
  </si>
  <si>
    <t>CH.1568HTP</t>
  </si>
  <si>
    <t>CH.187LLQ</t>
  </si>
  <si>
    <t>CH.194CMT8</t>
  </si>
  <si>
    <t>CH.303NDC</t>
  </si>
  <si>
    <t>CH.6BCTQT</t>
  </si>
  <si>
    <t>CH.137ANHC</t>
  </si>
  <si>
    <t>CH.17ANTT</t>
  </si>
  <si>
    <t>CH.161NTT</t>
  </si>
  <si>
    <t>CH.172HVB</t>
  </si>
  <si>
    <t>CH.190HVB</t>
  </si>
  <si>
    <t>CH.1200KVC</t>
  </si>
  <si>
    <t>CH.307DNC</t>
  </si>
  <si>
    <t>CH.68NH</t>
  </si>
  <si>
    <t>CH.7BL</t>
  </si>
  <si>
    <t>CH.244TQD</t>
  </si>
  <si>
    <t>CH.101TQD</t>
  </si>
  <si>
    <t>CH.421CH</t>
  </si>
  <si>
    <t>CH.417CH</t>
  </si>
  <si>
    <t>CH.71HG</t>
  </si>
  <si>
    <t>CH.67HG</t>
  </si>
  <si>
    <t>CH.LVL</t>
  </si>
  <si>
    <t>CH.446THD</t>
  </si>
  <si>
    <t>CH.462NAN</t>
  </si>
  <si>
    <t>CH.1349CMT8</t>
  </si>
  <si>
    <t>CH.374DL</t>
  </si>
  <si>
    <t>CH.8DC</t>
  </si>
  <si>
    <t>CH.339TN</t>
  </si>
  <si>
    <t>CH.17TDT</t>
  </si>
  <si>
    <t>CH.330TD</t>
  </si>
  <si>
    <t>CH.162BT</t>
  </si>
  <si>
    <t>CH.94HV</t>
  </si>
  <si>
    <t>CH.30DTD</t>
  </si>
  <si>
    <t>CH.496HD</t>
  </si>
  <si>
    <t>CH.472LD</t>
  </si>
  <si>
    <t>CH.241NTT</t>
  </si>
  <si>
    <t>CH.174NVC</t>
  </si>
  <si>
    <t>CH.102HHT</t>
  </si>
  <si>
    <t>CH.615CMT8</t>
  </si>
  <si>
    <t>CH.1ALL</t>
  </si>
  <si>
    <t>CH.29LH</t>
  </si>
  <si>
    <t>CH.446NTT</t>
  </si>
  <si>
    <t>CH.49HV</t>
  </si>
  <si>
    <t>CH.170DBTT</t>
  </si>
  <si>
    <t>CH.204HHG</t>
  </si>
  <si>
    <t>CH.25TNV</t>
  </si>
  <si>
    <t>CH.422HHH</t>
  </si>
  <si>
    <t>CH.884PRD</t>
  </si>
  <si>
    <t>CH.601CMT8</t>
  </si>
  <si>
    <t>Nop TM 1.9 FT25246405867430 CKN 201130 - VND-TGTT-NGUYEN TRAN VU - Ngan hang TMCP Ky thuong Viet Nam</t>
  </si>
  <si>
    <t>Nop TM 1.9 FT25246534796144 CKN 203465 - VND-TGTT-NGUYEN TRAN VU - Ngan hang TMCP Ky thuong Viet Nam</t>
  </si>
  <si>
    <t>NOP TM NGAY 1/9 CKN 590713 - PHUNG NGOC BINH NHU - Ngan hang TMCP Ky thuong Viet Nam</t>
  </si>
  <si>
    <t>Nop TM 30.8 FT25246163677851 CKN 701682 - VND-TGTT-NGUYEN TRAN VU - Ngan hang TMCP Ky thuong Viet Nam</t>
  </si>
  <si>
    <t>EWX762597837 NOP TIEN MAT NGAY 01.09.2025</t>
  </si>
  <si>
    <t>EWX762552195 NOP TIEN MAT NGAY 01.09.2025</t>
  </si>
  <si>
    <t>Nop TM ngay 01.09 FT25246047065487 CKN 002407 - VND-TGTT-DUONG QUOC TRI - Ngan hang TMCP Ky thuong Viet Nam</t>
  </si>
  <si>
    <t>Nop TM ngay 01.09 FT25246018198570 CKN 999777 - VND-TGTT-DUONG QUOC TRI - Ngan hang TMCP Ky thuong Viet Nam</t>
  </si>
  <si>
    <t>Nop TM ngay 01.09 FT25246521615759 CKN 007561 - VND-TGTT-DUONG QUOC TRI - Ngan hang TMCP Ky thuong Viet Nam</t>
  </si>
  <si>
    <t>Nop TM ngay 01 09 CKN 226289 - MBBANK IBFT - Ngan hang TMCP Quan Doi</t>
  </si>
  <si>
    <t>EWX763419937 NOP TIEN MAT NGAY 01.09.2025</t>
  </si>
  <si>
    <t>EWX762559255 Nop tm 1 9</t>
  </si>
  <si>
    <t>Tm ngay 1-9 FT25246031980498 CKN 964041 - VND-TGTT-HO CAO DUY MINH - Ngan hang TMCP Ky thuong Viet Nam</t>
  </si>
  <si>
    <t>EWX762577144 Nop tm 1 9</t>
  </si>
  <si>
    <t>EWX762582683 Nop tm 1 9</t>
  </si>
  <si>
    <t>EWX762167089 Nop tm 1 9</t>
  </si>
  <si>
    <t>Tm ngay 1-9 FT25246547515379 CKN 877990 - VND-TGTT-HO CAO DUY MINH - Ngan hang TMCP Ky thuong Viet Nam</t>
  </si>
  <si>
    <t>Tm ngay 1-9 FT25246745007260 CKN 877496 - VND-TGTT-HO CAO DUY MINH - Ngan hang TMCP Ky thuong Viet Nam</t>
  </si>
  <si>
    <t>NOP TM 1.9.2025</t>
  </si>
  <si>
    <t>NOP TM NGAY 01/09/2025</t>
  </si>
  <si>
    <t>Nop TM 1.9 FT25246585361383 CKN 109410 - VND-TGTT-NGUYEN TRAN VU - Ngan hang TMCP Ky thuong Viet Nam</t>
  </si>
  <si>
    <t>NOP TM 01/09/2025</t>
  </si>
  <si>
    <t>Nop  TM ngay 1 9 2025 CKN 533069 - LE QUANG VU - Ngan hang TMCP Tien Phong</t>
  </si>
  <si>
    <t>EWX763275719 Nop TM ngay 1 9 2025</t>
  </si>
  <si>
    <t>Nop TM ngay 1 9 2025 CKN 409903 - LE QUANG VU - Ngan hang TMCP Tien Phong</t>
  </si>
  <si>
    <t>MBVCB.10770110000.5245BFTVG2AGTAZ 4.tm 1/9.CT tu 0021000472763 TRAN MINH NGOC toi 0777691041 DUONG THI NHUNG tai SACOMBANK CKN 289095 - TRAN MINH NGOC - Ngan hang TMCP Ngoai thuong Viet Nam</t>
  </si>
  <si>
    <t>NOP TM NGAY 01.09</t>
  </si>
  <si>
    <t>MBVCB.10770757093.730390.NOP TM NGAY 01/09.CT tu 1014109898 LE PHUOC KHANH toi 0777691041 DUONG THI NHUNG tai SACOMBANK CKN 730390 - LE PHUOC KHANH - Ngan hang TMCP Ngoai thuong Viet Nam</t>
  </si>
  <si>
    <t>MBVCB.10770753549.726846.NOP TM NGAY 01/09.CT tu 1014109898 LE PHUOC KHANH toi 0777691041 DUONG THI NHUNG tai SACOMBANK CKN 726846 - LE PHUOC KHANH - Ngan hang TMCP Ngoai thuong Viet Nam</t>
  </si>
  <si>
    <t>TM 01.09.2025</t>
  </si>
  <si>
    <t>TM 01/09</t>
  </si>
  <si>
    <t>NOP TM 01092025 CKN 543405 - CTCP TM DIEN TU BAO KIM - Ngan hang TMCP Tien Phong</t>
  </si>
  <si>
    <t>MBVCB.10774517796.5246BFTVG2AKFA3 B.NOP TM NGAY 01.09.2025.CT tu 0111000168655 HUYNH TAN PHAT toi 0777691041 DUONG THI NHUNG tai SACOMBANK CKN 256705 - HUYNH TAN PHAT - Ngan hang TMCP Ngoai thuong Viet Nam</t>
  </si>
  <si>
    <t>EWX763304893 TM NGAY 1.9.2025</t>
  </si>
  <si>
    <t>EWX763305077 TM NGAY 1.9.2025</t>
  </si>
  <si>
    <t>LNH 250902006655753 TU SDT 8433xxxx362 PHAM THI NHUT VY ND Nop TM ngay 0109 CKN 555775 - MBBANK IBFT - Ngan hang TMCP Quan Doi</t>
  </si>
  <si>
    <t>LNH 250902006681503 TU SDT 8489xxxx794 DUONG THI NHUNG ND NOP TM 0109 CKN 619027 - MBBANK IBFT - Ngan hang TMCP Quan Doi</t>
  </si>
  <si>
    <t>MBVCB.10774490229.5246BFTVG2AK859 U.NOP TM NGAY 01.09.2025.CT tu 0111000168655 HUYNH TAN PHAT toi 0777691041 DUONG THI NHUNG tai SACOMBANK CKN 241619 - HUYNH TAN PHAT - Ngan hang TMCP Ngoai thuong Viet Nam</t>
  </si>
  <si>
    <t>TM 01.09 FT25246416040029 CKN 900314 - VND-TGTT-PHUNG THUC VAN - Ngan hang TMCP Ky thuong Viet Nam</t>
  </si>
  <si>
    <t>TM 01 09 CKN 680933 - MBBANK IBFT - Ngan hang TMCP Quan Doi</t>
  </si>
  <si>
    <t>TM 01 09 CKN 743405 - MBBANK IBFT - Ngan hang TMCP Quan Doi</t>
  </si>
  <si>
    <t>Tm ngay 1-9 FT25246191590687 CKN 878982 - VND-TGTT-HO CAO DUY MINH - Ngan hang TMCP Ky thuong Viet Nam</t>
  </si>
  <si>
    <t>TM 01.09 FT25246422311555 CKN 904597 - VND-TGTT-PHUNG THUC VAN - Ngan hang TMCP Ky thuong Viet Nam</t>
  </si>
  <si>
    <t>MBVCB.10774468690.5246BFTVG2AK8NF 8.NOP TM NGAY 01.09.2025.CT tu 0111000168655 HUYNH TAN PHAT toi 0777691041 DUONG THI NHUNG tai SACOMBANK CKN 227071 - HUYNH TAN PHAT - Ngan hang TMCP Ngoai thuong Viet Nam</t>
  </si>
  <si>
    <t>NOP TM NGAY 1/9</t>
  </si>
  <si>
    <t>Nop TM 1.9 FT25246200016390 CKN 306914 - VND-TGTT-NGUYEN TRAN VU - Ngan hang TMCP Ky thuong Viet Nam</t>
  </si>
  <si>
    <t>TM 01.09 FT25246407901159 CKN 930331 - VND-TGTT-PHUNG THUC VAN - Ngan hang TMCP Ky thuong Viet Nam</t>
  </si>
  <si>
    <t>EWX762588278 Nop tm 1 9</t>
  </si>
  <si>
    <t>EWX762584224 Nop tm 1 9</t>
  </si>
  <si>
    <t>EWX762574286 Nop tm 1 9</t>
  </si>
  <si>
    <t>EWX760536969 NOP TM NGAY 31.08.2025</t>
  </si>
  <si>
    <t>EWX763303776 TM NGAY 1.9.2025</t>
  </si>
  <si>
    <t>Tm ngay 1-9 FT25246327110819 CKN 970024 - VND-TGTT-HO CAO DUY MINH - Ngan hang TMCP Ky thuong Viet Nam</t>
  </si>
  <si>
    <t>EWX763303944 TM NGAY 1.9.2025</t>
  </si>
  <si>
    <t>MBVCB.10764415142.448922.NOP TM 01/09.CT tu 1014109898 LE PHUOC KHANH toi 0777691041 DUONG THI NHUNG tai SACOMBANK CKN 448922 - LE PHUOC KHANH - Ngan hang TMCP Ngoai thuong Viet Nam, MBVCB.10762904620.407759.LE PHUOC KHANH chuyen tien.CT tu 1014109898 LE PHUOC KHANH toi 0777691041 DUONG THI NHUNG tai SACOMBANK CKN 407759 - LE PHUOC KHANH - Ngan hang TMCP Ngoai thuong Viet Nam</t>
  </si>
  <si>
    <t>TM 02.09 FT25247783330824 CKN 341327 - VND-TGTT-PHUNG THUC VAN - Ngan hang TMCP Ky thuong Viet Nam</t>
  </si>
  <si>
    <t>NOP TM 02/09</t>
  </si>
  <si>
    <t>NOP TM 02/09/2025</t>
  </si>
  <si>
    <t>TM 02/9</t>
  </si>
  <si>
    <t>NOP TM NGAY 2/9 CKN 590128 - PHUNG NGOC BINH NHU - Ngan hang TMCP Ky thuong Viet Nam</t>
  </si>
  <si>
    <t>TM 2/9</t>
  </si>
  <si>
    <t>NOP TM NGAY 2-9</t>
  </si>
  <si>
    <t>NOP TM NGAY 2/9 CKN 590122 - PHUNG NGOC BINH NHU - Ngan hang TMCP Ky thuong Viet Nam</t>
  </si>
  <si>
    <t>NOP TM NGAY 2/9</t>
  </si>
  <si>
    <t>NGUYEN GIA BAO NOP TM TK</t>
  </si>
  <si>
    <t>NOP TM TK 2/9</t>
  </si>
  <si>
    <t>Nop TM ngay 02.09 FT25246757996745 CKN 098656 - VND-TGTT-DUONG QUOC TRI - Ngan hang TMCP Ky thuong Viet Nam</t>
  </si>
  <si>
    <t>Nop TM ngay 02.09 FT25246310243633 CKN 227955 - VND-TGTT-DUONG QUOC TRI - Ngan hang TMCP Ky thuong Viet Nam</t>
  </si>
  <si>
    <t>Nop TM ngay 02.09 FT25246240119610 CKN 104092 - VND-TGTT-DUONG QUOC TRI - Ngan hang TMCP Ky thuong Viet Nam</t>
  </si>
  <si>
    <t>Nop TM ngay 02.09 FT25246338601557 CKN 094824 - VND-TGTT-DUONG QUOC TRI - Ngan hang TMCP Ky thuong Viet Nam</t>
  </si>
  <si>
    <t>NOP TM 2/9</t>
  </si>
  <si>
    <t>NOP TM 3/9</t>
  </si>
  <si>
    <t>NGUYEN PHAN DAI PHUC NGUYEN PHAN DAI PHUC.075089026384.NOP TIEN MAT NGAY 2/9.8151472 ,8151472.NT.TK.NGOAIACB.11894965, DUONG THI NHUNG, 0777691041, SG Thuong Tin Hoi So Chinh, TP Ho Chi Minh.</t>
  </si>
  <si>
    <t>NOP TM 2.9.2025</t>
  </si>
  <si>
    <t>Tm ngay 3-9 FT25247206296080 CKN 092644 - VND-TGTT-HO CAO DUY MINH - Ngan hang TMCP Ky thuong Viet Nam</t>
  </si>
  <si>
    <t>NOP TM NGAY 02/09/2025</t>
  </si>
  <si>
    <t>TM 02/09</t>
  </si>
  <si>
    <t>NOP TM NGAY 02/09</t>
  </si>
  <si>
    <t>NOP TM TK NGAY 02.09</t>
  </si>
  <si>
    <t>NGUYEN THI GIANG NOP TM NGAY 02/09/2025</t>
  </si>
  <si>
    <t>NOP TM 02.09</t>
  </si>
  <si>
    <t>NOP TM 2.9</t>
  </si>
  <si>
    <t>NOP TM TK NGAY 02/9/2025</t>
  </si>
  <si>
    <t>NOP TIEN MAT NGAY 2.9</t>
  </si>
  <si>
    <t>TM 02.09.2025</t>
  </si>
  <si>
    <t>NOP TM NGAY 02.09.2025</t>
  </si>
  <si>
    <t>CHAU KIM THANH NOP TM NGAY 02/09/2025</t>
  </si>
  <si>
    <t>NOP TM NGAY 2/9/2025</t>
  </si>
  <si>
    <t>NOP TM NGAY 02.9.2025</t>
  </si>
  <si>
    <t>TRUONG TUAN KHANH NOP TM NGAY 02.09.2025</t>
  </si>
  <si>
    <t>PHAM TRUNG HAU PHAM TRUNG HAU.089201017803.NOP TM 2/9/2025.8158523 ,8158523.NT.TK.NGOAIACB.11904345, DUONG THI NHUNG, 0777691041, SG Thuong Tin CN Sai Gon, TP Ho Chi Minh.</t>
  </si>
  <si>
    <t>NOP TM NGAY 02.09 CKN 020647 - ANH - Ngan hang TMCP Cong Thuong Viet Nam</t>
  </si>
  <si>
    <t>TM 02 09 CKN 960691 - MBBANK IBFT - Ngan hang TMCP Quan Doi</t>
  </si>
  <si>
    <t>TM 02 09 CKN 584556 - MBBANK IBFT - Ngan hang TMCP Quan Doi</t>
  </si>
  <si>
    <t>TM 02 09 CKN 993450 - MBBANK IBFT - Ngan hang TMCP Quan Doi</t>
  </si>
  <si>
    <t>MBVCB.10762913005.5244BFTVG2AWIUT K.NOP TM NGAY 30.08.2025.CT tu 0111000168655 HUYNH TAN PHAT toi 0777691041 DUONG THI NHUNG tai SACOMBANK CKN 414559 - HUYNH TAN PHAT - Ngan hang TMCP Ngoai thuong Viet Nam</t>
  </si>
  <si>
    <t>Grab TT 71393693 2099024379518977 Ca Phe Muoi Chu Long Tran Hung Dao CKN 795757 - CONG TY TNHH GRAB - Ngan hang TMCP Cong Thuong Viet Nam</t>
  </si>
  <si>
    <t>Grab TT 71393697 2099024312444929 Ca Phe Muoi Chu Long Nguyen An Ninh CKN 795758 - CONG TY TNHH GRAB - Ngan hang TMCP Cong Thuong Viet Nam</t>
  </si>
  <si>
    <t>Grab TT 71393990 2103520463962113 Ca Phe Muoi Chu Long Kha Van Can Thu Duc CKN 795944 - CONG TY TNHH GRAB - Ngan hang TMCP Cong Thuong Viet Nam</t>
  </si>
  <si>
    <t>Grab TT 71394072 2103520463896577 Ca Phe Muoi Chu Long TRUONG DINH CKN 797006 - CONG TY TNHH GRAB - Ngan hang TMCP Cong Thuong Viet Nam</t>
  </si>
  <si>
    <t>Grab TT 71394128 2103520455557121 Ca Phe Muoi Chu Long Classic CKN 796052 - CONG TY TNHH GRAB - Ngan hang TMCP Cong Thuong Viet Nam</t>
  </si>
  <si>
    <t>Grab TT 71394140 2103520463947777 Ca Phe Muoi Chu Long Ton Duc Thang CKN 797047 - CONG TY TNHH GRAB - Ngan hang TMCP Cong Thuong Viet Nam</t>
  </si>
  <si>
    <t>Grab TT 71394207 2103520463855617 Ca Phe Muoi Chu Long Doi Can CKN 797093 - CONG TY TNHH GRAB - Ngan hang TMCP Cong Thuong Viet Nam</t>
  </si>
  <si>
    <t>Grab TT 71394198 2103520455604225 Ca Phe Muoi Chu Long Huynh Tan Phat CKN 797091 - CONG TY TNHH GRAB - Ngan hang TMCP Cong Thuong Viet Nam</t>
  </si>
  <si>
    <t>Grab TT 71394203 2103520463915009 Ca Phe Muoi Chu Long Cu Chi CKN 797092 - CONG TY TNHH GRAB - Ngan hang TMCP Cong Thuong Viet Nam</t>
  </si>
  <si>
    <t>Grab TT 71394215 2103520463898625 Ca Phe Muoi Chu Long Nguyen Huu Canh CKN 796091 - CONG TY TNHH GRAB - Ngan hang TMCP Cong Thuong Viet Nam</t>
  </si>
  <si>
    <t>Grab TT 71394283 2103520463994881 Ca Phe Muoi Chu Long Thanh Nhan CKN 796142 - CONG TY TNHH GRAB - Ngan hang TMCP Cong Thuong Viet Nam</t>
  </si>
  <si>
    <t>Grab TT 71396890 2164275821203457 Ca Phe Muoi Chu Long Tinh Lo 8 Cu Chi CKN 798604 - CONG TY TNHH GRAB - Ngan hang TMCP Cong Thuong Viet Nam</t>
  </si>
  <si>
    <t>Grab TT 71397415 2174484220129281 Ca Phe Muoi Chu Long Thuan An CKN 799739 - CONG TY TNHH GRAB - Ngan hang TMCP Cong Thuong Viet Nam</t>
  </si>
  <si>
    <t>Grab TT 71398081 2180366010345473 Ca Phe Muoi Chu Long Vo Van Kiet CKN 801035 - CONG TY TNHH GRAB - Ngan hang TMCP Cong Thuong Viet Nam</t>
  </si>
  <si>
    <t>Grab TT 71398098 2184010097305601 Ca Phe Muoi Chu Long Ba Ria CKN 800320 - CONG TY TNHH GRAB - Ngan hang TMCP Cong Thuong Viet Nam</t>
  </si>
  <si>
    <t>Grab TT 71398101 2184010097317889 Ca Phe Muoi Chu Long Long Xuyen CKN 801044 - CONG TY TNHH GRAB - Ngan hang TMCP Cong Thuong Viet Nam</t>
  </si>
  <si>
    <t>Grab TT 71398183 2184010097321985 Ca Phe Muoi Chu Long Vung Tau CKN 800369 - CONG TY TNHH GRAB - Ngan hang TMCP Cong Thuong Viet Nam</t>
  </si>
  <si>
    <t>Grab TT 71398193 2184010097313793 Ca Phe Muoi Chu Long Hoang Dieu CKN 800374 - CONG TY TNHH GRAB - Ngan hang TMCP Cong Thuong Viet Nam</t>
  </si>
  <si>
    <t>Grab TT 71398192 2184010097295361 Ca Phe Muoi Chu Long Phan Thiet CKN 800373 - CONG TY TNHH GRAB - Ngan hang TMCP Cong Thuong Viet Nam</t>
  </si>
  <si>
    <t>Grab TT 71398229 2184010097315841 Ca Phe Muoi Chu Long Can Tho CKN 800392 - CONG TY TNHH GRAB - Ngan hang TMCP Cong Thuong Viet Nam</t>
  </si>
  <si>
    <t>Grab TT 71398313 2184010097289217 Ca Phe Muoi Chu Long Long An CKN 800445 - CONG TY TNHH GRAB - Ngan hang TMCP Cong Thuong Viet Nam</t>
  </si>
  <si>
    <t>Grab TT 71398304 2184010105686017 Ca Phe Muoi Chu Long Tay Ninh CKN 801144 - CONG TY TNHH GRAB - Ngan hang TMCP Cong Thuong Viet Nam</t>
  </si>
  <si>
    <t>Grab TT 71398315 2184010105679873 Ca Phe Muoi Chu Long Quang Ngai CKN 801150 - CONG TY TNHH GRAB - Ngan hang TMCP Cong Thuong Viet Nam</t>
  </si>
  <si>
    <t>Grab TT 71398321 2188237116483585 Ca Phe Muoi Chu Long 101 Thich Quang Duc CKN 801154 - CONG TY TNHH GRAB - Ngan hang TMCP Cong Thuong Viet Nam</t>
  </si>
  <si>
    <t>Grab TT 71398308 2184010105675777 Ca Phe Muoi Chu Long Ca Mau CKN 801153 - CONG TY TNHH GRAB - Ngan hang TMCP Cong Thuong Viet Nam</t>
  </si>
  <si>
    <t>Grab TT 71398330 2184010097293313 Ca Phe Muoi Chu Long Bien Hoa CKN 800455 - CONG TY TNHH GRAB - Ngan hang TMCP Cong Thuong Viet Nam</t>
  </si>
  <si>
    <t>Grab TT 71398332 2184010097360897 Ca Phe Muoi Chu Long My Tho CKN 800456 - CONG TY TNHH GRAB - Ngan hang TMCP Cong Thuong Viet Nam</t>
  </si>
  <si>
    <t>Grab TT 71398343 2184010105673729 Ca Phe Muoi Chu Long Long Thanh CKN 800464 - CONG TY TNHH GRAB - Ngan hang TMCP Cong Thuong Viet Nam</t>
  </si>
  <si>
    <t>Grab TT 71398366 2184010097319937 Ca Phe Muoi Chu Long Ben Tre CKN 800480 - CONG TY TNHH GRAB - Ngan hang TMCP Cong Thuong Viet Nam</t>
  </si>
  <si>
    <t>Grab TT 71398405 2184010097283073 Ca Phe Muoi Chu Long Kien Giang CKN 801188 - CONG TY TNHH GRAB - Ngan hang TMCP Cong Thuong Viet Nam</t>
  </si>
  <si>
    <t>Grab TT 71398475 2184010097436673 Ca Phe Muoi Chu Long Binh Phuoc CKN 800541 - CONG TY TNHH GRAB - Ngan hang TMCP Cong Thuong Viet Nam</t>
  </si>
  <si>
    <t>Grab TT 71398478 2184010097307649 Ca Phe Muoi Chu Long Le Duan CKN 801221 - CONG TY TNHH GRAB - Ngan hang TMCP Cong Thuong Viet Nam</t>
  </si>
  <si>
    <t>Grab TT 71398619 2188237116440577 Ca Phe Muoi Chu Long Binh Duong CKN 801287 - CONG TY TNHH GRAB - Ngan hang TMCP Cong Thuong Viet Nam</t>
  </si>
  <si>
    <t>Grab TT 71398639 2188237116418049 TRAM DUNG CHAN CHU LONG TRANG BOM CKN 801294 - CONG TY TNHH GRAB - Ngan hang TMCP Cong Thuong Viet Nam</t>
  </si>
  <si>
    <t>Grab TT 71398788 2188237116413953 Ca Phe Muoi Chu Long CMT8 Binh Duong CKN 801372 - CONG TY TNHH GRAB - Ngan hang TMCP Cong Thuong Viet Nam</t>
  </si>
  <si>
    <t>Grab TT 71399273 2200645688182785 Ca Phe Muoi Chu Long Lac Long Quan CKN 801614 - CONG TY TNHH GRAB - Ngan hang TMCP Cong Thuong Viet Nam</t>
  </si>
  <si>
    <t>Grab TT 71399324 2200645696540673 Ca Phe Muoi Chu Long Ho Con Rua CKN 800973 - CONG TY TNHH GRAB - Ngan hang TMCP Cong Thuong Viet Nam</t>
  </si>
  <si>
    <t>Grab TT 71399604 2200645688172545 Ca Phe Muoi Chu Long Ngo Tat To CKN 801751 - CONG TY TNHH GRAB - Ngan hang TMCP Cong Thuong Viet Nam</t>
  </si>
  <si>
    <t>Grab TT 71399668 2200645688184833 Ca Phe Muoi Chu Long Nguyen Dinh Chieu CKN 802186 - CONG TY TNHH GRAB - Ngan hang TMCP Cong Thuong Viet Nam</t>
  </si>
  <si>
    <t>Grab TT 71399676 2200645688193025 Ca Phe Muoi Chu Long Huynh Van Banh CKN 801784 - CONG TY TNHH GRAB - Ngan hang TMCP Cong Thuong Viet Nam</t>
  </si>
  <si>
    <t>Grab TT 71399680 2200645688256513 Ca Phe Muoi Chu Long CMT8 CKN 802193 - CONG TY TNHH GRAB - Ngan hang TMCP Cong Thuong Viet Nam</t>
  </si>
  <si>
    <t>Grab TT 71399759 2194195989940225 Ca Phe Muoi Chu Long Pham Van Dong Tay Ninh CKN 802233 - CONG TY TNHH GRAB - Ngan hang TMCP Cong Thuong Viet Nam</t>
  </si>
  <si>
    <t>Grab TT 71399802 2200645688188929 Ca Phe Muoi Chu Long Nguyen Hue CKN 801845 - CONG TY TNHH GRAB - Ngan hang TMCP Cong Thuong Viet Nam</t>
  </si>
  <si>
    <t>Grab TT 71399906 2200645696653313 Ca Phe Muoi Chu Long 17A Ngo Tat To CKN 802315 - CONG TY TNHH GRAB - Ngan hang TMCP Cong Thuong Viet Nam</t>
  </si>
  <si>
    <t>Grab TT 71399902 2200645688180737 Ca Phe Muoi Chu Long Tan Hoa Dong CKN 802312 - CONG TY TNHH GRAB - Ngan hang TMCP Cong Thuong Viet Nam</t>
  </si>
  <si>
    <t>Grab TT 71399915 2200645688190977 Ca Phe Muoi Chu Long Hau Giang CKN 801902 - CONG TY TNHH GRAB - Ngan hang TMCP Cong Thuong Viet Nam</t>
  </si>
  <si>
    <t>Grab TT 71400074 2200645696647169 Ca Phe Muoi Chu Long Binh Long CKN 802417 - CONG TY TNHH GRAB - Ngan hang TMCP Cong Thuong Viet Nam</t>
  </si>
  <si>
    <t>Grab TT 71400078 2200645688203265 Ca Phe Muoi Chu Long Cong Hoa CKN 801974 - CONG TY TNHH GRAB - Ngan hang TMCP Cong Thuong Viet Nam</t>
  </si>
  <si>
    <t>Grab TT 71400285 2212874047410177 Ca Phe Muoi Chu Long Duong Lang CKN 802547 - CONG TY TNHH GRAB - Ngan hang TMCP Cong Thuong Viet Nam</t>
  </si>
  <si>
    <t>Grab TT 71401730 2218832668186625 Ca Phe Muoi Chu Long Nguyen Van Cu Phu Quoc CKN 803746 - CONG TY TNHH GRAB - Ngan hang TMCP Cong Thuong Viet Nam</t>
  </si>
  <si>
    <t>Grab TT 71402338 2218832668170241 Ca Phe Muoi Chu Long Nguyen Trung Truc Phu Quoc CKN 805013 - CONG TY TNHH GRAB - Ngan hang TMCP Cong Thuong Viet Nam</t>
  </si>
  <si>
    <t>Grab TT 71403663 2245664234874881 Ca Phe Muoi Chu Long Doan Thi Diem CKN 806456 - CONG TY TNHH GRAB - Ngan hang TMCP Cong Thuong Viet Nam</t>
  </si>
  <si>
    <t>Grab TT 71404135 2245664218095617 Ca Phe Muoi Chu Long Hung Vuong CKN 805822 - CONG TY TNHH GRAB - Ngan hang TMCP Cong Thuong Viet Nam</t>
  </si>
  <si>
    <t>Grab TT 71404631 2245665325414401 Ca Phe Muoi Chu Long Ba Trieu CKN 807063 - CONG TY TNHH GRAB - Ngan hang TMCP Cong Thuong Viet Nam</t>
  </si>
  <si>
    <t>Grab TT 71420873 2184010097436673 Ca Phe Muoi Chu Long Binh Phuoc CKN 422744 - CONG TY TNHH GRAB - Ngan hang TMCP Cong Thuong Viet Nam</t>
  </si>
  <si>
    <t>Cà Phê Muối Chú Long - CMT8 Bình Dương</t>
  </si>
  <si>
    <t>Cà Phê Muối Chú Long - Long Thành</t>
  </si>
  <si>
    <t>Cà Phê Muối Chú Long - Mỹ Tho</t>
  </si>
  <si>
    <t xml:space="preserve">Cà Phê Muối Chú Long - N.T.Trực </t>
  </si>
  <si>
    <t>s</t>
  </si>
  <si>
    <t>Sum of Số tiền sau KM</t>
  </si>
  <si>
    <t>CÀ PHÊ MUỐI CHÚ LONG - CLASSIC 404 LÊ VĂN LƯƠNG</t>
  </si>
  <si>
    <t>Sum of Thực thu</t>
  </si>
  <si>
    <t>CONG TY CO PHAN BE GROUP 2784879 beFood thanh toan ky29082025 02092025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</si>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</sst>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₫_-;\-* #,##0.00\ _₫_-;_-* &quot;-&quot;??\ _₫_-;_-@_-"/>
    <numFmt numFmtId="165" formatCode="&quot;NGÀY &quot;dd/mm"/>
    <numFmt numFmtId="166" formatCode="_-* #,##0_-;\-* #,##0_-;_-* &quot;-&quot;??_-;_-@_-"/>
    <numFmt numFmtId="167" formatCode="_-* #,##0\ _₫_-;\-* #,##0\ _₫_-;_-* &quot;-&quot;??\ _₫_-;_-@_-"/>
  </numFmts>
  <fonts count="26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2"/>
      <color rgb="FF00FF00"/>
      <name val="Times New Roman"/>
      <family val="1"/>
    </font>
    <font>
      <b/>
      <i/>
      <sz val="12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Times New Roman"/>
      <family val="1"/>
    </font>
    <font>
      <b/>
      <sz val="12"/>
      <name val="Time'"/>
      <charset val="163"/>
    </font>
    <font>
      <sz val="8"/>
      <name val="Tahoma"/>
      <family val="2"/>
    </font>
    <font>
      <sz val="11"/>
      <color theme="1"/>
      <name val="Calibri"/>
      <family val="2"/>
      <scheme val="minor"/>
    </font>
    <font>
      <sz val="11"/>
      <color rgb="FF081B3A"/>
      <name val="Segoe UI"/>
      <family val="2"/>
    </font>
    <font>
      <sz val="10"/>
      <name val="Arial"/>
      <family val="2"/>
    </font>
    <font>
      <b/>
      <sz val="10"/>
      <color indexed="72"/>
      <name val="SansSerif"/>
    </font>
    <font>
      <sz val="14"/>
      <color rgb="FF0077C8"/>
      <name val="Arial"/>
      <family val="2"/>
    </font>
    <font>
      <sz val="12"/>
      <color rgb="FF000000"/>
      <name val="Cambria"/>
      <family val="1"/>
    </font>
    <font>
      <sz val="10"/>
      <color theme="1"/>
      <name val="SansSerif"/>
      <charset val="163"/>
    </font>
    <font>
      <sz val="14"/>
      <color rgb="FF0077C8"/>
      <name val="Arial"/>
      <family val="2"/>
    </font>
    <font>
      <b/>
      <sz val="10"/>
      <color theme="1"/>
      <name val="SansSerif"/>
      <charset val="163"/>
    </font>
  </fonts>
  <fills count="2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B0F0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F932D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7" tint="0.39997558519241921"/>
        <bgColor rgb="FF00B0F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1B72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9" fillId="0" borderId="0"/>
    <xf numFmtId="0" fontId="11" fillId="0" borderId="0"/>
    <xf numFmtId="0" fontId="13" fillId="0" borderId="0"/>
    <xf numFmtId="43" fontId="13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6" fillId="0" borderId="0"/>
  </cellStyleXfs>
  <cellXfs count="355">
    <xf numFmtId="0" fontId="0" fillId="0" borderId="0" xfId="0"/>
    <xf numFmtId="3" fontId="3" fillId="0" borderId="0" xfId="0" applyNumberFormat="1" applyFont="1" applyAlignment="1">
      <alignment horizontal="center" vertical="center"/>
    </xf>
    <xf numFmtId="3" fontId="3" fillId="0" borderId="13" xfId="0" applyNumberFormat="1" applyFont="1" applyBorder="1" applyAlignment="1">
      <alignment horizontal="center"/>
    </xf>
    <xf numFmtId="3" fontId="1" fillId="2" borderId="13" xfId="0" applyNumberFormat="1" applyFont="1" applyFill="1" applyBorder="1" applyAlignment="1">
      <alignment horizontal="center"/>
    </xf>
    <xf numFmtId="3" fontId="5" fillId="0" borderId="0" xfId="0" applyNumberFormat="1" applyFont="1"/>
    <xf numFmtId="0" fontId="5" fillId="0" borderId="0" xfId="0" applyFont="1"/>
    <xf numFmtId="3" fontId="1" fillId="0" borderId="13" xfId="1" applyNumberFormat="1" applyFont="1" applyBorder="1" applyAlignment="1" applyProtection="1">
      <alignment horizontal="center"/>
      <protection locked="0" hidden="1"/>
    </xf>
    <xf numFmtId="3" fontId="1" fillId="3" borderId="13" xfId="1" applyNumberFormat="1" applyFont="1" applyFill="1" applyBorder="1" applyAlignment="1" applyProtection="1">
      <alignment horizontal="center" wrapText="1"/>
      <protection locked="0" hidden="1"/>
    </xf>
    <xf numFmtId="3" fontId="1" fillId="3" borderId="4" xfId="1" applyNumberFormat="1" applyFont="1" applyFill="1" applyBorder="1" applyAlignment="1" applyProtection="1">
      <alignment horizontal="center"/>
      <protection locked="0" hidden="1"/>
    </xf>
    <xf numFmtId="3" fontId="1" fillId="3" borderId="4" xfId="1" applyNumberFormat="1" applyFont="1" applyFill="1" applyBorder="1" applyAlignment="1" applyProtection="1">
      <alignment horizontal="center" wrapText="1"/>
      <protection locked="0" hidden="1"/>
    </xf>
    <xf numFmtId="0" fontId="2" fillId="0" borderId="3" xfId="1" applyFont="1" applyBorder="1" applyProtection="1">
      <protection locked="0" hidden="1"/>
    </xf>
    <xf numFmtId="3" fontId="5" fillId="0" borderId="0" xfId="1" applyNumberFormat="1" applyFont="1" applyProtection="1">
      <protection locked="0" hidden="1"/>
    </xf>
    <xf numFmtId="3" fontId="1" fillId="0" borderId="1" xfId="1" applyNumberFormat="1" applyFont="1" applyBorder="1" applyAlignment="1" applyProtection="1">
      <alignment horizontal="center"/>
      <protection locked="0" hidden="1"/>
    </xf>
    <xf numFmtId="3" fontId="1" fillId="0" borderId="16" xfId="1" applyNumberFormat="1" applyFont="1" applyBorder="1" applyAlignment="1" applyProtection="1">
      <alignment horizontal="center"/>
      <protection locked="0" hidden="1"/>
    </xf>
    <xf numFmtId="3" fontId="5" fillId="0" borderId="16" xfId="1" applyNumberFormat="1" applyFont="1" applyBorder="1" applyProtection="1">
      <protection locked="0" hidden="1"/>
    </xf>
    <xf numFmtId="0" fontId="5" fillId="0" borderId="0" xfId="1" applyFont="1" applyProtection="1">
      <protection locked="0" hidden="1"/>
    </xf>
    <xf numFmtId="0" fontId="9" fillId="0" borderId="0" xfId="1" applyProtection="1">
      <protection locked="0" hidden="1"/>
    </xf>
    <xf numFmtId="3" fontId="1" fillId="2" borderId="2" xfId="0" applyNumberFormat="1" applyFont="1" applyFill="1" applyBorder="1" applyAlignment="1">
      <alignment horizontal="center"/>
    </xf>
    <xf numFmtId="3" fontId="1" fillId="2" borderId="1" xfId="1" applyNumberFormat="1" applyFont="1" applyFill="1" applyBorder="1" applyAlignment="1" applyProtection="1">
      <alignment horizontal="center" wrapText="1"/>
      <protection locked="0" hidden="1"/>
    </xf>
    <xf numFmtId="3" fontId="3" fillId="0" borderId="0" xfId="1" applyNumberFormat="1" applyFont="1" applyAlignment="1" applyProtection="1">
      <alignment horizontal="center" vertical="center"/>
      <protection locked="0" hidden="1"/>
    </xf>
    <xf numFmtId="0" fontId="11" fillId="0" borderId="0" xfId="2" applyAlignment="1" applyProtection="1">
      <alignment horizontal="left"/>
      <protection locked="0" hidden="1"/>
    </xf>
    <xf numFmtId="3" fontId="3" fillId="0" borderId="16" xfId="1" applyNumberFormat="1" applyFont="1" applyBorder="1" applyAlignment="1" applyProtection="1">
      <alignment horizontal="center"/>
      <protection locked="0" hidden="1"/>
    </xf>
    <xf numFmtId="0" fontId="10" fillId="0" borderId="15" xfId="2" applyFont="1" applyBorder="1" applyAlignment="1" applyProtection="1">
      <alignment horizontal="left"/>
      <protection locked="0" hidden="1"/>
    </xf>
    <xf numFmtId="0" fontId="10" fillId="0" borderId="16" xfId="2" applyFont="1" applyBorder="1" applyAlignment="1" applyProtection="1">
      <alignment horizontal="left"/>
      <protection locked="0" hidden="1"/>
    </xf>
    <xf numFmtId="3" fontId="3" fillId="3" borderId="16" xfId="1" applyNumberFormat="1" applyFont="1" applyFill="1" applyBorder="1" applyAlignment="1" applyProtection="1">
      <alignment horizontal="center"/>
      <protection locked="0" hidden="1"/>
    </xf>
    <xf numFmtId="0" fontId="10" fillId="0" borderId="0" xfId="2" applyFont="1" applyAlignment="1" applyProtection="1">
      <alignment horizontal="left"/>
      <protection locked="0" hidden="1"/>
    </xf>
    <xf numFmtId="3" fontId="3" fillId="0" borderId="18" xfId="1" applyNumberFormat="1" applyFont="1" applyBorder="1" applyAlignment="1" applyProtection="1">
      <alignment horizontal="center"/>
      <protection locked="0" hidden="1"/>
    </xf>
    <xf numFmtId="0" fontId="11" fillId="0" borderId="16" xfId="2" applyBorder="1" applyAlignment="1" applyProtection="1">
      <alignment horizontal="left"/>
      <protection locked="0" hidden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3" borderId="6" xfId="0" applyNumberFormat="1" applyFont="1" applyFill="1" applyBorder="1" applyAlignment="1">
      <alignment vertical="center" wrapText="1"/>
    </xf>
    <xf numFmtId="0" fontId="13" fillId="0" borderId="0" xfId="3"/>
    <xf numFmtId="166" fontId="0" fillId="0" borderId="0" xfId="4" applyNumberFormat="1" applyFont="1" applyAlignment="1"/>
    <xf numFmtId="3" fontId="1" fillId="2" borderId="5" xfId="1" applyNumberFormat="1" applyFont="1" applyFill="1" applyBorder="1" applyAlignment="1" applyProtection="1">
      <alignment horizontal="center" wrapText="1"/>
      <protection locked="0" hidden="1"/>
    </xf>
    <xf numFmtId="0" fontId="13" fillId="0" borderId="0" xfId="3" applyAlignment="1" applyProtection="1">
      <alignment horizontal="left"/>
      <protection locked="0" hidden="1"/>
    </xf>
    <xf numFmtId="0" fontId="10" fillId="0" borderId="15" xfId="3" applyFont="1" applyBorder="1" applyAlignment="1" applyProtection="1">
      <alignment horizontal="left"/>
      <protection locked="0" hidden="1"/>
    </xf>
    <xf numFmtId="3" fontId="5" fillId="5" borderId="16" xfId="1" applyNumberFormat="1" applyFont="1" applyFill="1" applyBorder="1" applyProtection="1">
      <protection locked="0" hidden="1"/>
    </xf>
    <xf numFmtId="3" fontId="3" fillId="5" borderId="16" xfId="1" applyNumberFormat="1" applyFont="1" applyFill="1" applyBorder="1" applyAlignment="1" applyProtection="1">
      <alignment horizontal="center"/>
      <protection locked="0" hidden="1"/>
    </xf>
    <xf numFmtId="0" fontId="10" fillId="0" borderId="0" xfId="3" applyFont="1" applyAlignment="1" applyProtection="1">
      <alignment horizontal="left"/>
      <protection locked="0" hidden="1"/>
    </xf>
    <xf numFmtId="3" fontId="5" fillId="0" borderId="18" xfId="1" applyNumberFormat="1" applyFont="1" applyBorder="1" applyProtection="1">
      <protection locked="0" hidden="1"/>
    </xf>
    <xf numFmtId="0" fontId="13" fillId="0" borderId="16" xfId="3" applyBorder="1" applyAlignment="1" applyProtection="1">
      <alignment horizontal="left"/>
      <protection locked="0" hidden="1"/>
    </xf>
    <xf numFmtId="0" fontId="13" fillId="0" borderId="0" xfId="3" applyAlignment="1">
      <alignment horizontal="left"/>
    </xf>
    <xf numFmtId="0" fontId="13" fillId="5" borderId="16" xfId="3" applyFill="1" applyBorder="1" applyAlignment="1">
      <alignment horizontal="left"/>
    </xf>
    <xf numFmtId="0" fontId="13" fillId="0" borderId="16" xfId="3" applyBorder="1" applyAlignment="1">
      <alignment horizontal="left"/>
    </xf>
    <xf numFmtId="3" fontId="1" fillId="3" borderId="2" xfId="1" applyNumberFormat="1" applyFont="1" applyFill="1" applyBorder="1" applyAlignment="1" applyProtection="1">
      <alignment horizontal="center" wrapText="1"/>
      <protection locked="0" hidden="1"/>
    </xf>
    <xf numFmtId="0" fontId="10" fillId="5" borderId="16" xfId="2" applyFont="1" applyFill="1" applyBorder="1" applyAlignment="1" applyProtection="1">
      <alignment horizontal="left"/>
      <protection locked="0" hidden="1"/>
    </xf>
    <xf numFmtId="0" fontId="11" fillId="5" borderId="16" xfId="2" applyFill="1" applyBorder="1" applyAlignment="1" applyProtection="1">
      <alignment horizontal="left"/>
      <protection locked="0" hidden="1"/>
    </xf>
    <xf numFmtId="3" fontId="1" fillId="3" borderId="3" xfId="1" applyNumberFormat="1" applyFont="1" applyFill="1" applyBorder="1" applyAlignment="1" applyProtection="1">
      <alignment horizontal="center"/>
      <protection locked="0" hidden="1"/>
    </xf>
    <xf numFmtId="3" fontId="1" fillId="3" borderId="3" xfId="1" applyNumberFormat="1" applyFont="1" applyFill="1" applyBorder="1" applyAlignment="1" applyProtection="1">
      <alignment horizontal="center" wrapText="1"/>
      <protection locked="0" hidden="1"/>
    </xf>
    <xf numFmtId="3" fontId="5" fillId="0" borderId="28" xfId="1" applyNumberFormat="1" applyFont="1" applyBorder="1" applyProtection="1">
      <protection locked="0" hidden="1"/>
    </xf>
    <xf numFmtId="166" fontId="3" fillId="0" borderId="0" xfId="4" applyNumberFormat="1" applyFont="1" applyAlignment="1" applyProtection="1">
      <alignment horizontal="center" vertical="center"/>
      <protection locked="0" hidden="1"/>
    </xf>
    <xf numFmtId="3" fontId="3" fillId="6" borderId="0" xfId="1" applyNumberFormat="1" applyFont="1" applyFill="1" applyAlignment="1" applyProtection="1">
      <alignment horizontal="center" vertical="center"/>
      <protection locked="0" hidden="1"/>
    </xf>
    <xf numFmtId="0" fontId="13" fillId="6" borderId="16" xfId="3" applyFill="1" applyBorder="1" applyAlignment="1">
      <alignment horizontal="left"/>
    </xf>
    <xf numFmtId="3" fontId="5" fillId="6" borderId="16" xfId="1" applyNumberFormat="1" applyFont="1" applyFill="1" applyBorder="1" applyProtection="1">
      <protection locked="0" hidden="1"/>
    </xf>
    <xf numFmtId="3" fontId="3" fillId="6" borderId="16" xfId="1" applyNumberFormat="1" applyFont="1" applyFill="1" applyBorder="1" applyAlignment="1" applyProtection="1">
      <alignment horizontal="center"/>
      <protection locked="0" hidden="1"/>
    </xf>
    <xf numFmtId="3" fontId="3" fillId="0" borderId="12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9" fillId="0" borderId="19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3" fontId="0" fillId="0" borderId="19" xfId="0" applyNumberForma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0" xfId="0" applyAlignment="1"/>
    <xf numFmtId="0" fontId="0" fillId="0" borderId="19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6" fillId="0" borderId="13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5" fillId="3" borderId="4" xfId="0" applyNumberFormat="1" applyFont="1" applyFill="1" applyBorder="1" applyAlignment="1">
      <alignment horizontal="center"/>
    </xf>
    <xf numFmtId="3" fontId="6" fillId="3" borderId="11" xfId="0" applyNumberFormat="1" applyFont="1" applyFill="1" applyBorder="1" applyAlignment="1">
      <alignment horizontal="center"/>
    </xf>
    <xf numFmtId="3" fontId="6" fillId="3" borderId="13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3" fontId="1" fillId="0" borderId="13" xfId="0" applyNumberFormat="1" applyFont="1" applyBorder="1" applyAlignment="1"/>
    <xf numFmtId="0" fontId="0" fillId="0" borderId="16" xfId="0" applyBorder="1" applyAlignment="1" applyProtection="1">
      <protection locked="0" hidden="1"/>
    </xf>
    <xf numFmtId="3" fontId="5" fillId="0" borderId="11" xfId="0" applyNumberFormat="1" applyFont="1" applyBorder="1" applyAlignment="1"/>
    <xf numFmtId="3" fontId="6" fillId="0" borderId="12" xfId="0" applyNumberFormat="1" applyFont="1" applyBorder="1" applyAlignment="1"/>
    <xf numFmtId="3" fontId="5" fillId="0" borderId="12" xfId="0" applyNumberFormat="1" applyFont="1" applyBorder="1" applyAlignment="1"/>
    <xf numFmtId="2" fontId="3" fillId="0" borderId="2" xfId="0" applyNumberFormat="1" applyFont="1" applyBorder="1" applyAlignment="1"/>
    <xf numFmtId="3" fontId="5" fillId="0" borderId="13" xfId="0" applyNumberFormat="1" applyFont="1" applyBorder="1" applyAlignment="1"/>
    <xf numFmtId="0" fontId="10" fillId="0" borderId="16" xfId="0" applyFont="1" applyBorder="1" applyAlignment="1" applyProtection="1">
      <protection locked="0" hidden="1"/>
    </xf>
    <xf numFmtId="3" fontId="5" fillId="0" borderId="4" xfId="0" applyNumberFormat="1" applyFont="1" applyBorder="1" applyAlignment="1"/>
    <xf numFmtId="3" fontId="5" fillId="3" borderId="4" xfId="0" applyNumberFormat="1" applyFont="1" applyFill="1" applyBorder="1" applyAlignment="1"/>
    <xf numFmtId="0" fontId="0" fillId="7" borderId="16" xfId="0" applyFill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14" fontId="3" fillId="0" borderId="19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3" fontId="5" fillId="0" borderId="10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13" fillId="0" borderId="0" xfId="3" applyNumberFormat="1"/>
    <xf numFmtId="0" fontId="0" fillId="11" borderId="0" xfId="0" applyFill="1"/>
    <xf numFmtId="0" fontId="16" fillId="0" borderId="29" xfId="0" applyFont="1" applyBorder="1" applyAlignment="1">
      <alignment horizontal="left" vertical="top" wrapText="1"/>
    </xf>
    <xf numFmtId="14" fontId="0" fillId="0" borderId="0" xfId="0" applyNumberFormat="1"/>
    <xf numFmtId="49" fontId="0" fillId="0" borderId="0" xfId="0" applyNumberFormat="1"/>
    <xf numFmtId="0" fontId="0" fillId="0" borderId="31" xfId="0" applyBorder="1" applyAlignment="1">
      <alignment horizontal="center"/>
    </xf>
    <xf numFmtId="49" fontId="0" fillId="7" borderId="16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14" fontId="0" fillId="0" borderId="16" xfId="0" applyNumberFormat="1" applyBorder="1"/>
    <xf numFmtId="49" fontId="0" fillId="0" borderId="16" xfId="0" applyNumberFormat="1" applyBorder="1"/>
    <xf numFmtId="49" fontId="0" fillId="11" borderId="16" xfId="0" applyNumberFormat="1" applyFill="1" applyBorder="1"/>
    <xf numFmtId="49" fontId="0" fillId="6" borderId="16" xfId="0" applyNumberFormat="1" applyFill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6" borderId="16" xfId="0" applyNumberFormat="1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7" borderId="16" xfId="0" applyNumberFormat="1" applyFill="1" applyBorder="1" applyAlignment="1">
      <alignment horizontal="center"/>
    </xf>
    <xf numFmtId="49" fontId="4" fillId="3" borderId="16" xfId="0" applyNumberFormat="1" applyFont="1" applyFill="1" applyBorder="1" applyAlignment="1">
      <alignment vertical="center" wrapText="1"/>
    </xf>
    <xf numFmtId="49" fontId="4" fillId="0" borderId="16" xfId="0" applyNumberFormat="1" applyFont="1" applyBorder="1" applyAlignment="1"/>
    <xf numFmtId="49" fontId="4" fillId="3" borderId="16" xfId="0" applyNumberFormat="1" applyFont="1" applyFill="1" applyBorder="1" applyAlignment="1">
      <alignment wrapText="1"/>
    </xf>
    <xf numFmtId="49" fontId="4" fillId="3" borderId="16" xfId="0" applyNumberFormat="1" applyFont="1" applyFill="1" applyBorder="1" applyAlignment="1"/>
    <xf numFmtId="14" fontId="0" fillId="6" borderId="16" xfId="0" applyNumberForma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 vertical="center"/>
    </xf>
    <xf numFmtId="14" fontId="0" fillId="11" borderId="16" xfId="0" applyNumberFormat="1" applyFill="1" applyBorder="1"/>
    <xf numFmtId="14" fontId="0" fillId="11" borderId="0" xfId="0" applyNumberFormat="1" applyFill="1"/>
    <xf numFmtId="1" fontId="0" fillId="0" borderId="16" xfId="0" applyNumberFormat="1" applyBorder="1"/>
    <xf numFmtId="1" fontId="0" fillId="0" borderId="0" xfId="0" applyNumberFormat="1"/>
    <xf numFmtId="166" fontId="0" fillId="6" borderId="16" xfId="5" applyNumberFormat="1" applyFont="1" applyFill="1" applyBorder="1" applyAlignment="1">
      <alignment horizontal="center" vertical="center"/>
    </xf>
    <xf numFmtId="166" fontId="0" fillId="0" borderId="16" xfId="5" applyNumberFormat="1" applyFont="1" applyBorder="1"/>
    <xf numFmtId="166" fontId="0" fillId="0" borderId="0" xfId="5" applyNumberFormat="1" applyFont="1"/>
    <xf numFmtId="166" fontId="0" fillId="6" borderId="16" xfId="5" applyNumberFormat="1" applyFont="1" applyFill="1" applyBorder="1" applyAlignment="1">
      <alignment horizontal="center"/>
    </xf>
    <xf numFmtId="166" fontId="0" fillId="11" borderId="16" xfId="5" applyNumberFormat="1" applyFont="1" applyFill="1" applyBorder="1"/>
    <xf numFmtId="166" fontId="0" fillId="11" borderId="0" xfId="5" applyNumberFormat="1" applyFont="1" applyFill="1"/>
    <xf numFmtId="1" fontId="0" fillId="0" borderId="16" xfId="0" applyNumberFormat="1" applyBorder="1" applyAlignment="1">
      <alignment horizontal="center" vertical="center"/>
    </xf>
    <xf numFmtId="3" fontId="0" fillId="0" borderId="0" xfId="0" applyNumberFormat="1"/>
    <xf numFmtId="2" fontId="0" fillId="0" borderId="0" xfId="0" applyNumberFormat="1"/>
    <xf numFmtId="3" fontId="1" fillId="2" borderId="1" xfId="1" applyNumberFormat="1" applyFont="1" applyFill="1" applyBorder="1" applyAlignment="1" applyProtection="1">
      <alignment horizontal="center" wrapText="1"/>
      <protection locked="0" hidden="1"/>
    </xf>
    <xf numFmtId="0" fontId="2" fillId="0" borderId="3" xfId="1" applyFont="1" applyBorder="1" applyProtection="1">
      <protection locked="0" hidden="1"/>
    </xf>
    <xf numFmtId="3" fontId="1" fillId="2" borderId="16" xfId="1" applyNumberFormat="1" applyFont="1" applyFill="1" applyBorder="1" applyAlignment="1" applyProtection="1">
      <alignment horizontal="center" wrapText="1"/>
      <protection locked="0" hidden="1"/>
    </xf>
    <xf numFmtId="0" fontId="0" fillId="6" borderId="0" xfId="0" applyFill="1"/>
    <xf numFmtId="0" fontId="0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3" fontId="1" fillId="0" borderId="13" xfId="0" applyNumberFormat="1" applyFont="1" applyBorder="1" applyAlignment="1">
      <alignment horizontal="center"/>
    </xf>
    <xf numFmtId="0" fontId="18" fillId="0" borderId="16" xfId="0" applyFont="1" applyBorder="1" applyAlignment="1"/>
    <xf numFmtId="3" fontId="1" fillId="0" borderId="8" xfId="0" applyNumberFormat="1" applyFont="1" applyBorder="1" applyAlignment="1">
      <alignment horizontal="center"/>
    </xf>
    <xf numFmtId="0" fontId="19" fillId="0" borderId="16" xfId="7" applyNumberFormat="1" applyFont="1" applyFill="1" applyBorder="1" applyAlignment="1"/>
    <xf numFmtId="3" fontId="1" fillId="3" borderId="3" xfId="0" applyNumberFormat="1" applyFont="1" applyFill="1" applyBorder="1" applyAlignment="1">
      <alignment horizontal="center" wrapText="1"/>
    </xf>
    <xf numFmtId="3" fontId="5" fillId="3" borderId="13" xfId="0" applyNumberFormat="1" applyFont="1" applyFill="1" applyBorder="1" applyAlignment="1"/>
    <xf numFmtId="3" fontId="4" fillId="3" borderId="16" xfId="0" applyNumberFormat="1" applyFont="1" applyFill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9" fillId="0" borderId="0" xfId="7" applyNumberFormat="1" applyFont="1" applyFill="1" applyBorder="1" applyAlignment="1"/>
    <xf numFmtId="3" fontId="1" fillId="3" borderId="3" xfId="0" applyNumberFormat="1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 wrapText="1"/>
    </xf>
    <xf numFmtId="0" fontId="20" fillId="12" borderId="0" xfId="0" applyNumberFormat="1" applyFont="1" applyFill="1" applyBorder="1" applyAlignment="1" applyProtection="1">
      <alignment horizontal="center" vertical="center" wrapText="1"/>
    </xf>
    <xf numFmtId="0" fontId="6" fillId="13" borderId="0" xfId="8" applyFill="1" applyAlignment="1">
      <alignment horizontal="left"/>
    </xf>
    <xf numFmtId="3" fontId="5" fillId="13" borderId="16" xfId="1" applyNumberFormat="1" applyFont="1" applyFill="1" applyBorder="1" applyProtection="1">
      <protection locked="0" hidden="1"/>
    </xf>
    <xf numFmtId="0" fontId="10" fillId="13" borderId="15" xfId="2" applyFont="1" applyFill="1" applyBorder="1" applyAlignment="1" applyProtection="1">
      <alignment horizontal="left"/>
      <protection locked="0" hidden="1"/>
    </xf>
    <xf numFmtId="3" fontId="5" fillId="0" borderId="3" xfId="0" applyNumberFormat="1" applyFont="1" applyBorder="1" applyAlignment="1"/>
    <xf numFmtId="3" fontId="1" fillId="2" borderId="1" xfId="0" applyNumberFormat="1" applyFont="1" applyFill="1" applyBorder="1" applyAlignment="1">
      <alignment horizontal="center" wrapText="1"/>
    </xf>
    <xf numFmtId="167" fontId="5" fillId="0" borderId="16" xfId="6" applyNumberFormat="1" applyFont="1" applyBorder="1" applyAlignment="1">
      <alignment horizontal="center" vertical="center" wrapText="1"/>
    </xf>
    <xf numFmtId="167" fontId="1" fillId="2" borderId="16" xfId="6" applyNumberFormat="1" applyFont="1" applyFill="1" applyBorder="1" applyAlignment="1">
      <alignment horizontal="center" wrapText="1"/>
    </xf>
    <xf numFmtId="0" fontId="0" fillId="13" borderId="0" xfId="0" applyFill="1" applyAlignment="1">
      <alignment horizontal="left"/>
    </xf>
    <xf numFmtId="0" fontId="0" fillId="0" borderId="16" xfId="0" applyBorder="1" applyAlignment="1">
      <alignment horizontal="left"/>
    </xf>
    <xf numFmtId="3" fontId="4" fillId="3" borderId="16" xfId="0" applyNumberFormat="1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16" borderId="0" xfId="0" applyFill="1"/>
    <xf numFmtId="0" fontId="0" fillId="15" borderId="0" xfId="0" applyFill="1"/>
    <xf numFmtId="0" fontId="0" fillId="4" borderId="0" xfId="0" applyFill="1"/>
    <xf numFmtId="0" fontId="0" fillId="6" borderId="1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16" fillId="0" borderId="29" xfId="0" applyNumberFormat="1" applyFont="1" applyFill="1" applyBorder="1" applyAlignment="1" applyProtection="1">
      <alignment horizontal="left" vertical="top" wrapText="1"/>
    </xf>
    <xf numFmtId="0" fontId="9" fillId="0" borderId="0" xfId="0" applyFont="1"/>
    <xf numFmtId="0" fontId="11" fillId="0" borderId="28" xfId="2" applyBorder="1" applyAlignment="1" applyProtection="1">
      <alignment horizontal="left"/>
      <protection locked="0" hidden="1"/>
    </xf>
    <xf numFmtId="3" fontId="5" fillId="0" borderId="12" xfId="0" applyNumberFormat="1" applyFont="1" applyBorder="1" applyAlignment="1">
      <alignment horizontal="center" wrapText="1"/>
    </xf>
    <xf numFmtId="3" fontId="4" fillId="17" borderId="6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6" fillId="0" borderId="29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6" borderId="16" xfId="0" applyFill="1" applyBorder="1" applyAlignment="1">
      <alignment horizontal="center" wrapText="1"/>
    </xf>
    <xf numFmtId="0" fontId="0" fillId="11" borderId="0" xfId="0" applyFill="1" applyAlignment="1">
      <alignment wrapText="1"/>
    </xf>
    <xf numFmtId="166" fontId="1" fillId="2" borderId="13" xfId="5" applyNumberFormat="1" applyFont="1" applyFill="1" applyBorder="1" applyAlignment="1">
      <alignment horizontal="center" wrapText="1"/>
    </xf>
    <xf numFmtId="166" fontId="5" fillId="0" borderId="13" xfId="5" applyNumberFormat="1" applyFont="1" applyBorder="1" applyAlignment="1"/>
    <xf numFmtId="166" fontId="1" fillId="2" borderId="13" xfId="5" applyNumberFormat="1" applyFont="1" applyFill="1" applyBorder="1" applyAlignment="1">
      <alignment horizontal="center"/>
    </xf>
    <xf numFmtId="166" fontId="5" fillId="0" borderId="0" xfId="5" applyNumberFormat="1" applyFont="1" applyAlignment="1"/>
    <xf numFmtId="166" fontId="0" fillId="0" borderId="0" xfId="5" applyNumberFormat="1" applyFont="1" applyAlignment="1"/>
    <xf numFmtId="14" fontId="3" fillId="0" borderId="0" xfId="1" applyNumberFormat="1" applyFont="1" applyAlignment="1" applyProtection="1">
      <alignment horizontal="center" vertical="center"/>
      <protection locked="0" hidden="1"/>
    </xf>
    <xf numFmtId="14" fontId="9" fillId="0" borderId="0" xfId="1" applyNumberFormat="1" applyProtection="1">
      <protection locked="0" hidden="1"/>
    </xf>
    <xf numFmtId="0" fontId="20" fillId="12" borderId="0" xfId="0" applyNumberFormat="1" applyFont="1" applyFill="1" applyBorder="1" applyAlignment="1" applyProtection="1">
      <alignment horizontal="center" vertical="center"/>
    </xf>
    <xf numFmtId="0" fontId="0" fillId="14" borderId="16" xfId="0" applyFill="1" applyBorder="1"/>
    <xf numFmtId="0" fontId="0" fillId="20" borderId="0" xfId="0" applyFill="1"/>
    <xf numFmtId="0" fontId="0" fillId="20" borderId="0" xfId="0" applyFill="1" applyAlignment="1">
      <alignment horizontal="center" vertical="center"/>
    </xf>
    <xf numFmtId="0" fontId="0" fillId="21" borderId="0" xfId="0" applyFill="1"/>
    <xf numFmtId="3" fontId="0" fillId="0" borderId="0" xfId="0" applyNumberFormat="1" applyAlignment="1">
      <alignment wrapText="1"/>
    </xf>
    <xf numFmtId="14" fontId="13" fillId="0" borderId="0" xfId="3" applyNumberFormat="1"/>
    <xf numFmtId="3" fontId="21" fillId="0" borderId="0" xfId="0" applyNumberFormat="1" applyFont="1"/>
    <xf numFmtId="0" fontId="22" fillId="0" borderId="2" xfId="0" applyFont="1" applyBorder="1" applyAlignment="1">
      <alignment horizontal="left" vertical="center"/>
    </xf>
    <xf numFmtId="14" fontId="0" fillId="0" borderId="0" xfId="0" applyNumberFormat="1" applyAlignment="1">
      <alignment wrapText="1"/>
    </xf>
    <xf numFmtId="0" fontId="10" fillId="0" borderId="28" xfId="2" applyFont="1" applyBorder="1" applyAlignment="1" applyProtection="1">
      <alignment horizontal="left"/>
      <protection locked="0" hidden="1"/>
    </xf>
    <xf numFmtId="166" fontId="1" fillId="2" borderId="14" xfId="5" applyNumberFormat="1" applyFont="1" applyFill="1" applyBorder="1" applyAlignment="1" applyProtection="1">
      <alignment horizontal="center" vertical="center" wrapText="1"/>
      <protection locked="0" hidden="1"/>
    </xf>
    <xf numFmtId="0" fontId="11" fillId="6" borderId="0" xfId="2" applyFill="1" applyAlignment="1" applyProtection="1">
      <alignment horizontal="left"/>
      <protection locked="0" hidden="1"/>
    </xf>
    <xf numFmtId="166" fontId="5" fillId="0" borderId="0" xfId="5" applyNumberFormat="1" applyFont="1" applyAlignment="1" applyProtection="1">
      <alignment horizontal="center" vertical="center"/>
      <protection locked="0" hidden="1"/>
    </xf>
    <xf numFmtId="166" fontId="9" fillId="0" borderId="0" xfId="5" applyNumberFormat="1" applyFont="1" applyAlignment="1" applyProtection="1">
      <alignment horizontal="center" vertical="center"/>
      <protection locked="0" hidden="1"/>
    </xf>
    <xf numFmtId="1" fontId="0" fillId="0" borderId="16" xfId="5" applyNumberFormat="1" applyFont="1" applyFill="1" applyBorder="1" applyAlignment="1">
      <alignment horizontal="center" vertical="center"/>
    </xf>
    <xf numFmtId="1" fontId="0" fillId="0" borderId="16" xfId="0" applyNumberFormat="1" applyFont="1" applyFill="1" applyBorder="1" applyAlignment="1">
      <alignment horizontal="center" vertical="center"/>
    </xf>
    <xf numFmtId="3" fontId="1" fillId="2" borderId="6" xfId="1" applyNumberFormat="1" applyFont="1" applyFill="1" applyBorder="1" applyAlignment="1" applyProtection="1">
      <alignment horizontal="center" wrapText="1"/>
      <protection locked="0" hidden="1"/>
    </xf>
    <xf numFmtId="0" fontId="2" fillId="0" borderId="3" xfId="1" applyFont="1" applyBorder="1" applyProtection="1">
      <protection locked="0" hidden="1"/>
    </xf>
    <xf numFmtId="0" fontId="22" fillId="0" borderId="6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11" fillId="22" borderId="0" xfId="2" applyFill="1" applyAlignment="1" applyProtection="1">
      <alignment horizontal="left"/>
      <protection locked="0" hidden="1"/>
    </xf>
    <xf numFmtId="1" fontId="0" fillId="0" borderId="19" xfId="5" applyNumberFormat="1" applyFont="1" applyFill="1" applyBorder="1" applyAlignment="1">
      <alignment horizontal="center" vertical="center"/>
    </xf>
    <xf numFmtId="1" fontId="0" fillId="0" borderId="34" xfId="5" applyNumberFormat="1" applyFont="1" applyFill="1" applyBorder="1" applyAlignment="1">
      <alignment horizontal="center" vertical="center"/>
    </xf>
    <xf numFmtId="0" fontId="10" fillId="22" borderId="15" xfId="2" applyFont="1" applyFill="1" applyBorder="1" applyAlignment="1" applyProtection="1">
      <alignment horizontal="left"/>
      <protection locked="0" hidden="1"/>
    </xf>
    <xf numFmtId="3" fontId="1" fillId="2" borderId="18" xfId="1" applyNumberFormat="1" applyFont="1" applyFill="1" applyBorder="1" applyAlignment="1" applyProtection="1">
      <alignment horizontal="center" wrapText="1"/>
      <protection locked="0" hidden="1"/>
    </xf>
    <xf numFmtId="0" fontId="0" fillId="0" borderId="16" xfId="0" applyBorder="1"/>
    <xf numFmtId="1" fontId="1" fillId="2" borderId="14" xfId="5" applyNumberFormat="1" applyFont="1" applyFill="1" applyBorder="1" applyAlignment="1" applyProtection="1">
      <alignment horizontal="center" vertical="center" wrapText="1"/>
      <protection locked="0" hidden="1"/>
    </xf>
    <xf numFmtId="1" fontId="0" fillId="0" borderId="16" xfId="5" applyNumberFormat="1" applyFont="1" applyFill="1" applyBorder="1" applyAlignment="1"/>
    <xf numFmtId="1" fontId="0" fillId="0" borderId="0" xfId="5" applyNumberFormat="1" applyFont="1" applyFill="1" applyBorder="1" applyAlignment="1"/>
    <xf numFmtId="1" fontId="0" fillId="0" borderId="18" xfId="5" applyNumberFormat="1" applyFont="1" applyFill="1" applyBorder="1" applyAlignment="1"/>
    <xf numFmtId="1" fontId="5" fillId="0" borderId="0" xfId="5" applyNumberFormat="1" applyFont="1" applyAlignment="1" applyProtection="1">
      <alignment horizontal="center" vertical="center"/>
      <protection locked="0" hidden="1"/>
    </xf>
    <xf numFmtId="1" fontId="9" fillId="0" borderId="0" xfId="5" applyNumberFormat="1" applyFont="1" applyAlignment="1" applyProtection="1">
      <alignment horizontal="center" vertical="center"/>
      <protection locked="0" hidden="1"/>
    </xf>
    <xf numFmtId="0" fontId="0" fillId="6" borderId="3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0" fillId="12" borderId="16" xfId="0" applyNumberFormat="1" applyFont="1" applyFill="1" applyBorder="1" applyAlignment="1" applyProtection="1">
      <alignment horizontal="center" vertical="center" wrapText="1"/>
    </xf>
    <xf numFmtId="3" fontId="5" fillId="0" borderId="16" xfId="0" applyNumberFormat="1" applyFont="1" applyBorder="1" applyAlignment="1">
      <alignment horizontal="center"/>
    </xf>
    <xf numFmtId="3" fontId="5" fillId="0" borderId="16" xfId="0" applyNumberFormat="1" applyFont="1" applyBorder="1"/>
    <xf numFmtId="0" fontId="5" fillId="0" borderId="16" xfId="0" applyFont="1" applyBorder="1"/>
    <xf numFmtId="3" fontId="1" fillId="2" borderId="0" xfId="1" applyNumberFormat="1" applyFont="1" applyFill="1" applyBorder="1" applyAlignment="1" applyProtection="1">
      <alignment horizontal="center" wrapText="1"/>
      <protection locked="0" hidden="1"/>
    </xf>
    <xf numFmtId="3" fontId="5" fillId="0" borderId="0" xfId="1" applyNumberFormat="1" applyFont="1" applyBorder="1" applyAlignment="1" applyProtection="1">
      <alignment wrapText="1"/>
      <protection locked="0" hidden="1"/>
    </xf>
    <xf numFmtId="0" fontId="5" fillId="0" borderId="0" xfId="1" applyFont="1" applyBorder="1" applyAlignment="1" applyProtection="1">
      <alignment wrapText="1"/>
      <protection locked="0" hidden="1"/>
    </xf>
    <xf numFmtId="0" fontId="9" fillId="0" borderId="0" xfId="1" applyBorder="1" applyAlignment="1" applyProtection="1">
      <alignment wrapText="1"/>
      <protection locked="0" hidden="1"/>
    </xf>
    <xf numFmtId="14" fontId="23" fillId="0" borderId="0" xfId="0" applyNumberFormat="1" applyFont="1"/>
    <xf numFmtId="3" fontId="24" fillId="0" borderId="0" xfId="0" applyNumberFormat="1" applyFont="1"/>
    <xf numFmtId="14" fontId="25" fillId="0" borderId="0" xfId="0" applyNumberFormat="1" applyFont="1"/>
    <xf numFmtId="49" fontId="10" fillId="0" borderId="0" xfId="0" applyNumberFormat="1" applyFont="1"/>
    <xf numFmtId="14" fontId="0" fillId="15" borderId="0" xfId="0" applyNumberFormat="1" applyFill="1"/>
    <xf numFmtId="49" fontId="1" fillId="2" borderId="16" xfId="0" applyNumberFormat="1" applyFont="1" applyFill="1" applyBorder="1" applyAlignment="1">
      <alignment vertical="center" wrapText="1"/>
    </xf>
    <xf numFmtId="49" fontId="2" fillId="0" borderId="16" xfId="0" applyNumberFormat="1" applyFont="1" applyBorder="1" applyAlignment="1">
      <alignment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wrapText="1"/>
    </xf>
    <xf numFmtId="49" fontId="1" fillId="8" borderId="16" xfId="0" applyNumberFormat="1" applyFont="1" applyFill="1" applyBorder="1" applyAlignment="1">
      <alignment horizontal="center" wrapText="1"/>
    </xf>
    <xf numFmtId="0" fontId="0" fillId="11" borderId="30" xfId="0" applyFill="1" applyBorder="1" applyAlignment="1">
      <alignment horizontal="center"/>
    </xf>
    <xf numFmtId="0" fontId="0" fillId="11" borderId="0" xfId="0" applyFill="1" applyAlignment="1">
      <alignment horizontal="center"/>
    </xf>
    <xf numFmtId="49" fontId="15" fillId="4" borderId="16" xfId="0" applyNumberFormat="1" applyFont="1" applyFill="1" applyBorder="1" applyAlignment="1">
      <alignment horizontal="center"/>
    </xf>
    <xf numFmtId="49" fontId="15" fillId="9" borderId="16" xfId="0" applyNumberFormat="1" applyFont="1" applyFill="1" applyBorder="1" applyAlignment="1">
      <alignment horizontal="center"/>
    </xf>
    <xf numFmtId="49" fontId="0" fillId="10" borderId="16" xfId="0" applyNumberFormat="1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0" fontId="0" fillId="14" borderId="31" xfId="0" applyFill="1" applyBorder="1" applyAlignment="1">
      <alignment horizontal="center"/>
    </xf>
    <xf numFmtId="3" fontId="1" fillId="2" borderId="1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5" fillId="9" borderId="28" xfId="0" applyFont="1" applyFill="1" applyBorder="1" applyAlignment="1">
      <alignment horizontal="center"/>
    </xf>
    <xf numFmtId="0" fontId="15" fillId="9" borderId="33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15" fillId="19" borderId="16" xfId="0" applyFont="1" applyFill="1" applyBorder="1" applyAlignment="1">
      <alignment horizontal="center"/>
    </xf>
    <xf numFmtId="3" fontId="1" fillId="18" borderId="16" xfId="0" applyNumberFormat="1" applyFont="1" applyFill="1" applyBorder="1" applyAlignment="1">
      <alignment horizontal="center" wrapText="1"/>
    </xf>
    <xf numFmtId="165" fontId="1" fillId="2" borderId="24" xfId="0" applyNumberFormat="1" applyFont="1" applyFill="1" applyBorder="1" applyAlignment="1">
      <alignment horizontal="center" vertical="center"/>
    </xf>
    <xf numFmtId="165" fontId="1" fillId="2" borderId="25" xfId="0" applyNumberFormat="1" applyFont="1" applyFill="1" applyBorder="1" applyAlignment="1">
      <alignment horizontal="center" vertical="center"/>
    </xf>
    <xf numFmtId="3" fontId="1" fillId="8" borderId="28" xfId="0" applyNumberFormat="1" applyFont="1" applyFill="1" applyBorder="1" applyAlignment="1">
      <alignment horizontal="center" wrapText="1"/>
    </xf>
    <xf numFmtId="3" fontId="1" fillId="8" borderId="33" xfId="0" applyNumberFormat="1" applyFont="1" applyFill="1" applyBorder="1" applyAlignment="1">
      <alignment horizontal="center" wrapText="1"/>
    </xf>
    <xf numFmtId="3" fontId="1" fillId="8" borderId="31" xfId="0" applyNumberFormat="1" applyFont="1" applyFill="1" applyBorder="1" applyAlignment="1">
      <alignment horizontal="center" wrapText="1"/>
    </xf>
    <xf numFmtId="0" fontId="10" fillId="14" borderId="16" xfId="0" applyFont="1" applyFill="1" applyBorder="1" applyAlignment="1">
      <alignment horizontal="center"/>
    </xf>
    <xf numFmtId="0" fontId="9" fillId="15" borderId="3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9" fillId="16" borderId="3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9" fillId="20" borderId="30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9" fillId="6" borderId="3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9" fillId="21" borderId="3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0" fontId="9" fillId="11" borderId="30" xfId="0" applyFont="1" applyFill="1" applyBorder="1" applyAlignment="1">
      <alignment horizontal="center"/>
    </xf>
    <xf numFmtId="3" fontId="1" fillId="2" borderId="16" xfId="1" applyNumberFormat="1" applyFont="1" applyFill="1" applyBorder="1" applyAlignment="1" applyProtection="1">
      <alignment horizontal="center" wrapText="1"/>
      <protection locked="0" hidden="1"/>
    </xf>
    <xf numFmtId="165" fontId="1" fillId="2" borderId="28" xfId="1" applyNumberFormat="1" applyFont="1" applyFill="1" applyBorder="1" applyAlignment="1" applyProtection="1">
      <alignment horizontal="center"/>
      <protection locked="0" hidden="1"/>
    </xf>
    <xf numFmtId="165" fontId="1" fillId="2" borderId="33" xfId="1" applyNumberFormat="1" applyFont="1" applyFill="1" applyBorder="1" applyAlignment="1" applyProtection="1">
      <alignment horizontal="center"/>
      <protection locked="0" hidden="1"/>
    </xf>
    <xf numFmtId="165" fontId="1" fillId="2" borderId="31" xfId="1" applyNumberFormat="1" applyFont="1" applyFill="1" applyBorder="1" applyAlignment="1" applyProtection="1">
      <alignment horizontal="center"/>
      <protection locked="0" hidden="1"/>
    </xf>
    <xf numFmtId="3" fontId="1" fillId="3" borderId="1" xfId="1" applyNumberFormat="1" applyFont="1" applyFill="1" applyBorder="1" applyAlignment="1" applyProtection="1">
      <alignment horizontal="center" wrapText="1"/>
      <protection locked="0" hidden="1"/>
    </xf>
    <xf numFmtId="3" fontId="1" fillId="3" borderId="12" xfId="1" applyNumberFormat="1" applyFont="1" applyFill="1" applyBorder="1" applyAlignment="1" applyProtection="1">
      <alignment horizontal="center" wrapText="1"/>
      <protection locked="0" hidden="1"/>
    </xf>
    <xf numFmtId="3" fontId="1" fillId="3" borderId="5" xfId="1" applyNumberFormat="1" applyFont="1" applyFill="1" applyBorder="1" applyAlignment="1" applyProtection="1">
      <alignment horizontal="center" wrapText="1"/>
      <protection locked="0" hidden="1"/>
    </xf>
    <xf numFmtId="0" fontId="2" fillId="0" borderId="12" xfId="1" applyFont="1" applyBorder="1" applyProtection="1">
      <protection locked="0" hidden="1"/>
    </xf>
    <xf numFmtId="0" fontId="2" fillId="0" borderId="5" xfId="1" applyFont="1" applyBorder="1" applyProtection="1">
      <protection locked="0" hidden="1"/>
    </xf>
    <xf numFmtId="3" fontId="1" fillId="2" borderId="1" xfId="1" applyNumberFormat="1" applyFont="1" applyFill="1" applyBorder="1" applyAlignment="1" applyProtection="1">
      <alignment horizontal="center" wrapText="1"/>
      <protection locked="0" hidden="1"/>
    </xf>
    <xf numFmtId="3" fontId="1" fillId="2" borderId="6" xfId="1" applyNumberFormat="1" applyFont="1" applyFill="1" applyBorder="1" applyAlignment="1" applyProtection="1">
      <alignment horizontal="center" wrapText="1"/>
      <protection locked="0" hidden="1"/>
    </xf>
    <xf numFmtId="0" fontId="2" fillId="0" borderId="17" xfId="1" applyFont="1" applyBorder="1" applyProtection="1">
      <protection locked="0" hidden="1"/>
    </xf>
    <xf numFmtId="0" fontId="2" fillId="0" borderId="9" xfId="1" applyFont="1" applyBorder="1" applyProtection="1">
      <protection locked="0" hidden="1"/>
    </xf>
    <xf numFmtId="3" fontId="1" fillId="3" borderId="8" xfId="1" applyNumberFormat="1" applyFont="1" applyFill="1" applyBorder="1" applyAlignment="1" applyProtection="1">
      <alignment horizontal="center" wrapText="1"/>
      <protection locked="0" hidden="1"/>
    </xf>
    <xf numFmtId="0" fontId="2" fillId="0" borderId="14" xfId="1" applyFont="1" applyBorder="1" applyProtection="1">
      <protection locked="0" hidden="1"/>
    </xf>
    <xf numFmtId="0" fontId="2" fillId="0" borderId="11" xfId="1" applyFont="1" applyBorder="1" applyProtection="1">
      <protection locked="0" hidden="1"/>
    </xf>
    <xf numFmtId="165" fontId="1" fillId="2" borderId="2" xfId="1" applyNumberFormat="1" applyFont="1" applyFill="1" applyBorder="1" applyAlignment="1" applyProtection="1">
      <alignment horizontal="center"/>
      <protection locked="0" hidden="1"/>
    </xf>
    <xf numFmtId="0" fontId="2" fillId="0" borderId="3" xfId="1" applyFont="1" applyBorder="1" applyProtection="1">
      <protection locked="0" hidden="1"/>
    </xf>
    <xf numFmtId="0" fontId="2" fillId="0" borderId="7" xfId="1" applyFont="1" applyBorder="1" applyProtection="1">
      <protection locked="0" hidden="1"/>
    </xf>
    <xf numFmtId="0" fontId="2" fillId="0" borderId="8" xfId="1" applyFont="1" applyBorder="1" applyProtection="1">
      <protection locked="0" hidden="1"/>
    </xf>
    <xf numFmtId="0" fontId="2" fillId="0" borderId="10" xfId="1" applyFont="1" applyBorder="1" applyProtection="1">
      <protection locked="0" hidden="1"/>
    </xf>
    <xf numFmtId="3" fontId="1" fillId="3" borderId="7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2" fillId="0" borderId="10" xfId="0" applyFont="1" applyBorder="1"/>
    <xf numFmtId="3" fontId="1" fillId="0" borderId="1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2" xfId="0" applyFont="1" applyBorder="1"/>
    <xf numFmtId="3" fontId="1" fillId="3" borderId="6" xfId="0" applyNumberFormat="1" applyFont="1" applyFill="1" applyBorder="1" applyAlignment="1">
      <alignment horizontal="center" wrapText="1"/>
    </xf>
    <xf numFmtId="0" fontId="2" fillId="0" borderId="17" xfId="0" applyFont="1" applyBorder="1"/>
    <xf numFmtId="0" fontId="2" fillId="0" borderId="3" xfId="0" applyFont="1" applyBorder="1"/>
    <xf numFmtId="3" fontId="1" fillId="2" borderId="6" xfId="0" applyNumberFormat="1" applyFont="1" applyFill="1" applyBorder="1" applyAlignment="1">
      <alignment horizontal="center" wrapText="1"/>
    </xf>
    <xf numFmtId="0" fontId="2" fillId="0" borderId="7" xfId="0" applyFont="1" applyBorder="1"/>
    <xf numFmtId="3" fontId="1" fillId="2" borderId="2" xfId="0" applyNumberFormat="1" applyFont="1" applyFill="1" applyBorder="1" applyAlignment="1">
      <alignment horizontal="center"/>
    </xf>
    <xf numFmtId="0" fontId="2" fillId="0" borderId="11" xfId="0" applyFont="1" applyBorder="1"/>
    <xf numFmtId="3" fontId="1" fillId="2" borderId="1" xfId="0" applyNumberFormat="1" applyFont="1" applyFill="1" applyBorder="1" applyAlignment="1">
      <alignment horizontal="center" wrapText="1"/>
    </xf>
    <xf numFmtId="0" fontId="2" fillId="0" borderId="5" xfId="0" applyFont="1" applyBorder="1"/>
    <xf numFmtId="3" fontId="1" fillId="3" borderId="17" xfId="0" applyNumberFormat="1" applyFont="1" applyFill="1" applyBorder="1" applyAlignment="1">
      <alignment horizontal="center" wrapText="1"/>
    </xf>
    <xf numFmtId="165" fontId="1" fillId="2" borderId="6" xfId="1" applyNumberFormat="1" applyFont="1" applyFill="1" applyBorder="1" applyAlignment="1" applyProtection="1">
      <alignment horizontal="center"/>
      <protection locked="0" hidden="1"/>
    </xf>
    <xf numFmtId="3" fontId="1" fillId="2" borderId="20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1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2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4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5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6" xfId="1" applyNumberFormat="1" applyFont="1" applyFill="1" applyBorder="1" applyAlignment="1" applyProtection="1">
      <alignment horizontal="center" vertical="center" wrapText="1"/>
      <protection locked="0" hidden="1"/>
    </xf>
    <xf numFmtId="0" fontId="14" fillId="4" borderId="23" xfId="1" applyFont="1" applyFill="1" applyBorder="1" applyAlignment="1" applyProtection="1">
      <alignment horizontal="center" vertical="center"/>
      <protection locked="0" hidden="1"/>
    </xf>
    <xf numFmtId="0" fontId="14" fillId="4" borderId="8" xfId="1" applyFont="1" applyFill="1" applyBorder="1" applyAlignment="1" applyProtection="1">
      <alignment horizontal="center" vertical="center"/>
      <protection locked="0" hidden="1"/>
    </xf>
    <xf numFmtId="0" fontId="14" fillId="4" borderId="27" xfId="1" applyFont="1" applyFill="1" applyBorder="1" applyAlignment="1" applyProtection="1">
      <alignment horizontal="center" vertical="center"/>
      <protection locked="0" hidden="1"/>
    </xf>
    <xf numFmtId="0" fontId="14" fillId="4" borderId="11" xfId="1" applyFont="1" applyFill="1" applyBorder="1" applyAlignment="1" applyProtection="1">
      <alignment horizontal="center" vertical="center"/>
      <protection locked="0" hidden="1"/>
    </xf>
    <xf numFmtId="3" fontId="1" fillId="3" borderId="6" xfId="1" applyNumberFormat="1" applyFont="1" applyFill="1" applyBorder="1" applyAlignment="1" applyProtection="1">
      <alignment horizontal="center" wrapText="1"/>
      <protection locked="0" hidden="1"/>
    </xf>
    <xf numFmtId="3" fontId="1" fillId="3" borderId="17" xfId="1" applyNumberFormat="1" applyFont="1" applyFill="1" applyBorder="1" applyAlignment="1" applyProtection="1">
      <alignment horizontal="center" wrapText="1"/>
      <protection locked="0" hidden="1"/>
    </xf>
    <xf numFmtId="3" fontId="1" fillId="3" borderId="9" xfId="1" applyNumberFormat="1" applyFont="1" applyFill="1" applyBorder="1" applyAlignment="1" applyProtection="1">
      <alignment horizontal="center" wrapText="1"/>
      <protection locked="0" hidden="1"/>
    </xf>
    <xf numFmtId="3" fontId="1" fillId="3" borderId="7" xfId="1" applyNumberFormat="1" applyFont="1" applyFill="1" applyBorder="1" applyAlignment="1" applyProtection="1">
      <alignment horizontal="center" wrapText="1"/>
      <protection locked="0" hidden="1"/>
    </xf>
    <xf numFmtId="0" fontId="2" fillId="0" borderId="0" xfId="1" applyFont="1" applyProtection="1">
      <protection locked="0" hidden="1"/>
    </xf>
    <xf numFmtId="0" fontId="0" fillId="4" borderId="1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 wrapText="1"/>
    </xf>
    <xf numFmtId="3" fontId="1" fillId="2" borderId="32" xfId="0" applyNumberFormat="1" applyFont="1" applyFill="1" applyBorder="1" applyAlignment="1">
      <alignment horizontal="center" wrapText="1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9">
    <cellStyle name="Comma" xfId="5" builtinId="3"/>
    <cellStyle name="Comma 2" xfId="4" xr:uid="{00000000-0005-0000-0000-000001000000}"/>
    <cellStyle name="Comma 3" xfId="6" xr:uid="{00000000-0005-0000-0000-000002000000}"/>
    <cellStyle name="Normal" xfId="0" builtinId="0"/>
    <cellStyle name="Normal 2" xfId="1" xr:uid="{00000000-0005-0000-0000-000004000000}"/>
    <cellStyle name="Normal 2 2" xfId="7" xr:uid="{00000000-0005-0000-0000-000005000000}"/>
    <cellStyle name="Normal 3" xfId="2" xr:uid="{00000000-0005-0000-0000-000006000000}"/>
    <cellStyle name="Normal 4" xfId="3" xr:uid="{00000000-0005-0000-0000-000007000000}"/>
    <cellStyle name="Normal 5" xfId="8" xr:uid="{00000000-0005-0000-0000-000008000000}"/>
  </cellStyles>
  <dxfs count="3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F932D"/>
      <color rgb="FF0066FF"/>
      <color rgb="FF00FFFF"/>
      <color rgb="FF01B724"/>
      <color rgb="FFFF3399"/>
      <color rgb="FF00FE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&#7871;nVyLife/CPMCL/M&#7850;U%20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"/>
      <sheetName val="BE_DUONG"/>
      <sheetName val="BE_CA"/>
    </sheetNames>
    <sheetDataSet>
      <sheetData sheetId="0"/>
      <sheetData sheetId="1">
        <row r="5">
          <cell r="D5">
            <v>2229000</v>
          </cell>
          <cell r="E5">
            <v>1771000</v>
          </cell>
          <cell r="G5"/>
          <cell r="H5">
            <v>458000</v>
          </cell>
          <cell r="I5">
            <v>442750</v>
          </cell>
        </row>
        <row r="8">
          <cell r="D8">
            <v>225000</v>
          </cell>
          <cell r="E8">
            <v>185000</v>
          </cell>
          <cell r="G8"/>
          <cell r="H8">
            <v>40000</v>
          </cell>
          <cell r="I8">
            <v>46250</v>
          </cell>
        </row>
        <row r="9">
          <cell r="D9">
            <v>1134000</v>
          </cell>
          <cell r="E9">
            <v>901000</v>
          </cell>
          <cell r="G9"/>
          <cell r="H9">
            <v>233000</v>
          </cell>
          <cell r="I9">
            <v>225250</v>
          </cell>
        </row>
        <row r="10">
          <cell r="D10">
            <v>3288000</v>
          </cell>
          <cell r="E10">
            <v>2562000</v>
          </cell>
          <cell r="G10"/>
          <cell r="H10">
            <v>726000</v>
          </cell>
          <cell r="I10">
            <v>640500</v>
          </cell>
        </row>
        <row r="11">
          <cell r="D11">
            <v>533000</v>
          </cell>
          <cell r="E11">
            <v>403000</v>
          </cell>
          <cell r="G11"/>
          <cell r="H11">
            <v>130000</v>
          </cell>
          <cell r="I11">
            <v>100750</v>
          </cell>
        </row>
        <row r="12">
          <cell r="D12">
            <v>1235000</v>
          </cell>
          <cell r="E12">
            <v>969000</v>
          </cell>
          <cell r="G12"/>
          <cell r="H12">
            <v>266000</v>
          </cell>
          <cell r="I12">
            <v>242250</v>
          </cell>
        </row>
        <row r="16">
          <cell r="D16">
            <v>522000</v>
          </cell>
          <cell r="E16">
            <v>429000</v>
          </cell>
          <cell r="G16"/>
          <cell r="H16">
            <v>93000</v>
          </cell>
          <cell r="I16">
            <v>107250</v>
          </cell>
        </row>
        <row r="17">
          <cell r="D17">
            <v>457000</v>
          </cell>
          <cell r="E17">
            <v>357000</v>
          </cell>
          <cell r="G17"/>
          <cell r="H17">
            <v>100000</v>
          </cell>
          <cell r="I17">
            <v>89250</v>
          </cell>
        </row>
        <row r="18">
          <cell r="D18">
            <v>98000</v>
          </cell>
          <cell r="E18">
            <v>80000</v>
          </cell>
          <cell r="G18"/>
          <cell r="H18">
            <v>18000</v>
          </cell>
          <cell r="I18">
            <v>20000</v>
          </cell>
        </row>
        <row r="20">
          <cell r="D20">
            <v>756000</v>
          </cell>
          <cell r="E20">
            <v>587000</v>
          </cell>
          <cell r="G20"/>
          <cell r="H20">
            <v>169000</v>
          </cell>
          <cell r="I20">
            <v>146750</v>
          </cell>
        </row>
        <row r="21">
          <cell r="D21">
            <v>903000</v>
          </cell>
          <cell r="E21">
            <v>702000</v>
          </cell>
          <cell r="G21"/>
          <cell r="H21">
            <v>201000</v>
          </cell>
          <cell r="I21">
            <v>175500</v>
          </cell>
        </row>
        <row r="24">
          <cell r="D24">
            <v>1277000</v>
          </cell>
          <cell r="E24">
            <v>989000</v>
          </cell>
          <cell r="G24"/>
          <cell r="H24">
            <v>288000</v>
          </cell>
          <cell r="I24">
            <v>247250</v>
          </cell>
        </row>
      </sheetData>
      <sheetData sheetId="2">
        <row r="7">
          <cell r="D7">
            <v>659000</v>
          </cell>
          <cell r="E7">
            <v>508000</v>
          </cell>
          <cell r="G7"/>
          <cell r="H7">
            <v>151000</v>
          </cell>
          <cell r="I7">
            <v>127000</v>
          </cell>
        </row>
        <row r="14">
          <cell r="D14">
            <v>1091000</v>
          </cell>
          <cell r="E14">
            <v>821000</v>
          </cell>
          <cell r="G14"/>
          <cell r="H14">
            <v>270000</v>
          </cell>
          <cell r="I14">
            <v>205250</v>
          </cell>
        </row>
        <row r="15">
          <cell r="D15">
            <v>954000</v>
          </cell>
          <cell r="E15">
            <v>775000</v>
          </cell>
          <cell r="G15"/>
          <cell r="H15">
            <v>179000</v>
          </cell>
          <cell r="I15">
            <v>193750</v>
          </cell>
        </row>
        <row r="19">
          <cell r="D19">
            <v>1052000</v>
          </cell>
          <cell r="E19">
            <v>831000</v>
          </cell>
          <cell r="G19"/>
          <cell r="H19">
            <v>221000</v>
          </cell>
          <cell r="I19">
            <v>207750</v>
          </cell>
        </row>
        <row r="23">
          <cell r="D23">
            <v>342000</v>
          </cell>
          <cell r="E23">
            <v>266000</v>
          </cell>
          <cell r="G23"/>
          <cell r="H23">
            <v>76000</v>
          </cell>
          <cell r="I23">
            <v>66500</v>
          </cell>
        </row>
        <row r="45">
          <cell r="D45">
            <v>1387000</v>
          </cell>
          <cell r="E45">
            <v>1087000</v>
          </cell>
          <cell r="G45"/>
          <cell r="H45">
            <v>300000</v>
          </cell>
          <cell r="I45">
            <v>271750</v>
          </cell>
        </row>
        <row r="46">
          <cell r="D46">
            <v>1451000</v>
          </cell>
          <cell r="E46">
            <v>1129000</v>
          </cell>
          <cell r="G46"/>
          <cell r="H46">
            <v>322000</v>
          </cell>
          <cell r="I46">
            <v>282250</v>
          </cell>
        </row>
        <row r="47">
          <cell r="D47">
            <v>1293000</v>
          </cell>
          <cell r="E47">
            <v>1026000</v>
          </cell>
          <cell r="G47"/>
          <cell r="H47">
            <v>267000</v>
          </cell>
          <cell r="I47">
            <v>256500</v>
          </cell>
        </row>
        <row r="48">
          <cell r="D48">
            <v>1671000</v>
          </cell>
          <cell r="E48">
            <v>1334000</v>
          </cell>
          <cell r="G48"/>
          <cell r="H48">
            <v>337000</v>
          </cell>
          <cell r="I48">
            <v>333500</v>
          </cell>
        </row>
        <row r="49">
          <cell r="D49">
            <v>2292000</v>
          </cell>
          <cell r="E49">
            <v>1828000</v>
          </cell>
          <cell r="G49"/>
          <cell r="H49">
            <v>464000</v>
          </cell>
          <cell r="I49">
            <v>457000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Transaction_report_10_09_2025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beFood_77529_83060_1757486475_BaoCaoKinhDoanh_2025-09-02_2025-09-0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beFood_77550_81864_1757486569_BaoCaoKinhDoanh_2025-09-02_2025-09-0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anhSachGiaoDichChiNhanh_2025_9_2_2025_9_2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anhSachGiaoDich_10092025_141235_Bd_WHSWIxQn8_Mp7eQCK-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Shopeefood_Income_Details_Merchant_02-09-2025%20(1)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oanh_so_nha_hang_2025-09-02-2025-09-02.COg9vzBZ4n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365350810185" createdVersion="4" refreshedVersion="4" minRefreshableVersion="3" recordCount="2622" xr:uid="{00000000-000A-0000-FFFF-FFFF08000000}">
  <cacheSource type="worksheet">
    <worksheetSource ref="A1:P1048576" sheet="Sheet 1" r:id="rId2"/>
  </cacheSource>
  <cacheFields count="16">
    <cacheField name="Thời gian" numFmtId="0">
      <sharedItems containsBlank="1"/>
    </cacheField>
    <cacheField name="Mã đơn hàng" numFmtId="0">
      <sharedItems containsBlank="1"/>
    </cacheField>
    <cacheField name="Mã đơn hàng gốc" numFmtId="0">
      <sharedItems containsBlank="1"/>
    </cacheField>
    <cacheField name="Mã giao dịch" numFmtId="0">
      <sharedItems containsString="0" containsBlank="1" containsNumber="1" containsInteger="1" minValue="99468006265" maxValue="99581959791"/>
    </cacheField>
    <cacheField name="Trạng thái" numFmtId="0">
      <sharedItems containsBlank="1"/>
    </cacheField>
    <cacheField name="Tên khách hàng" numFmtId="0">
      <sharedItems containsBlank="1"/>
    </cacheField>
    <cacheField name="Số điện thoại khách hàng" numFmtId="0">
      <sharedItems containsBlank="1"/>
    </cacheField>
    <cacheField name="Loại giao dịch" numFmtId="0">
      <sharedItems containsBlank="1"/>
    </cacheField>
    <cacheField name="Số tiền" numFmtId="0">
      <sharedItems containsString="0" containsBlank="1" containsNumber="1" containsInteger="1" minValue="1000" maxValue="1710000"/>
    </cacheField>
    <cacheField name="Số tiền giảm giá" numFmtId="0">
      <sharedItems containsBlank="1"/>
    </cacheField>
    <cacheField name="Kênh thanh toán" numFmtId="0">
      <sharedItems containsBlank="1"/>
    </cacheField>
    <cacheField name="Phương thức thanh toán" numFmtId="0">
      <sharedItems containsBlank="1"/>
    </cacheField>
    <cacheField name="Nguồn tiền" numFmtId="0">
      <sharedItems containsBlank="1"/>
    </cacheField>
    <cacheField name="Mô tả giao dịch" numFmtId="0">
      <sharedItems containsBlank="1"/>
    </cacheField>
    <cacheField name="Mã cửa hàng" numFmtId="0">
      <sharedItems containsBlank="1"/>
    </cacheField>
    <cacheField name="Tên cửa hàng" numFmtId="0">
      <sharedItems containsBlank="1" count="53">
        <s v="CÀ PHÊ MUỐI CHÚ LONG CLASSIC"/>
        <s v="CÀ PHÊ MUỐI CHÚ LONG - 68 NGUYỄN HUỆ"/>
        <s v="CÀ PHÊ MUỐI CHÚ LONG - Trảng Bom"/>
        <s v="Cà Phê Muối Chú Long - Nguyễn Văn Cừ Phú Quốc"/>
        <s v="CÀ PHÊ MUỐI CHÚ LONG - 67 HẬU GIANG"/>
        <s v="CÀ PHÊ MUỐI CHÚ LONG - 301 NGUYỄN ĐÌNH CHIỂU"/>
        <s v="CÀ PHÊ MUỐI CHÚ LONG - THANH NHÀN - HÀ NỘI"/>
        <s v="Cà Phê Muối Chú Long - Đường Láng"/>
        <s v="Cà Phê Muối Chú Long - Đoàn Thị Điểm - Huế"/>
        <s v="CÀ PHÊ MUỐI CHÚ LONG - 330 Trương Định"/>
        <s v="CÀ PHÊ MUỐI CHÚ LONG - 108 TRẦN HƯNG ĐẠO - CẦN THƠ"/>
        <s v="CÀ PHÊ MUỐI CHÚ LONG - TRẦN HƯNG ĐẠO - BÌNH DƯƠNG"/>
        <s v="Cà Phê Muối Chú Long - Nguyễn Trung Trực Phú Quốc"/>
        <s v="CÀ PHÊ MUỐI CHÚ LONG - 472 Lê Duẫn"/>
        <s v="CÀ PHÊ MUỐI CHÚ LONG - 884 PHÚ RIỀNG ĐỎ - BP"/>
        <s v="CÀ PHÊ MUỐI CHÚ LONG - 17A NGÔ TẤT TỐ"/>
        <s v="CÀ PHÊ MUỐI CHÚ LONG - 187 LẠC LONG QUÂN"/>
        <s v="CÀ PHÊ MUỐI CHÚ LONG - 371 QUANG TRUNG - QUẢNG NGÃI"/>
        <s v="Cà Phê Muối Chú Long - Bà Triệu"/>
        <s v="CÀ PHÊ MUỐI CHÚ LONG - 496 Hoàng Diệu"/>
        <s v="CÀ PHÊ MUỐI CHÚ LONG - 601 CMT8 TÂY NINH"/>
        <s v="CÀ PHÊ MUỐI CHÚ LONG - 417 CỘNG HÒA"/>
        <s v="CÀ PHÊ MUỐI CHÚ LONG - ĐẠI LỘ ĐỒNG KHỞI - BẾN TRE"/>
        <s v="CÀ PHÊ MUỐI CHÚ LONG - 466 NGUYỄN TRUNG TRỰC - KIÊN GIANG"/>
        <s v="CÀ PHÊ MUỐI CHÚ LONG - 07 BÌNH LONG"/>
        <s v="CÀ PHÊ MUỐI CHÚ LONG - 190 HUỲNH VĂN BÁNH"/>
        <s v="CÀ PHÊ MUỐI CHÚ LONG - 204 HÀ HUY GIÁP - BH"/>
        <s v="CÀ PHÊ MUỐI CHÚ LONG - 1200A KHA VẠN CÂN"/>
        <s v="CÀ PHÊ MUỐI CHÚ LONG 172 HUỲNH VĂN BÁNH"/>
        <s v="CÀ PHÊ MUỐI CHÚ LONG - 194 CÁCH MẠNG THÁNG TÁM"/>
        <s v="CÀ PHÊ MUỐI CHÚ LONG - 71 HẬU GIANG"/>
        <s v="CÀ PHÊ MUỐI CHÚ LONG - 137A NGUYỄN HỮU CẢNH"/>
        <s v="CÀ PHÊ MUỐI CHÚ LONG - 101 THÍCH QUẢNG ĐỨC"/>
        <s v="CÀ PHÊ MUỐI CHÚ LONG - 1349 CMT8"/>
        <s v="CÀ PHÊ MUỐI CHÚ LONG - 244 THÍCH QUẢNG ĐỨC - TDM"/>
        <s v="CÀ PHÊ MUỐI CHÚ LONG - 77/7A KHU VĂN HẢI - LONG THÀNH"/>
        <s v="CÀ PHÊ MUỐI CHÚ LONG - NGUYỄN AN NINH - BÌNH DƯƠNG"/>
        <s v="CÀ PHÊ MUỐI CHÚ LONG - 161 NGÔ TẤT TỐ"/>
        <s v="CÀ PHÊ MUỐI CHÚ LONG - 6B CÔNG TRƯỜNG DÂN CHỦ"/>
        <s v="Cà Phê Muối Chú Long - Trà Vinh"/>
        <s v="Cà Phê Muối Chú Long - Võ Văn Kiệt"/>
        <s v="CÀ PHÊ MUỐI CHÚ LONG - 421 CỘNG HÒA"/>
        <s v=" CÀ PHÊ MUỐI CHÚ LONG - HUỲNH TẤN PHÁT"/>
        <s v="CÀ PHÊ MUỐI CHÚ LONG - 87/2 LÊ THỊ HỒNG GẤM - MỸ THO - TIỀN GIANG"/>
        <s v="CÀ PHÊ MUỐI CHÚ LONG - 66A NGUYỄN HUỆ"/>
        <s v="CÀ PHÊ MUỐI CHÚ LONG - 87 HOÀNG HOA THÁM - VŨNG TÀU"/>
        <s v="Cà Phê Muối Chú Long - Phạm Văn Đồng - Tây Ninh"/>
        <s v="CÀ PHÊ MUỐI CHÚ LONG - BÙI THỊ TRƯỜNG - CÀ MAU"/>
        <s v="Cà Phê Muối Chú Long - Hùng Vương - Huế"/>
        <s v="CÀ PHÊ MUỐI CHÚ LONG - 143 LIÊU BÌNH HƯƠNG - CỦ CHI"/>
        <s v="CÀ PHÊ MUỐI CHÚ LONG - 25 TRƯNG NỮ VƯƠNG - VL"/>
        <s v="Cà Phê Muối Chú Long - Tỉnh Lộ 8 Củ Ch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70618171296" createdVersion="4" refreshedVersion="4" minRefreshableVersion="3" recordCount="89" xr:uid="{00000000-000A-0000-FFFF-FFFF0B000000}">
  <cacheSource type="worksheet">
    <worksheetSource ref="A19:P108" sheet="Báo Cáo" r:id="rId2"/>
  </cacheSource>
  <cacheFields count="16">
    <cacheField name="Thời gian đặt hàng" numFmtId="0">
      <sharedItems/>
    </cacheField>
    <cacheField name="ID cửa hàng" numFmtId="0">
      <sharedItems/>
    </cacheField>
    <cacheField name="Tên cửa hàng" numFmtId="0">
      <sharedItems count="11">
        <s v="Cà Phê Muối Chú Long - Nguyễn Huệ"/>
        <s v="Cà Phê Muối Chú Long - Cộng Hòa"/>
        <s v="Cà Phê Muối Chú Long - Hậu Giang"/>
        <s v="Cà Phê Muối Chú Long - Lạc Long Quân"/>
        <s v="Cà Phê Muối Chú Long - Nguyễn Đình Chiểu"/>
        <s v="Cà Phê Muối Chú Long - CMT8"/>
        <s v="Cà Phê Muối Chú Long - Tân Hòa Đông"/>
        <s v="Cà Phê Muối Chú Long - Huỳnh Văn Bánh"/>
        <s v="Cà Phê Muối Chú Long - Bình Long"/>
        <s v="Cà Phê Muối Chú Long - 17A Ngô Tất Tố"/>
        <s v="Cà Phê Muối Chú Long - Công Trường Quốc Tế"/>
      </sharedItems>
    </cacheField>
    <cacheField name="Mã đơn hàng" numFmtId="0">
      <sharedItems/>
    </cacheField>
    <cacheField name="Trạng thái đơn hàng" numFmtId="0">
      <sharedItems/>
    </cacheField>
    <cacheField name="GIá trị đơn hàng (Trước KM)" numFmtId="0">
      <sharedItems/>
    </cacheField>
    <cacheField name="KM từ người bán" numFmtId="0">
      <sharedItems/>
    </cacheField>
    <cacheField name="Đồng tài trợ" numFmtId="0">
      <sharedItems/>
    </cacheField>
    <cacheField name="Phí thúc đẩy hiển thị" numFmtId="0">
      <sharedItems/>
    </cacheField>
    <cacheField name="Tài trợ bePoint" numFmtId="0">
      <sharedItems/>
    </cacheField>
    <cacheField name="Lấy tại quán" numFmtId="0">
      <sharedItems/>
    </cacheField>
    <cacheField name="Giá trị đơn hàng sau KM" numFmtId="0">
      <sharedItems/>
    </cacheField>
    <cacheField name="Phí DV TMĐT" numFmtId="0">
      <sharedItems/>
    </cacheField>
    <cacheField name="Thuế VAT" numFmtId="0">
      <sharedItems/>
    </cacheField>
    <cacheField name="Thuế PIT" numFmtId="0">
      <sharedItems/>
    </cacheField>
    <cacheField name="Thu nhập tạm tính" numFmtId="165">
      <sharedItems containsSemiMixedTypes="0" containsString="0" containsNumber="1" containsInteger="1" minValue="16500" maxValue="142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71651967592" createdVersion="4" refreshedVersion="4" minRefreshableVersion="3" recordCount="49" xr:uid="{00000000-000A-0000-FFFF-FFFF0E000000}">
  <cacheSource type="worksheet">
    <worksheetSource ref="A19:P68" sheet="Báo Cáo" r:id="rId2"/>
  </cacheSource>
  <cacheFields count="16">
    <cacheField name="Thời gian đặt hàng" numFmtId="0">
      <sharedItems/>
    </cacheField>
    <cacheField name="ID cửa hàng" numFmtId="0">
      <sharedItems/>
    </cacheField>
    <cacheField name="Tên cửa hàng" numFmtId="0">
      <sharedItems count="9">
        <s v="Cà Phê Muối Chú Long - Nguyễn Hữu Cảnh"/>
        <s v="Cà Phê Muối Chú Long - Lê Văn Lương"/>
        <s v="Cà Phê Muối Chú Long - Kha Vạn Cân"/>
        <s v="Cà Phê Muối Chú Long - Trương Định"/>
        <s v="Cà Phê Muối Chú Long - Thanh Nhàn"/>
        <s v="Cà Phê Muối Chú Long - Đội Cấn"/>
        <s v="Cà Phê Muối Chú Long - Huỳnh Tấn Phát"/>
        <s v="Cà Phê Muối Chú Long - Võ Văn Kiệt"/>
        <s v="Cà Phê Muối Chú Long - Đường Láng"/>
      </sharedItems>
    </cacheField>
    <cacheField name="Mã đơn hàng" numFmtId="0">
      <sharedItems/>
    </cacheField>
    <cacheField name="Trạng thái đơn hàng" numFmtId="0">
      <sharedItems/>
    </cacheField>
    <cacheField name="GIá trị đơn hàng (Trước KM)" numFmtId="0">
      <sharedItems/>
    </cacheField>
    <cacheField name="KM từ người bán" numFmtId="0">
      <sharedItems/>
    </cacheField>
    <cacheField name="Đồng tài trợ" numFmtId="0">
      <sharedItems/>
    </cacheField>
    <cacheField name="Phí thúc đẩy hiển thị" numFmtId="0">
      <sharedItems/>
    </cacheField>
    <cacheField name="Tài trợ bePoint" numFmtId="0">
      <sharedItems/>
    </cacheField>
    <cacheField name="Lấy tại quán" numFmtId="0">
      <sharedItems/>
    </cacheField>
    <cacheField name="Giá trị đơn hàng sau KM" numFmtId="0">
      <sharedItems/>
    </cacheField>
    <cacheField name="Phí DV TMĐT" numFmtId="0">
      <sharedItems/>
    </cacheField>
    <cacheField name="Thuế VAT" numFmtId="0">
      <sharedItems/>
    </cacheField>
    <cacheField name="Thuế PIT" numFmtId="0">
      <sharedItems/>
    </cacheField>
    <cacheField name="Thu nhập tạm tính" numFmtId="165">
      <sharedItems containsSemiMixedTypes="0" containsString="0" containsNumber="1" containsInteger="1" minValue="21750" maxValue="147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80457175929" createdVersion="4" refreshedVersion="4" minRefreshableVersion="3" recordCount="721" xr:uid="{00000000-000A-0000-FFFF-FFFF11000000}">
  <cacheSource type="worksheet">
    <worksheetSource ref="A1:W1048576" sheet="DanhSachGiaoDichChiNhanh" r:id="rId2"/>
  </cacheSource>
  <cacheFields count="23">
    <cacheField name="STT" numFmtId="0">
      <sharedItems containsString="0" containsBlank="1" containsNumber="1" containsInteger="1" minValue="1" maxValue="720"/>
    </cacheField>
    <cacheField name="Ngày giao dịch" numFmtId="0">
      <sharedItems containsBlank="1"/>
    </cacheField>
    <cacheField name="Tên App" numFmtId="0">
      <sharedItems containsBlank="1"/>
    </cacheField>
    <cacheField name="Mã cửa hàng" numFmtId="0">
      <sharedItems containsBlank="1"/>
    </cacheField>
    <cacheField name="Mã chi nhánh" numFmtId="0">
      <sharedItems containsBlank="1"/>
    </cacheField>
    <cacheField name="Chi nhánh" numFmtId="0">
      <sharedItems containsBlank="1"/>
    </cacheField>
    <cacheField name="Mã cửa hàng2" numFmtId="0">
      <sharedItems containsBlank="1"/>
    </cacheField>
    <cacheField name="Cửa hàng" numFmtId="0">
      <sharedItems containsBlank="1" count="24">
        <s v="Cà Phê Muối Chú Long- Hùng Vương"/>
        <s v="Cà Phê Muối Chú Long - Đội Cấn"/>
        <s v="Cà Phê Muối Chú Long - Tôn Đức Thắng"/>
        <s v="Cà Phê Muối Chú Long - Củ Chi"/>
        <s v="Cà Phê Muối Chú Long - Thuận An"/>
        <s v="Cà Phê Muối Chú Long - P.V.Đồng"/>
        <s v="Cà Phê Muối Chú Long - Cà Mau"/>
        <s v="Cà Phê Muối Chú Long - Tân An"/>
        <s v="Cà Phê Muối Chú Long - Vĩnh Long"/>
        <s v="Cà Phê Muối Chú Long - Bà Rịa"/>
        <s v="Cà Phê Muối Chú Long - Đặng Nguyên Cẩn"/>
        <s v="Cà Phê Muối Chú Long - Phan Thiết"/>
        <s v="Cà Phê Muối Chú Long - Long Xuyên"/>
        <s v="Cà Phê Muối Chú Long - Tỉnh lộ 8 Củ Chi"/>
        <s v="Cà Phê Muối Chú Long - CMT8 Tây Ninh"/>
        <s v="Cà Phê Muối Chú Long - Cần Thơ"/>
        <s v="Cà Phê Muối Chú Long - Hoàng Diệu"/>
        <s v="Cà Phê Muối Chú Long - CMT8 Bình Dương"/>
        <s v="Cà Phê Muối Chú Long - Mỹ Tho"/>
        <s v="Cà Phê Muối Chú Long - Cộng Hòa"/>
        <s v="Cà Phê Muối Chú Long - Long Thành"/>
        <s v="Cà Phê Muối Chú Long - Quãng Ngãi"/>
        <s v="Cà Phê Muối Chú Long - N.T.Trực "/>
        <m/>
      </sharedItems>
    </cacheField>
    <cacheField name="Mã quầy" numFmtId="0">
      <sharedItems containsBlank="1"/>
    </cacheField>
    <cacheField name="Quầy" numFmtId="0">
      <sharedItems containsBlank="1"/>
    </cacheField>
    <cacheField name="Nguồn thanh toán" numFmtId="0">
      <sharedItems containsBlank="1"/>
    </cacheField>
    <cacheField name="Mã GD Merchant" numFmtId="0">
      <sharedItems containsBlank="1"/>
    </cacheField>
    <cacheField name="Mã GD Zalopay" numFmtId="0">
      <sharedItems containsBlank="1"/>
    </cacheField>
    <cacheField name="Số tiền giao dịch (VNĐ)" numFmtId="43">
      <sharedItems containsString="0" containsBlank="1" containsNumber="1" containsInteger="1" minValue="8000" maxValue="650000"/>
    </cacheField>
    <cacheField name="Giảm giá / Ưu đãi (VNĐ)" numFmtId="43">
      <sharedItems containsString="0" containsBlank="1" containsNumber="1" containsInteger="1" minValue="0" maxValue="5000"/>
    </cacheField>
    <cacheField name="Số tiền thanh toán (VNĐ)" numFmtId="43">
      <sharedItems containsString="0" containsBlank="1" containsNumber="1" containsInteger="1" minValue="7920" maxValue="650000"/>
    </cacheField>
    <cacheField name="Trạng thái" numFmtId="0">
      <sharedItems containsBlank="1"/>
    </cacheField>
    <cacheField name="Mô tả" numFmtId="0">
      <sharedItems containsBlank="1"/>
    </cacheField>
    <cacheField name="Mã ngân hàng" numFmtId="43">
      <sharedItems containsBlank="1"/>
    </cacheField>
    <cacheField name="Mã ví khác" numFmtId="0">
      <sharedItems containsBlank="1"/>
    </cacheField>
    <cacheField name="Ngày xử lý hoàn trả" numFmtId="0">
      <sharedItems containsBlank="1"/>
    </cacheField>
    <cacheField name="Số tiền hoàn trả cho KH (VND)" numFmtId="0">
      <sharedItems containsString="0" containsBlank="1" containsNumber="1" containsInteger="1" minValue="0" maxValue="0"/>
    </cacheField>
    <cacheField name="Số tiền Merchant yêu cầu hoàn (VND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2249884263" createdVersion="4" refreshedVersion="4" minRefreshableVersion="3" recordCount="120" xr:uid="{00000000-000A-0000-FFFF-FFFF14000000}">
  <cacheSource type="worksheet">
    <worksheetSource ref="A3:AH123" sheet="Sheet1" r:id="rId2"/>
  </cacheSource>
  <cacheFields count="34">
    <cacheField name="STT" numFmtId="0">
      <sharedItems containsSemiMixedTypes="0" containsString="0" containsNumber="1" containsInteger="1" minValue="1" maxValue="120"/>
    </cacheField>
    <cacheField name="Thời gian GD" numFmtId="0">
      <sharedItems/>
    </cacheField>
    <cacheField name="Mã giao dịch" numFmtId="0">
      <sharedItems containsSemiMixedTypes="0" containsString="0" containsNumber="1" containsInteger="1" minValue="736127024" maxValue="737028754"/>
    </cacheField>
    <cacheField name="Chi nhánh" numFmtId="0">
      <sharedItems count="9">
        <s v="CÀ PHÊ MUỐI CHÚ LONG - KHA VẠN CÂN 1200A KHA VẠN CÂN"/>
        <s v="CÀ PHÊ MUỐI CHÚ LONG - TỈNH LỘ 8 CỦ CHI"/>
        <s v="CÀ PHÊ MUỐI CHÚ LONG - BÀ RỊA 615 CÁCH MẠNG THÁNG 8"/>
        <s v="CÀ PHÊ MUỐI CHÚ LONG - VŨNG TÀU 102 HOÀNG HOA THÁM"/>
        <s v="CÀ PHÊ MUỐI CHÚ LONG -  BÌNH LONG"/>
        <s v="CÀ PHÊ MUỐI CHÚ LONG - LONG XUYÊN 422 HÀ HOÀNG HỔ"/>
        <s v="CÀ PHÊ MUỐI CHÚ LONG - CLASSIC 404 LÊ VĂN LƯƠNG"/>
        <s v="CÀ PHÊ MUỐI CHÚ LONG - HOÀNG DIỆU 496 HOÀNG DIỆU"/>
        <s v="CÀ PHÊ MUỐI CHÚ LONG -  HUNG VƯƠNG, HUẾ"/>
      </sharedItems>
    </cacheField>
    <cacheField name="Mã điểm thu" numFmtId="0">
      <sharedItems/>
    </cacheField>
    <cacheField name="Điểm thu" numFmtId="0">
      <sharedItems/>
    </cacheField>
    <cacheField name="Số hóa đơn" numFmtId="0">
      <sharedItems/>
    </cacheField>
    <cacheField name="Số hợp đồng" numFmtId="0">
      <sharedItems/>
    </cacheField>
    <cacheField name="Mã đơn hàng" numFmtId="0">
      <sharedItems/>
    </cacheField>
    <cacheField name="Mã trừ tiền/Mã chuẩn chi" numFmtId="0">
      <sharedItems/>
    </cacheField>
    <cacheField name="Mã khuyến mại" numFmtId="0">
      <sharedItems/>
    </cacheField>
    <cacheField name="Số điện thoại" numFmtId="0">
      <sharedItems/>
    </cacheField>
    <cacheField name="Tên khách hàng" numFmtId="0">
      <sharedItems containsBlank="1"/>
    </cacheField>
    <cacheField name="Số TK/Thẻ" numFmtId="0">
      <sharedItems/>
    </cacheField>
    <cacheField name="Loại giao dịch" numFmtId="0">
      <sharedItems containsNonDate="0" containsString="0" containsBlank="1"/>
    </cacheField>
    <cacheField name="Kênh thanh toán KTS" numFmtId="0">
      <sharedItems containsNonDate="0" containsString="0" containsBlank="1"/>
    </cacheField>
    <cacheField name="Số tiền trước KM" numFmtId="3">
      <sharedItems containsSemiMixedTypes="0" containsString="0" containsNumber="1" containsInteger="1" minValue="8000" maxValue="186000"/>
    </cacheField>
    <cacheField name="Số tiền sau KM" numFmtId="3">
      <sharedItems containsSemiMixedTypes="0" containsString="0" containsNumber="1" containsInteger="1" minValue="8000" maxValue="186000"/>
    </cacheField>
    <cacheField name="Chi tiết sản phẩm" numFmtId="0">
      <sharedItems/>
    </cacheField>
    <cacheField name="Thông tin đặt hàng" numFmtId="0">
      <sharedItems/>
    </cacheField>
    <cacheField name="Ngân hàng" numFmtId="0">
      <sharedItems/>
    </cacheField>
    <cacheField name="Loại thẻ/Tài khoản" numFmtId="0">
      <sharedItems/>
    </cacheField>
    <cacheField name="Loại phát hành" numFmtId="0">
      <sharedItems containsNonDate="0" containsString="0" containsBlank="1"/>
    </cacheField>
    <cacheField name="Nguồn tiền" numFmtId="0">
      <sharedItems/>
    </cacheField>
    <cacheField name="Dịch vụ" numFmtId="0">
      <sharedItems/>
    </cacheField>
    <cacheField name="Kênh thanh toán" numFmtId="0">
      <sharedItems/>
    </cacheField>
    <cacheField name="YC trả góp" numFmtId="0">
      <sharedItems/>
    </cacheField>
    <cacheField name="Trạng thái trả góp" numFmtId="0">
      <sharedItems/>
    </cacheField>
    <cacheField name="Kỳ hạn" numFmtId="0">
      <sharedItems/>
    </cacheField>
    <cacheField name="Trạng thái" numFmtId="0">
      <sharedItems/>
    </cacheField>
    <cacheField name="Thời gian đối soát" numFmtId="0">
      <sharedItems/>
    </cacheField>
    <cacheField name="Ghi chú" numFmtId="0">
      <sharedItems/>
    </cacheField>
    <cacheField name="Thông tin bổ sung" numFmtId="0">
      <sharedItems/>
    </cacheField>
    <cacheField name="Mã lỗi ban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5587731485" createdVersion="4" refreshedVersion="4" minRefreshableVersion="3" recordCount="1042" xr:uid="{00000000-000A-0000-FFFF-FFFF17000000}">
  <cacheSource type="worksheet">
    <worksheetSource ref="A1:L1048576" sheet="Shopeefood_Income_Details_Merch" r:id="rId2"/>
  </cacheSource>
  <cacheFields count="12">
    <cacheField name="STT" numFmtId="0">
      <sharedItems containsString="0" containsBlank="1" containsNumber="1" containsInteger="1" minValue="1" maxValue="1041"/>
    </cacheField>
    <cacheField name="Mã Đơn Hàng" numFmtId="0">
      <sharedItems containsBlank="1"/>
    </cacheField>
    <cacheField name="ID cửa hàng" numFmtId="0">
      <sharedItems containsString="0" containsBlank="1" containsNumber="1" containsInteger="1" minValue="10216423" maxValue="10358040"/>
    </cacheField>
    <cacheField name="Tên cửa hàng" numFmtId="0">
      <sharedItems containsBlank="1" count="49">
        <s v="Cà Phê Muối Chú Long - Nguyễn Huệ"/>
        <s v="Cà Phê Muối Chú Long - Cách Mạng Tháng 8"/>
        <s v="Cà Phê Muối Chú Long - Hà Huy Giáp"/>
        <s v="Cà Phê Muối Chú Long - Đường Láng"/>
        <s v="Cà Phê Muối Chú Long - Thanh Nhàn"/>
        <s v="Cà Phê Muối Chú Long - Lạc Long Quân"/>
        <s v="Cà Phê Muối Chú Long - Hậu Giang"/>
        <s v="Cà Phê Muối Chú Long - Nguyễn Hữu Cảnh"/>
        <s v="Cà Phê Muối Chú Long - Long Xuyên"/>
        <s v="Cà Phê Muối Chú Long - Hùng Vương"/>
        <s v="Cà Phê Muối Chú Long - Công Trường Quốc Tế"/>
        <s v="Cà Phê Muối Chú Long - Vũng Tàu"/>
        <s v="Cà Phê Muối Chú Long - 17A Ngô Tất Tố"/>
        <s v="Cà Phê Muối Chú Long - Trà Vinh"/>
        <s v="Cà Phê Muối Chú Long - Trương Định"/>
        <s v="Cà Phê Muối Chú Long - Võ Văn Kiệt"/>
        <s v="Cà Phê Muối Chú Long - Bà Triệu"/>
        <s v="Cà Phê Muối Chú Long - Hoàng Diệu"/>
        <s v="Cà Phê Muối Chú Long - Huỳnh Tấn Phát"/>
        <s v="Cà Phê Muối Chú Long - Phan Thiết"/>
        <s v="Cà Phê Muối Chú Long - Tân Hoà Đông"/>
        <s v="Cà Phê Muối Chú Long - Đồng Xoài"/>
        <s v="Cà Phê Muối Chú Long - 417 Cộng Hoà"/>
        <s v="Cà Phê Muối Chú Long - Nguyễn Đình Chiểu"/>
        <s v="Cà Phê Muối Chú Long - Lê Duẩn"/>
        <s v="Cà Phê Muối Chú Long - Kha Vạn Cân"/>
        <s v="Cà Phê Muối Chú Long - Bà Rịa"/>
        <s v="Cà Phê Muối Chú Long - Long An"/>
        <s v="Cà Phê Muối Chú Long - 130 Thích Quảng Đức"/>
        <s v="Cà Phê Muối Chú Long - Huỳnh Văn Bánh"/>
        <s v="Cà Phê Muối Chú Long - Ngô Tất Tố"/>
        <s v="Cà Phê Muối Chú Long - Kiên Giang"/>
        <s v="Cà Phê Muối Chú Long - Thích Quảng Đức"/>
        <s v="Cà Phê Muối Chú Long - Classic"/>
        <s v="Cà Phê Muối Chú Long - Cần Thơ"/>
        <s v="Cà Phê Muối Chú Long - Thuận An"/>
        <s v="Cà Phê Muối Chú Long - 1349 Cách Mạng Tháng 8"/>
        <s v="Cà Phê Muối Chú Long - Bình Long"/>
        <s v="Cà Phê Muối Chú Long - Quảng Ngãi"/>
        <s v="Cà Phê Muối Chú Long - Vĩnh Long"/>
        <s v="Cà Phê Muối Chú Long - Tiền Giang"/>
        <s v="Cà Phê Muối Chú Long - Cà Mau"/>
        <s v="Cà Phê Muối Chú Long - Trần Hưng Đạo"/>
        <s v="Cà Phê Muối Chú Long - Đoàn Thị Điểm"/>
        <s v="Cà Phê Muối Chú Long - Tây Ninh"/>
        <s v="Cà Phê Muối Chú Long - Bến Tre"/>
        <s v="Cà Phê Muối Chú Long - Tôn Đức Thắng"/>
        <s v="Cà Phê Muối Chú Long - Đội Cấn"/>
        <m/>
      </sharedItems>
    </cacheField>
    <cacheField name="Thời gian hoàn thành/ huỷ đơn" numFmtId="0">
      <sharedItems containsNonDate="0" containsDate="1" containsString="0" containsBlank="1" minDate="2025-09-02T00:05:55" maxDate="2025-09-03T00:33:29"/>
    </cacheField>
    <cacheField name="Giá trị đơn hàng" numFmtId="0">
      <sharedItems containsString="0" containsBlank="1" containsNumber="1" containsInteger="1" minValue="22" maxValue="412"/>
    </cacheField>
    <cacheField name="Khuyến mại từ quán" numFmtId="0">
      <sharedItems containsString="0" containsBlank="1" containsNumber="1" minValue="0" maxValue="76.5"/>
    </cacheField>
    <cacheField name="Phí dịch vụ" numFmtId="0">
      <sharedItems containsString="0" containsBlank="1" containsNumber="1" containsInteger="1" minValue="0" maxValue="0"/>
    </cacheField>
    <cacheField name="Phí vận chuyển trả cho quán" numFmtId="0">
      <sharedItems containsString="0" containsBlank="1" containsNumber="1" containsInteger="1" minValue="0" maxValue="0"/>
    </cacheField>
    <cacheField name="Chiết khấu" numFmtId="0">
      <sharedItems containsString="0" containsBlank="1" containsNumber="1" minValue="4.3810000000000002" maxValue="97.97"/>
    </cacheField>
    <cacheField name="Thuế khấu trừ" numFmtId="0">
      <sharedItems containsString="0" containsBlank="1" containsNumber="1" containsInteger="1" minValue="0" maxValue="0"/>
    </cacheField>
    <cacheField name="Thực thu" numFmtId="0">
      <sharedItems containsString="0" containsBlank="1" containsNumber="1" minValue="12.119" maxValue="271.031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7810069441" createdVersion="4" refreshedVersion="4" minRefreshableVersion="3" recordCount="98" xr:uid="{00000000-000A-0000-FFFF-FFFF1A000000}">
  <cacheSource type="worksheet">
    <worksheetSource ref="A1:H1048576" sheet="Sheet" r:id="rId2"/>
  </cacheSource>
  <cacheFields count="8">
    <cacheField name="Stt" numFmtId="0">
      <sharedItems containsString="0" containsBlank="1" containsNumber="1" containsInteger="1" minValue="1" maxValue="48"/>
    </cacheField>
    <cacheField name="Nhà hàng" numFmtId="0">
      <sharedItems containsBlank="1" count="51">
        <s v="Cà Phê Muối Chú Long - Công Trường Quốc Tế"/>
        <s v="Merchant Wallet"/>
        <s v="Cà Phê Muối Chú Long - Thanh Nhàn"/>
        <s v="Cà Phê Muối Chú Long - Đội Cấn"/>
        <s v="Cà Phê Muối Chú Long - Đồng Xoài"/>
        <s v="Cà Phê Muối Chú Long - Cần Thơ"/>
        <s v="Cà Phê Muối Chú Long - Huỳnh Văn Bánh"/>
        <s v="Cà Phê Muối Chú Long - Đường Láng"/>
        <s v="Cà Phê Muối Chú Long - Tôn Đức Thắng"/>
        <s v="Cà Phê Muối Chú Long - Bình Long"/>
        <s v="Cà Phê Muối Chú Long - Quảng Ngãi"/>
        <s v="Cà Phê Muối Chú Long - Kiên Giang"/>
        <s v="Cà Phê Muối Chú Long - Võ Văn Kiệt"/>
        <s v="Cà Phê Muối Chú Long - Thích Quảng Đức"/>
        <s v="Cà Phê Muối Chú Long - Vũng Tàu"/>
        <s v="Cà Phê Muối Chú Long - Bà Rịa"/>
        <s v="Cà Phê Muối Chú Long - Long Xuyên"/>
        <s v="Cà Phê Muối Chú Long - Nguyễn Huệ"/>
        <s v="Cà Phê Muối Chú Long - Cà Mau"/>
        <s v="Cà Phê Muối Chú Long - Lạc Long Quân"/>
        <s v="Cà Phê Muối Chú Long - Lê Duẩn"/>
        <s v="Cà Phê Muối Chú Long - Trương Định"/>
        <s v="Cà Phê Muối Chú Long - Hậu Giang"/>
        <s v="Cà Phê Muối Chú Long - Tân Hoà Đông"/>
        <s v="Cà Phê Muối Chú Long - 417 Cộng Hoà"/>
        <s v="Cà Phê Muối Chú Long - Nguyễn Đình Chiểu"/>
        <s v="Cà Phê Muối Chú Long - Phan Thiết"/>
        <s v="Cà Phê Muối Chú Long - Cách Mạng Tháng 8"/>
        <s v="Cà Phê Muối Chú Long - 1349 Cách Mạng Tháng 8"/>
        <s v="Cà Phê Muối Chú Long - Ngô Tất Tố"/>
        <s v="Cà Phê Muối Chú Long - Hùng Vương"/>
        <s v="Cà Phê Muối Chú Long - Kha Vạn Cân"/>
        <s v="Cà Phê Muối Chú Long - Tây Ninh"/>
        <s v="Cà Phê Muối Chú Long - Vĩnh Long"/>
        <s v="Cà Phê Muối Chú Long - Đoàn Thị Điểm"/>
        <s v="Cà Phê Muối Chú Long - Long An"/>
        <s v="Cà Phê Muối Chú Long - Tiền Giang"/>
        <s v="Cà Phê Muối Chú Long - Trà Vinh"/>
        <s v="Cà Phê Muối Chú Long - Thuận An"/>
        <s v="Cà Phê Muối Chú Long - Hoàng Diệu"/>
        <s v="Cà Phê Muối Chú Long - Huỳnh Tấn Phát"/>
        <s v="Cà Phê Muối Chú Long - 130 Thích Quảng Đức"/>
        <s v="Cà Phê Muối Chú Long - Classic"/>
        <s v="Cà Phê Muối Chú Long - Trần Hưng Đạo"/>
        <s v="Cà Phê Muối Chú Long - 17A Ngô Tất Tố"/>
        <s v="Cà Phê Muối Chú Long - Bến Tre"/>
        <s v="Cà Phê Muối Chú Long - Bà Triệu"/>
        <s v="Cà Phê Muối Chú Long - Nguyễn Hữu Cảnh"/>
        <s v="Cà Phê Muối Chú Long - Hà Huy Giáp"/>
        <s v="Tổng cộng"/>
        <m/>
      </sharedItems>
    </cacheField>
    <cacheField name="Số lượng đơn" numFmtId="0">
      <sharedItems containsString="0" containsBlank="1" containsNumber="1" containsInteger="1" minValue="1" maxValue="1041"/>
    </cacheField>
    <cacheField name="Tổng tiền (trước chiết khấu)" numFmtId="0">
      <sharedItems containsString="0" containsBlank="1" containsNumber="1" containsInteger="1" minValue="102000" maxValue="82208000"/>
    </cacheField>
    <cacheField name="Khuyến mãi" numFmtId="0">
      <sharedItems containsString="0" containsBlank="1" containsNumber="1" containsInteger="1" minValue="0" maxValue="12350950"/>
    </cacheField>
    <cacheField name="Phí dịch vụ" numFmtId="0">
      <sharedItems containsString="0" containsBlank="1" containsNumber="1" containsInteger="1" minValue="21240" maxValue="18550438"/>
    </cacheField>
    <cacheField name="Thuế khấu trừ" numFmtId="0">
      <sharedItems containsString="0" containsBlank="1" containsNumber="1" containsInteger="1" minValue="0" maxValue="0"/>
    </cacheField>
    <cacheField name="Tổng tiền" numFmtId="0">
      <sharedItems containsString="0" containsBlank="1" containsNumber="1" containsInteger="1" minValue="58760" maxValue="513070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2">
  <r>
    <s v="02-09-2025 23:21:38"/>
    <s v="970454_V09035245IBT1kJWJ18SL777898"/>
    <s v="970454_V09035245IBT1kJWJ18SL777898"/>
    <n v="99581959791"/>
    <s v="Thành công"/>
    <s v="DUONG NGUYET NHI"/>
    <s v=""/>
    <s v="Chuyển khoản"/>
    <n v="25000"/>
    <s v=""/>
    <s v="QR Code tĩnh đa năng"/>
    <s v="Chuyển khoản Ngân Hàng"/>
    <s v="Ngân hàng hoặc Ví khác"/>
    <s v="DUONG NGUYET NHI chuyen tien FT25246882278476.CT tu 2708200510 DUONG NGUYET NHI tai TCB"/>
    <s v="cfmuoichulongclassic"/>
    <x v="0"/>
  </r>
  <r>
    <s v="02-09-2025 23:06:05"/>
    <s v="970454_V09035245IBT1kJWJWBN9743140"/>
    <s v="970454_V09035245IBT1kJWJWBN9743140"/>
    <n v="99581306124"/>
    <s v="Thành công"/>
    <s v="NGUYEN HUU HUY"/>
    <s v=""/>
    <s v="Chuyển khoản"/>
    <n v="71000"/>
    <s v=""/>
    <s v="QR Code tĩnh đa năng"/>
    <s v="Chuyển khoản Ngân Hàng"/>
    <s v="Ngân hàng hoặc Ví khác"/>
    <s v="NGUYEN HUU HUY chuyen tien FT25246695462861.CT tu 291107686868 NGUYEN HUU HUY tai TCB"/>
    <s v="cfmuoichulongclassic"/>
    <x v="0"/>
  </r>
  <r>
    <s v="02-09-2025 22:59:11"/>
    <s v="970454_V09025245IBT1kJWJQ7R5726414"/>
    <s v="970454_V09025245IBT1kJWJQ7R5726414"/>
    <n v="99580653946"/>
    <s v="Thành công"/>
    <s v="VND-TGTT-TIA LE ANH NHI"/>
    <s v=""/>
    <s v="Chuyển khoản"/>
    <n v="17000"/>
    <s v=""/>
    <s v="QR Code tĩnh đa năng"/>
    <s v="Chuyển khoản Ngân Hàng"/>
    <s v="Ngân hàng hoặc Ví khác"/>
    <s v="TIA LE ANH NHI chuyen tien FT25246169029772.CT tu 19071712112013 VND-TGTT-TIA LE ANH NHI tai TCB"/>
    <s v="chulong68"/>
    <x v="1"/>
  </r>
  <r>
    <s v="02-09-2025 22:52:32"/>
    <s v="970454_V09025245IBT1dWL5E8Z5754344"/>
    <s v="970454_V09025245IBT1dWL5E8Z5754344"/>
    <n v="99580650755"/>
    <s v="Thành công"/>
    <s v="MBBANK IBFT"/>
    <s v=""/>
    <s v="Chuyển khoản"/>
    <n v="18000"/>
    <s v=""/>
    <s v="QR Code tĩnh đa năng"/>
    <s v="Chuyển khoản Ngân Hàng"/>
    <s v="Ngân hàng hoặc Ví khác"/>
    <s v="Nguyen Minh Trung chuyen tien tu ViettelMoney.CT tu 9704229207965596012 MBBANK IBFT tai MB"/>
    <s v="cfmuoitrangbom"/>
    <x v="2"/>
  </r>
  <r>
    <s v="02-09-2025 22:52:06"/>
    <s v="970454_V09025245BFTVG2AKLN3M509911"/>
    <s v="970454_V09025245BFTVG2AKLN3M509911"/>
    <n v="99580650542"/>
    <s v="Thành công"/>
    <s v="LUONG THI DIEM HUONG"/>
    <s v=""/>
    <s v="Chuyển khoản"/>
    <n v="106000"/>
    <s v=""/>
    <s v="QR Code tĩnh đa năng"/>
    <s v="Chuyển khoản Ngân Hàng"/>
    <s v="Ngân hàng hoặc Ví khác"/>
    <s v="MBVCB.10773414326.5245BFTVG2AKLN3M.LUONG THI DIEM HUONG chuyen tien.CT tu 9388238915 LUONG THI DIEM HUONG toi 99MM24313M88002350 MOMO_CA PHE MUOI CHU LONG tai BVBank"/>
    <s v="cfmuoichulongclassic"/>
    <x v="0"/>
  </r>
  <r>
    <s v="02-09-2025 22:44:03"/>
    <s v="970454_V09025245IBT1dWL5KW31696456"/>
    <s v="970454_V09025245IBT1dWL5KW31696456"/>
    <n v="99579815594"/>
    <s v="Thành công"/>
    <s v="MBBANK IBFT"/>
    <s v=""/>
    <s v="Chuyển khoản"/>
    <n v="18000"/>
    <s v=""/>
    <s v="QR Code tĩnh đa năng"/>
    <s v="Chuyển khoản Ngân Hàng"/>
    <s v="Ngân hàng hoặc Ví khác"/>
    <s v="NGUYEN NGOC CHAU chuyen tien.CT tu 0384406714 MBBANK IBFT tai MB"/>
    <s v="cfmuoipquoc"/>
    <x v="3"/>
  </r>
  <r>
    <s v="02-09-2025 22:39:07"/>
    <s v="970454_V09025245IBT1cWJLRAK6620538"/>
    <s v="970454_V09025245IBT1cWJLRAK6620538"/>
    <n v="99579234778"/>
    <s v="Thành công"/>
    <s v="PHAN HOANG MAI VY"/>
    <s v=""/>
    <s v="Chuyển khoản"/>
    <n v="65000"/>
    <s v=""/>
    <s v="QR Code tĩnh đa năng"/>
    <s v="Chuyển khoản Ngân Hàng"/>
    <s v="Ngân hàng hoặc Ví khác"/>
    <s v="QR - PHAN HOANG MAI VY chuyen tien.CT tu 100861664111 PHAN HOANG MAI VY tai Vietin"/>
    <s v="chulong67hg"/>
    <x v="4"/>
  </r>
  <r>
    <s v="02-09-2025 22:37:23"/>
    <s v="970454_V09025245IBT1dWL5GRU8670712"/>
    <s v="970454_V09025245IBT1dWL5GRU8670712"/>
    <n v="99579233663"/>
    <s v="Thành công"/>
    <s v="MBBANK IBFT"/>
    <s v=""/>
    <s v="Chuyển khoản"/>
    <n v="50000"/>
    <s v=""/>
    <s v="QR Code tĩnh đa năng"/>
    <s v="Chuyển khoản Ngân Hàng"/>
    <s v="Ngân hàng hoặc Ví khác"/>
    <s v="NGUYEN LE YEN PHUONG chuyen tien.CT tu 590303221311 MBBANK IBFT tai MB"/>
    <s v="chulong67hg"/>
    <x v="4"/>
  </r>
  <r>
    <s v="02-09-2025 22:36:50"/>
    <s v="970454_V09025245IBT1eWKD39QV864606"/>
    <s v="970454_V09025245IBT1eWKD39QV864606"/>
    <n v="99579233275"/>
    <s v="Thành công"/>
    <s v="LAM TIEN"/>
    <s v=""/>
    <s v="Chuyển khoản"/>
    <n v="40000"/>
    <s v=""/>
    <s v="QR Code tĩnh đa năng"/>
    <s v="Chuyển khoản Ngân Hàng"/>
    <s v="Ngân hàng hoặc Ví khác"/>
    <s v="LAM TIEN Chuyen tien.CT tu 3131059537 LAM TIEN  tai BIDV"/>
    <s v="chulong67hg"/>
    <x v="4"/>
  </r>
  <r>
    <s v="02-09-2025 22:34:58"/>
    <s v="JPEV14K62CQOB97D0OED"/>
    <s v="JPEV14K62CQOB97D0OED"/>
    <n v="99579232081"/>
    <s v="Thành công"/>
    <s v="TRANSFER"/>
    <s v=""/>
    <s v="Chuyển khoản"/>
    <n v="18000"/>
    <s v=""/>
    <s v="QR Code động đa năng"/>
    <s v="Chuyển khoản Ngân Hàng"/>
    <s v="Ngân hàng hoặc Ví khác"/>
    <s v="JPEV14K62CQOB97D0OED"/>
    <s v="chulong301ndc"/>
    <x v="5"/>
  </r>
  <r>
    <s v="02-09-2025 22:32:01"/>
    <s v="970454_V09025245IBT1kJWW3HP4653462"/>
    <s v="970454_V09025245IBT1kJWW3HP4653462"/>
    <n v="99579230095"/>
    <s v="Thành công"/>
    <s v="VND-TGTT-DO NGOC SON"/>
    <s v=""/>
    <s v="Chuyển khoản"/>
    <n v="72000"/>
    <s v=""/>
    <s v="QR Code tĩnh đa năng"/>
    <s v="Chuyển khoản Ngân Hàng"/>
    <s v="Ngân hàng hoặc Ví khác"/>
    <s v="DO NGOC SON chuyen tien FT25246161400576.CT tu 19022122368011 VND-TGTT-DO NGOC SON tai TCB"/>
    <s v="cfmuoithanhnhan"/>
    <x v="6"/>
  </r>
  <r>
    <s v="02-09-2025 22:30:36"/>
    <s v="qrc-MOMOJQKW20230803-8f329cf5-3945-4e66-86ec-b66b2ffafd8f"/>
    <s v="qrc-MOMOJQKW20230803-8f329cf5-3945-4e66-86ec-b66b2ffafd8f"/>
    <n v="99579503094"/>
    <s v="Thành công"/>
    <s v="Lê Nguyễn Hồng Anh"/>
    <s v="****2657"/>
    <s v="Thanh toán"/>
    <n v="15000"/>
    <s v=""/>
    <s v="QR Code tĩnh đa năng"/>
    <s v="Ví MoMo"/>
    <s v="Ví MoMo"/>
    <s v="Thanh toán cho  CÀ PHÊ MUỐI CHÚ LONG CLASSIC"/>
    <s v="cfmuoichulongclassic"/>
    <x v="0"/>
  </r>
  <r>
    <s v="02-09-2025 22:30:07"/>
    <s v="970454_V09025245IBT1kJWW35GZ648056"/>
    <s v="970454_V09025245IBT1kJWW35GZ648056"/>
    <n v="99578834801"/>
    <s v="Thành công"/>
    <s v="VND-TGTT-DO NGOC SON"/>
    <s v=""/>
    <s v="Chuyển khoản"/>
    <n v="90000"/>
    <s v=""/>
    <s v="QR Code tĩnh đa năng"/>
    <s v="Chuyển khoản Ngân Hàng"/>
    <s v="Ngân hàng hoặc Ví khác"/>
    <s v="DO NGOC SON chuyen tien FT25246213104892.CT tu 19022122368011 VND-TGTT-DO NGOC SON tai TCB"/>
    <s v="cfmuoithanhnhan"/>
    <x v="6"/>
  </r>
  <r>
    <s v="02-09-2025 22:28:38"/>
    <s v="970454_V09025245IBT1eWKDFS9W829199"/>
    <s v="970454_V09025245IBT1eWKDFS9W829199"/>
    <n v="99578833727"/>
    <s v="Thành công"/>
    <s v="NGUYEN QUOC HUY"/>
    <s v=""/>
    <s v="Chuyển khoản"/>
    <n v="22000"/>
    <s v=""/>
    <s v="QR Code tĩnh đa năng"/>
    <s v="Chuyển khoản Ngân Hàng"/>
    <s v="Ngân hàng hoặc Ví khác"/>
    <s v="NGUYEN QUOC HUY Chuyen tien.CT tu 1770499095 NGUYEN QUOC HUY  tai BIDV"/>
    <s v="cfmuoichulongclassic"/>
    <x v="0"/>
  </r>
  <r>
    <s v="02-09-2025 22:26:30"/>
    <s v="970454_V09025245IBT1hQF9UJ1F226891"/>
    <s v="970454_V09025245IBT1hQF9UJ1F226891"/>
    <n v="99578279688"/>
    <s v="Thành công"/>
    <s v="SACOMBANK"/>
    <s v=""/>
    <s v="Chuyển khoản"/>
    <n v="61000"/>
    <s v=""/>
    <s v="QR Code tĩnh đa năng"/>
    <s v="Chuyển khoản Ngân Hàng"/>
    <s v="Ngân hàng hoặc Ví khác"/>
    <s v="IBFT BUI TRONG THUY chuyen tien.CT tu 030042015470 SACOMBANK tai SACOMBANK"/>
    <s v="cfmuoiduonglang"/>
    <x v="7"/>
  </r>
  <r>
    <s v="02-09-2025 22:25:05"/>
    <s v="970454_V09025245IBT1eWKDT6Y1813650"/>
    <s v="970454_V09025245IBT1eWKDT6Y1813650"/>
    <n v="99578278679"/>
    <s v="Thành công"/>
    <s v="NGUYEN VAN DUOC"/>
    <s v=""/>
    <s v="Chuyển khoản"/>
    <n v="20000"/>
    <s v=""/>
    <s v="QR Code tĩnh đa năng"/>
    <s v="Chuyển khoản Ngân Hàng"/>
    <s v="Ngân hàng hoặc Ví khác"/>
    <s v="NGUYEN VAN DUOC Chuyen tien.CT tu 8833478807 NGUYEN VAN DUOC  tai BIDV"/>
    <s v="chulong68"/>
    <x v="1"/>
  </r>
  <r>
    <s v="02-09-2025 22:24:51"/>
    <s v="970454_V09025245IBT1kJWWF7E3632015"/>
    <s v="970454_V09025245IBT1kJWWF7E3632015"/>
    <n v="99578278525"/>
    <s v="Thành công"/>
    <s v="VND-TGTT-LE THANH NGAN"/>
    <s v=""/>
    <s v="Chuyển khoản"/>
    <n v="18000"/>
    <s v=""/>
    <s v="QR Code tĩnh đa năng"/>
    <s v="Chuyển khoản Ngân Hàng"/>
    <s v="Ngân hàng hoặc Ví khác"/>
    <s v="LE THANH NGAN chuyen tien FT25246246089012.CT tu 19038705568012 VND-TGTT-LE THANH NGAN tai TCB"/>
    <s v="chulong67hg"/>
    <x v="4"/>
  </r>
  <r>
    <s v="02-09-2025 22:20:20"/>
    <s v="970454_V09025245IBT1dWL5BN13603249"/>
    <s v="970454_V09025245IBT1dWL5BN13603249"/>
    <n v="99577791856"/>
    <s v="Thành công"/>
    <s v="MBBANK IBFT"/>
    <s v=""/>
    <s v="Chuyển khoản"/>
    <n v="93000"/>
    <s v=""/>
    <s v="QR Code tĩnh đa năng"/>
    <s v="Chuyển khoản Ngân Hàng"/>
    <s v="Ngân hàng hoặc Ví khác"/>
    <s v="NGUYEN THI HAI NHI chuyen tien.CT tu 21051825052006 MBBANK IBFT tai MB"/>
    <s v="cfmuoidthidi"/>
    <x v="8"/>
  </r>
  <r>
    <s v="02-09-2025 22:20:20"/>
    <s v="970454_V09025245IBT1dWL5BN2Y603292"/>
    <s v="970454_V09025245IBT1dWL5BN2Y603292"/>
    <n v="99577791857"/>
    <s v="Thành công"/>
    <s v="MBBANK IBFT"/>
    <s v=""/>
    <s v="Chuyển khoản"/>
    <n v="25000"/>
    <s v=""/>
    <s v="QR Code tĩnh đa năng"/>
    <s v="Chuyển khoản Ngân Hàng"/>
    <s v="Ngân hàng hoặc Ví khác"/>
    <s v="NGUYEN NGOC BAO NHI chuyen tien.CT tu 0355216109 MBBANK IBFT tai MB"/>
    <s v="chulong67hg"/>
    <x v="4"/>
  </r>
  <r>
    <s v="02-09-2025 22:19:30"/>
    <s v="970454_V09025245IBT1aWWM2ZFK393241"/>
    <s v="970454_V09025245IBT1aWWM2ZFK393241"/>
    <n v="99577791162"/>
    <s v="Thành công"/>
    <s v="AGRIBANK"/>
    <s v=""/>
    <s v="Chuyển khoản"/>
    <n v="20000"/>
    <s v=""/>
    <s v="QR Code tĩnh đa năng"/>
    <s v="Chuyển khoản Ngân Hàng"/>
    <s v="Ngân hàng hoặc Ví khác"/>
    <s v="VCCB;99MM23359M24026959;NGUYEN CAO TRONG chuyen tien.CT tu 5905937069811 AGRIBANK tai Agri"/>
    <s v="cfmuoitrangbom"/>
    <x v="2"/>
  </r>
  <r>
    <s v="02-09-2025 22:18:10"/>
    <s v="970454_V09025245IBT1iWIQ7WDG448748"/>
    <s v="970454_V09025245IBT1iWIQ7WDG448748"/>
    <n v="99577790016"/>
    <s v="Thành công"/>
    <s v="NGUYEN XUAN BAO"/>
    <s v=""/>
    <s v="Chuyển khoản"/>
    <n v="41000"/>
    <s v=""/>
    <s v="QR Code tĩnh đa năng"/>
    <s v="Chuyển khoản Ngân Hàng"/>
    <s v="Ngân hàng hoặc Ví khác"/>
    <s v="Nguyen Xuan Bao chuyen tien QR.CT tu 42432432002 NGUYEN XUAN BAO tai TPBank"/>
    <s v="cfmuoithanhnhan"/>
    <x v="6"/>
  </r>
  <r>
    <s v="02-09-2025 22:13:48"/>
    <s v="970454_V09025245IBT1iWIQGBYB432621"/>
    <s v="970454_V09025245IBT1iWIQGBYB432621"/>
    <n v="99577212765"/>
    <s v="Thành công"/>
    <s v="NGUYEN VAN VU"/>
    <s v=""/>
    <s v="Chuyển khoản"/>
    <n v="20000"/>
    <s v=""/>
    <s v="QR Code tĩnh đa năng"/>
    <s v="Chuyển khoản Ngân Hàng"/>
    <s v="Ngân hàng hoặc Ví khác"/>
    <s v="Nguyen Van Vu chuyen tien QR.CT tu 10001284403 NGUYEN VAN VU tai TPBank"/>
    <s v="cfmuoitruongdinh"/>
    <x v="9"/>
  </r>
  <r>
    <s v="02-09-2025 22:10:29"/>
    <s v="970454_V09025245IBT1kJWWL96V586164"/>
    <s v="970454_V09025245IBT1kJWWL96V586164"/>
    <n v="99577209923"/>
    <s v="Thành công"/>
    <s v="VND-TGTT-VU KHANH CHI"/>
    <s v=""/>
    <s v="Chuyển khoản"/>
    <n v="25000"/>
    <s v=""/>
    <s v="QR Code tĩnh đa năng"/>
    <s v="Chuyển khoản Ngân Hàng"/>
    <s v="Ngân hàng hoặc Ví khác"/>
    <s v="VU KHANH CHI transfers FT25246112502009.CT tu 19030728060880 VND-TGTT-VU KHANH CHI tai TCB"/>
    <s v="cfmuoithanhnhan"/>
    <x v="6"/>
  </r>
  <r>
    <s v="02-09-2025 22:10:20"/>
    <s v="970454_V09025245IBT1kJWWL2ZL585616"/>
    <s v="970454_V09025245IBT1kJWWL2ZL585616"/>
    <n v="99577119791"/>
    <s v="Thành công"/>
    <s v="VO DUONG NGOC PHUC"/>
    <s v=""/>
    <s v="Chuyển khoản"/>
    <n v="20000"/>
    <s v=""/>
    <s v="QR Code tĩnh đa năng"/>
    <s v="Chuyển khoản Ngân Hàng"/>
    <s v="Ngân hàng hoặc Ví khác"/>
    <s v="VO DUONG NGOC PHUC chuyen tien FT25246609632420.CT tu 9934326160 VO DUONG NGOC PHUC tai TCB"/>
    <s v="chulong68"/>
    <x v="1"/>
  </r>
  <r>
    <s v="02-09-2025 22:08:32"/>
    <s v="970454_V09025245IBT1cWJLF3L7568672"/>
    <s v="970454_V09025245IBT1cWJLF3L7568672"/>
    <n v="99576742879"/>
    <s v="Thành công"/>
    <s v="NGUYEN DINH LONG"/>
    <s v=""/>
    <s v="Chuyển khoản"/>
    <n v="54000"/>
    <s v=""/>
    <s v="QR Code tĩnh đa năng"/>
    <s v="Chuyển khoản Ngân Hàng"/>
    <s v="Ngân hàng hoặc Ví khác"/>
    <s v="QR - NGUYEN DINH LONG chuyen tien.CT tu 105873762906 NGUYEN DINH LONG tai Vietin"/>
    <s v="cfmuoidthidi"/>
    <x v="8"/>
  </r>
  <r>
    <s v="02-09-2025 22:05:55"/>
    <s v="970454_V09025245IBT1dWL5YSDW573308"/>
    <s v="970454_V09025245IBT1dWL5YSDW573308"/>
    <n v="99576740605"/>
    <s v="Thành công"/>
    <s v="MBBANK IBFT"/>
    <s v=""/>
    <s v="Chuyển khoản"/>
    <n v="53000"/>
    <s v=""/>
    <s v="QR Code tĩnh đa năng"/>
    <s v="Chuyển khoản Ngân Hàng"/>
    <s v="Ngân hàng hoặc Ví khác"/>
    <s v="NGUYEN MINH NGHIA chuyen tien.CT tu 0867644608 MBBANK IBFT tai MB"/>
    <s v="cfmuoithanhnhan"/>
    <x v="6"/>
  </r>
  <r>
    <s v="02-09-2025 22:05:01"/>
    <s v="970454_V09025245IBT1dWL5YW2D569309"/>
    <s v="970454_V09025245IBT1dWL5YW2D569309"/>
    <n v="99576639759"/>
    <s v="Thành công"/>
    <s v="MBBANK IBFT"/>
    <s v=""/>
    <s v="Chuyển khoản"/>
    <n v="40000"/>
    <s v=""/>
    <s v="QR Code tĩnh đa năng"/>
    <s v="Chuyển khoản Ngân Hàng"/>
    <s v="Ngân hàng hoặc Ví khác"/>
    <s v="TRAN NGOC HUYEN TRANG chuyen tien.CT tu 0906206983 MBBANK IBFT tai MB"/>
    <s v="cfmuoitruongdinh"/>
    <x v="9"/>
  </r>
  <r>
    <s v="02-09-2025 22:04:36"/>
    <s v="2VBL14K62CN36VW10UQM"/>
    <s v="2VBL14K62CN36VW10UQM"/>
    <n v="99576639411"/>
    <s v="Thành công"/>
    <s v="LY THI TRUC LINH"/>
    <s v=""/>
    <s v="Chuyển khoản"/>
    <n v="50000"/>
    <s v=""/>
    <s v="QR Code động đa năng"/>
    <s v="Chuyển khoản Ngân Hàng"/>
    <s v="Ngân hàng hoặc Ví khác"/>
    <s v="2VBL14K62CN36VW10UQM"/>
    <s v="chulong108thd"/>
    <x v="10"/>
  </r>
  <r>
    <s v="02-09-2025 22:04:24"/>
    <s v="970454_V09025245IBT1jWWYNL4N103853"/>
    <s v="970454_V09025245IBT1jWWYNL4N103853"/>
    <n v="99576639217"/>
    <s v="Thành công"/>
    <s v="NGUYEN PHI HO"/>
    <s v=""/>
    <s v="Chuyển khoản"/>
    <n v="25000"/>
    <s v=""/>
    <s v="QR Code tĩnh đa năng"/>
    <s v="Chuyển khoản Ngân Hàng"/>
    <s v="Ngân hàng hoặc Ví khác"/>
    <s v="NGUYEN PHI HO CHUYEN KHOAN-020925-22:04:23 103853.CT tu 27336337 NGUYEN PHI HO tai ACB"/>
    <s v="chulong67hg"/>
    <x v="4"/>
  </r>
  <r>
    <s v="02-09-2025 22:02:12"/>
    <s v="970454_V09025245IBT1dWL5P5W5525893"/>
    <s v="970454_V09025245IBT1dWL5P5W5525893"/>
    <n v="99576359444"/>
    <s v="Thành công"/>
    <s v="MBBANK IBFT"/>
    <s v=""/>
    <s v="Chuyển khoản"/>
    <n v="60000"/>
    <s v=""/>
    <s v="QR Code tĩnh đa năng"/>
    <s v="Chuyển khoản Ngân Hàng"/>
    <s v="Ngân hàng hoặc Ví khác"/>
    <s v="Ngo Viet Hung chuyen tien tu ViettelMoney.CT tu 9704229204157117145 MBBANK IBFT tai MB"/>
    <s v="cfmuoitruongdinh"/>
    <x v="9"/>
  </r>
  <r>
    <s v="02-09-2025 22:01:26"/>
    <s v="970454_V09025245IBT1hQF9IAU2197727"/>
    <s v="970454_V09025245IBT1hQF9IAU2197727"/>
    <n v="99576358684"/>
    <s v="Thành công"/>
    <s v="SACOMBANK"/>
    <s v=""/>
    <s v="Chuyển khoản"/>
    <n v="25000"/>
    <s v=""/>
    <s v="QR Code tĩnh đa năng"/>
    <s v="Chuyển khoản Ngân Hàng"/>
    <s v="Ngân hàng hoặc Ví khác"/>
    <s v="IBFT LE THI THU TRA chuyen tien.CT tu 020100196647 SACOMBANK tai SACOMBANK"/>
    <s v="cfmuoithanhnhan"/>
    <x v="6"/>
  </r>
  <r>
    <s v="02-09-2025 22:00:41"/>
    <s v="970454_V09025245BFTVG2AG54ZW295552"/>
    <s v="970454_V09025245BFTVG2AG54ZW295552"/>
    <n v="99575981431"/>
    <s v="Thành công"/>
    <s v="HA THI NGOC HUYEN"/>
    <s v=""/>
    <s v="Chuyển khoản"/>
    <n v="45000"/>
    <s v=""/>
    <s v="QR Code tĩnh đa năng"/>
    <s v="Chuyển khoản Ngân Hàng"/>
    <s v="Ngân hàng hoặc Ví khác"/>
    <s v="MBVCB.10773088070.5245BFTVG2AG54ZW.HA THI NGOC HUYEN chuyen tien.CT tu 0301000424719 HA THI NGOC HUYEN toi 99MM23356M93020162 MOMO_CA PHE MUOI CHU LONG tai BVBank"/>
    <s v="cfmuoitruongdinh"/>
    <x v="9"/>
  </r>
  <r>
    <s v="02-09-2025 21:59:57"/>
    <s v="970454_V09025245IBT1dWL5PQRI547281"/>
    <s v="970454_V09025245IBT1dWL5PQRI547281"/>
    <n v="99575980721"/>
    <s v="Thành công"/>
    <s v="MBBANK IBFT"/>
    <s v=""/>
    <s v="Chuyển khoản"/>
    <n v="75000"/>
    <s v=""/>
    <s v="QR Code tĩnh đa năng"/>
    <s v="Chuyển khoản Ngân Hàng"/>
    <s v="Ngân hàng hoặc Ví khác"/>
    <s v="NGUYEN PHUONG UYEN chuyen tien.CT tu 0981621497 MBBANK IBFT tai MB"/>
    <s v="cfmuoithanhnhan"/>
    <x v="6"/>
  </r>
  <r>
    <s v="02-09-2025 21:58:07"/>
    <s v="970454_V09025245IBT1kJWW63G5543044"/>
    <s v="970454_V09025245IBT1kJWW63G5543044"/>
    <n v="99575878967"/>
    <s v="Thành công"/>
    <s v="VND-TGTT-LA TU HAI"/>
    <s v=""/>
    <s v="Chuyển khoản"/>
    <n v="115000"/>
    <s v=""/>
    <s v="QR Code tĩnh đa năng"/>
    <s v="Chuyển khoản Ngân Hàng"/>
    <s v="Ngân hàng hoặc Ví khác"/>
    <s v="LA TU HAI chuyen tien FT25246806650221.CT tu 19021884333014 VND-TGTT-LA TU HAI tai TCB"/>
    <s v="cfmuoithungdao"/>
    <x v="11"/>
  </r>
  <r>
    <s v="02-09-2025 21:56:56"/>
    <s v="970454_V09025245BFTVG2AG5C8T276671"/>
    <s v="970454_V09025245BFTVG2AG5C8T276671"/>
    <n v="99575877811"/>
    <s v="Thành công"/>
    <s v="CAO HOAI BAO HAN"/>
    <s v=""/>
    <s v="Chuyển khoản"/>
    <n v="50000"/>
    <s v=""/>
    <s v="QR Code tĩnh đa năng"/>
    <s v="Chuyển khoản Ngân Hàng"/>
    <s v="Ngân hàng hoặc Ví khác"/>
    <s v="MBVCB.10773068262.5245BFTVG2AG5C8T.CAO HOAI BAO HAN chuyen tien.CT tu 1029563759 CAO HOAI BAO HAN toi 99MM24313M88002350 MOMO_CA PHE MUOI CHU LONG tai BVBank"/>
    <s v="cfmuoichulongclassic"/>
    <x v="0"/>
  </r>
  <r>
    <s v="02-09-2025 21:56:39"/>
    <s v="970454_V09025245IBT1kJWW6GNG537737"/>
    <s v="970454_V09025245IBT1kJWW6GNG537737"/>
    <n v="99575877560"/>
    <s v="Thành công"/>
    <s v="VND-TGTT-NGUYEN THI KHANH VAN"/>
    <s v=""/>
    <s v="Chuyển khoản"/>
    <n v="18000"/>
    <s v=""/>
    <s v="QR Code tĩnh đa năng"/>
    <s v="Chuyển khoản Ngân Hàng"/>
    <s v="Ngân hàng hoặc Ví khác"/>
    <s v="NGUYEN THI KHANH VAN chuyen tien FT25246072175790.CT tu 19035344184010 VND-TGTT-NGUYEN THI KHANH VAN tai TCB"/>
    <s v="cfmuoitruongdinh"/>
    <x v="9"/>
  </r>
  <r>
    <s v="02-09-2025 21:55:24"/>
    <s v="970454_V09025245IBT1eWKD67BC665345"/>
    <s v="970454_V09025245IBT1eWKD67BC665345"/>
    <n v="99575400111"/>
    <s v="Thành công"/>
    <s v="DUONG YEN LINH"/>
    <s v=""/>
    <s v="Chuyển khoản"/>
    <n v="54000"/>
    <s v=""/>
    <s v="QR Code tĩnh đa năng"/>
    <s v="Chuyển khoản Ngân Hàng"/>
    <s v="Ngân hàng hoặc Ví khác"/>
    <s v="DUONG YEN LINH Chuyen tien.CT tu 2680320657 DUONG YEN LINH  tai BIDV"/>
    <s v="cfmuoiduonglang"/>
    <x v="7"/>
  </r>
  <r>
    <s v="02-09-2025 21:54:59"/>
    <s v="970454_V09025245IBT1kJWW6M18531759"/>
    <s v="970454_V09025245IBT1kJWW6M18531759"/>
    <n v="99575309548"/>
    <s v="Thành công"/>
    <s v="VND-TGTT-NGUYEN TRUONG XUAN"/>
    <s v=""/>
    <s v="Chuyển khoản"/>
    <n v="25000"/>
    <s v=""/>
    <s v="QR Code tĩnh đa năng"/>
    <s v="Chuyển khoản Ngân Hàng"/>
    <s v="Ngân hàng hoặc Ví khác"/>
    <s v="NGUYEN TRUONG XUAN chuyen tien FT25246820355401.CT tu 19029106132010 VND-TGTT-NGUYEN TRUONG XUAN tai TCB"/>
    <s v="cfmuoithanhnhan"/>
    <x v="6"/>
  </r>
  <r>
    <s v="02-09-2025 21:54:33"/>
    <s v="970454_V09025245IBT1eWKD6533660412"/>
    <s v="970454_V09025245IBT1eWKD6533660412"/>
    <n v="99575309061"/>
    <s v="Thành công"/>
    <s v="NGUYEN QUOC VIET"/>
    <s v=""/>
    <s v="Chuyển khoản"/>
    <n v="38000"/>
    <s v=""/>
    <s v="QR Code tĩnh đa năng"/>
    <s v="Chuyển khoản Ngân Hàng"/>
    <s v="Ngân hàng hoặc Ví khác"/>
    <s v="NGUYEN QUOC VIET Chuyen tien.CT tu 8808250666 NGUYEN QUOC VIET  tai BIDV"/>
    <s v="cfmuoiduonglang"/>
    <x v="7"/>
  </r>
  <r>
    <s v="02-09-2025 21:54:05"/>
    <s v="970454_V09025245IBT1dWL58T82520613"/>
    <s v="970454_V09025245IBT1dWL58T82520613"/>
    <n v="99575308590"/>
    <s v="Thành công"/>
    <s v="MBBANK IBFT"/>
    <s v=""/>
    <s v="Chuyển khoản"/>
    <n v="50000"/>
    <s v=""/>
    <s v="QR Code tĩnh đa năng"/>
    <s v="Chuyển khoản Ngân Hàng"/>
    <s v="Ngân hàng hoặc Ví khác"/>
    <s v="NGUYEN THI VAN ANH chuyen tien.CT tu 1100320080618 MBBANK IBFT tai MB"/>
    <s v="cfmuoitruongdinh"/>
    <x v="9"/>
  </r>
  <r>
    <s v="02-09-2025 21:53:57"/>
    <s v="970454_V09025245IBT1cWJLTYVC541314"/>
    <s v="970454_V09025245IBT1cWJLTYVC541314"/>
    <n v="99575308472"/>
    <s v="Thành công"/>
    <s v="PHAN VAN BAC"/>
    <s v=""/>
    <s v="Chuyển khoản"/>
    <n v="36000"/>
    <s v=""/>
    <s v="QR Code tĩnh đa năng"/>
    <s v="Chuyển khoản Ngân Hàng"/>
    <s v="Ngân hàng hoặc Ví khác"/>
    <s v="QR - PHAN VAN BAC chuyen tien.CT tu 104868935124 PHAN VAN BAC tai Vietin"/>
    <s v="cfmuoiduonglang"/>
    <x v="7"/>
  </r>
  <r>
    <s v="02-09-2025 21:53:46"/>
    <s v="970454_V09025245IBT1iWIQBXX7354188"/>
    <s v="970454_V09025245IBT1iWIQBXX7354188"/>
    <n v="99575308304"/>
    <s v="Thành công"/>
    <s v="NGUYEN NHAT HA"/>
    <s v=""/>
    <s v="Chuyển khoản"/>
    <n v="60000"/>
    <s v=""/>
    <s v="QR Code tĩnh đa năng"/>
    <s v="Chuyển khoản Ngân Hàng"/>
    <s v="Ngân hàng hoặc Ví khác"/>
    <s v="Nguyen Nhat Ha chuyen tien QR.CT tu 03723406401 NGUYEN NHAT HA tai TPBank"/>
    <s v="cfmuoiduonglang"/>
    <x v="7"/>
  </r>
  <r>
    <s v="02-09-2025 21:53:40"/>
    <s v="970454_V09025245IBT1dWL58ZSP488454"/>
    <s v="970454_V09025245IBT1dWL58ZSP488454"/>
    <n v="99575308192"/>
    <s v="Thành công"/>
    <s v="MBBANK IBFT"/>
    <s v=""/>
    <s v="Chuyển khoản"/>
    <n v="40000"/>
    <s v=""/>
    <s v="QR Code tĩnh đa năng"/>
    <s v="Chuyển khoản Ngân Hàng"/>
    <s v="Ngân hàng hoặc Ví khác"/>
    <s v="Nguyen Thi Khanh Van chuyen tien tu ViettelMoney.CT tu 9704229209643160914 MBBANK IBFT tai MB"/>
    <s v="cfmuoitruongdinh"/>
    <x v="9"/>
  </r>
  <r>
    <s v="02-09-2025 21:52:44"/>
    <s v="970454_V09025245IBT1dWL584T6514677"/>
    <s v="970454_V09025245IBT1dWL584T6514677"/>
    <n v="99575307275"/>
    <s v="Thành công"/>
    <s v="MBBANK IBFT"/>
    <s v=""/>
    <s v="Chuyển khoản"/>
    <n v="60000"/>
    <s v=""/>
    <s v="QR Code tĩnh đa năng"/>
    <s v="Chuyển khoản Ngân Hàng"/>
    <s v="Ngân hàng hoặc Ví khác"/>
    <s v="DUONG DINH THANG chuyen tien.CT tu 320028888 MBBANK IBFT tai MB"/>
    <s v="cfmuointrtruc"/>
    <x v="12"/>
  </r>
  <r>
    <s v="02-09-2025 21:52:03"/>
    <s v="970454_V09025245BFTVG2AGP5YU251764"/>
    <s v="970454_V09025245BFTVG2AGP5YU251764"/>
    <n v="99575306592"/>
    <s v="Thành công"/>
    <s v="BUI QUANG NHAT"/>
    <s v=""/>
    <s v="Chuyển khoản"/>
    <n v="60000"/>
    <s v=""/>
    <s v="QR Code tĩnh đa năng"/>
    <s v="Chuyển khoản Ngân Hàng"/>
    <s v="Ngân hàng hoặc Ví khác"/>
    <s v="MBVCB.10773033220.5245BFTVG2AGP5YU.BUI QUANG NHAT chuyen tien.CT tu 0161001749491 BUI QUANG NHAT toi 99MM25063M04000529 MOMO_CA PHE MUOI CHU LONG tai BVBank"/>
    <s v="cfmuoidthidi"/>
    <x v="8"/>
  </r>
  <r>
    <s v="02-09-2025 21:51:35"/>
    <s v="970454_V09025245IBT1cWJLT9RY537035"/>
    <s v="970454_V09025245IBT1cWJLT9RY537035"/>
    <n v="99575306132"/>
    <s v="Thành công"/>
    <s v="PHAM THI THU"/>
    <s v=""/>
    <s v="Chuyển khoản"/>
    <n v="400000"/>
    <s v=""/>
    <s v="QR Code tĩnh đa năng"/>
    <s v="Chuyển khoản Ngân Hàng"/>
    <s v="Ngân hàng hoặc Ví khác"/>
    <s v="QR - PHAM THI THU chuyen tien.CT tu 100884113925 PHAM THI THU tai Vietin"/>
    <s v="cfmuoileduan"/>
    <x v="13"/>
  </r>
  <r>
    <s v="02-09-2025 21:51:11"/>
    <s v="970454_V09025245IBT1dWL58SXH507434"/>
    <s v="970454_V09025245IBT1dWL58SXH507434"/>
    <n v="99575305723"/>
    <s v="Thành công"/>
    <s v="MBBANK IBFT"/>
    <s v=""/>
    <s v="Chuyển khoản"/>
    <n v="25000"/>
    <s v=""/>
    <s v="QR Code tĩnh đa năng"/>
    <s v="Chuyển khoản Ngân Hàng"/>
    <s v="Ngân hàng hoặc Ví khác"/>
    <s v="PHAM QUANG MINH chuyen tien.CT tu 88801122004 MBBANK IBFT tai MB"/>
    <s v="cfmuoitruongdinh"/>
    <x v="9"/>
  </r>
  <r>
    <s v="02-09-2025 21:51:06"/>
    <s v="970454_V09025245IBT1kJWWE4SN517451"/>
    <s v="970454_V09025245IBT1kJWWE4SN517451"/>
    <n v="99575305607"/>
    <s v="Thành công"/>
    <s v="NGUYEN THI NGOC YEN"/>
    <s v=""/>
    <s v="Chuyển khoản"/>
    <n v="88000"/>
    <s v=""/>
    <s v="QR Code tĩnh đa năng"/>
    <s v="Chuyển khoản Ngân Hàng"/>
    <s v="Ngân hàng hoặc Ví khác"/>
    <s v="NGUYEN THI NGOC YEN chuyen tien FT25246613074894.CT tu 9977430447 NGUYEN THI NGOC YEN tai TCB"/>
    <s v="cfmuoiduonglang"/>
    <x v="7"/>
  </r>
  <r>
    <s v="02-09-2025 21:50:37"/>
    <s v="970454_V09025245IBT1dWL58169504498"/>
    <s v="970454_V09025245IBT1dWL58169504498"/>
    <n v="99575305102"/>
    <s v="Thành công"/>
    <s v="MBBANK IBFT"/>
    <s v=""/>
    <s v="Chuyển khoản"/>
    <n v="20000"/>
    <s v=""/>
    <s v="QR Code tĩnh đa năng"/>
    <s v="Chuyển khoản Ngân Hàng"/>
    <s v="Ngân hàng hoặc Ví khác"/>
    <s v="VU DUC DANH chuyen tien.CT tu 0369535233 MBBANK IBFT tai MB"/>
    <s v="cfmuoitrangbom"/>
    <x v="2"/>
  </r>
  <r>
    <s v="02-09-2025 21:49:07"/>
    <s v="970454_V09025245IBT1dWL5IHNR468038"/>
    <s v="970454_V09025245IBT1dWL5IHNR468038"/>
    <n v="99575303670"/>
    <s v="Thành công"/>
    <s v="MBBANK IBFT"/>
    <s v=""/>
    <s v="Chuyển khoản"/>
    <n v="25000"/>
    <s v=""/>
    <s v="QR Code tĩnh đa năng"/>
    <s v="Chuyển khoản Ngân Hàng"/>
    <s v="Ngân hàng hoặc Ví khác"/>
    <s v="NGUYEN SY PHI LONG chuyen tien.CT tu 26555667788 MBBANK IBFT tai MB"/>
    <s v="cfmuoitrangbom"/>
    <x v="2"/>
  </r>
  <r>
    <s v="02-09-2025 21:48:18"/>
    <s v="970454_V09025245IBT1dWL5I7CV493609"/>
    <s v="970454_V09025245IBT1dWL5I7CV493609"/>
    <n v="99574746265"/>
    <s v="Thành công"/>
    <s v="MBBANK IBFT"/>
    <s v=""/>
    <s v="Chuyển khoản"/>
    <n v="25000"/>
    <s v=""/>
    <s v="QR Code tĩnh đa năng"/>
    <s v="Chuyển khoản Ngân Hàng"/>
    <s v="Ngân hàng hoặc Ví khác"/>
    <s v="NGUYEN THI HUONG .CT tu 8872577686 MBBANK IBFT tai MB"/>
    <s v="chulong884phuriengdo"/>
    <x v="14"/>
  </r>
  <r>
    <s v="02-09-2025 21:47:45"/>
    <s v="970454_V09025245BFTVG2AGP9TY229029"/>
    <s v="970454_V09025245BFTVG2AGP9TY229029"/>
    <n v="99574745717"/>
    <s v="Thành công"/>
    <s v="PHAM SONG KY"/>
    <s v=""/>
    <s v="Chuyển khoản"/>
    <n v="25000"/>
    <s v=""/>
    <s v="QR Code tĩnh đa năng"/>
    <s v="Chuyển khoản Ngân Hàng"/>
    <s v="Ngân hàng hoặc Ví khác"/>
    <s v="MBVCB.10772981152.5245BFTVG2AGP9TY.PHAM SONG KY chuyen tien.CT tu 1029443408 PHAM SONG KY toi 99MM23359M24026959 MOMO_CA PHE MUOI CHU LONG tai BVBank"/>
    <s v="cfmuoitrangbom"/>
    <x v="2"/>
  </r>
  <r>
    <s v="02-09-2025 21:47:33"/>
    <s v="970454_V09025245IBT1iWIQB18X109364"/>
    <s v="970454_V09025245IBT1iWIQB18X109364"/>
    <n v="99574745472"/>
    <s v="Thành công"/>
    <s v="LE TRUNG HIEU"/>
    <s v=""/>
    <s v="Chuyển khoản"/>
    <n v="25000"/>
    <s v=""/>
    <s v="QR Code tĩnh đa năng"/>
    <s v="Chuyển khoản Ngân Hàng"/>
    <s v="Ngân hàng hoặc Ví khác"/>
    <s v="LE TRUNG HIEU chuyen tien.CT tu 0942849345 LE TRUNG HIEU tai VPBank"/>
    <s v="cfmuoitruongdinh"/>
    <x v="9"/>
  </r>
  <r>
    <s v="02-09-2025 21:46:56"/>
    <s v="970454_V09025245BFTVG2AGPXDV224463"/>
    <s v="970454_V09025245BFTVG2AGPXDV224463"/>
    <n v="99574744820"/>
    <s v="Thành công"/>
    <s v="NGUYEN THANH TU"/>
    <s v=""/>
    <s v="Chuyển khoản"/>
    <n v="70000"/>
    <s v=""/>
    <s v="QR Code tĩnh đa năng"/>
    <s v="Chuyển khoản Ngân Hàng"/>
    <s v="Ngân hàng hoặc Ví khác"/>
    <s v="MBVCB.10772988853.5245BFTVG2AGPXDV.NGUYEN THANH TU chuyen tien.CT tu 0931004193350 NGUYEN THANH TU toi 99MM24085M27127372 MOMO_CA PHE MUOI CHU LONG tai BVBank"/>
    <s v="cfmuoithanhnhan"/>
    <x v="6"/>
  </r>
  <r>
    <s v="02-09-2025 21:46:32"/>
    <s v="970454_V09025245IBT1kJWWK777500546"/>
    <s v="970454_V09025245IBT1kJWWK777500546"/>
    <n v="99574744425"/>
    <s v="Thành công"/>
    <s v="NGUYEN TIEN THANH"/>
    <s v=""/>
    <s v="Chuyển khoản"/>
    <n v="25000"/>
    <s v=""/>
    <s v="QR Code tĩnh đa năng"/>
    <s v="Chuyển khoản Ngân Hàng"/>
    <s v="Ngân hàng hoặc Ví khác"/>
    <s v="NGUYEN TIEN THANH chuyen tien FT25246206155871.CT tu 7882021282 NGUYEN TIEN THANH tai TCB"/>
    <s v="chulong17ntt"/>
    <x v="15"/>
  </r>
  <r>
    <s v="02-09-2025 21:46:06"/>
    <s v="970454_V09025245IBT1dWL5I24T483365"/>
    <s v="970454_V09025245IBT1dWL5I24T483365"/>
    <n v="99574743992"/>
    <s v="Thành công"/>
    <s v="MBBANK IBFT"/>
    <s v=""/>
    <s v="Chuyển khoản"/>
    <n v="25000"/>
    <s v=""/>
    <s v="QR Code tĩnh đa năng"/>
    <s v="Chuyển khoản Ngân Hàng"/>
    <s v="Ngân hàng hoặc Ví khác"/>
    <s v="LE THI KIM TUYEN chuyen tien.CT tu 0706319430 MBBANK IBFT tai MB"/>
    <s v="chulong187llq"/>
    <x v="16"/>
  </r>
  <r>
    <s v="02-09-2025 21:45:13"/>
    <s v="JPEVB9LOGHO53RDJ0VCD"/>
    <s v="JPEVB9LOGHO53RDJ0VCD"/>
    <n v="99575224558"/>
    <s v="Thành công"/>
    <s v="Nguyễn Huỳnh Như"/>
    <s v="****6031"/>
    <s v="Thanh toán"/>
    <n v="77000"/>
    <s v=""/>
    <s v="QR Code động đa năng"/>
    <s v="Ví MoMo"/>
    <s v="Ví MoMo"/>
    <s v="JPEVB9LOGHO53RDJ0VCD"/>
    <s v="chulong301ndc"/>
    <x v="5"/>
  </r>
  <r>
    <s v="02-09-2025 21:42:04"/>
    <s v="970454_V09025245IBT1kJWW7ZWS483683"/>
    <s v="970454_V09025245IBT1kJWW7ZWS483683"/>
    <n v="99574173019"/>
    <s v="Thành công"/>
    <s v="VND-TGTT-NGUYEN DUC LONG"/>
    <s v=""/>
    <s v="Chuyển khoản"/>
    <n v="50000"/>
    <s v=""/>
    <s v="QR Code tĩnh đa năng"/>
    <s v="Chuyển khoản Ngân Hàng"/>
    <s v="Ngân hàng hoặc Ví khác"/>
    <s v="NGUYEN DUC LONG chuyen tien FT25246241212116.CT tu 19026232033037 VND-TGTT-NGUYEN DUC LONG tai TCB"/>
    <s v="cfmuoitruongdinh"/>
    <x v="9"/>
  </r>
  <r>
    <s v="02-09-2025 21:40:43"/>
    <s v="970454_V09025245IBT1dWL5MQ3K458554"/>
    <s v="970454_V09025245IBT1dWL5MQ3K458554"/>
    <n v="99574171432"/>
    <s v="Thành công"/>
    <s v="MBBANK IBFT"/>
    <s v=""/>
    <s v="Chuyển khoản"/>
    <n v="4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21:39:07"/>
    <s v="970454_V09025245IBT1dWL5VEGB451696"/>
    <s v="970454_V09025245IBT1dWL5VEGB451696"/>
    <n v="99574069832"/>
    <s v="Thành công"/>
    <s v="MBBANK IBFT"/>
    <s v=""/>
    <s v="Chuyển khoản"/>
    <n v="43000"/>
    <s v=""/>
    <s v="QR Code tĩnh đa năng"/>
    <s v="Chuyển khoản Ngân Hàng"/>
    <s v="Ngân hàng hoặc Ví khác"/>
    <s v="NGUYEN XUAN TRUONG chuyen tien.CT tu 24689898999 MBBANK IBFT tai MB"/>
    <s v="cfmuoitruongdinh"/>
    <x v="9"/>
  </r>
  <r>
    <s v="02-09-2025 21:38:07"/>
    <s v="970454_V09025245IBT1iWIQYLCY290706"/>
    <s v="970454_V09025245IBT1iWIQYLCY290706"/>
    <n v="99574068667"/>
    <s v="Thành công"/>
    <s v="NGUYEN TRONG QUANG"/>
    <s v=""/>
    <s v="Chuyển khoản"/>
    <n v="75000"/>
    <s v=""/>
    <s v="QR Code tĩnh đa năng"/>
    <s v="Chuyển khoản Ngân Hàng"/>
    <s v="Ngân hàng hoặc Ví khác"/>
    <s v="Nguyen Trong Quang chuyen tien QR.CT tu 55555888888 NGUYEN TRONG QUANG tai TPBank"/>
    <s v="cfmuoiduonglang"/>
    <x v="7"/>
  </r>
  <r>
    <s v="02-09-2025 21:38:03"/>
    <s v="2VBLB9LOFXUTEVP70HSO"/>
    <s v="2VBLB9LOFXUTEVP70HSO"/>
    <n v="99574068603"/>
    <s v="Thành công"/>
    <s v="VND-TGTT- THACH THI TUONG VAN"/>
    <s v=""/>
    <s v="Chuyển khoản"/>
    <n v="25000"/>
    <s v=""/>
    <s v="QR Code động đa năng"/>
    <s v="Chuyển khoản Ngân Hàng"/>
    <s v="Ngân hàng hoặc Ví khác"/>
    <s v="2VBLB9LOFXUTEVP70HSO"/>
    <s v="chulong108thd"/>
    <x v="10"/>
  </r>
  <r>
    <s v="02-09-2025 21:37:20"/>
    <s v="970454_V09025245BFTVG2AGPQMJ172168"/>
    <s v="970454_V09025245BFTVG2AGPQMJ172168"/>
    <n v="99574067764"/>
    <s v="Thành công"/>
    <s v="BUI CONG MINH"/>
    <s v=""/>
    <s v="Chuyển khoản"/>
    <n v="38000"/>
    <s v=""/>
    <s v="QR Code tĩnh đa năng"/>
    <s v="Chuyển khoản Ngân Hàng"/>
    <s v="Ngân hàng hoặc Ví khác"/>
    <s v="MBVCB.10772910712.5245BFTVG2AGPQMJ.BUI CONG MINH chuyen tien.CT tu 1039726741 BUI CONG MINH toi 99MM23359M66019058 MOMO_CA PHE MUOI CHU LONG tai BVBank"/>
    <s v="cfmuoiqtr"/>
    <x v="17"/>
  </r>
  <r>
    <s v="02-09-2025 21:36:59"/>
    <s v="970454_V09025245IBT1kJWWG6WX464512"/>
    <s v="970454_V09025245IBT1kJWWG6WX464512"/>
    <n v="99574067372"/>
    <s v="Thành công"/>
    <s v="TRAN MINH LINH"/>
    <s v=""/>
    <s v="Chuyển khoản"/>
    <n v="25000"/>
    <s v=""/>
    <s v="QR Code tĩnh đa năng"/>
    <s v="Chuyển khoản Ngân Hàng"/>
    <s v="Ngân hàng hoặc Ví khác"/>
    <s v="TRAN MINH LINH chuyen tien FT25246082570710.CT tu 4566788999 TRAN MINH LINH tai TCB"/>
    <s v="cfmuoitruongdinh"/>
    <x v="9"/>
  </r>
  <r>
    <s v="02-09-2025 21:35:40"/>
    <s v="970454_V09025245IBT1iWIQYYBV095115"/>
    <s v="970454_V09025245IBT1iWIQYYBV095115"/>
    <n v="99573497735"/>
    <s v="Thành công"/>
    <s v="HOANG THI NGOC MAI"/>
    <s v=""/>
    <s v="Chuyển khoản"/>
    <n v="275000"/>
    <s v=""/>
    <s v="QR Code tĩnh đa năng"/>
    <s v="Chuyển khoản Ngân Hàng"/>
    <s v="Ngân hàng hoặc Ví khác"/>
    <s v="HOANG THI NGOC MAI chuyen tien.CT tu 0919579999 HOANG THI NGOC MAI tai VPBank"/>
    <s v="cfmuoiduonglang"/>
    <x v="7"/>
  </r>
  <r>
    <s v="02-09-2025 21:35:21"/>
    <s v="970454_V09025245IBT1kJWWG8HL458276"/>
    <s v="970454_V09025245IBT1kJWWG8HL458276"/>
    <n v="99573497390"/>
    <s v="Thành công"/>
    <s v="NGUYEN NGOC TAN"/>
    <s v=""/>
    <s v="Chuyển khoản"/>
    <n v="110000"/>
    <s v=""/>
    <s v="QR Code tĩnh đa năng"/>
    <s v="Chuyển khoản Ngân Hàng"/>
    <s v="Ngân hàng hoặc Ví khác"/>
    <s v="NGUYEN NGOC TAN chuyen tien FT25246661386983.CT tu 968555555555 NGUYEN NGOC TAN tai TCB"/>
    <s v="cfmuoithanhnhan"/>
    <x v="6"/>
  </r>
  <r>
    <s v="02-09-2025 21:33:23"/>
    <s v="970454_V09025245IBT1dWL5DY79424962"/>
    <s v="970454_V09025245IBT1dWL5DY79424962"/>
    <n v="99573495297"/>
    <s v="Thành công"/>
    <s v="MBBANK IBFT"/>
    <s v=""/>
    <s v="Chuyển khoản"/>
    <n v="50000"/>
    <s v=""/>
    <s v="QR Code tĩnh đa năng"/>
    <s v="Chuyển khoản Ngân Hàng"/>
    <s v="Ngân hàng hoặc Ví khác"/>
    <s v="VU THI HOANG ANH chuyen tien.CT tu 0376130358 MBBANK IBFT tai MB"/>
    <s v="cfmuoithanhnhan"/>
    <x v="6"/>
  </r>
  <r>
    <s v="02-09-2025 21:33:06"/>
    <s v="970454_V09025245IBT1kJWWAXMA449735"/>
    <s v="970454_V09025245IBT1kJWWAXMA449735"/>
    <n v="99573495007"/>
    <s v="Thành công"/>
    <s v="VND-TGTT-TRAN THI ANH LINH"/>
    <s v=""/>
    <s v="Chuyển khoản"/>
    <n v="74000"/>
    <s v=""/>
    <s v="QR Code tĩnh đa năng"/>
    <s v="Chuyển khoản Ngân Hàng"/>
    <s v="Ngân hàng hoặc Ví khác"/>
    <s v="TRAN THI ANH LINH chuyen tien FT25246166448827.CT tu 19036778124012 VND-TGTT-TRAN THI ANH LINH tai TCB"/>
    <s v="chulong67hg"/>
    <x v="4"/>
  </r>
  <r>
    <s v="02-09-2025 21:32:33"/>
    <s v="970454_V09025245BFTVG2AG7D4T145842"/>
    <s v="970454_V09025245BFTVG2AG7D4T145842"/>
    <n v="99573494439"/>
    <s v="Thành công"/>
    <s v="NGUYEN TRUNG KIEN"/>
    <s v=""/>
    <s v="Chuyển khoản"/>
    <n v="70000"/>
    <s v=""/>
    <s v="QR Code tĩnh đa năng"/>
    <s v="Chuyển khoản Ngân Hàng"/>
    <s v="Ngân hàng hoặc Ví khác"/>
    <s v="MBVCB.10772866300.5245BFTVG2AG7D4T.NGUYEN TRUNG KIEN chuyen tien.CT tu 1034099790 NGUYEN TRUNG KIEN toi 99MM24157M78095712 MOMO_CA PHE MUOI CHU LONG tai BVBank"/>
    <s v="cfmuoiduonglang"/>
    <x v="7"/>
  </r>
  <r>
    <s v="02-09-2025 21:31:27"/>
    <s v="970454_V09025245BFTVG2AG79PE139037"/>
    <s v="970454_V09025245BFTVG2AG79PE139037"/>
    <n v="99573493285"/>
    <s v="Thành công"/>
    <s v="DUONG THUY LINH"/>
    <s v=""/>
    <s v="Chuyển khoản"/>
    <n v="50000"/>
    <s v=""/>
    <s v="QR Code tĩnh đa năng"/>
    <s v="Chuyển khoản Ngân Hàng"/>
    <s v="Ngân hàng hoặc Ví khác"/>
    <s v="MBVCB.10772850455.5245BFTVG2AG79PE.DUONG THUY LINH chuyen tien.CT tu 1050703435 DUONG THUY LINH toi 99MM24157M78095712 MOMO_CA PHE MUOI CHU LONG tai BVBank"/>
    <s v="cfmuoiduonglang"/>
    <x v="7"/>
  </r>
  <r>
    <s v="02-09-2025 21:31:15"/>
    <s v="970454_V09025245IBT1eWKDGHF1969170"/>
    <s v="970454_V09025245IBT1eWKDGHF1969170"/>
    <n v="99573493032"/>
    <s v="Thành công"/>
    <s v="NGUYEN DANG MINH DUC"/>
    <s v=""/>
    <s v="Chuyển khoản"/>
    <n v="25000"/>
    <s v=""/>
    <s v="QR Code tĩnh đa năng"/>
    <s v="Chuyển khoản Ngân Hàng"/>
    <s v="Ngân hàng hoặc Ví khác"/>
    <s v="NGUYEN DANG MINH DUC Chuyen tien.CT tu 5012024131 NGUYEN DANG MINH DUC  tai BIDV"/>
    <s v="cfmuoithanhnhan"/>
    <x v="6"/>
  </r>
  <r>
    <s v="02-09-2025 21:29:38"/>
    <s v="970454_V09025245IBT1dWL5SKDP375641"/>
    <s v="970454_V09025245IBT1dWL5SKDP375641"/>
    <n v="99572923327"/>
    <s v="Thành công"/>
    <s v="MBBANK IBFT"/>
    <s v=""/>
    <s v="Chuyển khoản"/>
    <n v="25000"/>
    <s v=""/>
    <s v="QR Code tĩnh đa năng"/>
    <s v="Chuyển khoản Ngân Hàng"/>
    <s v="Ngân hàng hoặc Ví khác"/>
    <s v="NGUYEN HA CAM TRANG chuyen tien.CT tu 0905995899 MBBANK IBFT tai MB"/>
    <s v="cfmuoibatrieu"/>
    <x v="18"/>
  </r>
  <r>
    <s v="02-09-2025 21:28:49"/>
    <s v="970454_V09025245IBT1iWIQP5XW250659"/>
    <s v="970454_V09025245IBT1iWIQP5XW250659"/>
    <n v="99572922401"/>
    <s v="Thành công"/>
    <s v="NGO THUY TRANG"/>
    <s v=""/>
    <s v="Chuyển khoản"/>
    <n v="50000"/>
    <s v=""/>
    <s v="QR Code tĩnh đa năng"/>
    <s v="Chuyển khoản Ngân Hàng"/>
    <s v="Ngân hàng hoặc Ví khác"/>
    <s v="Ngo Thuy Trang chuyen tien QR.CT tu 84202021992 NGO THUY TRANG tai TPBank"/>
    <s v="cfmuoithanhnhan"/>
    <x v="6"/>
  </r>
  <r>
    <s v="02-09-2025 21:28:10"/>
    <s v="970454_V09025245IBT1iWIQPUEX248061"/>
    <s v="970454_V09025245IBT1iWIQPUEX248061"/>
    <n v="99572921594"/>
    <s v="Thành công"/>
    <s v="DOAN THU HUONG"/>
    <s v=""/>
    <s v="Chuyển khoản"/>
    <n v="50000"/>
    <s v=""/>
    <s v="QR Code tĩnh đa năng"/>
    <s v="Chuyển khoản Ngân Hàng"/>
    <s v="Ngân hàng hoặc Ví khác"/>
    <s v="Doan Thu Huong chuyen tien QR.CT tu 01014558001 DOAN THU HUONG tai TPBank"/>
    <s v="cfmuoithanhnhan"/>
    <x v="6"/>
  </r>
  <r>
    <s v="02-09-2025 21:27:19"/>
    <s v="970454_V09025245IBT1cWJLZ5H3484629"/>
    <s v="970454_V09025245IBT1cWJLZ5H3484629"/>
    <n v="99572920632"/>
    <s v="Thành công"/>
    <s v="NGUYEN TRUNG MINH"/>
    <s v=""/>
    <s v="Chuyển khoản"/>
    <n v="18000"/>
    <s v=""/>
    <s v="QR Code tĩnh đa năng"/>
    <s v="Chuyển khoản Ngân Hàng"/>
    <s v="Ngân hàng hoặc Ví khác"/>
    <s v="QR - NGUYEN TRUNG MINH chuyen tien.CT tu 104001292979 NGUYEN TRUNG MINH tai Vietin"/>
    <s v="cfmuoiduonglang"/>
    <x v="7"/>
  </r>
  <r>
    <s v="02-09-2025 21:26:08"/>
    <s v="970454_V09025245IBT1dWL593TT391862"/>
    <s v="970454_V09025245IBT1dWL593TT391862"/>
    <n v="99572849363"/>
    <s v="Thành công"/>
    <s v="MBBANK IBFT"/>
    <s v=""/>
    <s v="Chuyển khoản"/>
    <n v="75000"/>
    <s v=""/>
    <s v="QR Code tĩnh đa năng"/>
    <s v="Chuyển khoản Ngân Hàng"/>
    <s v="Ngân hàng hoặc Ví khác"/>
    <s v="LE HONG KHUYEN chuyen tien.CT tu 0986797892 MBBANK IBFT tai MB"/>
    <s v="cfmuoitruongdinh"/>
    <x v="9"/>
  </r>
  <r>
    <s v="02-09-2025 21:25:42"/>
    <s v="970454_V09025245IBT1dWL59LYU357118"/>
    <s v="970454_V09025245IBT1dWL59LYU357118"/>
    <n v="99572848843"/>
    <s v="Thành công"/>
    <s v="MBBANK IBFT"/>
    <s v=""/>
    <s v="Chuyển khoản"/>
    <n v="25000"/>
    <s v=""/>
    <s v="QR Code tĩnh đa năng"/>
    <s v="Chuyển khoản Ngân Hàng"/>
    <s v="Ngân hàng hoặc Ví khác"/>
    <s v="NGUYEN VAN HAI QUAN chuyen tien.CT tu 040412022211 MBBANK IBFT tai MB"/>
    <s v="cfmuoihodieu"/>
    <x v="19"/>
  </r>
  <r>
    <s v="02-09-2025 21:24:50"/>
    <s v="970454_V09025245IBT1cWJLZSJ8478742"/>
    <s v="970454_V09025245IBT1cWJLZSJ8478742"/>
    <n v="99572847918"/>
    <s v="Thành công"/>
    <s v="TRAN VAN HIEU"/>
    <s v=""/>
    <s v="Chuyển khoản"/>
    <n v="40000"/>
    <s v=""/>
    <s v="QR Code tĩnh đa năng"/>
    <s v="Chuyển khoản Ngân Hàng"/>
    <s v="Ngân hàng hoặc Ví khác"/>
    <s v="QR - TRAN VAN HIEU chuyen tien.CT tu 102882244273 TRAN VAN HIEU tai Vietin"/>
    <s v="cfmuoibatrieu"/>
    <x v="18"/>
  </r>
  <r>
    <s v="02-09-2025 21:24:13"/>
    <s v="Y9KQB9LOEYP56S7Z0BW9"/>
    <s v="Y9KQB9LOEYP56S7Z0BW9"/>
    <n v="99572377534"/>
    <s v="Thành công"/>
    <s v="CAO THANH HUNG"/>
    <s v=""/>
    <s v="Chuyển khoản"/>
    <n v="36000"/>
    <s v=""/>
    <s v="QR Code động đa năng"/>
    <s v="Chuyển khoản Ngân Hàng"/>
    <s v="Ngân hàng hoặc Ví khác"/>
    <s v="Y9KQB9LOEYP56S7Z0BW9"/>
    <s v="chulong601tn"/>
    <x v="20"/>
  </r>
  <r>
    <s v="02-09-2025 21:22:13"/>
    <s v="970454_V09025245IBT1bWKD4BFV135620"/>
    <s v="970454_V09025245IBT1bWKD4BFV135620"/>
    <n v="99572375379"/>
    <s v="Thành công"/>
    <s v="LE VAN CHUNG"/>
    <s v=""/>
    <s v="Chuyển khoản"/>
    <n v="36000"/>
    <s v=""/>
    <s v="QR Code tĩnh đa năng"/>
    <s v="Chuyển khoản Ngân Hàng"/>
    <s v="Ngân hàng hoặc Ví khác"/>
    <s v="Le Van Chung chuyen tien.CT tu 11001010840721 LE VAN CHUNG tai MSB"/>
    <s v="cfmuoithanhnhan"/>
    <x v="6"/>
  </r>
  <r>
    <s v="02-09-2025 21:21:45"/>
    <s v="970454_V09025245IBT1kJWWBAX5406000"/>
    <s v="970454_V09025245IBT1kJWWBAX5406000"/>
    <n v="99572374872"/>
    <s v="Thành công"/>
    <s v="VND-TGTT-DOAN VAN DAI"/>
    <s v=""/>
    <s v="Chuyển khoản"/>
    <n v="25000"/>
    <s v=""/>
    <s v="QR Code tĩnh đa năng"/>
    <s v="Chuyển khoản Ngân Hàng"/>
    <s v="Ngân hàng hoặc Ví khác"/>
    <s v="DOAN VAN DAI chuyen tien FT25246396760589.CT tu 19034713088016 VND-TGTT-DOAN VAN DAI tai TCB"/>
    <s v="cfmuoitruongdinh"/>
    <x v="9"/>
  </r>
  <r>
    <s v="02-09-2025 21:20:12"/>
    <s v="qrc-MOMOJQKW20230803-63617d08-25c6-4c57-9baa-ae753912db94"/>
    <s v="qrc-MOMOJQKW20230803-63617d08-25c6-4c57-9baa-ae753912db94"/>
    <n v="99572603132"/>
    <s v="Thành công"/>
    <s v="Trần Yến Nhi"/>
    <s v="****0334"/>
    <s v="Thanh toán"/>
    <n v="73000"/>
    <s v=""/>
    <s v="QR Code tĩnh đa năng"/>
    <s v="Ví MoMo"/>
    <s v="Ví MoMo"/>
    <s v="Thanh toán cho  CÀ PHÊ MUỐI CHÚ LONG CLASSIC"/>
    <s v="cfmuoichulongclassic"/>
    <x v="0"/>
  </r>
  <r>
    <s v="02-09-2025 21:19:21"/>
    <s v="970454_V09025245IBT1dWL52UF7328018"/>
    <s v="970454_V09025245IBT1dWL52UF7328018"/>
    <n v="99571814067"/>
    <s v="Thành công"/>
    <s v="MBBANK IBFT"/>
    <s v=""/>
    <s v="Chuyển khoản"/>
    <n v="36000"/>
    <s v=""/>
    <s v="QR Code tĩnh đa năng"/>
    <s v="Chuyển khoản Ngân Hàng"/>
    <s v="Ngân hàng hoặc Ví khác"/>
    <s v="TRINH THI THU HUYEN chuyen tien.CT tu 0398893606 MBBANK IBFT tai MB"/>
    <s v="cfmuoitruongdinh"/>
    <x v="9"/>
  </r>
  <r>
    <s v="02-09-2025 21:19:09"/>
    <s v="970454_V09025245BFTVG2AG65QR068784"/>
    <s v="970454_V09025245BFTVG2AG65QR068784"/>
    <n v="99571813913"/>
    <s v="Thành công"/>
    <s v="DAO VIET DUNG"/>
    <s v=""/>
    <s v="Chuyển khoản"/>
    <n v="25000"/>
    <s v=""/>
    <s v="QR Code tĩnh đa năng"/>
    <s v="Chuyển khoản Ngân Hàng"/>
    <s v="Ngân hàng hoặc Ví khác"/>
    <s v="MBVCB.10772754434.5245BFTVG2AG65QR.DAO VIET DUNG chuyen tien.CT tu 9898172702 DAO VIET DUNG toi 99MM23356M93020162 MOMO_CA PHE MUOI CHU LONG tai BVBank"/>
    <s v="cfmuoitruongdinh"/>
    <x v="9"/>
  </r>
  <r>
    <s v="02-09-2025 21:18:59"/>
    <s v="970454_V09025245IBT1dWL52IVK326389"/>
    <s v="970454_V09025245IBT1dWL52IVK326389"/>
    <n v="99571813714"/>
    <s v="Thành công"/>
    <s v="MBBANK IBFT"/>
    <s v=""/>
    <s v="Chuyển khoản"/>
    <n v="50000"/>
    <s v=""/>
    <s v="QR Code tĩnh đa năng"/>
    <s v="Chuyển khoản Ngân Hàng"/>
    <s v="Ngân hàng hoặc Ví khác"/>
    <s v="DINH ANH DAI chuyen tien.CT tu 0386596432 MBBANK IBFT tai MB"/>
    <s v="cfmuoithanhnhan"/>
    <x v="6"/>
  </r>
  <r>
    <s v="02-09-2025 21:18:40"/>
    <s v="970454_V09025245IBT1aWWMWQVB631208"/>
    <s v="970454_V09025245IBT1aWWMWQVB631208"/>
    <n v="99571813411"/>
    <s v="Thành công"/>
    <s v="NGUYEN THI TRUC XUAN"/>
    <s v=""/>
    <s v="Chuyển khoản"/>
    <n v="45000"/>
    <s v=""/>
    <s v="QR Code tĩnh đa năng"/>
    <s v="Chuyển khoản Ngân Hàng"/>
    <s v="Ngân hàng hoặc Ví khác"/>
    <s v="IBT From SeABank.CT tu 000002505693 NGUYEN THI TRUC XUAN tai SeABank"/>
    <s v="chulong67hg"/>
    <x v="4"/>
  </r>
  <r>
    <s v="02-09-2025 21:16:25"/>
    <s v="970454_V09025245IBT1cWJL6S7V459871"/>
    <s v="970454_V09025245IBT1cWJL6S7V459871"/>
    <n v="99571810837"/>
    <s v="Thành công"/>
    <s v="VAI NGUYET THANH PHUONG"/>
    <s v=""/>
    <s v="Chuyển khoản"/>
    <n v="81000"/>
    <s v=""/>
    <s v="QR Code tĩnh đa năng"/>
    <s v="Chuyển khoản Ngân Hàng"/>
    <s v="Ngân hàng hoặc Ví khác"/>
    <s v="QR - VAI NGUYET THANH PHUONG chuyen tien.CT tu 104879809974 VAI NGUYET THANH PHUONG tai Vietin"/>
    <s v="chulong67hg"/>
    <x v="4"/>
  </r>
  <r>
    <s v="02-09-2025 21:15:53"/>
    <s v="970454_V09025245IBT1kJWW5UUR383718"/>
    <s v="970454_V09025245IBT1kJWW5UUR383718"/>
    <n v="99571810238"/>
    <s v="Thành công"/>
    <s v="VND-TGTT-PHAM VAN SON"/>
    <s v=""/>
    <s v="Chuyển khoản"/>
    <n v="25000"/>
    <s v=""/>
    <s v="QR Code tĩnh đa năng"/>
    <s v="Chuyển khoản Ngân Hàng"/>
    <s v="Ngân hàng hoặc Ví khác"/>
    <s v="PHAM VAN SON chuyen tien FT25246165134013.CT tu 19035250171012 VND-TGTT-PHAM VAN SON tai TCB"/>
    <s v="cfmuoithanhnhan"/>
    <x v="6"/>
  </r>
  <r>
    <s v="02-09-2025 21:14:58"/>
    <s v="970454_V09025245BFTVG2AG6S5T043952"/>
    <s v="970454_V09025245BFTVG2AG6S5T043952"/>
    <n v="99571729235"/>
    <s v="Thành công"/>
    <s v="DO NGOC LINH"/>
    <s v=""/>
    <s v="Chuyển khoản"/>
    <n v="50000"/>
    <s v=""/>
    <s v="QR Code tĩnh đa năng"/>
    <s v="Chuyển khoản Ngân Hàng"/>
    <s v="Ngân hàng hoặc Ví khác"/>
    <s v="MBVCB.10772716059.5245BFTVG2AG6S5T.DO NGOC LINH chuyen tien.CT tu 9888833383 DO NGOC LINH toi 99MM24085M27127372 MOMO_CA PHE MUOI CHU LONG tai BVBank"/>
    <s v="cfmuoithanhnhan"/>
    <x v="6"/>
  </r>
  <r>
    <s v="02-09-2025 21:11:47"/>
    <s v="970454_V09025245IBT1kJWWY4RZ367961"/>
    <s v="970454_V09025245IBT1kJWWY4RZ367961"/>
    <n v="99571176408"/>
    <s v="Thành công"/>
    <s v="VND-TGTT-NGUYEN THI THU TRANG"/>
    <s v=""/>
    <s v="Chuyển khoản"/>
    <n v="20000"/>
    <s v=""/>
    <s v="QR Code tĩnh đa năng"/>
    <s v="Chuyển khoản Ngân Hàng"/>
    <s v="Ngân hàng hoặc Ví khác"/>
    <s v="NGUYEN THI THU TRANG chuyen tien FT25246928400951.CT tu 10520748551011 VND-TGTT-NGUYEN THI THU TRANG tai TCB"/>
    <s v="cfmuoitruongdinh"/>
    <x v="9"/>
  </r>
  <r>
    <s v="02-09-2025 21:11:30"/>
    <s v="970454_V09025245IBT1cWJLE723449012"/>
    <s v="970454_V09025245IBT1cWJLE723449012"/>
    <n v="99571176016"/>
    <s v="Thành công"/>
    <s v="DAO VAN SON"/>
    <s v=""/>
    <s v="Chuyển khoản"/>
    <n v="20000"/>
    <s v=""/>
    <s v="QR Code tĩnh đa năng"/>
    <s v="Chuyển khoản Ngân Hàng"/>
    <s v="Ngân hàng hoặc Ví khác"/>
    <s v="QR - DAO VAN SON chuyen tien.CT tu 104868801424 DAO VAN SON tai Vietin"/>
    <s v="cfmuoiduonglang"/>
    <x v="7"/>
  </r>
  <r>
    <s v="02-09-2025 21:09:42"/>
    <s v="970454_V09025245IBT1aWWMQ9U4106724"/>
    <s v="970454_V09025245IBT1aWWMQ9U4106724"/>
    <n v="99571174072"/>
    <s v="Thành công"/>
    <s v="BUI DUY HIEU"/>
    <s v=""/>
    <s v="Chuyển khoản"/>
    <n v="54000"/>
    <s v=""/>
    <s v="QR Code tĩnh đa năng"/>
    <s v="Chuyển khoản Ngân Hàng"/>
    <s v="Ngân hàng hoặc Ví khác"/>
    <s v="BUI DUY HIEU chuyen tien.CT tu 0768283904 BUI DUY HIEU  tai CAKE"/>
    <s v="cfmuoiduonglang"/>
    <x v="7"/>
  </r>
  <r>
    <s v="02-09-2025 21:07:37"/>
    <s v="970454_V09025245IBT1iWIQIBZZ061082"/>
    <s v="970454_V09025245IBT1iWIQIBZZ061082"/>
    <n v="99570972335"/>
    <s v="Thành công"/>
    <s v="TO PHUONG VI"/>
    <s v=""/>
    <s v="Chuyển khoản"/>
    <n v="15000"/>
    <s v=""/>
    <s v="QR Code tĩnh đa năng"/>
    <s v="Chuyển khoản Ngân Hàng"/>
    <s v="Ngân hàng hoặc Ví khác"/>
    <s v="TO PHUONG VI chuyen tien.CT tu 0835984831 TO PHUONG VI tai VPBank"/>
    <s v="chulong417ch"/>
    <x v="21"/>
  </r>
  <r>
    <s v="02-09-2025 21:06:08"/>
    <s v="970454_V09025245IBT1dWL5JAHZ295554"/>
    <s v="970454_V09025245IBT1dWL5JAHZ295554"/>
    <n v="99570609944"/>
    <s v="Thành công"/>
    <s v="MBBANK IBFT"/>
    <s v=""/>
    <s v="Chuyển khoản"/>
    <n v="36000"/>
    <s v=""/>
    <s v="QR Code tĩnh đa năng"/>
    <s v="Chuyển khoản Ngân Hàng"/>
    <s v="Ngân hàng hoặc Ví khác"/>
    <s v="THAN THANH DANH chuyen tien.CT tu 0377180907 MBBANK IBFT tai MB"/>
    <s v="cfmuoipquoc"/>
    <x v="3"/>
  </r>
  <r>
    <s v="02-09-2025 21:05:43"/>
    <s v="970454_V09025245IBT1dWL5J57C263426"/>
    <s v="970454_V09025245IBT1dWL5J57C263426"/>
    <n v="99570529332"/>
    <s v="Thành công"/>
    <s v="MBBANK IBFT"/>
    <s v=""/>
    <s v="Chuyển khoản"/>
    <n v="75000"/>
    <s v=""/>
    <s v="QR Code tĩnh đa năng"/>
    <s v="Chuyển khoản Ngân Hàng"/>
    <s v="Ngân hàng hoặc Ví khác"/>
    <s v="LUAN MINH HUE chuyen tien.CT tu 0941022542 MBBANK IBFT tai MB"/>
    <s v="cfmuoitruongdinh"/>
    <x v="9"/>
  </r>
  <r>
    <s v="02-09-2025 21:04:15"/>
    <s v="970454_V09025245IBT1jWWYF5BM039625"/>
    <s v="970454_V09025245IBT1jWWYF5BM039625"/>
    <n v="99570527610"/>
    <s v="Thành công"/>
    <s v="LE GIA PHUC"/>
    <s v=""/>
    <s v="Chuyển khoản"/>
    <n v="25000"/>
    <s v=""/>
    <s v="QR Code tĩnh đa năng"/>
    <s v="Chuyển khoản Ngân Hàng"/>
    <s v="Ngân hàng hoặc Ví khác"/>
    <s v="LE GIA PHUC CHUYEN KHOAN-020925-21:04:13 039625.CT tu 27610567 LE GIA PHUC tai ACB"/>
    <s v="chulongbentre"/>
    <x v="22"/>
  </r>
  <r>
    <s v="02-09-2025 21:04:04"/>
    <s v="970454_V09025245BFTVG2AGN56N977788"/>
    <s v="970454_V09025245BFTVG2AGN56N977788"/>
    <n v="99570527441"/>
    <s v="Thành công"/>
    <s v="VO THI KIM SON"/>
    <s v=""/>
    <s v="Chuyển khoản"/>
    <n v="60000"/>
    <s v=""/>
    <s v="QR Code tĩnh đa năng"/>
    <s v="Chuyển khoản Ngân Hàng"/>
    <s v="Ngân hàng hoặc Ví khác"/>
    <s v="MBVCB.10772611603.5245BFTVG2AGN56N.VO THI KIM SON chuyen tien.CT tu 1043627293 VO THI KIM SON toi 99MM23359M07027011 MOMO_CA PHE MUOI CHU LONG tai BVBank"/>
    <s v="cfmuoi46ntrtr"/>
    <x v="23"/>
  </r>
  <r>
    <s v="02-09-2025 21:03:58"/>
    <s v="970454_V09025245IBT1kJWWURMB337999"/>
    <s v="970454_V09025245IBT1kJWWURMB337999"/>
    <n v="99570527334"/>
    <s v="Thành công"/>
    <s v="NGUYEN NGOC ANH"/>
    <s v=""/>
    <s v="Chuyển khoản"/>
    <n v="83000"/>
    <s v=""/>
    <s v="QR Code tĩnh đa năng"/>
    <s v="Chuyển khoản Ngân Hàng"/>
    <s v="Ngân hàng hoặc Ví khác"/>
    <s v="NGUYEN NGOC ANH  chuyen tien FT25246050147275.CT tu 1316888888 NGUYEN NGOC ANH  tai TCB"/>
    <s v="cfmuoithanhnhan"/>
    <x v="6"/>
  </r>
  <r>
    <s v="02-09-2025 21:02:28"/>
    <s v="970454_V09025245IBT1dWL5WHYT247689"/>
    <s v="970454_V09025245IBT1dWL5WHYT247689"/>
    <n v="99570525569"/>
    <s v="Thành công"/>
    <s v="MBBANK IBFT"/>
    <s v=""/>
    <s v="Chuyển khoản"/>
    <n v="90000"/>
    <s v=""/>
    <s v="QR Code tĩnh đa năng"/>
    <s v="Chuyển khoản Ngân Hàng"/>
    <s v="Ngân hàng hoặc Ví khác"/>
    <s v="DO THI THU TRA chuyen tien.CT tu 0867719594 MBBANK IBFT tai MB"/>
    <s v="cfmuoitruongdinh"/>
    <x v="9"/>
  </r>
  <r>
    <s v="02-09-2025 21:01:32"/>
    <s v="970454_V09025245IBT1iWIQMK45053524"/>
    <s v="970454_V09025245IBT1iWIQMK45053524"/>
    <n v="99570172085"/>
    <s v="Thành công"/>
    <s v="HOANG THI MINH PHUONG"/>
    <s v=""/>
    <s v="Chuyển khoản"/>
    <n v="50000"/>
    <s v=""/>
    <s v="QR Code tĩnh đa năng"/>
    <s v="Chuyển khoản Ngân Hàng"/>
    <s v="Ngân hàng hoặc Ví khác"/>
    <s v="HOANG THI MINH PHUONG chuyen tien.CT tu 0354118748 HOANG THI MINH PHUONG tai VPBank"/>
    <s v="cfmuoitruongdinh"/>
    <x v="9"/>
  </r>
  <r>
    <s v="02-09-2025 20:59:08"/>
    <s v="970454_V09025245BFTVG2AGNXES946629"/>
    <s v="970454_V09025245BFTVG2AGNXES946629"/>
    <n v="99570069075"/>
    <s v="Thành công"/>
    <s v="VU NGUYEN PHU THINH"/>
    <s v=""/>
    <s v="Chuyển khoản"/>
    <n v="30000"/>
    <s v=""/>
    <s v="QR Code tĩnh đa năng"/>
    <s v="Chuyển khoản Ngân Hàng"/>
    <s v="Ngân hàng hoặc Ví khác"/>
    <s v="MBVCB.10772563551.5245BFTVG2AGNXES.VU NGUYEN PHU THINH chuyen tien.CT tu 7933245708 VU NGUYEN PHU THINH toi 99MM23356M51046210 MOMO_CA PHE MUOI CHU LONG tai BVBank"/>
    <s v="chulong07bl"/>
    <x v="24"/>
  </r>
  <r>
    <s v="02-09-2025 20:58:32"/>
    <s v="970454_V09025245IBT1iWIQMSUN049592"/>
    <s v="970454_V09025245IBT1iWIQMSUN049592"/>
    <n v="99570068364"/>
    <s v="Thành công"/>
    <s v="LE QUYNH GIAO"/>
    <s v=""/>
    <s v="Chuyển khoản"/>
    <n v="240000"/>
    <s v=""/>
    <s v="QR Code tĩnh đa năng"/>
    <s v="Chuyển khoản Ngân Hàng"/>
    <s v="Ngân hàng hoặc Ví khác"/>
    <s v="LE QUYNH GIAO chuyen tien.CT tu 239341721 LE QUYNH GIAO tai VPBank"/>
    <s v="cfmuoitruongdinh"/>
    <x v="9"/>
  </r>
  <r>
    <s v="02-09-2025 20:58:17"/>
    <s v="970454_V09025245IBT1eWKDYM7G756186"/>
    <s v="970454_V09025245IBT1eWKDYM7G756186"/>
    <n v="99570068016"/>
    <s v="Thành công"/>
    <s v="VU TUYET DUNG"/>
    <s v=""/>
    <s v="Chuyển khoản"/>
    <n v="25000"/>
    <s v=""/>
    <s v="QR Code tĩnh đa năng"/>
    <s v="Chuyển khoản Ngân Hàng"/>
    <s v="Ngân hàng hoặc Ví khác"/>
    <s v="VU TUYET DUNG Chuyen tien.CT tu 2111479178 VU TUYET DUNG  tai BIDV"/>
    <s v="cfmuoiduonglang"/>
    <x v="7"/>
  </r>
  <r>
    <s v="02-09-2025 20:55:45"/>
    <s v="970454_V09025245BFTVG2AGNRPZ925368"/>
    <s v="970454_V09025245BFTVG2AGNRPZ925368"/>
    <n v="99569623841"/>
    <s v="Thành công"/>
    <s v="NGUYEN HOANG QUOC TUAN"/>
    <s v=""/>
    <s v="Chuyển khoản"/>
    <n v="60000"/>
    <s v=""/>
    <s v="QR Code tĩnh đa năng"/>
    <s v="Chuyển khoản Ngân Hàng"/>
    <s v="Ngân hàng hoặc Ví khác"/>
    <s v="MBVCB.10772533407.5245BFTVG2AGNRPZ.NGUYEN HOANG QUOC TUAN chuyen tien.CT tu 0561000610372 NGUYEN HOANG QUOC TUAN toi 99MM24313M60001737 MOMO_CA PHE MUOI CHU LONG tai BVBank"/>
    <s v="chulong190hvb"/>
    <x v="25"/>
  </r>
  <r>
    <s v="02-09-2025 20:51:31"/>
    <s v="970454_V09025245IBT1dWLYNDXH193587"/>
    <s v="970454_V09025245IBT1dWLYNDXH193587"/>
    <n v="99569076483"/>
    <s v="Thành công"/>
    <s v="MBBANK IBFT"/>
    <s v=""/>
    <s v="Chuyển khoản"/>
    <n v="65000"/>
    <s v=""/>
    <s v="QR Code tĩnh đa năng"/>
    <s v="Chuyển khoản Ngân Hàng"/>
    <s v="Ngân hàng hoặc Ví khác"/>
    <s v="HOANG MINH TRUNG chuyen tien.CT tu 0934202161 MBBANK IBFT tai MB"/>
    <s v="cfmuoithanhnhan"/>
    <x v="6"/>
  </r>
  <r>
    <s v="02-09-2025 20:46:38"/>
    <s v="970454_V09025245IBT1dWLYRCJ5168528"/>
    <s v="970454_V09025245IBT1dWLYRCJ5168528"/>
    <n v="99568517030"/>
    <s v="Thành công"/>
    <s v="MBBANK IBFT"/>
    <s v=""/>
    <s v="Chuyển khoản"/>
    <n v="45000"/>
    <s v=""/>
    <s v="QR Code tĩnh đa năng"/>
    <s v="Chuyển khoản Ngân Hàng"/>
    <s v="Ngân hàng hoặc Ví khác"/>
    <s v="DUONG KHANH THUC LINH chuyen tien.CT tu 0552255112807 MBBANK IBFT tai MB"/>
    <s v="cfmuoitruongdinh"/>
    <x v="9"/>
  </r>
  <r>
    <s v="02-09-2025 20:46:38"/>
    <s v="970454_V09025245IBT1eWKDUVWH672199"/>
    <s v="970454_V09025245IBT1eWKDUVWH672199"/>
    <n v="99568517015"/>
    <s v="Thành công"/>
    <s v="LE DUC TAI"/>
    <s v=""/>
    <s v="Chuyển khoản"/>
    <n v="75000"/>
    <s v=""/>
    <s v="QR Code tĩnh đa năng"/>
    <s v="Chuyển khoản Ngân Hàng"/>
    <s v="Ngân hàng hoặc Ví khác"/>
    <s v="LE DUC TAI Chuyen tien.CT tu 6551059503 LE DUC TAI  tai BIDV"/>
    <s v="chulong884phuriengdo"/>
    <x v="14"/>
  </r>
  <r>
    <s v="02-09-2025 20:46:37"/>
    <s v="970454_V09025245IBT1dWLYR1R5168455"/>
    <s v="970454_V09025245IBT1dWLYR1R5168455"/>
    <n v="99568517012"/>
    <s v="Thành công"/>
    <s v="MBBANK IBFT"/>
    <s v=""/>
    <s v="Chuyển khoản"/>
    <n v="25000"/>
    <s v=""/>
    <s v="QR Code tĩnh đa năng"/>
    <s v="Chuyển khoản Ngân Hàng"/>
    <s v="Ngân hàng hoặc Ví khác"/>
    <s v="NGUYEN TRAN THUY DUONG chuyen tien.CT tu 5366656789 MBBANK IBFT tai MB"/>
    <s v="chulonghhg"/>
    <x v="26"/>
  </r>
  <r>
    <s v="02-09-2025 20:46:24"/>
    <s v="970454_V09025245IBT1hQF99UWS092353"/>
    <s v="970454_V09025245IBT1hQF99UWS092353"/>
    <n v="99568516692"/>
    <s v="Thành công"/>
    <s v="SACOMBANK"/>
    <s v=""/>
    <s v="Chuyển khoản"/>
    <n v="18000"/>
    <s v=""/>
    <s v="QR Code tĩnh đa năng"/>
    <s v="Chuyển khoản Ngân Hàng"/>
    <s v="Ngân hàng hoặc Ví khác"/>
    <s v="IBFT HOANG TIEN HAO chuyen tien.CT tu 0373794880 SACOMBANK tai SACOMBANK"/>
    <s v="cfmuoileduan"/>
    <x v="13"/>
  </r>
  <r>
    <s v="02-09-2025 20:45:57"/>
    <s v="970454_V09025245IBT1aWWVX3LL707425"/>
    <s v="970454_V09025245IBT1aWWVX3LL707425"/>
    <n v="99568516036"/>
    <s v="Thành công"/>
    <s v="SHBMB"/>
    <s v=""/>
    <s v="Chuyển khoản"/>
    <n v="45000"/>
    <s v=""/>
    <s v="QR Code tĩnh đa năng"/>
    <s v="Chuyển khoản Ngân Hàng"/>
    <s v="Ngân hàng hoặc Ví khác"/>
    <s v="TRAN MAI LINH chuyen tien.CT tu 0837783438 SHBMB tai SHB"/>
    <s v="cfmuoitruongdinh"/>
    <x v="9"/>
  </r>
  <r>
    <s v="02-09-2025 20:45:25"/>
    <s v="970454_V09025245IBT1iWIQD9V9031720"/>
    <s v="970454_V09025245IBT1iWIQD9V9031720"/>
    <n v="99568515298"/>
    <s v="Thành công"/>
    <s v="NGUYEN HAI YEN"/>
    <s v=""/>
    <s v="Chuyển khoản"/>
    <n v="50000"/>
    <s v=""/>
    <s v="QR Code tĩnh đa năng"/>
    <s v="Chuyển khoản Ngân Hàng"/>
    <s v="Ngân hàng hoặc Ví khác"/>
    <s v="NGUYEN HAI YEN chuyen tien.CT tu 170543057 NGUYEN HAI YEN tai VPBank"/>
    <s v="chulong67hg"/>
    <x v="4"/>
  </r>
  <r>
    <s v="02-09-2025 20:45:12"/>
    <s v="970454_V09025245IBT1eWKD8R58660950"/>
    <s v="970454_V09025245IBT1eWKD8R58660950"/>
    <n v="99568514979"/>
    <s v="Thành công"/>
    <s v="LE HOANG PHUC"/>
    <s v=""/>
    <s v="Chuyển khoản"/>
    <n v="20000"/>
    <s v=""/>
    <s v="QR Code tĩnh đa năng"/>
    <s v="Chuyển khoản Ngân Hàng"/>
    <s v="Ngân hàng hoặc Ví khác"/>
    <s v="LE HOANG PHUC Chuyen tien.CT tu 1221676235 LE HOANG PHUC  tai BIDV"/>
    <s v="cfmuointrtruc"/>
    <x v="12"/>
  </r>
  <r>
    <s v="02-09-2025 20:45:10"/>
    <s v="970454_V09025245IBT1iWIQDCG3058486"/>
    <s v="970454_V09025245IBT1iWIQDCG3058486"/>
    <n v="99568514934"/>
    <s v="Thành công"/>
    <s v="NGUYEN THI MINH THU"/>
    <s v=""/>
    <s v="Chuyển khoản"/>
    <n v="288000"/>
    <s v=""/>
    <s v="QR Code tĩnh đa năng"/>
    <s v="Chuyển khoản Ngân Hàng"/>
    <s v="Ngân hàng hoặc Ví khác"/>
    <s v="Nguyen Thi Minh Thu chuyen tien QR.CT tu 07625359895 NGUYEN THI MINH THU tai TPBank"/>
    <s v="cfmuoidthidi"/>
    <x v="8"/>
  </r>
  <r>
    <s v="02-09-2025 20:43:25"/>
    <s v="qrc-MOMOJQKW20230803-c33cc348-2b6d-4a8a-98a2-e8794db27565"/>
    <s v="qrc-MOMOJQKW20230803-c33cc348-2b6d-4a8a-98a2-e8794db27565"/>
    <n v="99568861724"/>
    <s v="Thành công"/>
    <s v="Trần Nhân Văn"/>
    <s v="****9412"/>
    <s v="Thanh toán"/>
    <n v="18000"/>
    <s v=""/>
    <s v="QR Code tĩnh đa năng"/>
    <s v="Ví MoMo"/>
    <s v="Ví MoMo"/>
    <s v="Thanh toán cho  CÀ PHÊ MUỐI CHÚ LONG - 204 HÀ HUY GIÁP - BH"/>
    <s v="chulonghhg"/>
    <x v="26"/>
  </r>
  <r>
    <s v="02-09-2025 20:43:17"/>
    <s v="970454_V09025245IBT1eWKD8KG6646543"/>
    <s v="970454_V09025245IBT1eWKD8KG6646543"/>
    <n v="99568512065"/>
    <s v="Thành công"/>
    <s v="NGO DANG QUANG ANH"/>
    <s v=""/>
    <s v="Chuyển khoản"/>
    <n v="25000"/>
    <s v=""/>
    <s v="QR Code tĩnh đa năng"/>
    <s v="Chuyển khoản Ngân Hàng"/>
    <s v="Ngân hàng hoặc Ví khác"/>
    <s v="NGO DANG QUANG ANH Chuyen tien.CT tu 8803490711 NGO DANG QUANG ANH  tai BIDV"/>
    <s v="cfmuoithanhnhan"/>
    <x v="6"/>
  </r>
  <r>
    <s v="02-09-2025 20:41:55"/>
    <s v="970454_V09025245IBT1eWKD88B5636732"/>
    <s v="970454_V09025245IBT1eWKD88B5636732"/>
    <n v="99567967084"/>
    <s v="Thành công"/>
    <s v="LE THI PHUONG NHUNG"/>
    <s v=""/>
    <s v="Chuyển khoản"/>
    <n v="90000"/>
    <s v=""/>
    <s v="QR Code tĩnh đa năng"/>
    <s v="Chuyển khoản Ngân Hàng"/>
    <s v="Ngân hàng hoặc Ví khác"/>
    <s v="LE THI PHUONG NHUNG Chuyen tien.CT tu 6211155468 LE THI PHUONG NHUNG  tai BIDV"/>
    <s v="cfmuoipquoc"/>
    <x v="3"/>
  </r>
  <r>
    <s v="02-09-2025 20:41:15"/>
    <s v="970454_V09025245VNIBJ2LLPB64273273"/>
    <s v="970454_V09025245VNIBJ2LLPB64273273"/>
    <n v="99567965673"/>
    <s v="Thành công"/>
    <s v="TRAN NGOC DUYET"/>
    <s v=""/>
    <s v="Chuyển khoản"/>
    <n v="40000"/>
    <s v=""/>
    <s v="QR Code tĩnh đa năng"/>
    <s v="Chuyển khoản Ngân Hàng"/>
    <s v="Ngân hàng hoặc Ví khác"/>
    <s v="TRAN NGOC DUYET CHUYEN TIEN DEN MOMO_CA PHE MUOI CHU LONG - 99MM23356M93020162"/>
    <s v="cfmuoitruongdinh"/>
    <x v="9"/>
  </r>
  <r>
    <s v="02-09-2025 20:40:02"/>
    <s v="970454_V09025245IBT1dWLY3BF5133416"/>
    <s v="970454_V09025245IBT1dWLY3BF5133416"/>
    <n v="99567963868"/>
    <s v="Thành công"/>
    <s v="MBBANK IBFT"/>
    <s v=""/>
    <s v="Chuyển khoản"/>
    <n v="50000"/>
    <s v=""/>
    <s v="QR Code tĩnh đa năng"/>
    <s v="Chuyển khoản Ngân Hàng"/>
    <s v="Ngân hàng hoặc Ví khác"/>
    <s v="PHAM DUC THUC chuyen tien.CT tu 8200166869999 MBBANK IBFT tai MB"/>
    <s v="cfmuoithanhnhan"/>
    <x v="6"/>
  </r>
  <r>
    <s v="02-09-2025 20:36:18"/>
    <s v="970454_V09025245BFTVG2AGIL88793809"/>
    <s v="970454_V09025245BFTVG2AGIL88793809"/>
    <n v="99567434255"/>
    <s v="Thành công"/>
    <s v="LE DUC HUAN"/>
    <s v=""/>
    <s v="Chuyển khoản"/>
    <n v="20000"/>
    <s v=""/>
    <s v="QR Code tĩnh đa năng"/>
    <s v="Chuyển khoản Ngân Hàng"/>
    <s v="Ngân hàng hoặc Ví khác"/>
    <s v="MBVCB.10772329950.5245BFTVG2AGIL88.LE DUC HUAN chuyen tien.CT tu 0371000452312 LE DUC HUAN toi 99MM23359M24026959 MOMO_CA PHE MUOI CHU LONG tai BVBank"/>
    <s v="cfmuoitrangbom"/>
    <x v="2"/>
  </r>
  <r>
    <s v="02-09-2025 20:35:50"/>
    <s v="970454_V09025245IBT1dWLYF5E1143744"/>
    <s v="970454_V09025245IBT1dWLYF5E1143744"/>
    <n v="99567433419"/>
    <s v="Thành công"/>
    <s v="MBBANK IBFT"/>
    <s v=""/>
    <s v="Chuyển khoản"/>
    <n v="25000"/>
    <s v=""/>
    <s v="QR Code tĩnh đa năng"/>
    <s v="Chuyển khoản Ngân Hàng"/>
    <s v="Ngân hàng hoặc Ví khác"/>
    <s v="NGO THI NGOC HUYEN chuyen tien.CT tu 00260220059999 MBBANK IBFT tai MB"/>
    <s v="cfmuoibatrieu"/>
    <x v="18"/>
  </r>
  <r>
    <s v="02-09-2025 20:35:40"/>
    <s v="970454_V09025245BFTVG2AGD5ZA789028"/>
    <s v="970454_V09025245BFTVG2AGD5ZA789028"/>
    <n v="99567433109"/>
    <s v="Thành công"/>
    <s v="HOANG VAN THIEN"/>
    <s v=""/>
    <s v="Chuyển khoản"/>
    <n v="28000"/>
    <s v=""/>
    <s v="QR Code tĩnh đa năng"/>
    <s v="Chuyển khoản Ngân Hàng"/>
    <s v="Ngân hàng hoặc Ví khác"/>
    <s v="MBVCB.10772332875.5245BFTVG2AGD5ZA.HOANG VAN THIEN chuyen tien.CT tu 1027780803 HOANG VAN THIEN toi 99MM25063M04000529 MOMO_CA PHE MUOI CHU LONG tai BVBank"/>
    <s v="cfmuoidthidi"/>
    <x v="8"/>
  </r>
  <r>
    <s v="02-09-2025 20:35:36"/>
    <s v="970454_V09025245IBT1iWIQ9AR4017576"/>
    <s v="970454_V09025245IBT1iWIQ9AR4017576"/>
    <n v="99567433036"/>
    <s v="Thành công"/>
    <s v="DANG THUY HANG"/>
    <s v=""/>
    <s v="Chuyển khoản"/>
    <n v="83000"/>
    <s v=""/>
    <s v="QR Code tĩnh đa năng"/>
    <s v="Chuyển khoản Ngân Hàng"/>
    <s v="Ngân hàng hoặc Ví khác"/>
    <s v="DANG THUY HANG chuyen tien.CT tu 3026081989 DANG THUY HANG tai VPBank"/>
    <s v="cfmuoitruongdinh"/>
    <x v="9"/>
  </r>
  <r>
    <s v="02-09-2025 20:34:50"/>
    <s v="970454_V09025245IBT1iWIQ9YHV016477"/>
    <s v="970454_V09025245IBT1iWIQ9YHV016477"/>
    <n v="99567431760"/>
    <s v="Thành công"/>
    <s v="LE THI THANH MAI"/>
    <s v=""/>
    <s v="Chuyển khoản"/>
    <n v="180000"/>
    <s v=""/>
    <s v="QR Code tĩnh đa năng"/>
    <s v="Chuyển khoản Ngân Hàng"/>
    <s v="Ngân hàng hoặc Ví khác"/>
    <s v="LE THI THANH MAI chuyen tien.CT tu 35271147 LE THI THANH MAI tai VPBank"/>
    <s v="cfmuoithanhnhan"/>
    <x v="6"/>
  </r>
  <r>
    <s v="02-09-2025 20:33:00"/>
    <s v="NKWLB9LO7XIB55OT0ARH"/>
    <s v="NKWLB9LO7XIB55OT0ARH"/>
    <n v="99567684686"/>
    <s v="Thành công"/>
    <s v="Trần Thị Thanh Hiếu"/>
    <s v="****0635"/>
    <s v="Thanh toán"/>
    <n v="25000"/>
    <s v=""/>
    <s v="QR Code động đa năng"/>
    <s v="Ví MoMo"/>
    <s v="Ví MoMo"/>
    <s v="NKWLB9LO7XIB55OT0ARH"/>
    <s v="cfmuoichulongkvc"/>
    <x v="27"/>
  </r>
  <r>
    <s v="02-09-2025 20:32:55"/>
    <s v="970454_V09025245IBT1bWKDV6GS496564"/>
    <s v="970454_V09025245IBT1bWKDV6GS496564"/>
    <n v="99567338683"/>
    <s v="Thành công"/>
    <s v="NGUYEN THI HUONG TRA"/>
    <s v=""/>
    <s v="Chuyển khoản"/>
    <n v="25000"/>
    <s v=""/>
    <s v="QR Code tĩnh đa năng"/>
    <s v="Chuyển khoản Ngân Hàng"/>
    <s v="Ngân hàng hoặc Ví khác"/>
    <s v="NGUYEN THI HUONG TRA chuyen tien.CT tu 0933390733 NGUYEN THI HUONG TRA tai OCB"/>
    <s v="cfmuoibatrieu"/>
    <x v="18"/>
  </r>
  <r>
    <s v="02-09-2025 20:31:41"/>
    <s v="970454_V09025245IBT1iWIQ2RW3992294"/>
    <s v="970454_V09025245IBT1iWIQ2RW3992294"/>
    <n v="99566891536"/>
    <s v="Thành công"/>
    <s v="LE VAN TIN"/>
    <s v=""/>
    <s v="Chuyển khoản"/>
    <n v="52000"/>
    <s v=""/>
    <s v="QR Code tĩnh đa năng"/>
    <s v="Chuyển khoản Ngân Hàng"/>
    <s v="Ngân hàng hoặc Ví khác"/>
    <s v="Le Van Tin chuyen tien QR.CT tu 66334718888 LE VAN TIN tai TPBank"/>
    <s v="cfmuoidthidi"/>
    <x v="8"/>
  </r>
  <r>
    <s v="02-09-2025 20:30:13"/>
    <s v="970454_V09025245BFTVG2AGDGWM750646"/>
    <s v="970454_V09025245BFTVG2AGDGWM750646"/>
    <n v="99566809224"/>
    <s v="Thành công"/>
    <s v="NGUYEN THI KIM PHUNG"/>
    <s v=""/>
    <s v="Chuyển khoản"/>
    <n v="58000"/>
    <s v=""/>
    <s v="QR Code tĩnh đa năng"/>
    <s v="Chuyển khoản Ngân Hàng"/>
    <s v="Ngân hàng hoặc Ví khác"/>
    <s v="MBVCB.10772272819.5245BFTVG2AGDGWM.NGUYEN THI KIM PHUNG chuyen tien.CT tu 1029519295 NGUYEN THI KIM PHUNG toi 99MM24313M88002350 MOMO_CA PHE MUOI CHU LONG tai BVBank"/>
    <s v="cfmuoichulongclassic"/>
    <x v="0"/>
  </r>
  <r>
    <s v="02-09-2025 20:29:04"/>
    <s v="970454_V09025245IBT1kJWW2XBE187880"/>
    <s v="970454_V09025245IBT1kJWW2XBE187880"/>
    <n v="99566807534"/>
    <s v="Thành công"/>
    <s v="VND-TGTT-NGUYEN THI CHINH"/>
    <s v=""/>
    <s v="Chuyển khoản"/>
    <n v="50000"/>
    <s v=""/>
    <s v="QR Code tĩnh đa năng"/>
    <s v="Chuyển khoản Ngân Hàng"/>
    <s v="Ngân hàng hoặc Ví khác"/>
    <s v="NGUYEN THI CHINH chuyen tien FT25246931071382.CT tu 19033948368011 VND-TGTT-NGUYEN THI CHINH tai TCB"/>
    <s v="cfmuoithanhnhan"/>
    <x v="6"/>
  </r>
  <r>
    <s v="02-09-2025 20:28:35"/>
    <s v="970454_V09025245IBT1iWIQ2PE1977756"/>
    <s v="970454_V09025245IBT1iWIQ2PE1977756"/>
    <n v="99566806732"/>
    <s v="Thành công"/>
    <s v="VUONG DIEU VAN"/>
    <s v=""/>
    <s v="Chuyển khoản"/>
    <n v="50000"/>
    <s v=""/>
    <s v="QR Code tĩnh đa năng"/>
    <s v="Chuyển khoản Ngân Hàng"/>
    <s v="Ngân hàng hoặc Ví khác"/>
    <s v="Vuong Dieu Van chuyen tien QR.CT tu 04270480401 VUONG DIEU VAN tai TPBank"/>
    <s v="cfmuoitruongdinh"/>
    <x v="9"/>
  </r>
  <r>
    <s v="02-09-2025 20:28:13"/>
    <s v="970454_V09025245VNIBJ2LL77XJ252491"/>
    <s v="970454_V09025245VNIBJ2LL77XJ252491"/>
    <n v="99566806088"/>
    <s v="Thành công"/>
    <s v="TRAN THI THUY"/>
    <s v=""/>
    <s v="Chuyển khoản"/>
    <n v="78000"/>
    <s v=""/>
    <s v="QR Code tĩnh đa năng"/>
    <s v="Chuyển khoản Ngân Hàng"/>
    <s v="Ngân hàng hoặc Ví khác"/>
    <s v="TRAN THI THUY CHUYEN TIEN DEN MOMO_CA PHE MUOI CHU LONG - 99MM23356M93020162"/>
    <s v="cfmuoitruongdinh"/>
    <x v="9"/>
  </r>
  <r>
    <s v="02-09-2025 20:25:31"/>
    <s v="970454_V09025245IBT1kJWW2WUL171237"/>
    <s v="970454_V09025245IBT1kJWW2WUL171237"/>
    <n v="99566256182"/>
    <s v="Thành công"/>
    <s v="VND-TGTT-NGUYEN NGOC HOA"/>
    <s v=""/>
    <s v="Chuyển khoản"/>
    <n v="25000"/>
    <s v=""/>
    <s v="QR Code tĩnh đa năng"/>
    <s v="Chuyển khoản Ngân Hàng"/>
    <s v="Ngân hàng hoặc Ví khác"/>
    <s v="NGUYEN NGOC HOA chuyen tien FT25246179680047.CT tu 19036507883015 VND-TGTT-NGUYEN NGOC HOA tai TCB"/>
    <s v="cfmuoileduan"/>
    <x v="13"/>
  </r>
  <r>
    <s v="02-09-2025 20:24:29"/>
    <s v="970454_V09025245IBT1kJWWCHGJ166552"/>
    <s v="970454_V09025245IBT1kJWWCHGJ166552"/>
    <n v="99566254419"/>
    <s v="Thành công"/>
    <s v="VND-TGTT-MAC GIA BAO"/>
    <s v=""/>
    <s v="Chuyển khoản"/>
    <n v="75000"/>
    <s v=""/>
    <s v="QR Code tĩnh đa năng"/>
    <s v="Chuyển khoản Ngân Hàng"/>
    <s v="Ngân hàng hoặc Ví khác"/>
    <s v="MAC GIA BAO chuyen tien FT25246384394820.CT tu 19036038811016 VND-TGTT-MAC GIA BAO tai TCB"/>
    <s v="cfmuoitruongdinh"/>
    <x v="9"/>
  </r>
  <r>
    <s v="02-09-2025 20:22:21"/>
    <s v="970454_V09025245IBT1aWWVFBQT093754"/>
    <s v="970454_V09025245IBT1aWWVFBQT093754"/>
    <n v="99566250906"/>
    <s v="Thành công"/>
    <s v="LE VAN AN"/>
    <s v=""/>
    <s v="Chuyển khoản"/>
    <n v="18000"/>
    <s v=""/>
    <s v="QR Code tĩnh đa năng"/>
    <s v="Chuyển khoản Ngân Hàng"/>
    <s v="Ngân hàng hoặc Ví khác"/>
    <s v="LE VAN AN chuyen tien.CT tu 0935057169 LE VAN AN  tai CAKE"/>
    <s v="cfmuoihodieu"/>
    <x v="19"/>
  </r>
  <r>
    <s v="02-09-2025 20:22:12"/>
    <s v="970454_V09025245NAMAA22Z23IE958648"/>
    <s v="970454_V09025245NAMAA22Z23IE958648"/>
    <n v="99566250647"/>
    <s v="Thành công"/>
    <s v="QUACH NGUYEN HOAI AN"/>
    <s v=""/>
    <s v="Chuyển khoản"/>
    <n v="50000"/>
    <s v=""/>
    <s v="QR Code tĩnh đa năng"/>
    <s v="Chuyển khoản Ngân Hàng"/>
    <s v="Ngân hàng hoặc Ví khác"/>
    <s v="QUACH NGUYEN HOAI AN CHUYEN KHOAN"/>
    <s v="chulong68"/>
    <x v="1"/>
  </r>
  <r>
    <s v="02-09-2025 20:21:31"/>
    <s v="970454_V09025245IBT1dWLYZXG7033855"/>
    <s v="970454_V09025245IBT1dWLYZXG7033855"/>
    <n v="99565785550"/>
    <s v="Thành công"/>
    <s v="MBBANK IBFT"/>
    <s v=""/>
    <s v="Chuyển khoản"/>
    <n v="36000"/>
    <s v=""/>
    <s v="QR Code tĩnh đa năng"/>
    <s v="Chuyển khoản Ngân Hàng"/>
    <s v="Ngân hàng hoặc Ví khác"/>
    <s v="MAI VAN PHUONG chuyen tien.CT tu 0981112228 MBBANK IBFT tai MB"/>
    <s v="cfmuoiduonglang"/>
    <x v="7"/>
  </r>
  <r>
    <s v="02-09-2025 20:20:55"/>
    <s v="970454_V09025245IBT1cWJL41L2340910"/>
    <s v="970454_V09025245IBT1cWJL41L2340910"/>
    <n v="99565784182"/>
    <s v="Thành công"/>
    <s v="TRAN THI BICH HA"/>
    <s v=""/>
    <s v="Chuyển khoản"/>
    <n v="50000"/>
    <s v=""/>
    <s v="QR Code tĩnh đa năng"/>
    <s v="Chuyển khoản Ngân Hàng"/>
    <s v="Ngân hàng hoặc Ví khác"/>
    <s v="QR - TRAN THI BICH HA chuyen tien.CT tu 100880717528 TRAN THI BICH HA tai Vietin"/>
    <s v="chulonghhg"/>
    <x v="26"/>
  </r>
  <r>
    <s v="02-09-2025 20:20:47"/>
    <s v="970454_V09025245IBT1dWLYZZ9H030005"/>
    <s v="970454_V09025245IBT1dWLYZZ9H030005"/>
    <n v="99565783880"/>
    <s v="Thành công"/>
    <s v="MBBANK IBFT"/>
    <s v=""/>
    <s v="Chuyển khoản"/>
    <n v="50000"/>
    <s v=""/>
    <s v="QR Code tĩnh đa năng"/>
    <s v="Chuyển khoản Ngân Hàng"/>
    <s v="Ngân hàng hoặc Ví khác"/>
    <s v="LE NGUYEN NHAT MAI chuyen tien.CT tu 0963844109 MBBANK IBFT tai MB"/>
    <s v="chulonghvb"/>
    <x v="28"/>
  </r>
  <r>
    <s v="02-09-2025 20:19:48"/>
    <s v="970454_V09025245IBT1eWKDD2T6911069"/>
    <s v="970454_V09025245IBT1eWKDD2T6911069"/>
    <n v="99565782266"/>
    <s v="Thành công"/>
    <s v="NGUYEN LAN ANH"/>
    <s v=""/>
    <s v="Chuyển khoản"/>
    <n v="120000"/>
    <s v=""/>
    <s v="QR Code tĩnh đa năng"/>
    <s v="Chuyển khoản Ngân Hàng"/>
    <s v="Ngân hàng hoặc Ví khác"/>
    <s v="NGUYEN LAN ANH Chuyen tien.CT tu 4504719584 NGUYEN LAN ANH  tai BIDV"/>
    <s v="cfmuoiduonglang"/>
    <x v="7"/>
  </r>
  <r>
    <s v="02-09-2025 20:18:13"/>
    <s v="970454_V09025245IBT1hQF91FRZ040570"/>
    <s v="970454_V09025245IBT1hQF91FRZ040570"/>
    <n v="99565699562"/>
    <s v="Thành công"/>
    <s v="SACOMBANK"/>
    <s v=""/>
    <s v="Chuyển khoản"/>
    <n v="25000"/>
    <s v=""/>
    <s v="QR Code tĩnh đa năng"/>
    <s v="Chuyển khoản Ngân Hàng"/>
    <s v="Ngân hàng hoặc Ví khác"/>
    <s v="IBFT NGUYEN THANH HUY chuyen tien.CT tu 030040662002 SACOMBANK tai SACOMBANK"/>
    <s v="cfmuoitruongdinh"/>
    <x v="9"/>
  </r>
  <r>
    <s v="02-09-2025 20:17:20"/>
    <s v="970454_V09025245IBT1dWLY6F6Q045871"/>
    <s v="970454_V09025245IBT1dWLY6F6Q045871"/>
    <n v="99565435500"/>
    <s v="Thành công"/>
    <s v="MBBANK IBFT"/>
    <s v=""/>
    <s v="Chuyển khoản"/>
    <n v="38000"/>
    <s v=""/>
    <s v="QR Code tĩnh đa năng"/>
    <s v="Chuyển khoản Ngân Hàng"/>
    <s v="Ngân hàng hoặc Ví khác"/>
    <s v="TRAN KHANH PHAT chuyen tien.CT tu 0979120609 MBBANK IBFT tai MB"/>
    <s v="cfmuoiqtr"/>
    <x v="17"/>
  </r>
  <r>
    <s v="02-09-2025 20:16:33"/>
    <s v="970454_61625MBJL1408780"/>
    <s v="970454_61625MBJL1408780"/>
    <n v="99565434163"/>
    <s v="Thành công"/>
    <s v="MOMO_CA PHE MUOI CHU LONG"/>
    <s v=""/>
    <s v="Chuyển khoản"/>
    <n v="20000"/>
    <s v=""/>
    <s v="QR Code tĩnh đa năng"/>
    <s v="Chuyển khoản Ngân Hàng"/>
    <s v="Ngân hàng hoặc Ví khác"/>
    <s v="ZPBV7466MCJG5I Thanh dung Zalopay chuyen tien"/>
    <s v="chulong68"/>
    <x v="1"/>
  </r>
  <r>
    <s v="02-09-2025 20:16:33"/>
    <s v="qrc-MOMOJQKW20230803-1faa2838-c2f6-4647-93a1-602216d38d05"/>
    <s v="qrc-MOMOJQKW20230803-1faa2838-c2f6-4647-93a1-602216d38d05"/>
    <n v="99565788239"/>
    <s v="Thành công"/>
    <s v="Nguyễn Hương Giang"/>
    <s v="****2406"/>
    <s v="Thanh toán"/>
    <n v="50000"/>
    <s v=""/>
    <s v="QR Code tĩnh đa năng"/>
    <s v="Ví MoMo"/>
    <s v="Ví MoMo"/>
    <s v="Thanh toán cho  Cà Phê Muối Chú Long - Đường Láng"/>
    <s v="cfmuoiduonglang"/>
    <x v="7"/>
  </r>
  <r>
    <s v="02-09-2025 20:16:14"/>
    <s v="970454_V09025245IBT1fWUJUUWS648198"/>
    <s v="970454_V09025245IBT1fWUJUUWS648198"/>
    <n v="99565433575"/>
    <s v="Thành công"/>
    <s v="NGUYEN THI VINH LONG"/>
    <s v=""/>
    <s v="Chuyển khoản"/>
    <n v="25000"/>
    <s v=""/>
    <s v="QR Code tĩnh đa năng"/>
    <s v="Chuyển khoản Ngân Hàng"/>
    <s v="Ngân hàng hoặc Ví khác"/>
    <s v="MBVCB.10772119048.648198.NGUYEN THI VINH LONG chuyen tien.CT tu 0071005390326 NGUYEN THI VINH LONG toi 99MM24158M19035137 MOMO_CA PHE MUOI CHU LONG tai BVBank"/>
    <s v="chulongcmt8"/>
    <x v="29"/>
  </r>
  <r>
    <s v="02-09-2025 20:15:16"/>
    <s v="970454_V09025245IBT1eWKDSS72873900"/>
    <s v="970454_V09025245IBT1eWKDSS72873900"/>
    <n v="99565431738"/>
    <s v="Thành công"/>
    <s v="HAC MINH BAO"/>
    <s v=""/>
    <s v="Chuyển khoản"/>
    <n v="87000"/>
    <s v=""/>
    <s v="QR Code tĩnh đa năng"/>
    <s v="Chuyển khoản Ngân Hàng"/>
    <s v="Ngân hàng hoặc Ví khác"/>
    <s v="HAC MINH BAO Chuyen tien.CT tu 5511265109 HAC MINH BAO  tai BIDV"/>
    <s v="cfmuoidthidi"/>
    <x v="8"/>
  </r>
  <r>
    <s v="02-09-2025 20:14:47"/>
    <s v="970454_V09025245BFTVG2AGHTST637609"/>
    <s v="970454_V09025245BFTVG2AGHTST637609"/>
    <n v="99565138986"/>
    <s v="Thành công"/>
    <s v="LE THI LE THAM"/>
    <s v=""/>
    <s v="Chuyển khoản"/>
    <n v="25000"/>
    <s v=""/>
    <s v="QR Code tĩnh đa năng"/>
    <s v="Chuyển khoản Ngân Hàng"/>
    <s v="Ngân hàng hoặc Ví khác"/>
    <s v="MBVCB.10772099856.5245BFTVG2AGHTST.LE THI LE THAM chuyen tien.CT tu 9971735356 LE THI LE THAM toi 99MM23298M25037293 MOMO_CA PHE MUOI CHU LONG tai BVBank"/>
    <s v="chulong884phuriengdo"/>
    <x v="14"/>
  </r>
  <r>
    <s v="02-09-2025 20:13:56"/>
    <s v="970454_V09025245IBT1jWWYZ9DV975907"/>
    <s v="970454_V09025245IBT1jWWYZ9DV975907"/>
    <n v="99565137179"/>
    <s v="Thành công"/>
    <s v="NINH PHUONG CHI"/>
    <s v=""/>
    <s v="Chuyển khoản"/>
    <n v="195000"/>
    <s v=""/>
    <s v="QR Code tĩnh đa năng"/>
    <s v="Chuyển khoản Ngân Hàng"/>
    <s v="Ngân hàng hoặc Ví khác"/>
    <s v="CA PHE-020925-20:13:55 975907.CT tu 247095389 NINH PHUONG CHI tai ACB"/>
    <s v="cfmuoithanhnhan"/>
    <x v="6"/>
  </r>
  <r>
    <s v="02-09-2025 20:13:49"/>
    <s v="970454_V09025245IBT1dWLYENC3026675"/>
    <s v="970454_V09025245IBT1dWLYENC3026675"/>
    <n v="99565136988"/>
    <s v="Thành công"/>
    <s v="MBBANK IBFT"/>
    <s v=""/>
    <s v="Chuyển khoản"/>
    <n v="45000"/>
    <s v=""/>
    <s v="QR Code tĩnh đa năng"/>
    <s v="Chuyển khoản Ngân Hàng"/>
    <s v="Ngân hàng hoặc Ví khác"/>
    <s v="NGUYEN NGOC PHUC chuyen tien.CT tu 955010032008 MBBANK IBFT tai MB"/>
    <s v="cfmuoiqtr"/>
    <x v="17"/>
  </r>
  <r>
    <s v="02-09-2025 20:12:40"/>
    <s v="970454_V09025245IBT1eWKD9Z1W852747"/>
    <s v="970454_V09025245IBT1eWKD9Z1W852747"/>
    <n v="99564891699"/>
    <s v="Thành công"/>
    <s v="NGUYEN THI Y NHAN"/>
    <s v=""/>
    <s v="Chuyển khoản"/>
    <n v="95000"/>
    <s v=""/>
    <s v="QR Code tĩnh đa năng"/>
    <s v="Chuyển khoản Ngân Hàng"/>
    <s v="Ngân hàng hoặc Ví khác"/>
    <s v="NGUYEN THI Y NHAN Chuyen tien.CT tu 5511641596 NGUYEN THI Y NHAN  tai BIDV"/>
    <s v="cfmuoibatrieu"/>
    <x v="18"/>
  </r>
  <r>
    <s v="02-09-2025 20:11:59"/>
    <s v="970454_V09025245IBT1dWLYEBQK016517"/>
    <s v="970454_V09025245IBT1dWLYEBQK016517"/>
    <n v="99564890489"/>
    <s v="Thành công"/>
    <s v="MBBANK IBFT"/>
    <s v=""/>
    <s v="Chuyển khoản"/>
    <n v="25000"/>
    <s v=""/>
    <s v="QR Code tĩnh đa năng"/>
    <s v="Chuyển khoản Ngân Hàng"/>
    <s v="Ngân hàng hoặc Ví khác"/>
    <s v="LE TUAN ANH chuyen tien.CT tu 01802079999 MBBANK IBFT tai MB"/>
    <s v="chulong884phuriengdo"/>
    <x v="14"/>
  </r>
  <r>
    <s v="02-09-2025 20:10:58"/>
    <s v="970454_V09025245IBT1kJWWW8WA102571"/>
    <s v="970454_V09025245IBT1kJWWW8WA102571"/>
    <n v="99564788690"/>
    <s v="Thành công"/>
    <s v="HO PHUONG UYEN"/>
    <s v=""/>
    <s v="Chuyển khoản"/>
    <n v="20000"/>
    <s v=""/>
    <s v="QR Code tĩnh đa năng"/>
    <s v="Chuyển khoản Ngân Hàng"/>
    <s v="Ngân hàng hoặc Ví khác"/>
    <s v="HO PHUONG UYEN chuyen tien FT25246534699108.CT tu 1422157777 HO PHUONG UYEN tai TCB"/>
    <s v="chulong67hg"/>
    <x v="4"/>
  </r>
  <r>
    <s v="02-09-2025 20:10:42"/>
    <s v="970454_V09025245IBT1dWLYE2GY008956"/>
    <s v="970454_V09025245IBT1dWLYE2GY008956"/>
    <n v="99564788214"/>
    <s v="Thành công"/>
    <s v="MBBANK IBFT"/>
    <s v=""/>
    <s v="Chuyển khoản"/>
    <n v="40000"/>
    <s v=""/>
    <s v="QR Code tĩnh đa năng"/>
    <s v="Chuyển khoản Ngân Hàng"/>
    <s v="Ngân hàng hoặc Ví khác"/>
    <s v="BUI NGUYEN THUY TRAM chuyen tien.CT tu 0834589681 MBBANK IBFT tai MB"/>
    <s v="cfmuoiqtr"/>
    <x v="17"/>
  </r>
  <r>
    <s v="02-09-2025 20:10:25"/>
    <s v="970454_V09025245BFTVG2AGH265604548"/>
    <s v="970454_V09025245BFTVG2AGH265604548"/>
    <n v="99564787663"/>
    <s v="Thành công"/>
    <s v="PHAM XUAN DUC"/>
    <s v=""/>
    <s v="Chuyển khoản"/>
    <n v="61000"/>
    <s v=""/>
    <s v="QR Code tĩnh đa năng"/>
    <s v="Chuyển khoản Ngân Hàng"/>
    <s v="Ngân hàng hoặc Ví khác"/>
    <s v="MBVCB.10772050637.5245BFTVG2AGH265.PHAM XUAN DUC chuyen tien.CT tu 1018276258 PHAM XUAN DUC toi 99MM23359M24026959 MOMO_CA PHE MUOI CHU LONG tai BVBank"/>
    <s v="cfmuoitrangbom"/>
    <x v="2"/>
  </r>
  <r>
    <s v="02-09-2025 20:10:04"/>
    <s v="qrc-MOMOJQKW20230803-8b343659-e94f-4144-bfe4-5d897f7cd62d"/>
    <s v="qrc-MOMOJQKW20230803-8b343659-e94f-4144-bfe4-5d897f7cd62d"/>
    <n v="99565063585"/>
    <s v="Thành công"/>
    <s v="Hoàng Thùy Linh"/>
    <s v="****2049"/>
    <s v="Thanh toán"/>
    <n v="20000"/>
    <s v=""/>
    <s v="QR Code tĩnh đa năng"/>
    <s v="Ví MoMo"/>
    <s v="Ví MoMo"/>
    <s v="Thanh toán cho  CÀ PHÊ MUỐI CHÚ LONG - TRẦN HƯNG ĐẠO - BÌNH DƯƠNG"/>
    <s v="cfmuoithungdao"/>
    <x v="11"/>
  </r>
  <r>
    <s v="02-09-2025 20:09:51"/>
    <s v="970454_V09025245IBT1iWIQJDQH879804"/>
    <s v="970454_V09025245IBT1iWIQJDQH879804"/>
    <n v="99564513865"/>
    <s v="Thành công"/>
    <s v="DUONG LE DINH"/>
    <s v=""/>
    <s v="Chuyển khoản"/>
    <n v="70000"/>
    <s v=""/>
    <s v="QR Code tĩnh đa năng"/>
    <s v="Chuyển khoản Ngân Hàng"/>
    <s v="Ngân hàng hoặc Ví khác"/>
    <s v="Duong Le Dinh chuyen tien QR.CT tu 68719091996 DUONG LE DINH tai TPBank"/>
    <s v="chulong71hg"/>
    <x v="30"/>
  </r>
  <r>
    <s v="02-09-2025 20:09:43"/>
    <s v="970454_V09025245IBT1iWIQJS26879112"/>
    <s v="970454_V09025245IBT1iWIQJS26879112"/>
    <n v="99564513553"/>
    <s v="Thành công"/>
    <s v="NGUYEN QUANG HUY"/>
    <s v=""/>
    <s v="Chuyển khoản"/>
    <n v="25000"/>
    <s v=""/>
    <s v="QR Code tĩnh đa năng"/>
    <s v="Chuyển khoản Ngân Hàng"/>
    <s v="Ngân hàng hoặc Ví khác"/>
    <s v="Nguyen Quang Huy chuyen tien QR.CT tu 00006220324 NGUYEN QUANG HUY tai TPBank"/>
    <s v="cfmuoibatrieu"/>
    <x v="18"/>
  </r>
  <r>
    <s v="02-09-2025 20:06:04"/>
    <s v="qrc-MOMOJQKW20230803-ab7757ad-149b-481e-9b36-44d2ab2bf090"/>
    <s v="qrc-MOMOJQKW20230803-ab7757ad-149b-481e-9b36-44d2ab2bf090"/>
    <n v="99564602639"/>
    <s v="Thành công"/>
    <s v="Lý Châu Giang"/>
    <s v="****6060"/>
    <s v="Thanh toán"/>
    <n v="40000"/>
    <s v=""/>
    <s v="QR Code tĩnh đa năng"/>
    <s v="Ví MoMo"/>
    <s v="Ví MoMo"/>
    <s v="Thanh toán cho  CÀ PHÊ MUỐI CHÚ LONG - Trảng Bom"/>
    <s v="cfmuoitrangbom"/>
    <x v="2"/>
  </r>
  <r>
    <s v="02-09-2025 20:05:51"/>
    <s v="970454_V09025245IBT1dWLY7XQB949729"/>
    <s v="970454_V09025245IBT1dWLY7XQB949729"/>
    <n v="99564153026"/>
    <s v="Thành công"/>
    <s v="MBBANK IBFT"/>
    <s v=""/>
    <s v="Chuyển khoản"/>
    <n v="45000"/>
    <s v=""/>
    <s v="QR Code tĩnh đa năng"/>
    <s v="Chuyển khoản Ngân Hàng"/>
    <s v="Ngân hàng hoặc Ví khác"/>
    <s v="VAN THI LAN chuyen tien.CT tu 0973748368 MBBANK IBFT tai MB"/>
    <s v="cfmuoithanhnhan"/>
    <x v="6"/>
  </r>
  <r>
    <s v="02-09-2025 20:05:50"/>
    <s v="970454_V09025245IBT1dWLY73FB981273"/>
    <s v="970454_V09025245IBT1dWLY73FB981273"/>
    <n v="99564152992"/>
    <s v="Thành công"/>
    <s v="MBBANK IBFT"/>
    <s v=""/>
    <s v="Chuyển khoản"/>
    <n v="101000"/>
    <s v=""/>
    <s v="QR Code tĩnh đa năng"/>
    <s v="Chuyển khoản Ngân Hàng"/>
    <s v="Ngân hàng hoặc Ví khác"/>
    <s v="TRAN NGUYEN CAT QUYNH chuyen tien.CT tu 17568686868175 MBBANK IBFT tai MB"/>
    <s v="cfmuoidthidi"/>
    <x v="8"/>
  </r>
  <r>
    <s v="02-09-2025 20:05:10"/>
    <s v="qrc-MOMOJQKW20230803-e407f60a-f530-41fb-b6ed-611c27ede34f"/>
    <s v="qrc-MOMOJQKW20230803-e407f60a-f530-41fb-b6ed-611c27ede34f"/>
    <n v="99564511462"/>
    <s v="Thành công"/>
    <s v="Lê Trúc Mai"/>
    <s v="****5635"/>
    <s v="Thanh toán"/>
    <n v="43000"/>
    <s v=""/>
    <s v="QR Code tĩnh đa năng"/>
    <s v="Ví MoMo"/>
    <s v="Ví MoMo"/>
    <s v="Thanh toán cho  CÀ PHÊ MUỐI CHÚ LONG - Trảng Bom"/>
    <s v="cfmuoitrangbom"/>
    <x v="2"/>
  </r>
  <r>
    <s v="02-09-2025 20:04:50"/>
    <s v="970454_V09025245IBT1kJWQNHVK072931"/>
    <s v="970454_V09025245IBT1kJWQNHVK072931"/>
    <n v="99564151003"/>
    <s v="Thành công"/>
    <s v="VND-TGTT-LE THI HUONG"/>
    <s v=""/>
    <s v="Chuyển khoản"/>
    <n v="18000"/>
    <s v=""/>
    <s v="QR Code tĩnh đa năng"/>
    <s v="Chuyển khoản Ngân Hàng"/>
    <s v="Ngân hàng hoặc Ví khác"/>
    <s v="LE THI HUONG chuyen tien FT25246020272485.CT tu 19036677848011 VND-TGTT-LE THI HUONG tai TCB"/>
    <s v="cfmuoithanhnhan"/>
    <x v="6"/>
  </r>
  <r>
    <s v="02-09-2025 20:04:07"/>
    <s v="970454_V09025245IBT1eWKDCRH8783380"/>
    <s v="970454_V09025245IBT1eWKDCRH8783380"/>
    <n v="99563706007"/>
    <s v="Thành công"/>
    <s v="BUI KHANH HOANG"/>
    <s v=""/>
    <s v="Chuyển khoản"/>
    <n v="45000"/>
    <s v=""/>
    <s v="QR Code tĩnh đa năng"/>
    <s v="Chuyển khoản Ngân Hàng"/>
    <s v="Ngân hàng hoặc Ví khác"/>
    <s v="BUI KHANH HOANG Chuyen tien.CT tu 1380335343 BUI KHANH HOANG  tai BIDV"/>
    <s v="chulongnhc"/>
    <x v="31"/>
  </r>
  <r>
    <s v="02-09-2025 20:03:30"/>
    <s v="970454_V09025245IBT1kJWQNY8X066989"/>
    <s v="970454_V09025245IBT1kJWQNY8X066989"/>
    <n v="99563704575"/>
    <s v="Thành công"/>
    <s v="NGUYEN VAN DUONG"/>
    <s v=""/>
    <s v="Chuyển khoản"/>
    <n v="18000"/>
    <s v=""/>
    <s v="QR Code tĩnh đa năng"/>
    <s v="Chuyển khoản Ngân Hàng"/>
    <s v="Ngân hàng hoặc Ví khác"/>
    <s v="NGUYEN VAN DUONG chuyen tien FT25246354671355.CT tu 85555888 NGUYEN VAN DUONG tai TCB"/>
    <s v="cfmuoitruongdinh"/>
    <x v="9"/>
  </r>
  <r>
    <s v="02-09-2025 20:02:35"/>
    <s v="970454_V09025245IBT1kJWQNSAV062677"/>
    <s v="970454_V09025245IBT1kJWQNSAV062677"/>
    <n v="99563703076"/>
    <s v="Thành công"/>
    <s v="VND-TGTT-LE THI CAM TRANG"/>
    <s v=""/>
    <s v="Chuyển khoản"/>
    <n v="75000"/>
    <s v=""/>
    <s v="QR Code tĩnh đa năng"/>
    <s v="Chuyển khoản Ngân Hàng"/>
    <s v="Ngân hàng hoặc Ví khác"/>
    <s v="LE THI CAM TRANG chuyen tien FT25246339323482.CT tu 19036432816015 VND-TGTT-LE THI CAM TRANG tai TCB"/>
    <s v="chulong884phuriengdo"/>
    <x v="14"/>
  </r>
  <r>
    <s v="02-09-2025 20:02:32"/>
    <s v="970454_V09025245IBT1dWLY7J8Z962842"/>
    <s v="970454_V09025245IBT1dWLY7J8Z962842"/>
    <n v="99563702904"/>
    <s v="Thành công"/>
    <s v="MBBANK IBFT"/>
    <s v=""/>
    <s v="Chuyển khoản"/>
    <n v="84000"/>
    <s v=""/>
    <s v="QR Code tĩnh đa năng"/>
    <s v="Chuyển khoản Ngân Hàng"/>
    <s v="Ngân hàng hoặc Ví khác"/>
    <s v="CAO THI DIEM QUYNH chuyen tien.CT tu 0945779059 MBBANK IBFT tai MB"/>
    <s v="cfmuoidthidi"/>
    <x v="8"/>
  </r>
  <r>
    <s v="02-09-2025 20:01:27"/>
    <s v="970454_V09025245IBT1cWJLY3FP298582"/>
    <s v="970454_V09025245IBT1cWJLY3FP298582"/>
    <n v="99563700919"/>
    <s v="Thành công"/>
    <s v="NGUYEN THE HUNG"/>
    <s v=""/>
    <s v="Chuyển khoản"/>
    <n v="25000"/>
    <s v=""/>
    <s v="QR Code tĩnh đa năng"/>
    <s v="Chuyển khoản Ngân Hàng"/>
    <s v="Ngân hàng hoặc Ví khác"/>
    <s v="QR - NGUYEN THE HUNG chuyen tien.CT tu 102875380783 NGUYEN THE HUNG tai Vietin"/>
    <s v="cfmuoiduonglang"/>
    <x v="7"/>
  </r>
  <r>
    <s v="02-09-2025 19:59:41"/>
    <s v="970454_V09025245IBT1cWJLY6QG294677"/>
    <s v="970454_V09025245IBT1cWJLY6QG294677"/>
    <n v="99563153227"/>
    <s v="Thành công"/>
    <s v="CAO THI THANH THUY"/>
    <s v=""/>
    <s v="Chuyển khoản"/>
    <n v="45000"/>
    <s v=""/>
    <s v="QR Code tĩnh đa năng"/>
    <s v="Chuyển khoản Ngân Hàng"/>
    <s v="Ngân hàng hoặc Ví khác"/>
    <s v="QR - CAO THI THANH THUY chuyen tien.CT tu 103868865522 CAO THI THANH THUY tai Vietin"/>
    <s v="chulong67hg"/>
    <x v="4"/>
  </r>
  <r>
    <s v="02-09-2025 19:57:14"/>
    <s v="970454_V09025245BFTVG2AG95TN506617"/>
    <s v="970454_V09025245BFTVG2AG95TN506617"/>
    <n v="99563058931"/>
    <s v="Thành công"/>
    <s v="HO THI THANH HUYEN"/>
    <s v=""/>
    <s v="Chuyển khoản"/>
    <n v="80000"/>
    <s v=""/>
    <s v="QR Code tĩnh đa năng"/>
    <s v="Chuyển khoản Ngân Hàng"/>
    <s v="Ngân hàng hoặc Ví khác"/>
    <s v="MBVCB.10771903635.5245BFTVG2AG95TN.HO THI THANH HUYEN chuyen tien.CT tu 0161001716805 HO THI THANH HUYEN toi 99MM25063M04000529 MOMO_CA PHE MUOI CHU LONG tai BVBank"/>
    <s v="cfmuoidthidi"/>
    <x v="8"/>
  </r>
  <r>
    <s v="02-09-2025 19:56:40"/>
    <s v="970454_V09025245BFTVG2AG97SR502123"/>
    <s v="970454_V09025245BFTVG2AG97SR502123"/>
    <n v="99563057904"/>
    <s v="Thành công"/>
    <s v="PHAM VAN HAO"/>
    <s v=""/>
    <s v="Chuyển khoản"/>
    <n v="72000"/>
    <s v=""/>
    <s v="QR Code tĩnh đa năng"/>
    <s v="Chuyển khoản Ngân Hàng"/>
    <s v="Ngân hàng hoặc Ví khác"/>
    <s v="MBVCB.10771896738.5245BFTVG2AG97SR.PHAM VAN HAO chuyen tien.CT tu 9834552977 PHAM VAN HAO toi 99MM24157M09093799 MOMO_CA PHE MUOI CHU LONG tai BVBank"/>
    <s v="cfmuoithungdao"/>
    <x v="11"/>
  </r>
  <r>
    <s v="02-09-2025 19:56:14"/>
    <s v="qrc-MOMOJQKW20230803-393138e9-e11f-485a-939b-8931149189ef"/>
    <s v="qrc-MOMOJQKW20230803-393138e9-e11f-485a-939b-8931149189ef"/>
    <n v="99563396302"/>
    <s v="Thành công"/>
    <s v="Dương Mẫn Nghi"/>
    <s v="****0703"/>
    <s v="Thanh toán"/>
    <n v="38000"/>
    <s v=""/>
    <s v="QR Code tĩnh đa năng"/>
    <s v="Ví MoMo"/>
    <s v="Ví MoMo"/>
    <s v="Thanh toán cho  CÀ PHÊ MUỐI CHÚ LONG - Trảng Bom"/>
    <s v="cfmuoitrangbom"/>
    <x v="2"/>
  </r>
  <r>
    <s v="02-09-2025 19:53:45"/>
    <s v="970454_V09025245IBT1cWJLYWWI281650"/>
    <s v="970454_V09025245IBT1cWJLYWWI281650"/>
    <n v="99562588578"/>
    <s v="Thành công"/>
    <s v="NGUYEN VAN HIEU"/>
    <s v=""/>
    <s v="Chuyển khoản"/>
    <n v="50000"/>
    <s v=""/>
    <s v="QR Code tĩnh đa năng"/>
    <s v="Chuyển khoản Ngân Hàng"/>
    <s v="Ngân hàng hoặc Ví khác"/>
    <s v="QR - NGUYEN VAN HIEU chuyen tien.CT tu 107875643680 NGUYEN VAN HIEU tai Vietin"/>
    <s v="cfmuoithanhnhan"/>
    <x v="6"/>
  </r>
  <r>
    <s v="02-09-2025 19:53:36"/>
    <s v="970454_V09025245IBT1dWLY4HIS883149"/>
    <s v="970454_V09025245IBT1dWLY4HIS883149"/>
    <n v="99562588310"/>
    <s v="Thành công"/>
    <s v="MBBANK IBFT"/>
    <s v=""/>
    <s v="Chuyển khoản"/>
    <n v="25000"/>
    <s v=""/>
    <s v="QR Code tĩnh đa năng"/>
    <s v="Chuyển khoản Ngân Hàng"/>
    <s v="Ngân hàng hoặc Ví khác"/>
    <s v="NGUYEN DUONG MINH THU chuyen tien.CT tu 0834841826 MBBANK IBFT tai MB"/>
    <s v="chulong884phuriengdo"/>
    <x v="14"/>
  </r>
  <r>
    <s v="02-09-2025 19:53:18"/>
    <s v="970454_V09025245IBT1dWLY4EF2881575"/>
    <s v="970454_V09025245IBT1dWLY4EF2881575"/>
    <n v="99562587794"/>
    <s v="Thành công"/>
    <s v="MBBANK IBFT"/>
    <s v=""/>
    <s v="Chuyển khoản"/>
    <n v="45000"/>
    <s v=""/>
    <s v="QR Code tĩnh đa năng"/>
    <s v="Chuyển khoản Ngân Hàng"/>
    <s v="Ngân hàng hoặc Ví khác"/>
    <s v="LE TRUNG HIEU chuyen tien.CT tu 0375351088 MBBANK IBFT tai MB"/>
    <s v="cfmuoithanhnhan"/>
    <x v="6"/>
  </r>
  <r>
    <s v="02-09-2025 19:52:58"/>
    <s v="970454_V09025245IBT1kJWQ3H4S017026"/>
    <s v="970454_V09025245IBT1kJWQ3H4S017026"/>
    <n v="99562587239"/>
    <s v="Thành công"/>
    <s v="VND-TGTT-PHAN THUY LINH"/>
    <s v=""/>
    <s v="Chuyển khoản"/>
    <n v="55000"/>
    <s v=""/>
    <s v="QR Code tĩnh đa năng"/>
    <s v="Chuyển khoản Ngân Hàng"/>
    <s v="Ngân hàng hoặc Ví khác"/>
    <s v="PHAN THUY LINH chuyen tien FT25246996570504.CT tu 19031500433888 VND-TGTT-PHAN THUY LINH tai TCB"/>
    <s v="cfmuoithanhnhan"/>
    <x v="6"/>
  </r>
  <r>
    <s v="02-09-2025 19:52:24"/>
    <s v="970454_V09025245IBT1cWJLPFHH279116"/>
    <s v="970454_V09025245IBT1cWJLPFHH279116"/>
    <n v="99562586345"/>
    <s v="Thành công"/>
    <s v="BUI THI THANH NGA"/>
    <s v=""/>
    <s v="Chuyển khoản"/>
    <n v="55000"/>
    <s v=""/>
    <s v="QR Code tĩnh đa năng"/>
    <s v="Chuyển khoản Ngân Hàng"/>
    <s v="Ngân hàng hoặc Ví khác"/>
    <s v="QR - BUI THI THANH NGA chuyen tien.CT tu 105839677979 BUI THI THANH NGA tai Vietin"/>
    <s v="cfmuoiqtr"/>
    <x v="17"/>
  </r>
  <r>
    <s v="02-09-2025 19:52:15"/>
    <s v="970454_V09025245VNIBJ2LL7M1S191565"/>
    <s v="970454_V09025245VNIBJ2LL7M1S191565"/>
    <n v="99562586114"/>
    <s v="Thành công"/>
    <s v="NGO HONG HAI"/>
    <s v=""/>
    <s v="Chuyển khoản"/>
    <n v="25000"/>
    <s v=""/>
    <s v="QR Code tĩnh đa năng"/>
    <s v="Chuyển khoản Ngân Hàng"/>
    <s v="Ngân hàng hoặc Ví khác"/>
    <s v="NGO HONG HAI CHUYEN TIEN DEN MOMO_CA PHE MUOI CHU LONG - 99MM23356M93020162"/>
    <s v="cfmuoitruongdinh"/>
    <x v="9"/>
  </r>
  <r>
    <s v="02-09-2025 19:52:12"/>
    <s v="970454_V09025245IBT1iWMNN94B952555"/>
    <s v="970454_V09025245IBT1iWMNN94B952555"/>
    <n v="99562586033"/>
    <s v="Thành công"/>
    <s v="TRAN THI KIM NHAN"/>
    <s v=""/>
    <s v="Chuyển khoản"/>
    <n v="36000"/>
    <s v=""/>
    <s v="QR Code tĩnh đa năng"/>
    <s v="Chuyển khoản Ngân Hàng"/>
    <s v="Ngân hàng hoặc Ví khác"/>
    <s v="cf.CT tu 0977709916 TRAN THI KIM NHAN tai VPBank"/>
    <s v="cfmuoitrangbom"/>
    <x v="2"/>
  </r>
  <r>
    <s v="02-09-2025 19:52:05"/>
    <s v="qrc-MOMOJQKW20230803-309f1e5b-3bba-4024-9a40-989a43959297"/>
    <s v="qrc-MOMOJQKW20230803-309f1e5b-3bba-4024-9a40-989a43959297"/>
    <n v="99562940853"/>
    <s v="Thành công"/>
    <s v="Lê Ngọc Như Ý"/>
    <s v="****1372"/>
    <s v="Thanh toán"/>
    <n v="20000"/>
    <s v=""/>
    <s v="QR Code tĩnh đa năng"/>
    <s v="Ví MoMo"/>
    <s v="Ví MoMo"/>
    <s v="Thanh toán cho  CÀ PHÊ MUỐI CHÚ LONG - 137A NGUYỄN HỮU CẢNH"/>
    <s v="chulongnhc"/>
    <x v="31"/>
  </r>
  <r>
    <s v="02-09-2025 19:51:19"/>
    <s v="970454_V09025245IBT1aWWVHW96701133"/>
    <s v="970454_V09025245IBT1aWWVHW96701133"/>
    <n v="99562584321"/>
    <s v="Thành công"/>
    <s v="SHBMB"/>
    <s v=""/>
    <s v="Chuyển khoản"/>
    <n v="18000"/>
    <s v=""/>
    <s v="QR Code tĩnh đa năng"/>
    <s v="Chuyển khoản Ngân Hàng"/>
    <s v="Ngân hàng hoặc Ví khác"/>
    <s v="TRAN QUOC KHANH chuyen tien.CT tu 0962007049 SHBMB tai SHB"/>
    <s v="cfmuoithanhnhan"/>
    <x v="6"/>
  </r>
  <r>
    <s v="02-09-2025 19:47:56"/>
    <s v="970454_V09025245BFTVG2AG9CJQ436730"/>
    <s v="970454_V09025245BFTVG2AG9CJQ436730"/>
    <n v="99562051824"/>
    <s v="Thành công"/>
    <s v="VO TRONG KHOI"/>
    <s v=""/>
    <s v="Chuyển khoản"/>
    <n v="25000"/>
    <s v=""/>
    <s v="QR Code tĩnh đa năng"/>
    <s v="Chuyển khoản Ngân Hàng"/>
    <s v="Ngân hàng hoặc Ví khác"/>
    <s v="MBVCB.10771794422.5245BFTVG2AG9CJQ.VO TRONG KHOI chuyen tien.CT tu 1024081525 VO TRONG KHOI toi 99MM24313M88002350 MOMO_CA PHE MUOI CHU LONG tai BVBank"/>
    <s v="cfmuoichulongclassic"/>
    <x v="0"/>
  </r>
  <r>
    <s v="02-09-2025 19:47:05"/>
    <s v="970454_V09025245IBT1dWLYB14E847741"/>
    <s v="970454_V09025245IBT1dWLYB14E847741"/>
    <n v="99562050300"/>
    <s v="Thành công"/>
    <s v="MBBANK IBFT"/>
    <s v=""/>
    <s v="Chuyển khoản"/>
    <n v="25000"/>
    <s v=""/>
    <s v="QR Code tĩnh đa năng"/>
    <s v="Chuyển khoản Ngân Hàng"/>
    <s v="Ngân hàng hoặc Ví khác"/>
    <s v="HUYNH TAN TIEN chuyen tien.CT tu 0396693655 MBBANK IBFT tai MB"/>
    <s v="cfmuoipquoc"/>
    <x v="3"/>
  </r>
  <r>
    <s v="02-09-2025 19:47:00"/>
    <s v="970454_V09025245IBT1kJWQFV94988829"/>
    <s v="970454_V09025245IBT1kJWQFV94988829"/>
    <n v="99562050171"/>
    <s v="Thành công"/>
    <s v="VND-TGTT-NGUYEN NHAT HAN"/>
    <s v=""/>
    <s v="Chuyển khoản"/>
    <n v="135000"/>
    <s v=""/>
    <s v="QR Code tĩnh đa năng"/>
    <s v="Chuyển khoản Ngân Hàng"/>
    <s v="Ngân hàng hoặc Ví khác"/>
    <s v="NGUYEN NHAT HAN chuyen tien FT25246248644025.CT tu 19038999881015 VND-TGTT-NGUYEN NHAT HAN tai TCB"/>
    <s v="cfmuoihodieu"/>
    <x v="19"/>
  </r>
  <r>
    <s v="02-09-2025 19:45:34"/>
    <s v="970454_V09025245BFTVG2AG9LIV418899"/>
    <s v="970454_V09025245BFTVG2AG9LIV418899"/>
    <n v="99561663917"/>
    <s v="Thành công"/>
    <s v="DINH THI DOAN DAN"/>
    <s v=""/>
    <s v="Chuyển khoản"/>
    <n v="75000"/>
    <s v=""/>
    <s v="QR Code tĩnh đa năng"/>
    <s v="Chuyển khoản Ngân Hàng"/>
    <s v="Ngân hàng hoặc Ví khác"/>
    <s v="MBVCB.10771772804.5245BFTVG2AG9LIV.DINH THI DOAN DAN chuyen tien.CT tu 9935884940 DINH THI DOAN DAN toi 99MM24313M01001841 MOMO_CA PHE MUOI CHU LONG tai BVBank"/>
    <s v="chulong17ntt"/>
    <x v="15"/>
  </r>
  <r>
    <s v="02-09-2025 19:45:13"/>
    <s v="970454_V09025245IBT1cWJLPWLI262712"/>
    <s v="970454_V09025245IBT1cWJLPWLI262712"/>
    <n v="99561663286"/>
    <s v="Thành công"/>
    <s v="NGUYEN DUC THANG"/>
    <s v=""/>
    <s v="Chuyển khoản"/>
    <n v="40000"/>
    <s v=""/>
    <s v="QR Code tĩnh đa năng"/>
    <s v="Chuyển khoản Ngân Hàng"/>
    <s v="Ngân hàng hoặc Ví khác"/>
    <s v="QR - NGUYEN DUC THANG chuyen tien.CT tu 104878468018 NGUYEN DUC THANG tai Vietin"/>
    <s v="cfmuoitruongdinh"/>
    <x v="9"/>
  </r>
  <r>
    <s v="02-09-2025 19:45:09"/>
    <s v="970454_V09025245IBT1iWMNXNBC749147"/>
    <s v="970454_V09025245IBT1iWMNXNBC749147"/>
    <n v="99561663153"/>
    <s v="Thành công"/>
    <s v="DUONG MINH TOAN"/>
    <s v=""/>
    <s v="Chuyển khoản"/>
    <n v="45000"/>
    <s v=""/>
    <s v="QR Code tĩnh đa năng"/>
    <s v="Chuyển khoản Ngân Hàng"/>
    <s v="Ngân hàng hoặc Ví khác"/>
    <s v="Duong Minh Toan chuyen tien QR.CT tu 00005317093 DUONG MINH TOAN tai TPBank"/>
    <s v="chulong67hg"/>
    <x v="4"/>
  </r>
  <r>
    <s v="02-09-2025 19:44:51"/>
    <s v="970454_V09025245IBT1iWMNXXL8748367"/>
    <s v="970454_V09025245IBT1iWMNXXL8748367"/>
    <n v="99561662497"/>
    <s v="Thành công"/>
    <s v="LE VINH MINH"/>
    <s v=""/>
    <s v="Chuyển khoản"/>
    <n v="54000"/>
    <s v=""/>
    <s v="QR Code tĩnh đa năng"/>
    <s v="Chuyển khoản Ngân Hàng"/>
    <s v="Ngân hàng hoặc Ví khác"/>
    <s v="Le Vinh Minh chuyen tien QR.CT tu 02607564701 LE VINH MINH tai TPBank"/>
    <s v="chulong101tqd"/>
    <x v="32"/>
  </r>
  <r>
    <s v="02-09-2025 19:44:28"/>
    <s v="970454_V09025245BFTVG2AGSPF4410202"/>
    <s v="970454_V09025245BFTVG2AGSPF4410202"/>
    <n v="99561661773"/>
    <s v="Thành công"/>
    <s v="TRAN ANH SON"/>
    <s v=""/>
    <s v="Chuyển khoản"/>
    <n v="36000"/>
    <s v=""/>
    <s v="QR Code tĩnh đa năng"/>
    <s v="Chuyển khoản Ngân Hàng"/>
    <s v="Ngân hàng hoặc Ví khác"/>
    <s v="MBVCB.10771757015.5245BFTVG2AGSPF4.TRAN ANH SON chuyen tien.CT tu 0181002280385 TRAN ANH SON toi 99MM25048M95013680 MOMO_CA PHE MUOI CHU LONG tai BVBank"/>
    <s v="cfmuoiclongcmt8"/>
    <x v="33"/>
  </r>
  <r>
    <s v="02-09-2025 19:44:06"/>
    <s v="970454_V09025245IBT1kJWQT4CI974977"/>
    <s v="970454_V09025245IBT1kJWQT4CI974977"/>
    <n v="99561661119"/>
    <s v="Thành công"/>
    <s v="VND-TGTT-LE XUAN MINH KHANH"/>
    <s v=""/>
    <s v="Chuyển khoản"/>
    <n v="83000"/>
    <s v=""/>
    <s v="QR Code tĩnh đa năng"/>
    <s v="Chuyển khoản Ngân Hàng"/>
    <s v="Ngân hàng hoặc Ví khác"/>
    <s v="LE XUAN MINH KHANH chuyen tien FT25246400683044.CT tu 19073610632015 VND-TGTT-LE XUAN MINH KHANH tai TCB"/>
    <s v="cfmuoidthidi"/>
    <x v="8"/>
  </r>
  <r>
    <s v="02-09-2025 19:42:26"/>
    <s v="qrc-MOMOJQKW20230803-6af2f703-8b1e-4e53-94ca-e86f8094caca"/>
    <s v="qrc-MOMOJQKW20230803-6af2f703-8b1e-4e53-94ca-e86f8094caca"/>
    <n v="99561799012"/>
    <s v="Thành công"/>
    <s v="Bùi Nguyễn Quỳnh Anh"/>
    <s v="****7134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19:41:52"/>
    <s v="970454_V09025245IBT1iWMNXPCC936789"/>
    <s v="970454_V09025245IBT1iWMNXPCC936789"/>
    <n v="99561323565"/>
    <s v="Thành công"/>
    <s v="NGUYEN QUYNH ANH"/>
    <s v=""/>
    <s v="Chuyển khoản"/>
    <n v="20000"/>
    <s v=""/>
    <s v="QR Code tĩnh đa năng"/>
    <s v="Chuyển khoản Ngân Hàng"/>
    <s v="Ngân hàng hoặc Ví khác"/>
    <s v="NGUYEN QUYNH ANH chuyen tien.CT tu 18909081994 NGUYEN QUYNH ANH tai VPBank"/>
    <s v="cfmuoithanhnhan"/>
    <x v="6"/>
  </r>
  <r>
    <s v="02-09-2025 19:41:48"/>
    <s v="970454_V09025245IBT1kJWQLR14963938"/>
    <s v="970454_V09025245IBT1kJWQLR14963938"/>
    <n v="99561323415"/>
    <s v="Thành công"/>
    <s v="VND-TGTT-NGUYEN QUOC TAI"/>
    <s v=""/>
    <s v="Chuyển khoản"/>
    <n v="51000"/>
    <s v=""/>
    <s v="QR Code tĩnh đa năng"/>
    <s v="Chuyển khoản Ngân Hàng"/>
    <s v="Ngân hàng hoặc Ví khác"/>
    <s v="NGUYEN QUOC TAI chuyen tien FT25246263394309.CT tu 19037953549011 VND-TGTT-NGUYEN QUOC TAI tai TCB"/>
    <s v="cfmuoichulongclassic"/>
    <x v="0"/>
  </r>
  <r>
    <s v="02-09-2025 19:41:42"/>
    <s v="970454_V09025245BFTVG2AGS3JQ389246"/>
    <s v="970454_V09025245BFTVG2AGS3JQ389246"/>
    <n v="99561323257"/>
    <s v="Thành công"/>
    <s v="TRAN THI HONG GAM"/>
    <s v=""/>
    <s v="Chuyển khoản"/>
    <n v="18000"/>
    <s v=""/>
    <s v="QR Code tĩnh đa năng"/>
    <s v="Chuyển khoản Ngân Hàng"/>
    <s v="Ngân hàng hoặc Ví khác"/>
    <s v="MBVCB.10771724403.5245BFTVG2AGS3JQ.TRAN THI HONG GAM chuyen tien.CT tu 1050500944 TRAN THI HONG GAM toi 99MM24313M12001837 MOMO_CA PHE MUOI CHU LONG tai BVBank"/>
    <s v="chulongnhc"/>
    <x v="31"/>
  </r>
  <r>
    <s v="02-09-2025 19:41:15"/>
    <s v="970454_V09025245BFTVG2AGS98Q385895"/>
    <s v="970454_V09025245BFTVG2AGS98Q385895"/>
    <n v="99561322385"/>
    <s v="Thành công"/>
    <s v="PHAN HUYNH ANH KHOA"/>
    <s v=""/>
    <s v="Chuyển khoản"/>
    <n v="395000"/>
    <s v=""/>
    <s v="QR Code tĩnh đa năng"/>
    <s v="Chuyển khoản Ngân Hàng"/>
    <s v="Ngân hàng hoặc Ví khác"/>
    <s v="MBVCB.10771721690.5245BFTVG2AGS98Q.ck cafe.CT tu 1020217932 PHAN HUYNH ANH KHOA toi 99MM24085M92126761 MOMO_CA PHE MUOI CHU LONG tai BVBank"/>
    <s v="chulong07bl"/>
    <x v="24"/>
  </r>
  <r>
    <s v="02-09-2025 19:40:49"/>
    <s v="970454_V09025245IBT1eWKDQCIM561088"/>
    <s v="970454_V09025245IBT1eWKDQCIM561088"/>
    <n v="99561321482"/>
    <s v="Thành công"/>
    <s v="NGUYEN THI THU HANG"/>
    <s v=""/>
    <s v="Chuyển khoản"/>
    <n v="15000"/>
    <s v=""/>
    <s v="QR Code tĩnh đa năng"/>
    <s v="Chuyển khoản Ngân Hàng"/>
    <s v="Ngân hàng hoặc Ví khác"/>
    <s v="NGUYEN THI THU HANG Chuyen tien.CT tu 6512072851 NGUYEN THI THU HANG  tai BIDV"/>
    <s v="chulong101tqd"/>
    <x v="32"/>
  </r>
  <r>
    <s v="02-09-2025 19:39:52"/>
    <s v="970454_V09025245IBT1dWLYYVJY840564"/>
    <s v="970454_V09025245IBT1dWLYYVJY840564"/>
    <n v="99560855930"/>
    <s v="Thành công"/>
    <s v="MBBANK IBFT"/>
    <s v=""/>
    <s v="Chuyển khoản"/>
    <n v="25000"/>
    <s v=""/>
    <s v="QR Code tĩnh đa năng"/>
    <s v="Chuyển khoản Ngân Hàng"/>
    <s v="Ngân hàng hoặc Ví khác"/>
    <s v="TRUONG GIA VI chuyen tien.CT tu 0398710252 MBBANK IBFT tai MB"/>
    <s v="chulong244tqd"/>
    <x v="34"/>
  </r>
  <r>
    <s v="02-09-2025 19:39:21"/>
    <s v="970454_V09025245BFTVG2AGSEYE370602"/>
    <s v="970454_V09025245BFTVG2AGSEYE370602"/>
    <n v="99560854693"/>
    <s v="Thành công"/>
    <s v="CAO NGUYET LAN"/>
    <s v=""/>
    <s v="Chuyển khoản"/>
    <n v="54000"/>
    <s v=""/>
    <s v="QR Code tĩnh đa năng"/>
    <s v="Chuyển khoản Ngân Hàng"/>
    <s v="Ngân hàng hoặc Ví khác"/>
    <s v="MBVCB.10771689847.5245BFTVG2AGSEYE.CAO NGUYET LAN chuyen tien Chu Long.CT tu 1032830890 CAO NGUYET LAN toi 99MM25063M04000529 MOMO_CA PHE MUOI CHU LONG tai BVBank"/>
    <s v="cfmuoidthidi"/>
    <x v="8"/>
  </r>
  <r>
    <s v="02-09-2025 19:38:57"/>
    <s v="qrc-MOMOJQKW20230803-0753a12f-b3fd-4233-a20e-ceed66a498c3"/>
    <s v="qrc-MOMOJQKW20230803-0753a12f-b3fd-4233-a20e-ceed66a498c3"/>
    <n v="99561423628"/>
    <s v="Thành công"/>
    <s v="Đỗ Nguyễn Thủy Tiên"/>
    <s v="****7399"/>
    <s v="Thanh toán"/>
    <n v="25000"/>
    <s v=""/>
    <s v="QR Code tĩnh đa năng"/>
    <s v="Ví MoMo"/>
    <s v="Ví MoMo"/>
    <s v="Thanh toán cho  CÀ PHÊ MUỐI CHÚ LONG - 466 NGUYỄN TRUNG TRỰC - KIÊN GIANG"/>
    <s v="cfmuoi46ntrtr"/>
    <x v="23"/>
  </r>
  <r>
    <s v="02-09-2025 19:38:02"/>
    <s v="970454_V09025245IBT1cWJLUDDL247056"/>
    <s v="970454_V09025245IBT1cWJLUDDL247056"/>
    <n v="99560852135"/>
    <s v="Thành công"/>
    <s v="HOANG THI DIEM MY"/>
    <s v=""/>
    <s v="Chuyển khoản"/>
    <n v="83000"/>
    <s v=""/>
    <s v="QR Code tĩnh đa năng"/>
    <s v="Chuyển khoản Ngân Hàng"/>
    <s v="Ngân hàng hoặc Ví khác"/>
    <s v="QR - HOANG THI DIEM MY chuyen tien.CT tu 109872635155 HOANG THI DIEM MY tai Vietin"/>
    <s v="cfmuoidthidi"/>
    <x v="8"/>
  </r>
  <r>
    <s v="02-09-2025 19:37:34"/>
    <s v="970454_V09025245BFTVG2AGSR2C357920"/>
    <s v="970454_V09025245BFTVG2AGSR2C357920"/>
    <n v="99560851399"/>
    <s v="Thành công"/>
    <s v="HUYNH HOANG SON"/>
    <s v=""/>
    <s v="Chuyển khoản"/>
    <n v="25000"/>
    <s v=""/>
    <s v="QR Code tĩnh đa năng"/>
    <s v="Chuyển khoản Ngân Hàng"/>
    <s v="Ngân hàng hoặc Ví khác"/>
    <s v="MBVCB.10771680244.5245BFTVG2AGSR2C.HUYNH HOANG SON chuyen tien.CT tu 0281000586450 HUYNH HOANG SON toi 99MM24158M19035104 MOMO_CA PHE MUOI CHU LONG tai BVBank"/>
    <s v="chulong244tqd"/>
    <x v="34"/>
  </r>
  <r>
    <s v="02-09-2025 19:36:44"/>
    <s v="970454_V09025245VNIBJ2LL66B3164164"/>
    <s v="970454_V09025245VNIBJ2LL66B3164164"/>
    <n v="99560769899"/>
    <s v="Thành công"/>
    <s v="VU HUYEN ANH"/>
    <s v=""/>
    <s v="Chuyển khoản"/>
    <n v="60000"/>
    <s v=""/>
    <s v="QR Code tĩnh đa năng"/>
    <s v="Chuyển khoản Ngân Hàng"/>
    <s v="Ngân hàng hoặc Ví khác"/>
    <s v="VU HUYEN ANH CHUYEN TIEN DEN MOMO_CA PHE MUOI CHU LONG - 99MM23356M93020162"/>
    <s v="cfmuoitruongdinh"/>
    <x v="9"/>
  </r>
  <r>
    <s v="02-09-2025 19:35:13"/>
    <s v="970454_V09025245IBT1aWWV62M1247286"/>
    <s v="970454_V09025245IBT1aWWV62M1247286"/>
    <n v="99560320268"/>
    <s v="Thành công"/>
    <s v="AGRIBANK"/>
    <s v=""/>
    <s v="Chuyển khoản"/>
    <n v="28000"/>
    <s v=""/>
    <s v="QR Code tĩnh đa năng"/>
    <s v="Chuyển khoản Ngân Hàng"/>
    <s v="Ngân hàng hoặc Ví khác"/>
    <s v="VCCB;99MM24313M88002350;PHAN MINH THUONG chuyen tien.CT tu 1606206219649 AGRIBANK tai Agri"/>
    <s v="cfmuoichulongclassic"/>
    <x v="0"/>
  </r>
  <r>
    <s v="02-09-2025 19:34:57"/>
    <s v="970454_V09025245IBT1dWLYPQS8780508"/>
    <s v="970454_V09025245IBT1dWLYPQS8780508"/>
    <n v="99560229860"/>
    <s v="Thành công"/>
    <s v="MBBANK IBFT"/>
    <s v=""/>
    <s v="Chuyển khoản"/>
    <n v="60000"/>
    <s v=""/>
    <s v="QR Code tĩnh đa năng"/>
    <s v="Chuyển khoản Ngân Hàng"/>
    <s v="Ngân hàng hoặc Ví khác"/>
    <s v="NGUYEN HONG HIEP chuyen tien.CT tu 0582288339 MBBANK IBFT tai MB"/>
    <s v="cfmuoilongthanh"/>
    <x v="35"/>
  </r>
  <r>
    <s v="02-09-2025 19:34:18"/>
    <s v="970454_V09025245IBT1kJWQHWWG928049"/>
    <s v="970454_V09025245IBT1kJWQHWWG928049"/>
    <n v="99560228674"/>
    <s v="Thành công"/>
    <s v="VND-TGTT-HONG NGOC OANH"/>
    <s v=""/>
    <s v="Chuyển khoản"/>
    <n v="120000"/>
    <s v=""/>
    <s v="QR Code tĩnh đa năng"/>
    <s v="Chuyển khoản Ngân Hàng"/>
    <s v="Ngân hàng hoặc Ví khác"/>
    <s v="HONG NGOC OANH chuyen tien FT25246697760120.CT tu 19038370854015 VND-TGTT-HONG NGOC OANH tai TCB"/>
    <s v="chulong67hg"/>
    <x v="4"/>
  </r>
  <r>
    <s v="02-09-2025 19:33:21"/>
    <s v="970454_V09025245IBT1kJWQZHKK923352"/>
    <s v="970454_V09025245IBT1kJWQZHKK923352"/>
    <n v="99560226697"/>
    <s v="Thành công"/>
    <s v="PHAM PHUONG TUAN"/>
    <s v=""/>
    <s v="Chuyển khoản"/>
    <n v="30000"/>
    <s v=""/>
    <s v="QR Code tĩnh đa năng"/>
    <s v="Chuyển khoản Ngân Hàng"/>
    <s v="Ngân hàng hoặc Ví khác"/>
    <s v="PHAM PHUONG TUAN chuyen tien FT25246234766007.CT tu 9797966666 PHAM PHUONG TUAN tai TCB"/>
    <s v="chulong884phuriengdo"/>
    <x v="14"/>
  </r>
  <r>
    <s v="02-09-2025 19:33:05"/>
    <s v="970454_V09025245IBT1dWLYU49H771677"/>
    <s v="970454_V09025245IBT1dWLYU49H771677"/>
    <n v="99560226276"/>
    <s v="Thành công"/>
    <s v="MBBANK IBFT"/>
    <s v=""/>
    <s v="Chuyển khoản"/>
    <n v="25000"/>
    <s v=""/>
    <s v="QR Code tĩnh đa năng"/>
    <s v="Chuyển khoản Ngân Hàng"/>
    <s v="Ngân hàng hoặc Ví khác"/>
    <s v="NGUYEN DINH PHUC chuyen tien.CT tu 0386650529 MBBANK IBFT tai MB"/>
    <s v="cfmuoinaninh"/>
    <x v="36"/>
  </r>
  <r>
    <s v="02-09-2025 19:32:41"/>
    <s v="970454_V09025245IBT1jWWY7DSI917550"/>
    <s v="970454_V09025245IBT1jWWY7DSI917550"/>
    <n v="99560225611"/>
    <s v="Thành công"/>
    <s v="CHENH THI PHUONG TRANG"/>
    <s v=""/>
    <s v="Chuyển khoản"/>
    <n v="25000"/>
    <s v=""/>
    <s v="QR Code tĩnh đa năng"/>
    <s v="Chuyển khoản Ngân Hàng"/>
    <s v="Ngân hàng hoặc Ví khác"/>
    <s v="CHENH THI PHUONG TRANG CHUYEN KHOAN-020925-19:32:39 917550.CT tu 23107837 CHENH THI PHUONG TRANG tai ACB"/>
    <s v="cfmuoitrangbom"/>
    <x v="2"/>
  </r>
  <r>
    <s v="02-09-2025 19:32:32"/>
    <s v="970454_V09025245IBT1eWKSRI67972136"/>
    <s v="970454_V09025245IBT1eWKSRI67972136"/>
    <n v="99560225382"/>
    <s v="Thành công"/>
    <s v="VO THI THUY DUYEN"/>
    <s v=""/>
    <s v="Chuyển khoản"/>
    <n v="180000"/>
    <s v=""/>
    <s v="QR Code tĩnh đa năng"/>
    <s v="Chuyển khoản Ngân Hàng"/>
    <s v="Ngân hàng hoặc Ví khác"/>
    <s v="VO THI THUY DUYEN Chuyen tien.CT tu 8824144016 VO THI THUY DUYEN  tai BIDV"/>
    <s v="cfmuoibatrieu"/>
    <x v="18"/>
  </r>
  <r>
    <s v="02-09-2025 19:32:18"/>
    <s v="970454_V09025245IBT1dWLYUIV8767444"/>
    <s v="970454_V09025245IBT1dWLYUIV8767444"/>
    <n v="99560224913"/>
    <s v="Thành công"/>
    <s v="MBBANK IBFT"/>
    <s v=""/>
    <s v="Chuyển khoản"/>
    <n v="18000"/>
    <s v=""/>
    <s v="QR Code tĩnh đa năng"/>
    <s v="Chuyển khoản Ngân Hàng"/>
    <s v="Ngân hàng hoặc Ví khác"/>
    <s v="VU THI SIM chuyen tien.CT tu 584965692652 MBBANK IBFT tai MB"/>
    <s v="chulong884phuriengdo"/>
    <x v="14"/>
  </r>
  <r>
    <s v="02-09-2025 19:32:16"/>
    <s v="970454_902DGIN25JL67751"/>
    <s v="970454_902DGIN25JL67751"/>
    <n v="99560224875"/>
    <s v="Thành công"/>
    <s v="Người dùng Ngân hàng"/>
    <s v=""/>
    <s v="Chuyển khoản"/>
    <n v="50000"/>
    <s v=""/>
    <s v="QR Code tĩnh đa năng"/>
    <s v="Chuyển khoản Ngân Hàng"/>
    <s v="Ngân hàng hoặc Ví khác"/>
    <s v="Hin Dat Vinh chuyen tien tu Timo"/>
    <s v="chulong244tqd"/>
    <x v="34"/>
  </r>
  <r>
    <s v="02-09-2025 19:31:05"/>
    <s v="970454_V09025245IBT1cWJL8YEF232234"/>
    <s v="970454_V09025245IBT1cWJL8YEF232234"/>
    <n v="99560222772"/>
    <s v="Thành công"/>
    <s v="MAI THI ANH DUONG"/>
    <s v=""/>
    <s v="Chuyển khoản"/>
    <n v="25000"/>
    <s v=""/>
    <s v="QR Code tĩnh đa năng"/>
    <s v="Chuyển khoản Ngân Hàng"/>
    <s v="Ngân hàng hoặc Ví khác"/>
    <s v="QR - MAI THI ANH DUONG chuyen tien.CT tu 104872634667 MAI THI ANH DUONG tai Vietin"/>
    <s v="cfmuoithanhnhan"/>
    <x v="6"/>
  </r>
  <r>
    <s v="02-09-2025 19:30:24"/>
    <s v="970454_V09025245IBT1cWJL8U95229556"/>
    <s v="970454_V09025245IBT1cWJL8U95229556"/>
    <n v="99560221387"/>
    <s v="Thành công"/>
    <s v="CAO PHUONG"/>
    <s v=""/>
    <s v="Chuyển khoản"/>
    <n v="100000"/>
    <s v=""/>
    <s v="QR Code tĩnh đa năng"/>
    <s v="Chuyển khoản Ngân Hàng"/>
    <s v="Ngân hàng hoặc Ví khác"/>
    <s v="QR - CAO PHUONG chuyen tien.CT tu 107881975602 CAO PHUONG tai Vietin"/>
    <s v="chulong68"/>
    <x v="1"/>
  </r>
  <r>
    <s v="02-09-2025 19:29:45"/>
    <s v="qrc-MOMOJQKW20230803-f785a608-fbfa-45e9-af8a-216d568a6451"/>
    <s v="qrc-MOMOJQKW20230803-f785a608-fbfa-45e9-af8a-216d568a6451"/>
    <n v="99560231018"/>
    <s v="Thành công"/>
    <s v="On Gia Bảo"/>
    <s v="****8727"/>
    <s v="Thanh toán"/>
    <n v="18000"/>
    <s v=""/>
    <s v="QR Code tĩnh đa năng"/>
    <s v="Ví MoMo"/>
    <s v="Ví MoMo"/>
    <s v="Thanh toán cho  CÀ PHÊ MUỐI CHÚ LONG - 161 NGÔ TẤT TỐ"/>
    <s v="chulong161ntt"/>
    <x v="37"/>
  </r>
  <r>
    <s v="02-09-2025 19:29:35"/>
    <s v="970454_V09025245IBT1iWMNFVSV666895"/>
    <s v="970454_V09025245IBT1iWMNFVSV666895"/>
    <n v="99559755815"/>
    <s v="Thành công"/>
    <s v="NGUYEN DINH THINH"/>
    <s v=""/>
    <s v="Chuyển khoản"/>
    <n v="25000"/>
    <s v=""/>
    <s v="QR Code tĩnh đa năng"/>
    <s v="Chuyển khoản Ngân Hàng"/>
    <s v="Ngân hàng hoặc Ví khác"/>
    <s v="Nguyen Dinh Thinh chuyen tien QR.CT tu 10000191600 NGUYEN DINH THINH tai TPBank"/>
    <s v="cfmuoitruongdinh"/>
    <x v="9"/>
  </r>
  <r>
    <s v="02-09-2025 19:29:16"/>
    <s v="970454_V09025245BFTVG2AGX318294798"/>
    <s v="970454_V09025245BFTVG2AGX318294798"/>
    <n v="99559755179"/>
    <s v="Thành công"/>
    <s v="HO TAN DAT"/>
    <s v=""/>
    <s v="Chuyển khoản"/>
    <n v="60000"/>
    <s v=""/>
    <s v="QR Code tĩnh đa năng"/>
    <s v="Chuyển khoản Ngân Hàng"/>
    <s v="Ngân hàng hoặc Ví khác"/>
    <s v="MBVCB.10771581691.5245BFTVG2AGX318.HO TAN DAT chuyen tien.CT tu 0161001738645 HO TAN DAT toi 99MM25063M04000529 MOMO_CA PHE MUOI CHU LONG tai BVBank"/>
    <s v="cfmuoidthidi"/>
    <x v="8"/>
  </r>
  <r>
    <s v="02-09-2025 19:29:00"/>
    <s v="970454_V09025245IBT1iWMNF2EL663290"/>
    <s v="970454_V09025245IBT1iWMNF2EL663290"/>
    <n v="99559754695"/>
    <s v="Thành công"/>
    <s v="NGUYEN THU HANG"/>
    <s v=""/>
    <s v="Chuyển khoản"/>
    <n v="20000"/>
    <s v=""/>
    <s v="QR Code tĩnh đa năng"/>
    <s v="Chuyển khoản Ngân Hàng"/>
    <s v="Ngân hàng hoặc Ví khác"/>
    <s v="Nguyen Thu Hang chuyen tien QR.CT tu 01353559868 NGUYEN THU HANG tai TPBank"/>
    <s v="cfmuoithanhnhan"/>
    <x v="6"/>
  </r>
  <r>
    <s v="02-09-2025 19:28:43"/>
    <s v="970454_V09025245BFTVG2AGXSSR290685"/>
    <s v="970454_V09025245BFTVG2AGXSSR290685"/>
    <n v="99559754214"/>
    <s v="Thành công"/>
    <s v="NGUYEN THANH TAM"/>
    <s v=""/>
    <s v="Chuyển khoản"/>
    <n v="78000"/>
    <s v=""/>
    <s v="QR Code tĩnh đa năng"/>
    <s v="Chuyển khoản Ngân Hàng"/>
    <s v="Ngân hàng hoặc Ví khác"/>
    <s v="MBVCB.10771570831.5245BFTVG2AGXSSR.NGUYEN THANH TAM chuyen tien.CT tu 0181003511648 NGUYEN THANH TAM toi 99MM24313M60002601 MOMO_CA PHE MUOI CHU LONG tai BVBank"/>
    <s v="chulonghcr"/>
    <x v="38"/>
  </r>
  <r>
    <s v="02-09-2025 19:28:41"/>
    <s v="970454_V09025245IBT1kJWQ6A5D900592"/>
    <s v="970454_V09025245IBT1kJWQ6A5D900592"/>
    <n v="99559754146"/>
    <s v="Thành công"/>
    <s v="VND-TGTT-NGUYEN MAI THUY TRANG"/>
    <s v=""/>
    <s v="Chuyển khoản"/>
    <n v="25000"/>
    <s v=""/>
    <s v="QR Code tĩnh đa năng"/>
    <s v="Chuyển khoản Ngân Hàng"/>
    <s v="Ngân hàng hoặc Ví khác"/>
    <s v="NGUYEN MAI THUY TRANG chuyen tien FT25246323060252.CT tu 19039218640014 VND-TGTT-NGUYEN MAI THUY TRANG tai TCB"/>
    <s v="chulong101tqd"/>
    <x v="32"/>
  </r>
  <r>
    <s v="02-09-2025 19:27:55"/>
    <s v="970454_V09025245IBT1dWLY8SY2743505"/>
    <s v="970454_V09025245IBT1dWLY8SY2743505"/>
    <n v="99559752657"/>
    <s v="Thành công"/>
    <s v="MBBANK IBFT"/>
    <s v=""/>
    <s v="Chuyển khoản"/>
    <n v="18000"/>
    <s v=""/>
    <s v="QR Code tĩnh đa năng"/>
    <s v="Chuyển khoản Ngân Hàng"/>
    <s v="Ngân hàng hoặc Ví khác"/>
    <s v="PHAM MINH SY chuyen tien.CT tu 1010129003005 MBBANK IBFT tai MB"/>
    <s v="chulongcmt8"/>
    <x v="29"/>
  </r>
  <r>
    <s v="02-09-2025 19:27:27"/>
    <s v="970454_V09025245IBT1kJWQ6VQ9894847"/>
    <s v="970454_V09025245IBT1kJWQ6VQ9894847"/>
    <n v="99559751822"/>
    <s v="Thành công"/>
    <s v="NGUYEN DINH MINH HUY"/>
    <s v=""/>
    <s v="Chuyển khoản"/>
    <n v="43000"/>
    <s v=""/>
    <s v="QR Code tĩnh đa năng"/>
    <s v="Chuyển khoản Ngân Hàng"/>
    <s v="Ngân hàng hoặc Ví khác"/>
    <s v="NGUYEN DINH MINH HUY chuyen tien FT25246396700288.CT tu 6016072003 NGUYEN DINH MINH HUY tai TCB"/>
    <s v="cfmuoitrangbom"/>
    <x v="2"/>
  </r>
  <r>
    <s v="02-09-2025 19:27:26"/>
    <s v="970454_V09025245IBT1kJWQ6DRM894817"/>
    <s v="970454_V09025245IBT1kJWQ6DRM894817"/>
    <n v="99559751815"/>
    <s v="Thành công"/>
    <s v="VND-TGTT-NGUYEN NGOC TRAM"/>
    <s v=""/>
    <s v="Chuyển khoản"/>
    <n v="38000"/>
    <s v=""/>
    <s v="QR Code tĩnh đa năng"/>
    <s v="Chuyển khoản Ngân Hàng"/>
    <s v="Ngân hàng hoặc Ví khác"/>
    <s v="chuyen tien ca phe muoi FT25246470795142.CT tu 19050753030016 VND-TGTT-NGUYEN NGOC TRAM tai TCB"/>
    <s v="cfmuoitruongdinh"/>
    <x v="9"/>
  </r>
  <r>
    <s v="02-09-2025 19:27:23"/>
    <s v="970454_V09025245IBT1bWKS356N438292"/>
    <s v="970454_V09025245IBT1bWKS356N438292"/>
    <n v="99559751701"/>
    <s v="Thành công"/>
    <s v="HOANG THI BINH"/>
    <s v=""/>
    <s v="Chuyển khoản"/>
    <n v="43000"/>
    <s v=""/>
    <s v="QR Code tĩnh đa năng"/>
    <s v="Chuyển khoản Ngân Hàng"/>
    <s v="Ngân hàng hoặc Ví khác"/>
    <s v="HOANG THI BINH chuyen tien.CT tu 0146100003514001 HOANG THI BINH tai OCB"/>
    <s v="cfmuointrtruc"/>
    <x v="12"/>
  </r>
  <r>
    <s v="02-09-2025 19:27:08"/>
    <s v="970454_V09025245IBT1cWJL8QGF222897"/>
    <s v="970454_V09025245IBT1cWJL8QGF222897"/>
    <n v="99559751279"/>
    <s v="Thành công"/>
    <s v="NGUYEN QUOC PHUC"/>
    <s v=""/>
    <s v="Chuyển khoản"/>
    <n v="18000"/>
    <s v=""/>
    <s v="QR Code tĩnh đa năng"/>
    <s v="Chuyển khoản Ngân Hàng"/>
    <s v="Ngân hàng hoặc Ví khác"/>
    <s v="QR - NGUYEN QUOC PHUC chuyen tien.CT tu 100883880213 NGUYEN QUOC PHUC tai Vietin"/>
    <s v="chulonghvb"/>
    <x v="28"/>
  </r>
  <r>
    <s v="02-09-2025 19:25:34"/>
    <s v="970454_V09025245IBT1dWLYI7VV762422"/>
    <s v="970454_V09025245IBT1dWLYI7VV762422"/>
    <n v="99559466269"/>
    <s v="Thành công"/>
    <s v="MBBANK IBFT"/>
    <s v=""/>
    <s v="Chuyển khoản"/>
    <n v="25000"/>
    <s v=""/>
    <s v="QR Code tĩnh đa năng"/>
    <s v="Chuyển khoản Ngân Hàng"/>
    <s v="Ngân hàng hoặc Ví khác"/>
    <s v="BUI VIET KHANH chuyen tien.CT tu 0900117258888 MBBANK IBFT tai MB"/>
    <s v="cfmuoitruongdinh"/>
    <x v="9"/>
  </r>
  <r>
    <s v="02-09-2025 19:25:00"/>
    <s v="qrc-MOMOJQKW20230803-9cc52fe0-56a7-4117-9dc0-d25617d26eec"/>
    <s v="qrc-MOMOJQKW20230803-9cc52fe0-56a7-4117-9dc0-d25617d26eec"/>
    <n v="99559639450"/>
    <s v="Thành công"/>
    <s v="Lê Ngọc Bảo Giang"/>
    <s v="****7063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19:22:45"/>
    <s v="970454_V09025245IBT1eWKS3M5I890693"/>
    <s v="970454_V09025245IBT1eWKS3M5I890693"/>
    <n v="99559097990"/>
    <s v="Thành công"/>
    <s v="VU THI HOAI LINH"/>
    <s v=""/>
    <s v="Chuyển khoản"/>
    <n v="60000"/>
    <s v=""/>
    <s v="QR Code tĩnh đa năng"/>
    <s v="Chuyển khoản Ngân Hàng"/>
    <s v="Ngân hàng hoặc Ví khác"/>
    <s v="VU THI HOAI LINH Chuyen tien.CT tu 2120841735 VU THI HOAI LINH  tai BIDV"/>
    <s v="cfmuoitruongdinh"/>
    <x v="9"/>
  </r>
  <r>
    <s v="02-09-2025 19:20:27"/>
    <s v="970454_V09025245IBT1fWUJV5BK227130"/>
    <s v="970454_V09025245IBT1fWUJV5BK227130"/>
    <n v="99558710046"/>
    <s v="Thành công"/>
    <s v="PHAN THI TRIEU TI TI"/>
    <s v=""/>
    <s v="Chuyển khoản"/>
    <n v="52000"/>
    <s v=""/>
    <s v="QR Code tĩnh đa năng"/>
    <s v="Chuyển khoản Ngân Hàng"/>
    <s v="Ngân hàng hoặc Ví khác"/>
    <s v="MBVCB.10771484984.227130.PHAN THI TRIEU TI TI chuyen tien.CT tu 1015967084 PHAN THI TRIEU TI TI toi 99MM25063M04000529 MOMO_CA PHE MUOI CHU LONG tai BVBank"/>
    <s v="cfmuoidthidi"/>
    <x v="8"/>
  </r>
  <r>
    <s v="02-09-2025 19:20:25"/>
    <s v="970454_V09025245IBT1dWLYMVB9735088"/>
    <s v="970454_V09025245IBT1dWLYMVB9735088"/>
    <n v="99558709966"/>
    <s v="Thành công"/>
    <s v="MBBANK IBFT"/>
    <s v=""/>
    <s v="Chuyển khoản"/>
    <n v="25000"/>
    <s v=""/>
    <s v="QR Code tĩnh đa năng"/>
    <s v="Chuyển khoản Ngân Hàng"/>
    <s v="Ngân hàng hoặc Ví khác"/>
    <s v="PHAM THI KHANH HUE chuyen tien.CT tu 0025203110163 MBBANK IBFT tai MB"/>
    <s v="cfmuoithanhnhan"/>
    <x v="6"/>
  </r>
  <r>
    <s v="02-09-2025 19:19:31"/>
    <s v="NKWLB9LNYZ4VUT8R0643"/>
    <s v="NKWLB9LNYZ4VUT8R0643"/>
    <n v="99558998956"/>
    <s v="Thành công"/>
    <s v="Bùi Phạm Minh Tâm"/>
    <s v="****2897"/>
    <s v="Thanh toán"/>
    <n v="25000"/>
    <s v=""/>
    <s v="QR Code động đa năng"/>
    <s v="Ví MoMo"/>
    <s v="Ví MoMo"/>
    <s v="NKWLB9LNYZ4VUT8R0643"/>
    <s v="cfmuoichulongkvc"/>
    <x v="27"/>
  </r>
  <r>
    <s v="02-09-2025 19:19:08"/>
    <s v="970454_V09025245IBT1cWJLI1PJ204938"/>
    <s v="970454_V09025245IBT1cWJLI1PJ204938"/>
    <n v="99558627398"/>
    <s v="Thành công"/>
    <s v="NGUYEN THAN THANH NHAN"/>
    <s v=""/>
    <s v="Chuyển khoản"/>
    <n v="69000"/>
    <s v=""/>
    <s v="QR Code tĩnh đa năng"/>
    <s v="Chuyển khoản Ngân Hàng"/>
    <s v="Ngân hàng hoặc Ví khác"/>
    <s v="QR - NGUYEN THAN THANH NHAN chuyen tien.CT tu 60061886 NGUYEN THAN THANH NHAN tai Vietin"/>
    <s v="cfmuoidthidi"/>
    <x v="8"/>
  </r>
  <r>
    <s v="02-09-2025 19:17:48"/>
    <s v="970454_051DGIN25JL67511"/>
    <s v="970454_051DGIN25JL67511"/>
    <n v="99558341846"/>
    <s v="Thành công"/>
    <s v="TRAN THI XUAN MY"/>
    <s v=""/>
    <s v="Chuyển khoản"/>
    <n v="50000"/>
    <s v=""/>
    <s v="QR Code tĩnh đa năng"/>
    <s v="Chuyển khoản Ngân Hàng"/>
    <s v="Ngân hàng hoặc Ví khác"/>
    <s v="Tran Thi Xuan My chuyen tien"/>
    <s v="chulong68"/>
    <x v="1"/>
  </r>
  <r>
    <s v="02-09-2025 19:17:42"/>
    <s v="970454_V09025245IBT1kJWQ7ZPJ847687"/>
    <s v="970454_V09025245IBT1kJWQ7ZPJ847687"/>
    <n v="99558341501"/>
    <s v="Thành công"/>
    <s v="VND-TGTT-BUI THI CUC"/>
    <s v=""/>
    <s v="Chuyển khoản"/>
    <n v="18000"/>
    <s v=""/>
    <s v="QR Code tĩnh đa năng"/>
    <s v="Chuyển khoản Ngân Hàng"/>
    <s v="Ngân hàng hoặc Ví khác"/>
    <s v="BUI THI CUC chuyen tien FT25246010987317.CT tu 19073422128016 VND-TGTT-BUI THI CUC tai TCB"/>
    <s v="cfmuoiduonglang"/>
    <x v="7"/>
  </r>
  <r>
    <s v="02-09-2025 19:17:24"/>
    <s v="qrc-MOMOJQKW20230803-32a21da6-5942-46e9-877e-1d41fc1e5c44"/>
    <s v="qrc-MOMOJQKW20230803-32a21da6-5942-46e9-877e-1d41fc1e5c44"/>
    <n v="99558803701"/>
    <s v="Thành công"/>
    <s v="Lê Thị Thanh Tú"/>
    <s v="****8307"/>
    <s v="Thanh toán"/>
    <n v="18000"/>
    <s v=""/>
    <s v="QR Code tĩnh đa năng"/>
    <s v="Ví MoMo"/>
    <s v="Ví MoMo"/>
    <s v="Thanh toán cho  CÀ PHÊ MUỐI CHÚ LONG - 190 HUỲNH VĂN BÁNH"/>
    <s v="chulong190hvb"/>
    <x v="25"/>
  </r>
  <r>
    <s v="02-09-2025 19:16:42"/>
    <s v="qrc-MOMOJQKW20230803-f2a90a7c-5154-444a-a710-785b5fdcb36c"/>
    <s v="qrc-MOMOJQKW20230803-f2a90a7c-5154-444a-a710-785b5fdcb36c"/>
    <n v="99558537963"/>
    <s v="Thành công"/>
    <s v="Phan Đức Dũng"/>
    <s v="****6920"/>
    <s v="Thanh toán"/>
    <n v="24000"/>
    <s v=""/>
    <s v="QR Code tĩnh đa năng"/>
    <s v="Ví MoMo"/>
    <s v="Ví MoMo"/>
    <s v="Thanh toán cho  CÀ PHÊ MUỐI CHÚ LONG CLASSIC"/>
    <s v="cfmuoichulongclassic"/>
    <x v="0"/>
  </r>
  <r>
    <s v="02-09-2025 19:16:13"/>
    <s v="970454_V09025245IBT1bWKSTWEB669031"/>
    <s v="970454_V09025245IBT1bWKSTWEB669031"/>
    <n v="99558238459"/>
    <s v="Thành công"/>
    <s v="PHAN NGOC DUYEN"/>
    <s v=""/>
    <s v="Chuyển khoản"/>
    <n v="18000"/>
    <s v=""/>
    <s v="QR Code tĩnh đa năng"/>
    <s v="Chuyển khoản Ngân Hàng"/>
    <s v="Ngân hàng hoặc Ví khác"/>
    <s v="duyen ck.CT tu 1086138001 PHAN NGOC DUYEN tai IVB"/>
    <s v="chulongcmt8"/>
    <x v="29"/>
  </r>
  <r>
    <s v="02-09-2025 19:16:13"/>
    <s v="970454_V09025245IBT1kJWQ788F840400"/>
    <s v="970454_V09025245IBT1kJWQ788F840400"/>
    <n v="99558238454"/>
    <s v="Thành công"/>
    <s v="KIEU DUY VIET ANH"/>
    <s v=""/>
    <s v="Chuyển khoản"/>
    <n v="36000"/>
    <s v=""/>
    <s v="QR Code tĩnh đa năng"/>
    <s v="Chuyển khoản Ngân Hàng"/>
    <s v="Ngân hàng hoặc Ví khác"/>
    <s v="KIEU DUY VIET ANH chuyen tien FT25246410978875.CT tu 1709200888 KIEU DUY VIET ANH tai TCB"/>
    <s v="cfmuoithanhnhan"/>
    <x v="6"/>
  </r>
  <r>
    <s v="02-09-2025 19:16:12"/>
    <s v="970454_V09025245IBT1dWLYV9T1678029"/>
    <s v="970454_V09025245IBT1dWLYV9T1678029"/>
    <n v="99558238410"/>
    <s v="Thành công"/>
    <s v="MBBANK IBFT"/>
    <s v=""/>
    <s v="Chuyển khoản"/>
    <n v="155000"/>
    <s v=""/>
    <s v="QR Code tĩnh đa năng"/>
    <s v="Chuyển khoản Ngân Hàng"/>
    <s v="Ngân hàng hoặc Ví khác"/>
    <s v="NGUYEN THI TUYET MINH chuyen tien.CT tu 0934080665 MBBANK IBFT tai MB"/>
    <s v="cfmuoitrangbom"/>
    <x v="2"/>
  </r>
  <r>
    <s v="02-09-2025 19:15:45"/>
    <s v="970454_V09025245BFTVG2AGVKGQ189649"/>
    <s v="970454_V09025245BFTVG2AGVKGQ189649"/>
    <n v="99558237614"/>
    <s v="Thành công"/>
    <s v="NGUYEN MINH TRI"/>
    <s v=""/>
    <s v="Chuyển khoản"/>
    <n v="50000"/>
    <s v=""/>
    <s v="QR Code tĩnh đa năng"/>
    <s v="Chuyển khoản Ngân Hàng"/>
    <s v="Ngân hàng hoặc Ví khác"/>
    <s v="MBVCB.10771426918.5245BFTVG2AGVKGQ.NGUYEN MINH TRI chuyen tien.CT tu 0881000449914 NGUYEN MINH TRI toi 99MM24158M57035143 MOMO_CA PHE MUOI CHU LONG tai BVBank"/>
    <s v="chulong101tqd"/>
    <x v="32"/>
  </r>
  <r>
    <s v="02-09-2025 19:15:39"/>
    <s v="JPEV14K5ZVY645R004VY"/>
    <s v="JPEV14K5ZVY645R004VY"/>
    <n v="99558237342"/>
    <s v="Thành công"/>
    <s v="MBBANK IBFT"/>
    <s v=""/>
    <s v="Chuyển khoản"/>
    <n v="25000"/>
    <s v=""/>
    <s v="QR Code động đa năng"/>
    <s v="Chuyển khoản Ngân Hàng"/>
    <s v="Ngân hàng hoặc Ví khác"/>
    <s v="JPEV14K5ZVY645R004VY"/>
    <s v="chulong301ndc"/>
    <x v="5"/>
  </r>
  <r>
    <s v="02-09-2025 19:15:26"/>
    <s v="970454_V09025245BFTVG2AGVG92187323"/>
    <s v="970454_V09025245BFTVG2AGVG92187323"/>
    <n v="99558236956"/>
    <s v="Thành công"/>
    <s v="HOANG DANG TU ANH"/>
    <s v=""/>
    <s v="Chuyển khoản"/>
    <n v="53000"/>
    <s v=""/>
    <s v="QR Code tĩnh đa năng"/>
    <s v="Chuyển khoản Ngân Hàng"/>
    <s v="Ngân hàng hoặc Ví khác"/>
    <s v="MBVCB.10771419745.5245BFTVG2AGVG92.HOANG DANG TU ANH chuyen tien.CT tu 0161000892680 HOANG DANG TU ANH toi 99MM25063M04000529 MOMO_CA PHE MUOI CHU LONG tai BVBank"/>
    <s v="cfmuoidthidi"/>
    <x v="8"/>
  </r>
  <r>
    <s v="02-09-2025 19:14:42"/>
    <s v="970454_V09025245BFTVG2AGVWLQ181493"/>
    <s v="970454_V09025245BFTVG2AGVWLQ181493"/>
    <n v="99557982711"/>
    <s v="Thành công"/>
    <s v="LE NGOC TAN"/>
    <s v=""/>
    <s v="Chuyển khoản"/>
    <n v="43000"/>
    <s v=""/>
    <s v="QR Code tĩnh đa năng"/>
    <s v="Chuyển khoản Ngân Hàng"/>
    <s v="Ngân hàng hoặc Ví khác"/>
    <s v="MBVCB.10771401613.5245BFTVG2AGVWLQ.LE NGOC TAN chuyen tien.CT tu 0281001537321 LE NGOC TAN toi 99MM23297M05030936 MOMO_CA PHE MUOI CHU LONG tai BVBank"/>
    <s v="chulong187llq"/>
    <x v="16"/>
  </r>
  <r>
    <s v="02-09-2025 19:14:16"/>
    <s v="970454_V09025245IBT1cWJLMBTG193723"/>
    <s v="970454_V09025245IBT1cWJLMBTG193723"/>
    <n v="99557981683"/>
    <s v="Thành công"/>
    <s v="LE NGUYEN PHI KHANH"/>
    <s v=""/>
    <s v="Chuyển khoản"/>
    <n v="85000"/>
    <s v=""/>
    <s v="QR Code tĩnh đa năng"/>
    <s v="Chuyển khoản Ngân Hàng"/>
    <s v="Ngân hàng hoặc Ví khác"/>
    <s v="QR - LE NGUYEN PHI KHANH chuyen tien.CT tu 109878069970 LE NGUYEN PHI KHANH tai Vietin"/>
    <s v="chulonghhg"/>
    <x v="26"/>
  </r>
  <r>
    <s v="02-09-2025 19:14:06"/>
    <s v="970454_V09025245BFTVG2AGVU2T177033"/>
    <s v="970454_V09025245BFTVG2AGVU2T177033"/>
    <n v="99557981281"/>
    <s v="Thành công"/>
    <s v="NGUYEN VAN HUNG"/>
    <s v=""/>
    <s v="Chuyển khoản"/>
    <n v="40000"/>
    <s v=""/>
    <s v="QR Code tĩnh đa năng"/>
    <s v="Chuyển khoản Ngân Hàng"/>
    <s v="Ngân hàng hoặc Ví khác"/>
    <s v="MBVCB.10771410990.5245BFTVG2AGVU2T.NGUYEN VAN HUNG chuyen tien.CT tu 1039675628 NGUYEN VAN HUNG toi 99MM24264M04005785 MOMO_CA PHE MUOI CHU LONG tai BVBank"/>
    <s v="cfmuoibatrieu"/>
    <x v="18"/>
  </r>
  <r>
    <s v="02-09-2025 19:11:59"/>
    <s v="970454_V09025245IBT1kJWQGDNT819955"/>
    <s v="970454_V09025245IBT1kJWQGDNT819955"/>
    <n v="99557876665"/>
    <s v="Thành công"/>
    <s v="VND-TGTT-NGUYEN MINH TUAN"/>
    <s v=""/>
    <s v="Chuyển khoản"/>
    <n v="25000"/>
    <s v=""/>
    <s v="QR Code tĩnh đa năng"/>
    <s v="Chuyển khoản Ngân Hàng"/>
    <s v="Ngân hàng hoặc Ví khác"/>
    <s v="NGUYEN MINH TUAN chuyen tien FT25246095703728.CT tu 19029824718015 VND-TGTT-NGUYEN MINH TUAN tai TCB"/>
    <s v="chulong68"/>
    <x v="1"/>
  </r>
  <r>
    <s v="02-09-2025 19:11:52"/>
    <s v="970454_V09025245IBT1kJWQGS32819360"/>
    <s v="970454_V09025245IBT1kJWQGS32819360"/>
    <n v="99557603588"/>
    <s v="Thành công"/>
    <s v="VND-TGTT-HO PHAM KIEU MY"/>
    <s v=""/>
    <s v="Chuyển khoản"/>
    <n v="36000"/>
    <s v=""/>
    <s v="QR Code tĩnh đa năng"/>
    <s v="Chuyển khoản Ngân Hàng"/>
    <s v="Ngân hàng hoặc Ví khác"/>
    <s v="HO PHAM KIEU MY chuyen tien FT25246151099331.CT tu 19135325879010 VND-TGTT-HO PHAM KIEU MY tai TCB"/>
    <s v="cfmuoibatrieu"/>
    <x v="18"/>
  </r>
  <r>
    <s v="02-09-2025 19:11:15"/>
    <s v="qrc-MOMOJQKW20230803-8a8cca3b-19f0-49f9-b225-816115ee9910"/>
    <s v="qrc-MOMOJQKW20230803-8a8cca3b-19f0-49f9-b225-816115ee9910"/>
    <n v="99558054116"/>
    <s v="Thành công"/>
    <s v="Trần Quang Huy"/>
    <s v="****5696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19:10:48"/>
    <s v="970454_V09025245IBT1iWMNZNQF564718"/>
    <s v="970454_V09025245IBT1iWMNZNQF564718"/>
    <n v="99557600674"/>
    <s v="Thành công"/>
    <s v="TRAN DUC LONG"/>
    <s v=""/>
    <s v="Chuyển khoản"/>
    <n v="50000"/>
    <s v=""/>
    <s v="QR Code tĩnh đa năng"/>
    <s v="Chuyển khoản Ngân Hàng"/>
    <s v="Ngân hàng hoặc Ví khác"/>
    <s v="Tran Duc Long chuyen tien QR.CT tu 11116091997 TRAN DUC LONG tai TPBank"/>
    <s v="cfmuoitruongdinh"/>
    <x v="9"/>
  </r>
  <r>
    <s v="02-09-2025 19:09:41"/>
    <s v="qrc-MOMOJQKW20230803-afe7eeed-4346-4b53-a5f5-018bce60732d"/>
    <s v="qrc-MOMOJQKW20230803-afe7eeed-4346-4b53-a5f5-018bce60732d"/>
    <n v="99557870964"/>
    <s v="Thành công"/>
    <s v="Đinh Văn Thành"/>
    <s v="****2099"/>
    <s v="Thanh toán"/>
    <n v="25000"/>
    <s v=""/>
    <s v="QR Code tĩnh đa năng"/>
    <s v="Ví MoMo"/>
    <s v="Ví MoMo"/>
    <s v="Thanh toán cho  CÀ PHÊ MUỐI CHÚ LONG - THANH NHÀN - HÀ NỘI"/>
    <s v="cfmuoithanhnhan"/>
    <x v="6"/>
  </r>
  <r>
    <s v="02-09-2025 19:07:00"/>
    <s v="970454_V09025245IBT1eWKSHL4L755240"/>
    <s v="970454_V09025245IBT1eWKSHL4L755240"/>
    <n v="99557139007"/>
    <s v="Thành công"/>
    <s v="NGUYEN THANH PHUONG"/>
    <s v=""/>
    <s v="Chuyển khoản"/>
    <n v="25000"/>
    <s v=""/>
    <s v="QR Code tĩnh đa năng"/>
    <s v="Chuyển khoản Ngân Hàng"/>
    <s v="Ngân hàng hoặc Ví khác"/>
    <s v="NGUYEN THANH PHUONG Chuyen tien.CT tu 1210563902 NGUYEN THANH PHUONG  tai BIDV"/>
    <s v="cfmuoitruongdinh"/>
    <x v="9"/>
  </r>
  <r>
    <s v="02-09-2025 19:05:32"/>
    <s v="EJPEV420LMC1NIFE0CG3"/>
    <s v="EJPEV420LMC1NIFE0CG3"/>
    <n v="99557317283"/>
    <s v="Thành công"/>
    <s v="Đồng Diên Thị Yến Phương"/>
    <s v="****7103"/>
    <s v="Thanh toán"/>
    <n v="50000"/>
    <s v=""/>
    <s v="QR Code động đa năng"/>
    <s v="Ví MoMo"/>
    <s v="Ví MoMo"/>
    <s v="EJPEV420LMC1NIFE0CG3"/>
    <s v="chulong301ndc"/>
    <x v="5"/>
  </r>
  <r>
    <s v="02-09-2025 19:05:25"/>
    <s v="970454_V09025245IBT1kJWQ45KQ786830"/>
    <s v="970454_V09025245IBT1kJWQ45KQ786830"/>
    <n v="99556782156"/>
    <s v="Thành công"/>
    <s v="VND-TGTT-LY HUY HOANG"/>
    <s v=""/>
    <s v="Chuyển khoản"/>
    <n v="100000"/>
    <s v=""/>
    <s v="QR Code tĩnh đa năng"/>
    <s v="Chuyển khoản Ngân Hàng"/>
    <s v="Ngân hàng hoặc Ví khác"/>
    <s v="LY HUY HOANG  chuyen tien FT25246941706358.CT tu 19030089429010 VND-TGTT-LY HUY HOANG  tai TCB"/>
    <s v="chulong190hvb"/>
    <x v="25"/>
  </r>
  <r>
    <s v="02-09-2025 19:03:48"/>
    <s v="970454_V09025245BFTVG2AGKGEB095413"/>
    <s v="970454_V09025245BFTVG2AGKGEB095413"/>
    <n v="99556679190"/>
    <s v="Thành công"/>
    <s v="HO THI THU THAO"/>
    <s v=""/>
    <s v="Chuyển khoản"/>
    <n v="25000"/>
    <s v=""/>
    <s v="QR Code tĩnh đa năng"/>
    <s v="Chuyển khoản Ngân Hàng"/>
    <s v="Ngân hàng hoặc Ví khác"/>
    <s v="MBVCB.10771287939.5245BFTVG2AGKGEB.HO THI THU THAO chuyen tien.CT tu 1039440305 HO THI THU THAO toi 99MM24313M88002350 MOMO_CA PHE MUOI CHU LONG tai BVBank"/>
    <s v="cfmuoichulongclassic"/>
    <x v="0"/>
  </r>
  <r>
    <s v="02-09-2025 19:03:03"/>
    <s v="qrc-MOMOJQKW20230803-d0ddbe18-b27c-42d8-a9b6-fb62c9e56f53"/>
    <s v="qrc-MOMOJQKW20230803-d0ddbe18-b27c-42d8-a9b6-fb62c9e56f53"/>
    <n v="99557043895"/>
    <s v="Thành công"/>
    <s v="Phạm Trí Thiện"/>
    <s v="****8264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9:02:12"/>
    <s v="qrc-MOMOJQKW20230803-12feb86c-c47b-4b53-b8b6-4609fd55b9eb"/>
    <s v="qrc-MOMOJQKW20230803-12feb86c-c47b-4b53-b8b6-4609fd55b9eb"/>
    <n v="99556933731"/>
    <s v="Thành công"/>
    <s v="Chu Thị Thảo Nguyên"/>
    <s v="****6525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9:01:54"/>
    <s v="970454_V09025245BFTVG2AGKZP4080168"/>
    <s v="970454_V09025245BFTVG2AGKZP4080168"/>
    <n v="99556675441"/>
    <s v="Thành công"/>
    <s v="TRAN QUOC TAM"/>
    <s v=""/>
    <s v="Chuyển khoản"/>
    <n v="36000"/>
    <s v=""/>
    <s v="QR Code tĩnh đa năng"/>
    <s v="Chuyển khoản Ngân Hàng"/>
    <s v="Ngân hàng hoặc Ví khác"/>
    <s v="MBVCB.10771266010.5245BFTVG2AGKZP4.TRAN QUOC TAM chuyen tien.CT tu 1018080716 TRAN QUOC TAM toi 99MM24158M55035062 MOMO_CA PHE MUOI CHU LONG tai BVBank"/>
    <s v="cfmuoinaninh"/>
    <x v="36"/>
  </r>
  <r>
    <s v="02-09-2025 19:00:49"/>
    <s v="970454_V09025245IBT1kJWQBD9M763702"/>
    <s v="970454_V09025245IBT1kJWQBD9M763702"/>
    <n v="99556209471"/>
    <s v="Thành công"/>
    <s v="VND-TGTT-NGUYEN THI BAO NGOC"/>
    <s v=""/>
    <s v="Chuyển khoản"/>
    <n v="25000"/>
    <s v=""/>
    <s v="QR Code tĩnh đa năng"/>
    <s v="Chuyển khoản Ngân Hàng"/>
    <s v="Ngân hàng hoặc Ví khác"/>
    <s v="NGUYEN THI BAO NGOC chuyen tien FT25246486998772.CT tu 19039671465010 VND-TGTT-NGUYEN THI BAO NGOC tai TCB"/>
    <s v="chulong67hg"/>
    <x v="4"/>
  </r>
  <r>
    <s v="02-09-2025 19:00:21"/>
    <s v="970454_V09025245BFTVG2AGK8BC067334"/>
    <s v="970454_V09025245BFTVG2AGK8BC067334"/>
    <n v="99556208565"/>
    <s v="Thành công"/>
    <s v="NGUYEN QUYNH QUE TRAN"/>
    <s v=""/>
    <s v="Chuyển khoản"/>
    <n v="15000"/>
    <s v=""/>
    <s v="QR Code tĩnh đa năng"/>
    <s v="Chuyển khoản Ngân Hàng"/>
    <s v="Ngân hàng hoặc Ví khác"/>
    <s v="MBVCB.10771245625.5245BFTVG2AGK8BC.NGUYEN QUYEN QUE TRAN chuyen tien.CT tu 1045745636 NGUYEN QUYEN QUE TRAN toi 99MM23359M71018042 MOMO_CA PHE MUOI CHU LONG tai BVBank"/>
    <s v="cfmuoileduan"/>
    <x v="13"/>
  </r>
  <r>
    <s v="02-09-2025 18:59:48"/>
    <s v="970454_V09025245IBT1kJWQ5REN758506"/>
    <s v="970454_V09025245IBT1kJWQ5REN758506"/>
    <n v="99556207580"/>
    <s v="Thành công"/>
    <s v="VND-TGTT-NGUYEN TRA MY"/>
    <s v=""/>
    <s v="Chuyển khoản"/>
    <n v="25000"/>
    <s v=""/>
    <s v="QR Code tĩnh đa năng"/>
    <s v="Chuyển khoản Ngân Hàng"/>
    <s v="Ngân hàng hoặc Ví khác"/>
    <s v="NGUYEN TRA MY chuyen tien FT25246523448898.CT tu 19032705230013 VND-TGTT-NGUYEN TRA MY tai TCB"/>
    <s v="cfmuoithanhnhan"/>
    <x v="6"/>
  </r>
  <r>
    <s v="02-09-2025 18:58:50"/>
    <s v="970454_V09025245IBT1dWLYCA8H613349"/>
    <s v="970454_V09025245IBT1dWLYCA8H613349"/>
    <n v="99556205839"/>
    <s v="Thành công"/>
    <s v="MBBANK IBFT"/>
    <s v=""/>
    <s v="Chuyển khoản"/>
    <n v="18000"/>
    <s v=""/>
    <s v="QR Code tĩnh đa năng"/>
    <s v="Chuyển khoản Ngân Hàng"/>
    <s v="Ngân hàng hoặc Ví khác"/>
    <s v="HUYNH NHAT NHAT NUONG chuyen tien.CT tu 0343062748 MBBANK IBFT tai MB"/>
    <s v="chulong161ntt"/>
    <x v="37"/>
  </r>
  <r>
    <s v="02-09-2025 18:57:51"/>
    <s v="970454_V09025245IBT1iWMNEG5U491330"/>
    <s v="970454_V09025245IBT1iWMNEG5U491330"/>
    <n v="99556204122"/>
    <s v="Thành công"/>
    <s v="TU PHUNG TU LINH"/>
    <s v=""/>
    <s v="Chuyển khoản"/>
    <n v="25000"/>
    <s v=""/>
    <s v="QR Code tĩnh đa năng"/>
    <s v="Chuyển khoản Ngân Hàng"/>
    <s v="Ngân hàng hoặc Ví khác"/>
    <s v="Tu Phung Tu Linh chuyen tien QR.CT tu 04134171001 TU PHUNG TU LINH tai TPBank"/>
    <s v="cfmuoithanhnhan"/>
    <x v="6"/>
  </r>
  <r>
    <s v="02-09-2025 18:57:10"/>
    <s v="970454_V09025245BFTVG2AGG5JP041419"/>
    <s v="970454_V09025245BFTVG2AGG5JP041419"/>
    <n v="99556011193"/>
    <s v="Thành công"/>
    <s v="DAO THU NGAN"/>
    <s v=""/>
    <s v="Chuyển khoản"/>
    <n v="25000"/>
    <s v=""/>
    <s v="QR Code tĩnh đa năng"/>
    <s v="Chuyển khoản Ngân Hàng"/>
    <s v="Ngân hàng hoặc Ví khác"/>
    <s v="MBVCB.10771213899.5245BFTVG2AGG5JP.DAO THU NGAN chuyen tien.CT tu 1024570945 DAO THU NGAN toi 99MM24313M94001808 MOMO_CA PHE MUOI CHU LONG tai BVBank"/>
    <s v="chulonghvb"/>
    <x v="28"/>
  </r>
  <r>
    <s v="02-09-2025 18:55:24"/>
    <s v="qrc-MOMOJQKW20230803-552be04b-fd88-4221-b8fd-b9be7911d64e"/>
    <s v="qrc-MOMOJQKW20230803-552be04b-fd88-4221-b8fd-b9be7911d64e"/>
    <n v="99556125502"/>
    <s v="Thành công"/>
    <s v="Nguyễn Văn Quang"/>
    <s v="****1760"/>
    <s v="Thanh toán"/>
    <n v="18000"/>
    <s v=""/>
    <s v="QR Code tĩnh đa năng"/>
    <s v="Ví MoMo"/>
    <s v="Ví MoMo"/>
    <s v="Thanh toán cho  CÀ PHÊ MUỐI CHÚ LONG - 330 Trương Định"/>
    <s v="cfmuoitruongdinh"/>
    <x v="9"/>
  </r>
  <r>
    <s v="02-09-2025 18:55:11"/>
    <s v="970454_V09025245IBT1iWMNE17N476185"/>
    <s v="970454_V09025245IBT1iWMNE17N476185"/>
    <n v="99555555573"/>
    <s v="Thành công"/>
    <s v="PHAN QUOC HUY"/>
    <s v=""/>
    <s v="Chuyển khoản"/>
    <n v="30000"/>
    <s v=""/>
    <s v="QR Code tĩnh đa năng"/>
    <s v="Chuyển khoản Ngân Hàng"/>
    <s v="Ngân hàng hoặc Ví khác"/>
    <s v="Phan Quoc Huy chuyen tien QR.CT tu 05347331701 PHAN QUOC HUY tai TPBank"/>
    <s v="cfmuoithanhnhan"/>
    <x v="6"/>
  </r>
  <r>
    <s v="02-09-2025 18:54:50"/>
    <s v="970454_V09025245BFTVG2AGGHI4023098"/>
    <s v="970454_V09025245BFTVG2AGGHI4023098"/>
    <n v="99555554702"/>
    <s v="Thành công"/>
    <s v="VU THI NHAI"/>
    <s v=""/>
    <s v="Chuyển khoản"/>
    <n v="25000"/>
    <s v=""/>
    <s v="QR Code tĩnh đa năng"/>
    <s v="Chuyển khoản Ngân Hàng"/>
    <s v="Ngân hàng hoặc Ví khác"/>
    <s v="MBVCB.10771171407.5245BFTVG2AGGHI4.VU THI NHAI chuyen tien.CT tu 1056006733 VU THI NHAI toi 99MM24085M27127372 MOMO_CA PHE MUOI CHU LONG tai BVBank"/>
    <s v="cfmuoithanhnhan"/>
    <x v="6"/>
  </r>
  <r>
    <s v="02-09-2025 18:54:08"/>
    <s v="970454_V09025245BFTVG2AGG9VX017367"/>
    <s v="970454_V09025245BFTVG2AGG9VX017367"/>
    <n v="99555553279"/>
    <s v="Thành công"/>
    <s v="HA THI MAI"/>
    <s v=""/>
    <s v="Chuyển khoản"/>
    <n v="300000"/>
    <s v=""/>
    <s v="QR Code tĩnh đa năng"/>
    <s v="Chuyển khoản Ngân Hàng"/>
    <s v="Ngân hàng hoặc Ví khác"/>
    <s v="MBVCB.10771175541.5245BFTVG2AGG9VX.HA THI MAI chuyen tien.CT tu 0351000786656 HA THI MAI toi 99MM23356M93020162 MOMO_CA PHE MUOI CHU LONG tai BVBank"/>
    <s v="cfmuoitruongdinh"/>
    <x v="9"/>
  </r>
  <r>
    <s v="02-09-2025 18:53:41"/>
    <s v="970454_V09025245BFTVG2AGGSZ1013756"/>
    <s v="970454_V09025245BFTVG2AGGSZ1013756"/>
    <n v="99555552311"/>
    <s v="Thành công"/>
    <s v="NGUYEN HAI ANH"/>
    <s v=""/>
    <s v="Chuyển khoản"/>
    <n v="25000"/>
    <s v=""/>
    <s v="QR Code tĩnh đa năng"/>
    <s v="Chuyển khoản Ngân Hàng"/>
    <s v="Ngân hàng hoặc Ví khác"/>
    <s v="MBVCB.10771164301.5245BFTVG2AGGSZ1.NGUYEN HAI ANH chuyen tien.CT tu 9967564310 NGUYEN HAI ANH toi 99MM23356M93020162 MOMO_CA PHE MUOI CHU LONG tai BVBank"/>
    <s v="cfmuoitruongdinh"/>
    <x v="9"/>
  </r>
  <r>
    <s v="02-09-2025 18:52:52"/>
    <s v="970454_V09025245IBT1iWMNKK6K860613"/>
    <s v="970454_V09025245IBT1iWMNKK6K860613"/>
    <n v="99555550604"/>
    <s v="Thành công"/>
    <s v="HUYNH MINH HOANG"/>
    <s v=""/>
    <s v="Chuyển khoản"/>
    <n v="18000"/>
    <s v=""/>
    <s v="QR Code tĩnh đa năng"/>
    <s v="Chuyển khoản Ngân Hàng"/>
    <s v="Ngân hàng hoặc Ví khác"/>
    <s v="HUYNH MINH HOANG chuyen tien.CT tu 274066083 HUYNH MINH HOANG tai VPBank"/>
    <s v="chulonghhg"/>
    <x v="26"/>
  </r>
  <r>
    <s v="02-09-2025 18:50:27"/>
    <s v="2VBL14K5ZE2J6J2006VM"/>
    <s v="2VBL14K5ZE2J6J2006VM"/>
    <n v="99555556821"/>
    <s v="Thành công"/>
    <s v="Lê Huỳnh Quang"/>
    <s v="****6767"/>
    <s v="Thanh toán"/>
    <n v="18000"/>
    <s v=""/>
    <s v="QR Code động đa năng"/>
    <s v="Ví MoMo"/>
    <s v="Ví MoMo"/>
    <s v="2VBL14K5ZE2J6J2006VM"/>
    <s v="chulong108thd"/>
    <x v="10"/>
  </r>
  <r>
    <s v="02-09-2025 18:49:33"/>
    <s v="970454_V09025245BFTVG2AGGFHJ979367"/>
    <s v="970454_V09025245BFTVG2AGGFHJ979367"/>
    <n v="99555080760"/>
    <s v="Thành công"/>
    <s v="NGUYEN DANG GIA BAO"/>
    <s v=""/>
    <s v="Chuyển khoản"/>
    <n v="100000"/>
    <s v=""/>
    <s v="QR Code tĩnh đa năng"/>
    <s v="Chuyển khoản Ngân Hàng"/>
    <s v="Ngân hàng hoặc Ví khác"/>
    <s v="MBVCB.10771117794.5245BFTVG2AGGFHJ.NGUYEN DANG GIA BAO chuyen tien.CT tu 7775656708 NGUYEN DANG GIA BAO toi 99MM24302M71003927 MOMO_CA PHE MUOI CHU LONG tai BVBank"/>
    <s v="chulong68"/>
    <x v="1"/>
  </r>
  <r>
    <s v="02-09-2025 18:49:21"/>
    <s v="qrc-MOMOJQKW20230803-d35f68c6-2a60-4352-a395-812b9049c743"/>
    <s v="qrc-MOMOJQKW20230803-d35f68c6-2a60-4352-a395-812b9049c743"/>
    <n v="99555368495"/>
    <s v="Thành công"/>
    <s v="Phạm Lâm Anh"/>
    <s v="****2508"/>
    <s v="Thanh toán"/>
    <n v="75000"/>
    <s v=""/>
    <s v="QR Code tĩnh đa năng"/>
    <s v="Ví MoMo"/>
    <s v="Ví MoMo"/>
    <s v="Thanh toán cho  Cà Phê Muối Chú Long - Đoàn Thị Điểm - Huế"/>
    <s v="cfmuoidthidi"/>
    <x v="8"/>
  </r>
  <r>
    <s v="02-09-2025 18:49:09"/>
    <s v="970454_V09025245BFTVG2AGG854976459"/>
    <s v="970454_V09025245BFTVG2AGG854976459"/>
    <n v="99555079975"/>
    <s v="Thành công"/>
    <s v="BIEN THE HAO"/>
    <s v=""/>
    <s v="Chuyển khoản"/>
    <n v="25000"/>
    <s v=""/>
    <s v="QR Code tĩnh đa năng"/>
    <s v="Chuyển khoản Ngân Hàng"/>
    <s v="Ngân hàng hoặc Ví khác"/>
    <s v="MBVCB.10771107010.5245BFTVG2AGG854.BIEN THE HAO chuyen tien.CT tu 9704969818 BIEN THE HAO toi 99MM24107M47043790 MOMO_CA PHE MUOI CHU LONG tai BVBank"/>
    <s v="cfmuoitravinh"/>
    <x v="39"/>
  </r>
  <r>
    <s v="02-09-2025 18:47:08"/>
    <s v="Y9KQB9LNTL8LE29I0DDI"/>
    <s v="Y9KQB9LNTL8LE29I0DDI"/>
    <n v="99554623213"/>
    <s v="Thành công"/>
    <s v="VND-TGTT-NGUYEN VU HOANG"/>
    <s v=""/>
    <s v="Chuyển khoản"/>
    <n v="50000"/>
    <s v=""/>
    <s v="QR Code động đa năng"/>
    <s v="Chuyển khoản Ngân Hàng"/>
    <s v="Ngân hàng hoặc Ví khác"/>
    <s v="Y9KQB9LNTL8LE29I0DDI"/>
    <s v="chulong601tn"/>
    <x v="20"/>
  </r>
  <r>
    <s v="02-09-2025 18:45:03"/>
    <s v="970454_V09025245IBT1kJWQ8HFL680608"/>
    <s v="970454_V09025245IBT1kJWQ8HFL680608"/>
    <n v="99554519228"/>
    <s v="Thành công"/>
    <s v="NGUYEN THI THUY TRANG"/>
    <s v=""/>
    <s v="Chuyển khoản"/>
    <n v="71000"/>
    <s v=""/>
    <s v="QR Code tĩnh đa năng"/>
    <s v="Chuyển khoản Ngân Hàng"/>
    <s v="Ngân hàng hoặc Ví khác"/>
    <s v="NGUYEN THI THUY TRANG chuyen tien FT25246591204165.CT tu 1213282828 NGUYEN THI THUY TRANG tai TCB"/>
    <s v="cfmuoitrangbom"/>
    <x v="2"/>
  </r>
  <r>
    <s v="02-09-2025 18:44:59"/>
    <s v="970454_V09025245IBT1dWLYQ6DL500169"/>
    <s v="970454_V09025245IBT1dWLYQ6DL500169"/>
    <n v="99554519045"/>
    <s v="Thành công"/>
    <s v="MBBANK IBFT"/>
    <s v=""/>
    <s v="Chuyển khoản"/>
    <n v="100000"/>
    <s v=""/>
    <s v="QR Code tĩnh đa năng"/>
    <s v="Chuyển khoản Ngân Hàng"/>
    <s v="Ngân hàng hoặc Ví khác"/>
    <s v="NGUYEN NGOC HOANG ANH chuyen tien.CT tu 0000523560255 MBBANK IBFT tai MB"/>
    <s v="cfmuoivvkiet"/>
    <x v="40"/>
  </r>
  <r>
    <s v="02-09-2025 18:42:32"/>
    <s v="970454_V09025245IBT1dWLYQQLR486049"/>
    <s v="970454_V09025245IBT1dWLYQQLR486049"/>
    <n v="99554150785"/>
    <s v="Thành công"/>
    <s v="MBBANK IBFT"/>
    <s v=""/>
    <s v="Chuyển khoản"/>
    <n v="150000"/>
    <s v=""/>
    <s v="QR Code tĩnh đa năng"/>
    <s v="Chuyển khoản Ngân Hàng"/>
    <s v="Ngân hàng hoặc Ví khác"/>
    <s v="MOHA MACH NOOR chuyen tien.CT tu 0938727962 MBBANK IBFT tai MB"/>
    <s v="chulong68"/>
    <x v="1"/>
  </r>
  <r>
    <s v="02-09-2025 18:42:13"/>
    <s v="970454_V09025245IBT1eWKS7WG8978221"/>
    <s v="970454_V09025245IBT1eWKS7WG8978221"/>
    <n v="99554150223"/>
    <s v="Thành công"/>
    <s v="NGUYEN THAI NHAT DONG"/>
    <s v=""/>
    <s v="Chuyển khoản"/>
    <n v="40000"/>
    <s v=""/>
    <s v="QR Code tĩnh đa năng"/>
    <s v="Chuyển khoản Ngân Hàng"/>
    <s v="Ngân hàng hoặc Ví khác"/>
    <s v="NGUYEN THAI NHAT DONG Chuyen tien.CT tu 8856068520 NGUYEN THAI NHAT DONG  tai BIDV"/>
    <s v="chulong421ch"/>
    <x v="41"/>
  </r>
  <r>
    <s v="02-09-2025 18:42:08"/>
    <s v="970454_V09025245IBT1kJWQIXI7664297"/>
    <s v="970454_V09025245IBT1kJWQIXI7664297"/>
    <n v="99554150037"/>
    <s v="Thành công"/>
    <s v="NGUYEN KHANH NAM"/>
    <s v=""/>
    <s v="Chuyển khoản"/>
    <n v="25000"/>
    <s v=""/>
    <s v="QR Code tĩnh đa năng"/>
    <s v="Chuyển khoản Ngân Hàng"/>
    <s v="Ngân hàng hoặc Ví khác"/>
    <s v="NGUYEN KHANH NAM chuyen tien FT25246968874671.CT tu 301120081972 NGUYEN KHANH NAM tai TCB"/>
    <s v="cfmuoithanhnhan"/>
    <x v="6"/>
  </r>
  <r>
    <s v="02-09-2025 18:42:02"/>
    <s v="970454_V09025245BFTVG2AGEX3Z916786"/>
    <s v="970454_V09025245BFTVG2AGEX3Z916786"/>
    <n v="99554039845"/>
    <s v="Thành công"/>
    <s v="NGUYEN VAN CONG"/>
    <s v=""/>
    <s v="Chuyển khoản"/>
    <n v="18000"/>
    <s v=""/>
    <s v="QR Code tĩnh đa năng"/>
    <s v="Chuyển khoản Ngân Hàng"/>
    <s v="Ngân hàng hoặc Ví khác"/>
    <s v="MBVCB.10771024286.5245BFTVG2AGEX3Z.NGUYEN VAN CONG chuyen tien.CT tu 9832988998 NGUYEN VAN CONG toi 99MM24107M70043958 MOMO_CA PHE MUOI CHU LONG tai BVBank"/>
    <s v="cfmuointrtruc"/>
    <x v="12"/>
  </r>
  <r>
    <s v="02-09-2025 18:42:00"/>
    <s v="970454_V09025245IBT1fWUJSDC3916377"/>
    <s v="970454_V09025245IBT1fWUJSDC3916377"/>
    <n v="99554039779"/>
    <s v="Thành công"/>
    <s v="NGUYEN THI HONG TRAM"/>
    <s v=""/>
    <s v="Chuyển khoản"/>
    <n v="25000"/>
    <s v=""/>
    <s v="QR Code tĩnh đa năng"/>
    <s v="Chuyển khoản Ngân Hàng"/>
    <s v="Ngân hàng hoặc Ví khác"/>
    <s v="MBVCB.10771023995.916377.NGUYEN THI HONG TRAM chuyen tien.CT tu 9775643550 NGUYEN THI HONG TRAM toi 99MM25048M95013680 MOMO_CA PHE MUOI CHU LONG tai BVBank"/>
    <s v="cfmuoiclongcmt8"/>
    <x v="33"/>
  </r>
  <r>
    <s v="02-09-2025 18:41:17"/>
    <s v="970454_V09025245IBT1dWLPNKZP478852"/>
    <s v="970454_V09025245IBT1dWLPNKZP478852"/>
    <n v="99554038365"/>
    <s v="Thành công"/>
    <s v="MBBANK IBFT"/>
    <s v=""/>
    <s v="Chuyển khoản"/>
    <n v="40000"/>
    <s v=""/>
    <s v="QR Code tĩnh đa năng"/>
    <s v="Chuyển khoản Ngân Hàng"/>
    <s v="Ngân hàng hoặc Ví khác"/>
    <s v="HUYNH THI TIEN chuyen tien.CT tu 1000122247 MBBANK IBFT tai MB"/>
    <s v="chulong68"/>
    <x v="1"/>
  </r>
  <r>
    <s v="02-09-2025 18:40:22"/>
    <s v="970454_V09025245IBT1kJWQIU2T654326"/>
    <s v="970454_V09025245IBT1kJWQIU2T654326"/>
    <n v="99554036539"/>
    <s v="Thành công"/>
    <s v="VND-TGTT-LE QUANG MANH"/>
    <s v=""/>
    <s v="Chuyển khoản"/>
    <n v="25000"/>
    <s v=""/>
    <s v="QR Code tĩnh đa năng"/>
    <s v="Chuyển khoản Ngân Hàng"/>
    <s v="Ngân hàng hoặc Ví khác"/>
    <s v="LE QUANG MANH chuyen tien FT25246677703813.CT tu 19035551155012 VND-TGTT-LE QUANG MANH tai TCB"/>
    <s v="cfmuoithanhnhan"/>
    <x v="6"/>
  </r>
  <r>
    <s v="02-09-2025 18:40:13"/>
    <s v="970454_V09025245IBT1dWLPN88D471505"/>
    <s v="970454_V09025245IBT1dWLPN88D471505"/>
    <n v="99554036194"/>
    <s v="Thành công"/>
    <s v="MBBANK IBFT"/>
    <s v=""/>
    <s v="Chuyển khoản"/>
    <n v="50000"/>
    <s v=""/>
    <s v="QR Code tĩnh đa năng"/>
    <s v="Chuyển khoản Ngân Hàng"/>
    <s v="Ngân hàng hoặc Ví khác"/>
    <s v="VU THI HOANG ANH chuyen tien.CT tu 0376130358 MBBANK IBFT tai MB"/>
    <s v="cfmuoiduonglang"/>
    <x v="7"/>
  </r>
  <r>
    <s v="02-09-2025 18:40:00"/>
    <s v="970454_V09025245IBT1cWJL9UUS113895"/>
    <s v="970454_V09025245IBT1cWJL9UUS113895"/>
    <n v="99554035848"/>
    <s v="Thành công"/>
    <s v="TRAN THANH TRA"/>
    <s v=""/>
    <s v="Chuyển khoản"/>
    <n v="22000"/>
    <s v=""/>
    <s v="QR Code tĩnh đa năng"/>
    <s v="Chuyển khoản Ngân Hàng"/>
    <s v="Ngân hàng hoặc Ví khác"/>
    <s v="QR - TRAN THANH TRA Chuyen tien.CT tu 106001682618 TRAN THANH TRA tai Vietin"/>
    <s v="chulongnhc"/>
    <x v="31"/>
  </r>
  <r>
    <s v="02-09-2025 18:38:47"/>
    <s v="970454_V09025245IBT1cWJL9D2K111346"/>
    <s v="970454_V09025245IBT1cWJL9D2K111346"/>
    <n v="99553861574"/>
    <s v="Thành công"/>
    <s v="LE THI THU TRANG"/>
    <s v=""/>
    <s v="Chuyển khoản"/>
    <n v="85000"/>
    <s v=""/>
    <s v="QR Code tĩnh đa năng"/>
    <s v="Chuyển khoản Ngân Hàng"/>
    <s v="Ngân hàng hoặc Ví khác"/>
    <s v="QR - LE THI THU TRANG chuyen tien ca phe muoi.CT tu 103881849399 LE THI THU TRANG tai Vietin"/>
    <s v="cfmuoilongthanh"/>
    <x v="35"/>
  </r>
  <r>
    <s v="02-09-2025 18:37:35"/>
    <s v="970454_V09025245BFTVG2AGE823879011"/>
    <s v="970454_V09025245BFTVG2AGE823879011"/>
    <n v="99553395949"/>
    <s v="Thành công"/>
    <s v="NGUYEN THINH NHU"/>
    <s v=""/>
    <s v="Chuyển khoản"/>
    <n v="50000"/>
    <s v=""/>
    <s v="QR Code tĩnh đa năng"/>
    <s v="Chuyển khoản Ngân Hàng"/>
    <s v="Ngân hàng hoặc Ví khác"/>
    <s v="MBVCB.10770958516.5245BFTVG2AGE823.NGUYEN THINH NHU chuyen tien.CT tu 1018724769 NGUYEN THINH NHU toi 99MM24313M79000843 MOMO_CA PHE MUOI CHU LONG tai BVBank"/>
    <s v="cfmuoihtp"/>
    <x v="42"/>
  </r>
  <r>
    <s v="02-09-2025 18:37:32"/>
    <s v="970454_V09025245BFTVG2AGE82D878719"/>
    <s v="970454_V09025245BFTVG2AGE82D878719"/>
    <n v="99553395879"/>
    <s v="Thành công"/>
    <s v="LE PHUONG QUYEN"/>
    <s v=""/>
    <s v="Chuyển khoản"/>
    <n v="50000"/>
    <s v=""/>
    <s v="QR Code tĩnh đa năng"/>
    <s v="Chuyển khoản Ngân Hàng"/>
    <s v="Ngân hàng hoặc Ví khác"/>
    <s v="MBVCB.10770958346.5245BFTVG2AGE82D.LE PHUONG QUYEN chuyen tien.CT tu 1039911425 LE PHUONG QUYEN toi 99MM24107M19043951 MOMO_CA PHE MUOI CHU LONG tai BVBank"/>
    <s v="cfmuoivvkiet"/>
    <x v="40"/>
  </r>
  <r>
    <s v="02-09-2025 18:37:22"/>
    <s v="970454_V09025245IBT1jWWYYPB6831765"/>
    <s v="970454_V09025245IBT1jWWYYPB6831765"/>
    <n v="99553395453"/>
    <s v="Thành công"/>
    <s v="BUI HUU NGHIA"/>
    <s v=""/>
    <s v="Chuyển khoản"/>
    <n v="25000"/>
    <s v=""/>
    <s v="QR Code tĩnh đa năng"/>
    <s v="Chuyển khoản Ngân Hàng"/>
    <s v="Ngân hàng hoặc Ví khác"/>
    <s v="BUI HUU NGHIA CHUYEN KHOAN-020925-18:37:20 831765.CT tu 40527887 BUI HUU NGHIA tai ACB"/>
    <s v="cfmuoivvkiet"/>
    <x v="40"/>
  </r>
  <r>
    <s v="02-09-2025 18:37:05"/>
    <s v="qrc-MOMOJQKW20230803-f2d68dd3-aaee-48e9-ac6a-95e2af818ad3"/>
    <s v="qrc-MOMOJQKW20230803-f2d68dd3-aaee-48e9-ac6a-95e2af818ad3"/>
    <n v="99553835688"/>
    <s v="Thành công"/>
    <s v="Trương Bình Lâm"/>
    <s v="****6471"/>
    <s v="Thanh toán"/>
    <n v="25000"/>
    <s v=""/>
    <s v="QR Code tĩnh đa năng"/>
    <s v="Ví MoMo"/>
    <s v="Ví MoMo"/>
    <s v="Thanh toán cho  Cà Phê Muối Chú Long - Đoàn Thị Điểm - Huế"/>
    <s v="cfmuoidthidi"/>
    <x v="8"/>
  </r>
  <r>
    <s v="02-09-2025 18:36:25"/>
    <s v="970454_V09025245IBT1eWKSAEVD923098"/>
    <s v="970454_V09025245IBT1eWKSAEVD923098"/>
    <n v="99553393577"/>
    <s v="Thành công"/>
    <s v="TRUONG NGUYEN QUYNHTHO"/>
    <s v=""/>
    <s v="Chuyển khoản"/>
    <n v="118000"/>
    <s v=""/>
    <s v="QR Code tĩnh đa năng"/>
    <s v="Chuyển khoản Ngân Hàng"/>
    <s v="Ngân hàng hoặc Ví khác"/>
    <s v="TRUONG NGUYEN QUYNHTHO Chuyen tien.CT tu 5510892780 TRUONG NGUYEN QUYNHTHO  tai BIDV"/>
    <s v="cfmuoidthidi"/>
    <x v="8"/>
  </r>
  <r>
    <s v="02-09-2025 18:36:05"/>
    <s v="qrc-MOMOJQKW20230803-19c777a5-f4a0-4fe4-b99b-0dcb8a0a2376"/>
    <s v="qrc-MOMOJQKW20230803-19c777a5-f4a0-4fe4-b99b-0dcb8a0a2376"/>
    <n v="99553779266"/>
    <s v="Thành công"/>
    <s v="Lê Thị Quỳnh Như"/>
    <s v="****9017"/>
    <s v="Thanh toán"/>
    <n v="30000"/>
    <s v=""/>
    <s v="QR Code tĩnh đa năng"/>
    <s v="Ví MoMo"/>
    <s v="Ví MoMo"/>
    <s v="Thanh toán cho  CÀ PHÊ MUỐI CHÚ LONG - 137A NGUYỄN HỮU CẢNH"/>
    <s v="chulongnhc"/>
    <x v="31"/>
  </r>
  <r>
    <s v="02-09-2025 18:34:00"/>
    <s v="970454_V09025245IBT1aWWV5SQ9506571"/>
    <s v="970454_V09025245IBT1aWWV5SQ9506571"/>
    <n v="99553309300"/>
    <s v="Thành công"/>
    <s v="PHAN GIA HUY"/>
    <s v=""/>
    <s v="Chuyển khoản"/>
    <n v="70000"/>
    <s v=""/>
    <s v="QR Code tĩnh đa năng"/>
    <s v="Chuyển khoản Ngân Hàng"/>
    <s v="Ngân hàng hoặc Ví khác"/>
    <s v="PHAN GIA HUY chuyen tien.CT tu 0909153771 PHAN GIA HUY tai HDB"/>
    <s v="chulong67hg"/>
    <x v="4"/>
  </r>
  <r>
    <s v="02-09-2025 18:33:57"/>
    <s v="970454_V09025245BFTVG2AGW7K5847152"/>
    <s v="970454_V09025245BFTVG2AGW7K5847152"/>
    <n v="99553309227"/>
    <s v="Thành công"/>
    <s v="LAM HOANG PHUONG"/>
    <s v=""/>
    <s v="Chuyển khoản"/>
    <n v="36000"/>
    <s v=""/>
    <s v="QR Code tĩnh đa năng"/>
    <s v="Chuyển khoản Ngân Hàng"/>
    <s v="Ngân hàng hoặc Ví khác"/>
    <s v="MBVCB.10770922527.5245BFTVG2AGW7K5.LAM HOANG PHUONG chuyen tien.CT tu 1907437430 LAM HOANG PHUONG toi 99MM24157M09093799 MOMO_CA PHE MUOI CHU LONG tai BVBank"/>
    <s v="cfmuoithungdao"/>
    <x v="11"/>
  </r>
  <r>
    <s v="02-09-2025 18:33:20"/>
    <s v="970454_V09025245IBT1kJWQVVCH614505"/>
    <s v="970454_V09025245IBT1kJWQVVCH614505"/>
    <n v="99553308076"/>
    <s v="Thành công"/>
    <s v="VND-TGTT-NGUYEN MINH HANG"/>
    <s v=""/>
    <s v="Chuyển khoản"/>
    <n v="36000"/>
    <s v=""/>
    <s v="QR Code tĩnh đa năng"/>
    <s v="Chuyển khoản Ngân Hàng"/>
    <s v="Ngân hàng hoặc Ví khác"/>
    <s v="NGUYEN MINH HANG chuyen tien FT25246310662006.CT tu 19031499327017 VND-TGTT-NGUYEN MINH HANG tai TCB"/>
    <s v="cfmuoitruongdinh"/>
    <x v="9"/>
  </r>
  <r>
    <s v="02-09-2025 18:32:55"/>
    <s v="qrc-MOMOJQKW20230803-b1391b94-718a-41d7-8e17-41e3d1d02d2d"/>
    <s v="qrc-MOMOJQKW20230803-b1391b94-718a-41d7-8e17-41e3d1d02d2d"/>
    <n v="99553362246"/>
    <s v="Thành công"/>
    <s v="Võ Thị Thúy Kiều"/>
    <s v="****9639"/>
    <s v="Thanh toán"/>
    <n v="18000"/>
    <s v=""/>
    <s v="QR Code tĩnh đa năng"/>
    <s v="Ví MoMo"/>
    <s v="Ví MoMo"/>
    <s v="Thanh toán cho  CÀ PHÊ MUỐI CHÚ LONG - 417 CỘNG HÒA"/>
    <s v="chulong417ch"/>
    <x v="21"/>
  </r>
  <r>
    <s v="02-09-2025 18:32:36"/>
    <s v="qrc-MOMOJQKW20230803-d871d13f-537a-42f7-8f7f-67ffc3229520"/>
    <s v="qrc-MOMOJQKW20230803-d871d13f-537a-42f7-8f7f-67ffc3229520"/>
    <n v="99553324423"/>
    <s v="Thành công"/>
    <s v="Lê Trương Mỹ Hằng"/>
    <s v="****9854"/>
    <s v="Thanh toán"/>
    <n v="20000"/>
    <s v=""/>
    <s v="QR Code tĩnh đa năng"/>
    <s v="Ví MoMo"/>
    <s v="Ví MoMo"/>
    <s v="Thanh toán cho  CÀ PHÊ MUỐI CHÚ LONG - 68 NGUYỄN HUỆ"/>
    <s v="chulong68"/>
    <x v="1"/>
  </r>
  <r>
    <s v="02-09-2025 18:31:57"/>
    <s v="970454_V09025245IBT1hQF2HT3E809289"/>
    <s v="970454_V09025245IBT1hQF2HT3E809289"/>
    <n v="99552912709"/>
    <s v="Thành công"/>
    <s v="SACOMBANK"/>
    <s v=""/>
    <s v="Chuyển khoản"/>
    <n v="25000"/>
    <s v=""/>
    <s v="QR Code tĩnh đa năng"/>
    <s v="Chuyển khoản Ngân Hàng"/>
    <s v="Ngân hàng hoặc Ví khác"/>
    <s v="IBFT VONG SENH PHU chuyen tien.CT tu 068005041996 SACOMBANK tai SACOMBANK"/>
    <s v="chulong68"/>
    <x v="1"/>
  </r>
  <r>
    <s v="02-09-2025 18:31:23"/>
    <s v="970454_V09025245IBT1kJWQDEBK603683"/>
    <s v="970454_V09025245IBT1kJWQDEBK603683"/>
    <n v="99552911641"/>
    <s v="Thành công"/>
    <s v="VND-TGTT-DINH THI VAN KHANH"/>
    <s v=""/>
    <s v="Chuyển khoản"/>
    <n v="36000"/>
    <s v=""/>
    <s v="QR Code tĩnh đa năng"/>
    <s v="Chuyển khoản Ngân Hàng"/>
    <s v="Ngân hàng hoặc Ví khác"/>
    <s v="DINH THI VAN KHANH chuyen tien FT25246387496848.CT tu 19020804710010 VND-TGTT-DINH THI VAN KHANH tai TCB"/>
    <s v="cfmuoitruongdinh"/>
    <x v="9"/>
  </r>
  <r>
    <s v="02-09-2025 18:31:09"/>
    <s v="970454_V09025245IBT1cWJL2DPF092084"/>
    <s v="970454_V09025245IBT1cWJL2DPF092084"/>
    <n v="99552911103"/>
    <s v="Thành công"/>
    <s v="TRUONG KIM PHUNG"/>
    <s v=""/>
    <s v="Chuyển khoản"/>
    <n v="45000"/>
    <s v=""/>
    <s v="QR Code tĩnh đa năng"/>
    <s v="Chuyển khoản Ngân Hàng"/>
    <s v="Ngân hàng hoặc Ví khác"/>
    <s v="QR - TRUONG KIM PHUNG chuyen tien.CT tu 106879174036 TRUONG KIM PHUNG tai Vietin"/>
    <s v="chulong67hg"/>
    <x v="4"/>
  </r>
  <r>
    <s v="02-09-2025 18:30:32"/>
    <s v="970454_V09025245IBT1eWKS48SF867569"/>
    <s v="970454_V09025245IBT1eWKS48SF867569"/>
    <n v="99552839758"/>
    <s v="Thành công"/>
    <s v="VO GIA HUY"/>
    <s v=""/>
    <s v="Chuyển khoản"/>
    <n v="25000"/>
    <s v=""/>
    <s v="QR Code tĩnh đa năng"/>
    <s v="Chuyển khoản Ngân Hàng"/>
    <s v="Ngân hàng hoặc Ví khác"/>
    <s v="VO GIA HUY Chuyen tien.CT tu 5511479742 VO GIA HUY  tai BIDV"/>
    <s v="cfmuoibatrieu"/>
    <x v="18"/>
  </r>
  <r>
    <s v="02-09-2025 18:29:12"/>
    <s v="970454_V09025245IBT1fWUJ952S807357"/>
    <s v="970454_V09025245IBT1fWUJ952S807357"/>
    <n v="99552545205"/>
    <s v="Thành công"/>
    <s v="NGUYEN THANH TUAN"/>
    <s v=""/>
    <s v="Chuyển khoản"/>
    <n v="25000"/>
    <s v=""/>
    <s v="QR Code tĩnh đa năng"/>
    <s v="Chuyển khoản Ngân Hàng"/>
    <s v="Ngân hàng hoặc Ví khác"/>
    <s v="MBVCB.10770864714.807357.NGUYEN THANH TUAN chuyen tien.CT tu 1377577084 NGUYEN THANH TUAN toi 99MM24107M34043986 MOMO_CA PHE MUOI CHU LONG tai BVBank"/>
    <s v="cfmuoipquoc"/>
    <x v="3"/>
  </r>
  <r>
    <s v="02-09-2025 18:29:09"/>
    <s v="970454_V09025245IBT1cWJL2QC7087079"/>
    <s v="970454_V09025245IBT1cWJL2QC7087079"/>
    <n v="99552545140"/>
    <s v="Thành công"/>
    <s v="NGUYEN QUOC HUY"/>
    <s v=""/>
    <s v="Chuyển khoản"/>
    <n v="25000"/>
    <s v=""/>
    <s v="QR Code tĩnh đa năng"/>
    <s v="Chuyển khoản Ngân Hàng"/>
    <s v="Ngân hàng hoặc Ví khác"/>
    <s v="QR - NGUYEN QUOC HUY chuyen tien.CT tu 105868103573 NGUYEN QUOC HUY tai Vietin"/>
    <s v="chulong187llq"/>
    <x v="16"/>
  </r>
  <r>
    <s v="02-09-2025 18:29:04"/>
    <s v="970454_V09025245IBT1kJWQDWIL591541"/>
    <s v="970454_V09025245IBT1kJWQDWIL591541"/>
    <n v="99552544989"/>
    <s v="Thành công"/>
    <s v="VND-TGTT-PHAM THI BICH THUY"/>
    <s v=""/>
    <s v="Chuyển khoản"/>
    <n v="120000"/>
    <s v=""/>
    <s v="QR Code tĩnh đa năng"/>
    <s v="Chuyển khoản Ngân Hàng"/>
    <s v="Ngân hàng hoặc Ví khác"/>
    <s v="PHAM THI BICH THUY chuyen tien FT25246597462513.CT tu 19032496848888 VND-TGTT-PHAM THI BICH THUY tai TCB"/>
    <s v="cfmuoithanhnhan"/>
    <x v="6"/>
  </r>
  <r>
    <s v="02-09-2025 18:27:43"/>
    <s v="970454_V09025245IBT1kJWQSK5Y584463"/>
    <s v="970454_V09025245IBT1kJWQSK5Y584463"/>
    <n v="99552542532"/>
    <s v="Thành công"/>
    <s v="VND-TGTT-NGUYEN VIET BA"/>
    <s v=""/>
    <s v="Chuyển khoản"/>
    <n v="25000"/>
    <s v=""/>
    <s v="QR Code tĩnh đa năng"/>
    <s v="Chuyển khoản Ngân Hàng"/>
    <s v="Ngân hàng hoặc Ví khác"/>
    <s v="NGUYEN VIET BA chuyen tien FT25246806246617.CT tu 19039173585017 VND-TGTT-NGUYEN VIET BA tai TCB"/>
    <s v="cfmuoiduonglang"/>
    <x v="7"/>
  </r>
  <r>
    <s v="02-09-2025 18:26:58"/>
    <s v="970454_V09025245IBT1cWJLCZUU082142"/>
    <s v="970454_V09025245IBT1cWJLCZUU082142"/>
    <n v="99552200094"/>
    <s v="Thành công"/>
    <s v="DINH THI HIEP"/>
    <s v=""/>
    <s v="Chuyển khoản"/>
    <n v="20000"/>
    <s v=""/>
    <s v="QR Code tĩnh đa năng"/>
    <s v="Chuyển khoản Ngân Hàng"/>
    <s v="Ngân hàng hoặc Ví khác"/>
    <s v="QR - DINH THI HIEP chuyen tien.CT tu 108800949979 DINH THI HIEP tai Vietin"/>
    <s v="cfmuoiqtr"/>
    <x v="17"/>
  </r>
  <r>
    <s v="02-09-2025 18:26:32"/>
    <s v="970454_V09025245BFTVG2AGWCEI781915"/>
    <s v="970454_V09025245BFTVG2AGWCEI781915"/>
    <n v="99552089172"/>
    <s v="Thành công"/>
    <s v="NGUYEN DUC MANH"/>
    <s v=""/>
    <s v="Chuyển khoản"/>
    <n v="18000"/>
    <s v=""/>
    <s v="QR Code tĩnh đa năng"/>
    <s v="Chuyển khoản Ngân Hàng"/>
    <s v="Ngân hàng hoặc Ví khác"/>
    <s v="MBVCB.10770828132.5245BFTVG2AGWCEI.NGUYEN DUC MANH chuyen tien.CT tu 0921000718239 NGUYEN DUC MANH toi 99MM23359M24026959 MOMO_CA PHE MUOI CHU LONG tai BVBank"/>
    <s v="cfmuoitrangbom"/>
    <x v="2"/>
  </r>
  <r>
    <s v="02-09-2025 18:25:41"/>
    <s v="970454_V09025245IBT1jWWYP96G813467"/>
    <s v="970454_V09025245IBT1jWWYP96G813467"/>
    <n v="99552087622"/>
    <s v="Thành công"/>
    <s v="BUI THI TO UYEN"/>
    <s v=""/>
    <s v="Chuyển khoản"/>
    <n v="60000"/>
    <s v=""/>
    <s v="QR Code tĩnh đa năng"/>
    <s v="Chuyển khoản Ngân Hàng"/>
    <s v="Ngân hàng hoặc Ví khác"/>
    <s v="BUI THI TO UYEN CHUYEN KHOAN-020925-18:25:40 813467.CT tu 1943317 BUI THI TO UYEN tai ACB"/>
    <s v="chulonghhg"/>
    <x v="26"/>
  </r>
  <r>
    <s v="02-09-2025 18:24:46"/>
    <s v="970454_V09025245IBT1jWWYP1U4811996"/>
    <s v="970454_V09025245IBT1jWWYP1U4811996"/>
    <n v="99552085859"/>
    <s v="Thành công"/>
    <s v="HUYNH THI UT"/>
    <s v=""/>
    <s v="Chuyển khoản"/>
    <n v="50000"/>
    <s v=""/>
    <s v="QR Code tĩnh đa năng"/>
    <s v="Chuyển khoản Ngân Hàng"/>
    <s v="Ngân hàng hoặc Ví khác"/>
    <s v="HUYNH THI UT CHUYEN KHOAN-020925-18:24:44 811996.CT tu 18343371 HUYNH THI UT tai ACB"/>
    <s v="cfmuoichulongclassic"/>
    <x v="0"/>
  </r>
  <r>
    <s v="02-09-2025 18:24:09"/>
    <s v="970454_V09025245IBT1iWMNBD9C295151"/>
    <s v="970454_V09025245IBT1iWMNBD9C295151"/>
    <n v="99552084787"/>
    <s v="Thành công"/>
    <s v="TRINH VAN LUC"/>
    <s v=""/>
    <s v="Chuyển khoản"/>
    <n v="18000"/>
    <s v=""/>
    <s v="QR Code tĩnh đa năng"/>
    <s v="Chuyển khoản Ngân Hàng"/>
    <s v="Ngân hàng hoặc Ví khác"/>
    <s v="Trinh Van Luc chuyen tien QR.CT tu 09030200958 TRINH VAN LUC tai TPBank"/>
    <s v="chulonghvb"/>
    <x v="28"/>
  </r>
  <r>
    <s v="02-09-2025 18:23:29"/>
    <s v="970454_V09025245IBT1eWKS5T7L803221"/>
    <s v="970454_V09025245IBT1eWKS5T7L803221"/>
    <n v="99552083558"/>
    <s v="Thành công"/>
    <s v="DO THI YEN PHUNG"/>
    <s v=""/>
    <s v="Chuyển khoản"/>
    <n v="18000"/>
    <s v=""/>
    <s v="QR Code tĩnh đa năng"/>
    <s v="Chuyển khoản Ngân Hàng"/>
    <s v="Ngân hàng hoặc Ví khác"/>
    <s v="DO THI YEN PHUNG Chuyen tien.CT tu 6550488663 DO THI YEN PHUNG  tai BIDV"/>
    <s v="chulong884phuriengdo"/>
    <x v="14"/>
  </r>
  <r>
    <s v="02-09-2025 18:23:23"/>
    <s v="970454_V09025245WBVNA22T55I3807445"/>
    <s v="970454_V09025245WBVNA22T55I3807445"/>
    <n v="99552083380"/>
    <s v="Thành công"/>
    <s v="BUI HA NHI"/>
    <s v=""/>
    <s v="Chuyển khoản"/>
    <n v="20000"/>
    <s v=""/>
    <s v="QR Code tĩnh đa năng"/>
    <s v="Chuyển khoản Ngân Hàng"/>
    <s v="Ngân hàng hoặc Ví khác"/>
    <s v="Bui Ha Nhi chuyen tien"/>
    <s v="cfmuoitruongdinh"/>
    <x v="9"/>
  </r>
  <r>
    <s v="02-09-2025 18:22:54"/>
    <s v="970454_V09025245IBT1kJWQ9IMA559586"/>
    <s v="970454_V09025245IBT1kJWQ9IMA559586"/>
    <n v="99552082505"/>
    <s v="Thành công"/>
    <s v="NGUYEN DIEM THANH HOAN"/>
    <s v=""/>
    <s v="Chuyển khoản"/>
    <n v="20000"/>
    <s v=""/>
    <s v="QR Code tĩnh đa năng"/>
    <s v="Chuyển khoản Ngân Hàng"/>
    <s v="Ngân hàng hoặc Ví khác"/>
    <s v="NGUYEN DIEM THANH HOAN chuyen tien FT25246512428145.CT tu 787899999978 NGUYEN DIEM THANH HOAN tai TCB"/>
    <s v="chulong68"/>
    <x v="1"/>
  </r>
  <r>
    <s v="02-09-2025 18:22:39"/>
    <s v="qrc-MOMOJQKW20230803-1f6d7a72-b262-44c8-ac2d-317040857ffe"/>
    <s v="qrc-MOMOJQKW20230803-1f6d7a72-b262-44c8-ac2d-317040857ffe"/>
    <n v="99552234012"/>
    <s v="Thành công"/>
    <s v="Nguyễn Quang Huy"/>
    <s v="****4863"/>
    <s v="Thanh toán"/>
    <n v="85000"/>
    <s v=""/>
    <s v="QR Code tĩnh đa năng"/>
    <s v="Ví MoMo"/>
    <s v="Ví MoMo"/>
    <s v="Thanh toán cho  CÀ PHÊ MUỐI CHÚ LONG - 161 NGÔ TẤT TỐ"/>
    <s v="chulong161ntt"/>
    <x v="37"/>
  </r>
  <r>
    <s v="02-09-2025 18:21:47"/>
    <s v="970454_902DGIN25JL66630"/>
    <s v="970454_902DGIN25JL66630"/>
    <n v="99551599689"/>
    <s v="Thành công"/>
    <s v="Người dùng Ngân hàng"/>
    <s v=""/>
    <s v="Chuyển khoản"/>
    <n v="50000"/>
    <s v=""/>
    <s v="QR Code tĩnh đa năng"/>
    <s v="Chuyển khoản Ngân Hàng"/>
    <s v="Ngân hàng hoặc Ví khác"/>
    <s v="Nguyen Viet Tung chuyen tien tu Timo"/>
    <s v="cfmuoithanhnhan"/>
    <x v="6"/>
  </r>
  <r>
    <s v="02-09-2025 18:21:01"/>
    <s v="qrc-MOMOJQKW20230803-862a3c03-4260-4b34-a1c4-746adcdf93e3"/>
    <s v="qrc-MOMOJQKW20230803-862a3c03-4260-4b34-a1c4-746adcdf93e3"/>
    <n v="99552021612"/>
    <s v="Thành công"/>
    <s v="Nguyễn Cao Lan Anh"/>
    <s v="****4557"/>
    <s v="Thanh toán"/>
    <n v="20000"/>
    <s v=""/>
    <s v="QR Code tĩnh đa năng"/>
    <s v="Ví MoMo"/>
    <s v="Ví MoMo"/>
    <s v="Payment for  CÀ PHÊ MUỐI CHÚ LONG - HUỲNH TẤN PHÁT"/>
    <s v="cfmuoihtp"/>
    <x v="42"/>
  </r>
  <r>
    <s v="02-09-2025 18:18:50"/>
    <s v="970454_V09025245IBT1jWWYUB8R803450"/>
    <s v="970454_V09025245IBT1jWWYUB8R803450"/>
    <n v="99551593889"/>
    <s v="Thành công"/>
    <s v="TRAN NGUYEN XUAN VY"/>
    <s v=""/>
    <s v="Chuyển khoản"/>
    <n v="25000"/>
    <s v=""/>
    <s v="QR Code tĩnh đa năng"/>
    <s v="Chuyển khoản Ngân Hàng"/>
    <s v="Ngân hàng hoặc Ví khác"/>
    <s v="XUAN VY CHUYEN CAPHE-020925-18:18:49 803450.CT tu 28853287 TRAN NGUYEN XUAN VY tai ACB"/>
    <s v="cfmuoivvkiet"/>
    <x v="40"/>
  </r>
  <r>
    <s v="02-09-2025 18:18:14"/>
    <s v="qrc-MOMOJQKW20230803-52830e6e-beb4-494d-81fa-37a88b177f40"/>
    <s v="qrc-MOMOJQKW20230803-52830e6e-beb4-494d-81fa-37a88b177f40"/>
    <n v="99551760922"/>
    <s v="Thành công"/>
    <s v="Phạm Tiến Tài"/>
    <s v="****3631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8:15:54"/>
    <s v="qrc-MOMOJQKW20230803-275553a1-7533-4030-96df-b6311d8886c7"/>
    <s v="qrc-MOMOJQKW20230803-275553a1-7533-4030-96df-b6311d8886c7"/>
    <n v="99551419903"/>
    <s v="Thành công"/>
    <s v="Nguyễn Thị Thanh Xuân"/>
    <s v="****7978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8:15:34"/>
    <s v="970454_V09025245IBT1dWLPH7K2331401"/>
    <s v="970454_V09025245IBT1dWLPH7K2331401"/>
    <n v="99551006330"/>
    <s v="Thành công"/>
    <s v="MBBANK IBFT"/>
    <s v=""/>
    <s v="Chuyển khoản"/>
    <n v="18000"/>
    <s v=""/>
    <s v="QR Code tĩnh đa năng"/>
    <s v="Chuyển khoản Ngân Hàng"/>
    <s v="Ngân hàng hoặc Ví khác"/>
    <s v="VUONG TUAN HUNG chuyen tien.CT tu 0909939485 MBBANK IBFT tai MB"/>
    <s v="chulong67hg"/>
    <x v="4"/>
  </r>
  <r>
    <s v="02-09-2025 18:15:10"/>
    <s v="970454_V09025245IBT1dWLPH4PR329390"/>
    <s v="970454_V09025245IBT1dWLPH4PR329390"/>
    <n v="99551005525"/>
    <s v="Thành công"/>
    <s v="MBBANK IBFT"/>
    <s v=""/>
    <s v="Chuyển khoản"/>
    <n v="190000"/>
    <s v=""/>
    <s v="QR Code tĩnh đa năng"/>
    <s v="Chuyển khoản Ngân Hàng"/>
    <s v="Ngân hàng hoặc Ví khác"/>
    <s v="NGUYEN HONG SON chuyen tien.CT tu 0377438245 MBBANK IBFT tai MB"/>
    <s v="cfmuoiduonglang"/>
    <x v="7"/>
  </r>
  <r>
    <s v="02-09-2025 18:15:04"/>
    <s v="970454_902DGIN25JL66537"/>
    <s v="970454_902DGIN25JL66537"/>
    <n v="99551005316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Lan Phuong chuyen tien tu Timo"/>
    <s v="chulongnhc"/>
    <x v="31"/>
  </r>
  <r>
    <s v="02-09-2025 18:14:12"/>
    <s v="970454_V09025245IBT1dWLPHMJ1324313"/>
    <s v="970454_V09025245IBT1dWLPHMJ1324313"/>
    <n v="99551003687"/>
    <s v="Thành công"/>
    <s v="MBBANK IBFT"/>
    <s v=""/>
    <s v="Chuyển khoản"/>
    <n v="60000"/>
    <s v=""/>
    <s v="QR Code tĩnh đa năng"/>
    <s v="Chuyển khoản Ngân Hàng"/>
    <s v="Ngân hàng hoặc Ví khác"/>
    <s v="NGUYEN DUC TRI chuyen tien.CT tu 0796796193 MBBANK IBFT tai MB"/>
    <s v="chulong68"/>
    <x v="1"/>
  </r>
  <r>
    <s v="02-09-2025 18:13:21"/>
    <s v="970454_V09025245IBT1iWMNYD73796221"/>
    <s v="970454_V09025245IBT1iWMNYD73796221"/>
    <n v="99550651183"/>
    <s v="Thành công"/>
    <s v="PHAM TRONG CAU"/>
    <s v=""/>
    <s v="Chuyển khoản"/>
    <n v="60000"/>
    <s v=""/>
    <s v="QR Code tĩnh đa năng"/>
    <s v="Chuyển khoản Ngân Hàng"/>
    <s v="Ngân hàng hoặc Ví khác"/>
    <s v="PHAM TRONG CAU chuyen tien.CT tu 0979405559 PHAM TRONG CAU tai VPBank"/>
    <s v="cfmuoitruongdinh"/>
    <x v="9"/>
  </r>
  <r>
    <s v="02-09-2025 18:12:53"/>
    <s v="qrc-MOMOJQKW20230803-e8273a6d-7ecd-4d1b-b13b-90f68ccc4872"/>
    <s v="qrc-MOMOJQKW20230803-e8273a6d-7ecd-4d1b-b13b-90f68ccc4872"/>
    <n v="99551135570"/>
    <s v="Thành công"/>
    <s v="Dương Thị Ngọc Ánh"/>
    <s v="****6929"/>
    <s v="Thanh toán"/>
    <n v="24000"/>
    <s v=""/>
    <s v="QR Code tĩnh đa năng"/>
    <s v="Ví MoMo"/>
    <s v="Ví MoMo"/>
    <s v="Thanh toán cho  CÀ PHÊ MUỐI CHÚ LONG CLASSIC"/>
    <s v="cfmuoichulongclassic"/>
    <x v="0"/>
  </r>
  <r>
    <s v="02-09-2025 18:12:42"/>
    <s v="970454_V09025245IBT1dWLPZ3C3315832"/>
    <s v="970454_V09025245IBT1dWLPZ3C3315832"/>
    <n v="99550539866"/>
    <s v="Thành công"/>
    <s v="MBBANK IBFT"/>
    <s v=""/>
    <s v="Chuyển khoản"/>
    <n v="50000"/>
    <s v=""/>
    <s v="QR Code tĩnh đa năng"/>
    <s v="Chuyển khoản Ngân Hàng"/>
    <s v="Ngân hàng hoặc Ví khác"/>
    <s v="DANG NGOC QUY chuyen tien.CT tu 140320035555 MBBANK IBFT tai MB"/>
    <s v="cfmuoitruongdinh"/>
    <x v="9"/>
  </r>
  <r>
    <s v="02-09-2025 18:12:34"/>
    <s v="970454_V09025245IBT1kJWQ1Y3X505952"/>
    <s v="970454_V09025245IBT1kJWQ1Y3X505952"/>
    <n v="99550539646"/>
    <s v="Thành công"/>
    <s v="BUI NGOC ANH"/>
    <s v=""/>
    <s v="Chuyển khoản"/>
    <n v="25000"/>
    <s v=""/>
    <s v="QR Code tĩnh đa năng"/>
    <s v="Chuyển khoản Ngân Hàng"/>
    <s v="Ngân hàng hoặc Ví khác"/>
    <s v="BUI NGOC ANH chuyen tien FT25246584786824.CT tu 638368921888 BUI NGOC ANH tai TCB"/>
    <s v="cfmuoiduonglang"/>
    <x v="7"/>
  </r>
  <r>
    <s v="02-09-2025 18:11:57"/>
    <s v="970454_V09025245IBT1iWMNPNFA225246"/>
    <s v="970454_V09025245IBT1iWMNPNFA225246"/>
    <n v="99550538497"/>
    <s v="Thành công"/>
    <s v="PHAM THI THANH"/>
    <s v=""/>
    <s v="Chuyển khoản"/>
    <n v="180000"/>
    <s v=""/>
    <s v="QR Code tĩnh đa năng"/>
    <s v="Chuyển khoản Ngân Hàng"/>
    <s v="Ngân hàng hoặc Ví khác"/>
    <s v="Pham Thi Thanh chuyen tien QR.CT tu 03225349701 PHAM THI THANH tai TPBank"/>
    <s v="cfmuoiduonglang"/>
    <x v="7"/>
  </r>
  <r>
    <s v="02-09-2025 18:11:11"/>
    <s v="970454_V09025245IBT1dWLPZ52L336446"/>
    <s v="970454_V09025245IBT1dWLPZ52L336446"/>
    <n v="99550537095"/>
    <s v="Thành công"/>
    <s v="MBBANK IBFT"/>
    <s v=""/>
    <s v="Chuyển khoản"/>
    <n v="36000"/>
    <s v=""/>
    <s v="QR Code tĩnh đa năng"/>
    <s v="Chuyển khoản Ngân Hàng"/>
    <s v="Ngân hàng hoặc Ví khác"/>
    <s v="NGUYEN NGOC ANH chuyen tien.CT tu 0001868405875 MBBANK IBFT tai MB"/>
    <s v="cfmuoiduonglang"/>
    <x v="7"/>
  </r>
  <r>
    <s v="02-09-2025 18:09:46"/>
    <s v="970454_V09025245IBT1dWLPZJLE299250"/>
    <s v="970454_V09025245IBT1dWLPZJLE299250"/>
    <n v="99550534549"/>
    <s v="Thành công"/>
    <s v="MBBANK IBFT"/>
    <s v=""/>
    <s v="Chuyển khoản"/>
    <n v="20000"/>
    <s v=""/>
    <s v="QR Code tĩnh đa năng"/>
    <s v="Chuyển khoản Ngân Hàng"/>
    <s v="Ngân hàng hoặc Ví khác"/>
    <s v="VU THI HAU chuyen tien.CT tu 0326858569 MBBANK IBFT tai MB"/>
    <s v="cfmuoithanhnhan"/>
    <x v="6"/>
  </r>
  <r>
    <s v="02-09-2025 18:08:51"/>
    <s v="970454_V09025245IBT1hQF26YMM765783"/>
    <s v="970454_V09025245IBT1hQF26YMM765783"/>
    <n v="99550181908"/>
    <s v="Thành công"/>
    <s v="SACOMBANK"/>
    <s v=""/>
    <s v="Chuyển khoản"/>
    <n v="54000"/>
    <s v=""/>
    <s v="QR Code tĩnh đa năng"/>
    <s v="Chuyển khoản Ngân Hàng"/>
    <s v="Ngân hàng hoặc Ví khác"/>
    <s v="IBFT DANG TAN BAO chuyen tien.CT tu 060196416865 SACOMBANK tai SACOMBANK"/>
    <s v="chulongnhc"/>
    <x v="31"/>
  </r>
  <r>
    <s v="02-09-2025 18:08:04"/>
    <s v="970454_V09025245IBT1cWJLJUHA035584"/>
    <s v="970454_V09025245IBT1cWJLJUHA035584"/>
    <n v="99550180452"/>
    <s v="Thành công"/>
    <s v="NGUYEN MAI ANH"/>
    <s v=""/>
    <s v="Chuyển khoản"/>
    <n v="60000"/>
    <s v=""/>
    <s v="QR Code tĩnh đa năng"/>
    <s v="Chuyển khoản Ngân Hàng"/>
    <s v="Ngân hàng hoặc Ví khác"/>
    <s v="QR - NGUYEN MAI ANH chuyen tien.CT tu 101869398779 NGUYEN MAI ANH tai Vietin"/>
    <s v="cfmuoithanhnhan"/>
    <x v="6"/>
  </r>
  <r>
    <s v="02-09-2025 18:07:23"/>
    <s v="970454_V09025245BFTVG2AG4VHM627071"/>
    <s v="970454_V09025245BFTVG2AG4VHM627071"/>
    <n v="99550059037"/>
    <s v="Thành công"/>
    <s v="NGUYEN VAN THANG"/>
    <s v=""/>
    <s v="Chuyển khoản"/>
    <n v="61000"/>
    <s v=""/>
    <s v="QR Code tĩnh đa năng"/>
    <s v="Chuyển khoản Ngân Hàng"/>
    <s v="Ngân hàng hoặc Ví khác"/>
    <s v="MBVCB.10770602642.5245BFTVG2AG4VHM.NGUYEN VAN THANG chuyen tien.CT tu 1052626533 NGUYEN VAN THANG toi 99MM24158M19035137 MOMO_CA PHE MUOI CHU LONG tai BVBank"/>
    <s v="chulongcmt8"/>
    <x v="29"/>
  </r>
  <r>
    <s v="02-09-2025 18:04:13"/>
    <s v="qrc-MOMOJQKW20230803-15b0b138-f698-4fd3-9219-8d3da2cf6657"/>
    <s v="qrc-MOMOJQKW20230803-15b0b138-f698-4fd3-9219-8d3da2cf6657"/>
    <n v="99550058998"/>
    <s v="Thành công"/>
    <s v="Trần Quang Huy"/>
    <s v="****0162"/>
    <s v="Thanh toán"/>
    <n v="40000"/>
    <s v=""/>
    <s v="QR Code tĩnh đa năng"/>
    <s v="Ví MoMo"/>
    <s v="Ví MoMo"/>
    <s v="Thanh toán cho  CÀ PHÊ MUỐI CHÚ LONG - 417 CỘNG HÒA"/>
    <s v="chulong417ch"/>
    <x v="21"/>
  </r>
  <r>
    <s v="02-09-2025 18:04:11"/>
    <s v="970454_V09025245IBT1cWJLW3E7024943"/>
    <s v="970454_V09025245IBT1cWJLW3E7024943"/>
    <n v="99549872322"/>
    <s v="Thành công"/>
    <s v="MAI THI NGOC THUY"/>
    <s v=""/>
    <s v="Chuyển khoản"/>
    <n v="25000"/>
    <s v=""/>
    <s v="QR Code tĩnh đa năng"/>
    <s v="Chuyển khoản Ngân Hàng"/>
    <s v="Ngân hàng hoặc Ví khác"/>
    <s v="QR - MAI THI NGOC THUY chuyen tien.CT tu 102874581256 MAI THI NGOC THUY tai Vietin"/>
    <s v="chulong68"/>
    <x v="1"/>
  </r>
  <r>
    <s v="02-09-2025 18:03:40"/>
    <s v="970454_V09025245IBT1dWLPE8GR262211"/>
    <s v="970454_V09025245IBT1dWLPE8GR262211"/>
    <n v="99549520592"/>
    <s v="Thành công"/>
    <s v="MBBANK IBFT"/>
    <s v=""/>
    <s v="Chuyển khoản"/>
    <n v="25000"/>
    <s v=""/>
    <s v="QR Code tĩnh đa năng"/>
    <s v="Chuyển khoản Ngân Hàng"/>
    <s v="Ngân hàng hoặc Ví khác"/>
    <s v="HUYNH VAN NHU chuyen tien.CT tu 0422160135555 MBBANK IBFT tai MB"/>
    <s v="cfmuoitravinh"/>
    <x v="39"/>
  </r>
  <r>
    <s v="02-09-2025 18:02:46"/>
    <s v="970454_V09025245IBT1dWLPE1K5286666"/>
    <s v="970454_V09025245IBT1dWLPE1K5286666"/>
    <n v="99549408907"/>
    <s v="Thành công"/>
    <s v="MBBANK IBFT"/>
    <s v=""/>
    <s v="Chuyển khoản"/>
    <n v="80000"/>
    <s v=""/>
    <s v="QR Code tĩnh đa năng"/>
    <s v="Chuyển khoản Ngân Hàng"/>
    <s v="Ngân hàng hoặc Ví khác"/>
    <s v="MAI NGOC VAN ANH chuyen tien.CT tu 1504200207779 MBBANK IBFT tai MB"/>
    <s v="cfmuointrtruc"/>
    <x v="12"/>
  </r>
  <r>
    <s v="02-09-2025 18:02:20"/>
    <s v="970454_V09025245IBT1kJWQQYX3449705"/>
    <s v="970454_V09025245IBT1kJWQQYX3449705"/>
    <n v="99549408170"/>
    <s v="Thành công"/>
    <s v="VND-TGTT-NGUYEN PHAM KIM QUYNH"/>
    <s v=""/>
    <s v="Chuyển khoản"/>
    <n v="70000"/>
    <s v=""/>
    <s v="QR Code tĩnh đa năng"/>
    <s v="Chuyển khoản Ngân Hàng"/>
    <s v="Ngân hàng hoặc Ví khác"/>
    <s v="NGUYEN PHAM KIM QUYNH chuyen tien FT25246933459683.CT tu 19036058679017 VND-TGTT-NGUYEN PHAM KIM QUYNH tai TCB"/>
    <s v="cfmuoivvkiet"/>
    <x v="40"/>
  </r>
  <r>
    <s v="02-09-2025 18:02:19"/>
    <s v="970454_V09025245IBT1cWJLWKY9020592"/>
    <s v="970454_V09025245IBT1cWJLWKY9020592"/>
    <n v="99549408108"/>
    <s v="Thành công"/>
    <s v="NGUYEN THI TUONG AN"/>
    <s v=""/>
    <s v="Chuyển khoản"/>
    <n v="50000"/>
    <s v=""/>
    <s v="QR Code tĩnh đa năng"/>
    <s v="Chuyển khoản Ngân Hàng"/>
    <s v="Ngân hàng hoặc Ví khác"/>
    <s v="QR - NGUYEN THI TUONG AN chuyen tien.CT tu 100875166738 NGUYEN THI TUONG AN tai Vietin"/>
    <s v="chulong187llq"/>
    <x v="16"/>
  </r>
  <r>
    <s v="02-09-2025 18:02:02"/>
    <s v="970454_V09025245BFTVG2AG4BJS580203"/>
    <s v="970454_V09025245BFTVG2AG4BJS580203"/>
    <n v="99549407650"/>
    <s v="Thành công"/>
    <s v="TRAN HOANG QUAN"/>
    <s v=""/>
    <s v="Chuyển khoản"/>
    <n v="18000"/>
    <s v=""/>
    <s v="QR Code tĩnh đa năng"/>
    <s v="Chuyển khoản Ngân Hàng"/>
    <s v="Ngân hàng hoặc Ví khác"/>
    <s v="MBVCB.10770542440.5245BFTVG2AG4BJS.TRAN HOANG QUAN chuyen tien.CT tu 1016624671 TRAN HOANG QUAN toi 99MM24085M27127372 MOMO_CA PHE MUOI CHU LONG tai BVBank"/>
    <s v="cfmuoithanhnhan"/>
    <x v="6"/>
  </r>
  <r>
    <s v="02-09-2025 18:01:20"/>
    <s v="970454_61625MBJL1395819"/>
    <s v="970454_61625MBJL1395819"/>
    <n v="99549406363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C2QAH Tai khoan moi dung Zalopay chuyen tien"/>
    <s v="cfmuoivvkiet"/>
    <x v="40"/>
  </r>
  <r>
    <s v="02-09-2025 18:00:14"/>
    <s v="970454_V09025245IBT1kJQNNLN3437707"/>
    <s v="970454_V09025245IBT1kJQNNLN3437707"/>
    <n v="99549404276"/>
    <s v="Thành công"/>
    <s v="TRAN THI KY"/>
    <s v=""/>
    <s v="Chuyển khoản"/>
    <n v="70000"/>
    <s v=""/>
    <s v="QR Code tĩnh đa năng"/>
    <s v="Chuyển khoản Ngân Hàng"/>
    <s v="Ngân hàng hoặc Ví khác"/>
    <s v="TRAN THI KY chuyen tien FT25246779008536.CT tu 680902682168 TRAN THI KY tai TCB"/>
    <s v="cfmuoitruongdinh"/>
    <x v="9"/>
  </r>
  <r>
    <s v="02-09-2025 18:00:03"/>
    <s v="970454_V09025245IBT1kJQNNZXN436579"/>
    <s v="970454_V09025245IBT1kJQNNZXN436579"/>
    <n v="99549403906"/>
    <s v="Thành công"/>
    <s v="VO THI MINH TRAM"/>
    <s v=""/>
    <s v="Chuyển khoản"/>
    <n v="20000"/>
    <s v=""/>
    <s v="QR Code tĩnh đa năng"/>
    <s v="Chuyển khoản Ngân Hàng"/>
    <s v="Ngân hàng hoặc Ví khác"/>
    <s v="VO THI MINH TRAM chuyen tien FT25246695232846.CT tu 9812347979 VO THI MINH TRAM tai TCB"/>
    <s v="cfmuoiqtr"/>
    <x v="17"/>
  </r>
  <r>
    <s v="02-09-2025 18:00:00"/>
    <s v="qrc-MOMOJQKW20230803-b7104cb6-9ddb-4e6d-9082-969ec505deac"/>
    <s v="qrc-MOMOJQKW20230803-b7104cb6-9ddb-4e6d-9082-969ec505deac"/>
    <n v="99549569885"/>
    <s v="Thành công"/>
    <s v="Huỳnh Đặng Minh Duy"/>
    <s v="****1721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7:59:09"/>
    <s v="970454_V09025245IBT1eWKSI8TC571646"/>
    <s v="970454_V09025245IBT1eWKSI8TC571646"/>
    <n v="99549030733"/>
    <s v="Thành công"/>
    <s v="LUU PHUOC THIEN"/>
    <s v=""/>
    <s v="Chuyển khoản"/>
    <n v="25000"/>
    <s v=""/>
    <s v="QR Code tĩnh đa năng"/>
    <s v="Chuyển khoản Ngân Hàng"/>
    <s v="Ngân hàng hoặc Ví khác"/>
    <s v="LUU PHUOC THIEN Chuyen tien.CT tu 8852074904 LUU PHUOC THIEN  tai BIDV"/>
    <s v="cfmuoihtp"/>
    <x v="42"/>
  </r>
  <r>
    <s v="02-09-2025 17:58:57"/>
    <s v="970454_V09025245IBT1cWJLW9X5011850"/>
    <s v="970454_V09025245IBT1cWJLW9X5011850"/>
    <n v="99549030333"/>
    <s v="Thành công"/>
    <s v="PHAM NGUYEN MY LINH"/>
    <s v=""/>
    <s v="Chuyển khoản"/>
    <n v="36000"/>
    <s v=""/>
    <s v="QR Code tĩnh đa năng"/>
    <s v="Chuyển khoản Ngân Hàng"/>
    <s v="Ngân hàng hoặc Ví khác"/>
    <s v="QR - PHAM NGUYEN MY LINH chuyen tien.CT tu 100870458385 PHAM NGUYEN MY LINH tai Vietin"/>
    <s v="chulongnhc"/>
    <x v="31"/>
  </r>
  <r>
    <s v="02-09-2025 17:58:37"/>
    <s v="970454_V09025245IBT1dWLP7XBT231467"/>
    <s v="970454_V09025245IBT1dWLP7XBT231467"/>
    <n v="99548939663"/>
    <s v="Thành công"/>
    <s v="MBBANK IBFT"/>
    <s v=""/>
    <s v="Chuyển khoản"/>
    <n v="22000"/>
    <s v=""/>
    <s v="QR Code tĩnh đa năng"/>
    <s v="Chuyển khoản Ngân Hàng"/>
    <s v="Ngân hàng hoặc Ví khác"/>
    <s v="HUYNH HAT QUE TIEN chuyen tien.CT tu 6381200489 MBBANK IBFT tai MB"/>
    <s v="chulong417ch"/>
    <x v="21"/>
  </r>
  <r>
    <s v="02-09-2025 17:58:37"/>
    <s v="NKWL14K5YOKE74AA063N"/>
    <s v="NKWL14K5YOKE74AA063N"/>
    <n v="99548939651"/>
    <s v="Thành công"/>
    <s v="NGUYEN HOANG AN"/>
    <s v=""/>
    <s v="Chuyển khoản"/>
    <n v="43000"/>
    <s v=""/>
    <s v="QR Code động đa năng"/>
    <s v="Chuyển khoản Ngân Hàng"/>
    <s v="Ngân hàng hoặc Ví khác"/>
    <s v="NKWL14K5YOKE74AA063N"/>
    <s v="cfmuoichulongkvc"/>
    <x v="27"/>
  </r>
  <r>
    <s v="02-09-2025 17:58:15"/>
    <s v="970454_V09025245IBT1cWJLW15I009815"/>
    <s v="970454_V09025245IBT1cWJLW15I009815"/>
    <n v="99548938985"/>
    <s v="Thành công"/>
    <s v="DOAN HOANG VINH"/>
    <s v=""/>
    <s v="Chuyển khoản"/>
    <n v="55000"/>
    <s v=""/>
    <s v="QR Code tĩnh đa năng"/>
    <s v="Chuyển khoản Ngân Hàng"/>
    <s v="Ngân hàng hoặc Ví khác"/>
    <s v="QR - DOAN HOANG VINH chuyen tien.CT tu 108870781302 DOAN HOANG VINH tai Vietin"/>
    <s v="chulongbentre"/>
    <x v="22"/>
  </r>
  <r>
    <s v="02-09-2025 17:56:56"/>
    <s v="qrc-MOMOJQKW20230803-204f5a39-ef06-44f7-a51a-769d0628c5e5"/>
    <s v="qrc-MOMOJQKW20230803-204f5a39-ef06-44f7-a51a-769d0628c5e5"/>
    <n v="99549196714"/>
    <s v="Thành công"/>
    <s v="Lê Thành Trung"/>
    <s v="****6127"/>
    <s v="Thanh toán"/>
    <n v="25000"/>
    <s v=""/>
    <s v="QR Code tĩnh đa năng"/>
    <s v="Ví MoMo"/>
    <s v="Ví MoMo"/>
    <s v="Thanh toán cho  CÀ PHÊ MUỐI CHÚ LONG - 496 Hoàng Diệu"/>
    <s v="cfmuoihodieu"/>
    <x v="19"/>
  </r>
  <r>
    <s v="02-09-2025 17:56:51"/>
    <s v="JPEVB9LNMMC4MIP90PVB"/>
    <s v="JPEVB9LNMMC4MIP90PVB"/>
    <n v="99548936424"/>
    <s v="Thành công"/>
    <s v="VIEN TAI PHAT"/>
    <s v=""/>
    <s v="Chuyển khoản"/>
    <n v="75000"/>
    <s v=""/>
    <s v="QR Code động đa năng"/>
    <s v="Chuyển khoản Ngân Hàng"/>
    <s v="Ngân hàng hoặc Ví khác"/>
    <s v="JPEVB9LNMMC4MIP90PVB"/>
    <s v="chulong301ndc"/>
    <x v="5"/>
  </r>
  <r>
    <s v="02-09-2025 17:56:31"/>
    <s v="970454_V09025245IBT1cWJLQFV5006024"/>
    <s v="970454_V09025245IBT1cWJLQFV5006024"/>
    <n v="99548935779"/>
    <s v="Thành công"/>
    <s v="HUYNH TANG TUAN"/>
    <s v=""/>
    <s v="Chuyển khoản"/>
    <n v="112000"/>
    <s v=""/>
    <s v="QR Code tĩnh đa năng"/>
    <s v="Chuyển khoản Ngân Hàng"/>
    <s v="Ngân hàng hoặc Ví khác"/>
    <s v="QR - HUYNH TANG TUAN chuyen tien.CT tu 102871091869 HUYNH TANG TUAN tai Vietin"/>
    <s v="cfmuoidthidi"/>
    <x v="8"/>
  </r>
  <r>
    <s v="02-09-2025 17:54:25"/>
    <s v="970454_V09025245BFTVG2AGR4QT512684"/>
    <s v="970454_V09025245BFTVG2AGR4QT512684"/>
    <n v="99548731266"/>
    <s v="Thành công"/>
    <s v="DAO THI THANH THUY"/>
    <s v=""/>
    <s v="Chuyển khoản"/>
    <n v="45000"/>
    <s v=""/>
    <s v="QR Code tĩnh đa năng"/>
    <s v="Chuyển khoản Ngân Hàng"/>
    <s v="Ngân hàng hoặc Ví khác"/>
    <s v="MBVCB.10770442410.5245BFTVG2AGR4QT.DAO THI THANH THUY chuyen tien.CT tu 0871004194012 DAO THI THANH THUY toi 99MM23359M24026959 MOMO_CA PHE MUOI CHU LONG tai BVBank"/>
    <s v="cfmuoitrangbom"/>
    <x v="2"/>
  </r>
  <r>
    <s v="02-09-2025 17:54:10"/>
    <s v="970454_V09025245IBT1iWMNI5JR120551"/>
    <s v="970454_V09025245IBT1iWMNI5JR120551"/>
    <n v="99548461065"/>
    <s v="Thành công"/>
    <s v="BUI DIEM LINH"/>
    <s v=""/>
    <s v="Chuyển khoản"/>
    <n v="20000"/>
    <s v=""/>
    <s v="QR Code tĩnh đa năng"/>
    <s v="Chuyển khoản Ngân Hàng"/>
    <s v="Ngân hàng hoặc Ví khác"/>
    <s v="Bui Diem Linh chuyen tien QR.CT tu 53222282803 BUI DIEM LINH tai TPBank"/>
    <s v="cfmuoithanhnhan"/>
    <x v="6"/>
  </r>
  <r>
    <s v="02-09-2025 17:52:45"/>
    <s v="970454_V09025245IBT1jWWYMZN1763135"/>
    <s v="970454_V09025245IBT1jWWYMZN1763135"/>
    <n v="99548338007"/>
    <s v="Thành công"/>
    <s v="NGUYEN THI KIM TIEN"/>
    <s v=""/>
    <s v="Chuyển khoản"/>
    <n v="25000"/>
    <s v=""/>
    <s v="QR Code tĩnh đa năng"/>
    <s v="Chuyển khoản Ngân Hàng"/>
    <s v="Ngân hàng hoặc Ví khác"/>
    <s v="NGUYEN THI KIM TIEN CHUYEN KHOAN-020925-17:52:43 763135.CT tu 4184747 NGUYEN THI KIM TIEN tai ACB"/>
    <s v="chulong67hg"/>
    <x v="4"/>
  </r>
  <r>
    <s v="02-09-2025 17:52:07"/>
    <s v="970454_V09025245BFTVG2AGRM7U492027"/>
    <s v="970454_V09025245BFTVG2AGRM7U492027"/>
    <n v="99548336881"/>
    <s v="Thành công"/>
    <s v="ONG TRIEU MAN"/>
    <s v=""/>
    <s v="Chuyển khoản"/>
    <n v="25000"/>
    <s v=""/>
    <s v="QR Code tĩnh đa năng"/>
    <s v="Chuyển khoản Ngân Hàng"/>
    <s v="Ngân hàng hoặc Ví khác"/>
    <s v="MBVCB.10770404956.5245BFTVG2AGRM7U.ONG TRIEU MAN chuyen tien.CT tu 1020225012 ONG TRIEU MAN toi 99MM24302M91010043 MOMO_CA PHE MUOI CHU LONG tai BVBank"/>
    <s v="chulonghhg"/>
    <x v="26"/>
  </r>
  <r>
    <s v="02-09-2025 17:51:13"/>
    <s v="970454_V09025245IBT1iWMNMFLD102605"/>
    <s v="970454_V09025245IBT1iWMNMFLD102605"/>
    <n v="99548335140"/>
    <s v="Thành công"/>
    <s v="THAM NGUYEN HOAI ANH"/>
    <s v=""/>
    <s v="Chuyển khoản"/>
    <n v="25000"/>
    <s v=""/>
    <s v="QR Code tĩnh đa năng"/>
    <s v="Chuyển khoản Ngân Hàng"/>
    <s v="Ngân hàng hoặc Ví khác"/>
    <s v="Tham Nguyen Hoai Anh chuyen tien QR.CT tu 00002118101 THAM NGUYEN HOAI ANH tai TPBank"/>
    <s v="chulong71hg"/>
    <x v="30"/>
  </r>
  <r>
    <s v="02-09-2025 17:49:34"/>
    <s v="970454_V09025245IBT1bWKSDWNC108788"/>
    <s v="970454_V09025245IBT1bWKSDWNC108788"/>
    <n v="99547991438"/>
    <s v="Thành công"/>
    <s v="PHAM THI HONG TRUNG"/>
    <s v=""/>
    <s v="Chuyển khoản"/>
    <n v="25000"/>
    <s v=""/>
    <s v="QR Code tĩnh đa năng"/>
    <s v="Chuyển khoản Ngân Hàng"/>
    <s v="Ngân hàng hoặc Ví khác"/>
    <s v="Pham Thi Hong Trung chuyen tien.CT tu 04001014797777 PHAM THI HONG TRUNG tai MSB"/>
    <s v="cfmuoitrangbom"/>
    <x v="2"/>
  </r>
  <r>
    <s v="02-09-2025 17:47:48"/>
    <s v="970454_V09025245IBT1dWLP464G190829"/>
    <s v="970454_V09025245IBT1dWLP464G190829"/>
    <n v="99547878112"/>
    <s v="Thành công"/>
    <s v="MBBANK IBFT"/>
    <s v=""/>
    <s v="Chuyển khoản"/>
    <n v="45000"/>
    <s v=""/>
    <s v="QR Code tĩnh đa năng"/>
    <s v="Chuyển khoản Ngân Hàng"/>
    <s v="Ngân hàng hoặc Ví khác"/>
    <s v="TRUONG CONG TRUONG chuyen tien.CT tu 4797979792 MBBANK IBFT tai MB"/>
    <s v="cfmuoileduan"/>
    <x v="13"/>
  </r>
  <r>
    <s v="02-09-2025 17:47:45"/>
    <s v="970454_V09025245IBT1kJQNFRP3364895"/>
    <s v="970454_V09025245IBT1kJQNFRP3364895"/>
    <n v="99547878028"/>
    <s v="Thành công"/>
    <s v="NGUYEN THANH VINH"/>
    <s v=""/>
    <s v="Chuyển khoản"/>
    <n v="25000"/>
    <s v=""/>
    <s v="QR Code tĩnh đa năng"/>
    <s v="Chuyển khoản Ngân Hàng"/>
    <s v="Ngân hàng hoặc Ví khác"/>
    <s v="NGUYEN THANH VINH chuyen tien FT25246008901532.CT tu 1807062001 NGUYEN THANH VINH tai TCB"/>
    <s v="chulongnhc"/>
    <x v="31"/>
  </r>
  <r>
    <s v="02-09-2025 17:47:31"/>
    <s v="970454_V09025245VNIBJ2LLIZGH957851"/>
    <s v="970454_V09025245VNIBJ2LLIZGH957851"/>
    <n v="99547877579"/>
    <s v="Thành công"/>
    <s v="DAM NHAT LINH"/>
    <s v=""/>
    <s v="Chuyển khoản"/>
    <n v="18000"/>
    <s v=""/>
    <s v="QR Code tĩnh đa năng"/>
    <s v="Chuyển khoản Ngân Hàng"/>
    <s v="Ngân hàng hoặc Ví khác"/>
    <s v="DAM NHAT LINH TRANSFER TO MOMO_CA PHE MUOI CHU LONG - 99MM24313M94001808"/>
    <s v="chulonghvb"/>
    <x v="28"/>
  </r>
  <r>
    <s v="02-09-2025 17:46:47"/>
    <s v="970454_V09025245IBT1iWMNVNEE075571"/>
    <s v="970454_V09025245IBT1iWMNVNEE075571"/>
    <n v="99547876073"/>
    <s v="Thành công"/>
    <s v="PHAM THI KHANH LINH"/>
    <s v=""/>
    <s v="Chuyển khoản"/>
    <n v="25000"/>
    <s v=""/>
    <s v="QR Code tĩnh đa năng"/>
    <s v="Chuyển khoản Ngân Hàng"/>
    <s v="Ngân hàng hoặc Ví khác"/>
    <s v="Pham Thi Khanh Linh chuyen tien QR.CT tu 03098962601 PHAM THI KHANH LINH tai TPBank"/>
    <s v="cfmuoitruongdinh"/>
    <x v="9"/>
  </r>
  <r>
    <s v="02-09-2025 17:45:18"/>
    <s v="970454_V09025245IBT1jWWYVRZY751285"/>
    <s v="970454_V09025245IBT1jWWYVRZY751285"/>
    <n v="99547410179"/>
    <s v="Thành công"/>
    <s v="LE THI THUY DUONG"/>
    <s v=""/>
    <s v="Chuyển khoản"/>
    <n v="50000"/>
    <s v=""/>
    <s v="QR Code tĩnh đa năng"/>
    <s v="Chuyển khoản Ngân Hàng"/>
    <s v="Ngân hàng hoặc Ví khác"/>
    <s v="LE THI THUY DUONG CHUYEN KHOAN-020925-17:45:16 751285.CT tu 27556457 LE THI THUY DUONG tai ACB"/>
    <s v="cfmuoitrangbom"/>
    <x v="2"/>
  </r>
  <r>
    <s v="02-09-2025 17:44:39"/>
    <s v="970454_V09025245IBT1dWLPBH4M145011"/>
    <s v="970454_V09025245IBT1dWLPBH4M145011"/>
    <n v="99547338980"/>
    <s v="Thành công"/>
    <s v="MBBANK IBFT"/>
    <s v=""/>
    <s v="Chuyển khoản"/>
    <n v="25000"/>
    <s v=""/>
    <s v="QR Code tĩnh đa năng"/>
    <s v="Chuyển khoản Ngân Hàng"/>
    <s v="Ngân hàng hoặc Ví khác"/>
    <s v="TRAN THI MINH SAM chuyen tien.CT tu 0128072060000 MBBANK IBFT tai MB"/>
    <s v="cfmuoiduonglang"/>
    <x v="7"/>
  </r>
  <r>
    <s v="02-09-2025 17:43:28"/>
    <s v="qrc-MOMOJQKW20230803-7cb29771-bb6e-4de2-9786-322cf3cfbe0e"/>
    <s v="qrc-MOMOJQKW20230803-7cb29771-bb6e-4de2-9786-322cf3cfbe0e"/>
    <n v="99547696965"/>
    <s v="Thành công"/>
    <s v="Võ Hoàng Phương Tâm"/>
    <s v="****0744"/>
    <s v="Thanh toán"/>
    <n v="56000"/>
    <s v=""/>
    <s v="QR Code tĩnh đa năng"/>
    <s v="Ví MoMo"/>
    <s v="Ví MoMo"/>
    <s v="Thanh toán cho  CÀ PHÊ MUỐI CHÚ LONG - 161 NGÔ TẤT TỐ"/>
    <s v="chulong161ntt"/>
    <x v="37"/>
  </r>
  <r>
    <s v="02-09-2025 17:43:07"/>
    <s v="970454_V09025245IBT1cWJHRNHJ958846"/>
    <s v="970454_V09025245IBT1cWJHRNHJ958846"/>
    <n v="99547336267"/>
    <s v="Thành công"/>
    <s v="LE VIET DUONG"/>
    <s v=""/>
    <s v="Chuyển khoản"/>
    <n v="90000"/>
    <s v=""/>
    <s v="QR Code tĩnh đa năng"/>
    <s v="Chuyển khoản Ngân Hàng"/>
    <s v="Ngân hàng hoặc Ví khác"/>
    <s v="QR - LE VIET DUONG chuyen tien.CT tu 108876246924 LE VIET DUONG tai Vietin"/>
    <s v="cfmuoileduan"/>
    <x v="13"/>
  </r>
  <r>
    <s v="02-09-2025 17:42:44"/>
    <s v="970454_V09025245IBT1kJQNTUEW335581"/>
    <s v="970454_V09025245IBT1kJQNTUEW335581"/>
    <n v="99547335647"/>
    <s v="Thành công"/>
    <s v="DONG THIEN PHU"/>
    <s v=""/>
    <s v="Chuyển khoản"/>
    <n v="50000"/>
    <s v=""/>
    <s v="QR Code tĩnh đa năng"/>
    <s v="Chuyển khoản Ngân Hàng"/>
    <s v="Ngân hàng hoặc Ví khác"/>
    <s v="DONG THIEN PHU chuyen tien FT25246010628298.CT tu 247489397979 DONG THIEN PHU tai TCB"/>
    <s v="chulong161ntt"/>
    <x v="37"/>
  </r>
  <r>
    <s v="02-09-2025 17:42:42"/>
    <s v="NKWLB9LNLJAA0GX30XAX"/>
    <s v="NKWLB9LNLJAA0GX30XAX"/>
    <n v="99547335567"/>
    <s v="Thành công"/>
    <s v="NGUYEN THI THU HUYEN"/>
    <s v=""/>
    <s v="Chuyển khoản"/>
    <n v="23000"/>
    <s v=""/>
    <s v="QR Code động đa năng"/>
    <s v="Chuyển khoản Ngân Hàng"/>
    <s v="Ngân hàng hoặc Ví khác"/>
    <s v="NKWLB9LNLJAA0GX30XAX"/>
    <s v="cfmuoichulongkvc"/>
    <x v="27"/>
  </r>
  <r>
    <s v="02-09-2025 17:42:26"/>
    <s v="970454_V09025245BFTVG2AGZJ2G404612"/>
    <s v="970454_V09025245BFTVG2AGZJ2G404612"/>
    <n v="99547335034"/>
    <s v="Thành công"/>
    <s v="NGUYEN THI KHANH"/>
    <s v=""/>
    <s v="Chuyển khoản"/>
    <n v="85000"/>
    <s v=""/>
    <s v="QR Code tĩnh đa năng"/>
    <s v="Chuyển khoản Ngân Hàng"/>
    <s v="Ngân hàng hoặc Ví khác"/>
    <s v="MBVCB.10770284937.5245BFTVG2AGZJ2G.NGUYEN THI KHANH chuyen tien.CT tu 0931004184616 NGUYEN THI KHANH toi 99MM24085M27127372 MOMO_CA PHE MUOI CHU LONG tai BVBank"/>
    <s v="cfmuoithanhnhan"/>
    <x v="6"/>
  </r>
  <r>
    <s v="02-09-2025 17:40:39"/>
    <s v="970454_V09025245IBT1fWUJ1IVM263058"/>
    <s v="970454_V09025245IBT1fWUJ1IVM263058"/>
    <n v="99546869494"/>
    <s v="Thành công"/>
    <s v="MBVBANK IBFT"/>
    <s v=""/>
    <s v="Chuyển khoản"/>
    <n v="18000"/>
    <s v=""/>
    <s v="QR Code tĩnh đa năng"/>
    <s v="Chuyển khoản Ngân Hàng"/>
    <s v="Ngân hàng hoặc Ví khác"/>
    <s v="TRAN THI LE QUYNH chuyen tien.CT tu 64045043907777 MBVBANK IBFT tai Oceanbank"/>
    <s v="chulonghhg"/>
    <x v="26"/>
  </r>
  <r>
    <s v="02-09-2025 17:40:37"/>
    <s v="970454_V09025245BFTVG2AGZB4F388197"/>
    <s v="970454_V09025245BFTVG2AGZB4F388197"/>
    <n v="99546869391"/>
    <s v="Thành công"/>
    <s v="NGUYEN TU LINH"/>
    <s v=""/>
    <s v="Chuyển khoản"/>
    <n v="20000"/>
    <s v=""/>
    <s v="QR Code tĩnh đa năng"/>
    <s v="Chuyển khoản Ngân Hàng"/>
    <s v="Ngân hàng hoặc Ví khác"/>
    <s v="MBVCB.10770254917.5245BFTVG2AGZB4F.NGUYEN TU LINH chuyen tien.CT tu 1039778286 NGUYEN TU LINH toi 99MM24085M27127372 MOMO_CA PHE MUOI CHU LONG tai BVBank"/>
    <s v="cfmuoithanhnhan"/>
    <x v="6"/>
  </r>
  <r>
    <s v="02-09-2025 17:40:15"/>
    <s v="970454_V09025245IBT1dWLP55GV117370"/>
    <s v="970454_V09025245IBT1dWLP55GV117370"/>
    <n v="99546868706"/>
    <s v="Thành công"/>
    <s v="MBBANK IBFT"/>
    <s v=""/>
    <s v="Chuyển khoản"/>
    <n v="105000"/>
    <s v=""/>
    <s v="QR Code tĩnh đa năng"/>
    <s v="Chuyển khoản Ngân Hàng"/>
    <s v="Ngân hàng hoặc Ví khác"/>
    <s v="cafe muoi.CT tu 0866849386 MBBANK IBFT tai MB"/>
    <s v="cfmuoitruongdinh"/>
    <x v="9"/>
  </r>
  <r>
    <s v="02-09-2025 17:39:04"/>
    <s v="970454_V09025245IBT1cWJHRYQC948426"/>
    <s v="970454_V09025245IBT1cWJHRYQC948426"/>
    <n v="99546866515"/>
    <s v="Thành công"/>
    <s v="PHAM THI QUYNH ANH"/>
    <s v=""/>
    <s v="Chuyển khoản"/>
    <n v="50000"/>
    <s v=""/>
    <s v="QR Code tĩnh đa năng"/>
    <s v="Chuyển khoản Ngân Hàng"/>
    <s v="Ngân hàng hoặc Ví khác"/>
    <s v="QR - PHAM THI QUYNH ANH chuyen tien.CT tu 108884058718 PHAM THI QUYNH ANH tai Vietin"/>
    <s v="cfmuoitruongdinh"/>
    <x v="9"/>
  </r>
  <r>
    <s v="02-09-2025 17:38:47"/>
    <s v="970454_V09025245IBT1hQF27WIV692559"/>
    <s v="970454_V09025245IBT1hQF27WIV692559"/>
    <n v="99546866039"/>
    <s v="Thành công"/>
    <s v="SACOMBANK"/>
    <s v=""/>
    <s v="Chuyển khoản"/>
    <n v="18000"/>
    <s v=""/>
    <s v="QR Code tĩnh đa năng"/>
    <s v="Chuyển khoản Ngân Hàng"/>
    <s v="Ngân hàng hoặc Ví khác"/>
    <s v="IBFT HUYNH THANH TRIEU chuyen tien.CT tu 060255409568 SACOMBANK tai SACOMBANK"/>
    <s v="chulong67hg"/>
    <x v="4"/>
  </r>
  <r>
    <s v="02-09-2025 17:38:04"/>
    <s v="970454_V09025245WBVNA22T5XPP874808"/>
    <s v="970454_V09025245WBVNA22T5XPP874808"/>
    <n v="99546864723"/>
    <s v="Thành công"/>
    <s v="NGUYEN TAN DUC TRONG"/>
    <s v=""/>
    <s v="Chuyển khoản"/>
    <n v="25000"/>
    <s v=""/>
    <s v="QR Code tĩnh đa năng"/>
    <s v="Chuyển khoản Ngân Hàng"/>
    <s v="Ngân hàng hoặc Ví khác"/>
    <s v="Nguyen Tan Duc Trong chuyen tien"/>
    <s v="chulong67hg"/>
    <x v="4"/>
  </r>
  <r>
    <s v="02-09-2025 17:37:33"/>
    <s v="970454_V09025245IBT1cWJHRSHU943379"/>
    <s v="970454_V09025245IBT1cWJHRSHU943379"/>
    <n v="99546472477"/>
    <s v="Thành công"/>
    <s v="KHUC NGOC ANH"/>
    <s v=""/>
    <s v="Chuyển khoản"/>
    <n v="36000"/>
    <s v=""/>
    <s v="QR Code tĩnh đa năng"/>
    <s v="Chuyển khoản Ngân Hàng"/>
    <s v="Ngân hàng hoặc Ví khác"/>
    <s v="QR - KHUC NGOC ANH Chuyen tien.CT tu 102879598052 KHUC NGOC ANH tai Vietin"/>
    <s v="cfmuoitruongdinh"/>
    <x v="9"/>
  </r>
  <r>
    <s v="02-09-2025 17:37:10"/>
    <s v="970454_V09025245IBT1jWWYVJZP738152"/>
    <s v="970454_V09025245IBT1jWWYVJZP738152"/>
    <n v="99546471725"/>
    <s v="Thành công"/>
    <s v="TRAN VU QUYNH ANH"/>
    <s v=""/>
    <s v="Chuyển khoản"/>
    <n v="20000"/>
    <s v=""/>
    <s v="QR Code tĩnh đa năng"/>
    <s v="Chuyển khoản Ngân Hàng"/>
    <s v="Ngân hàng hoặc Ví khác"/>
    <s v="TRAN VU QUYNH ANH CHUYEN KHOAN-020925-17:37:09 738152.CT tu 30859727 TRAN VU QUYNH ANH tai ACB"/>
    <s v="cfmuoiqtr"/>
    <x v="17"/>
  </r>
  <r>
    <s v="02-09-2025 17:36:52"/>
    <s v="970454_902DGIN25JL66017"/>
    <s v="970454_902DGIN25JL66017"/>
    <n v="99546471140"/>
    <s v="Thành công"/>
    <s v="Người dùng Ngân hàng"/>
    <s v=""/>
    <s v="Chuyển khoản"/>
    <n v="50000"/>
    <s v=""/>
    <s v="QR Code tĩnh đa năng"/>
    <s v="Chuyển khoản Ngân Hàng"/>
    <s v="Ngân hàng hoặc Ví khác"/>
    <s v="Nguyen Ngoc Ha chuyen tien tu Timo"/>
    <s v="chulong71hg"/>
    <x v="30"/>
  </r>
  <r>
    <s v="02-09-2025 17:36:48"/>
    <s v="970454_902DGIN25JL66016"/>
    <s v="970454_902DGIN25JL66016"/>
    <n v="99546471049"/>
    <s v="Thành công"/>
    <s v="Người dùng Ngân hàng"/>
    <s v=""/>
    <s v="Chuyển khoản"/>
    <n v="110000"/>
    <s v=""/>
    <s v="QR Code tĩnh đa năng"/>
    <s v="Chuyển khoản Ngân Hàng"/>
    <s v="Ngân hàng hoặc Ví khác"/>
    <s v="Kieu Vo Minh Ngoc chuyen tien tu Timo"/>
    <s v="chulonghvb"/>
    <x v="28"/>
  </r>
  <r>
    <s v="02-09-2025 17:36:34"/>
    <s v="970454_V09025245BFTVG2AGTHZH351522"/>
    <s v="970454_V09025245BFTVG2AGTHZH351522"/>
    <n v="99546470620"/>
    <s v="Thành công"/>
    <s v="THAI BICH NGOC"/>
    <s v=""/>
    <s v="Chuyển khoản"/>
    <n v="25000"/>
    <s v=""/>
    <s v="QR Code tĩnh đa năng"/>
    <s v="Chuyển khoản Ngân Hàng"/>
    <s v="Ngân hàng hoặc Ví khác"/>
    <s v="MBVCB.10770202184.5245BFTVG2AGTHZH.THAI BICH NGOC chuyen tien.CT tu 0271000504444 THAI BICH NGOC toi 99MM23359M66019058 MOMO_CA PHE MUOI CHU LONG tai BVBank"/>
    <s v="cfmuoiqtr"/>
    <x v="17"/>
  </r>
  <r>
    <s v="02-09-2025 17:36:20"/>
    <s v="qrc-MOMOJQKW20230803-e36f36b9-34db-43f6-bd14-c670ac3dbbab"/>
    <s v="qrc-MOMOJQKW20230803-e36f36b9-34db-43f6-bd14-c670ac3dbbab"/>
    <n v="99546869715"/>
    <s v="Thành công"/>
    <s v="Nguyễn Hoàng Phúc"/>
    <s v="****7607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7:35:10"/>
    <s v="970454_V09025245IBT1kJQNHQLX290686"/>
    <s v="970454_V09025245IBT1kJQNHQLX290686"/>
    <n v="99546398000"/>
    <s v="Thành công"/>
    <s v="VND-TGTT-BUI THI PHUONG"/>
    <s v=""/>
    <s v="Chuyển khoản"/>
    <n v="45000"/>
    <s v=""/>
    <s v="QR Code tĩnh đa năng"/>
    <s v="Chuyển khoản Ngân Hàng"/>
    <s v="Ngân hàng hoặc Ví khác"/>
    <s v="BUI THI PHUONG transfers FT25246311157344.CT tu 19026401678018 VND-TGTT-BUI THI PHUONG tai TCB"/>
    <s v="chulong68"/>
    <x v="1"/>
  </r>
  <r>
    <s v="02-09-2025 17:33:54"/>
    <s v="JPEVB9LNKUH207VY01SJ"/>
    <s v="JPEVB9LNKUH207VY01SJ"/>
    <n v="99546620176"/>
    <s v="Thành công"/>
    <s v="Bùi Thị Kim Liên"/>
    <s v="****8589"/>
    <s v="Thanh toán"/>
    <n v="70000"/>
    <s v=""/>
    <s v="QR Code động đa năng"/>
    <s v="Ví MoMo"/>
    <s v="Ví MoMo"/>
    <s v="JPEVB9LNKUH207VY01SJ"/>
    <s v="chulong301ndc"/>
    <x v="5"/>
  </r>
  <r>
    <s v="02-09-2025 17:33:17"/>
    <s v="970454_V09025245IBT1cWJHX7ZM931537"/>
    <s v="970454_V09025245IBT1cWJHX7ZM931537"/>
    <n v="99545993383"/>
    <s v="Thành công"/>
    <s v="CHU THI THU QUYEN"/>
    <s v=""/>
    <s v="Chuyển khoản"/>
    <n v="20000"/>
    <s v=""/>
    <s v="QR Code tĩnh đa năng"/>
    <s v="Chuyển khoản Ngân Hàng"/>
    <s v="Ngân hàng hoặc Ví khác"/>
    <s v="QR - CHU THI THU QUYEN chuyen tien.CT tu 108002490602 CHU THI THU QUYEN tai Vietin"/>
    <s v="cfmuoithanhnhan"/>
    <x v="6"/>
  </r>
  <r>
    <s v="02-09-2025 17:32:58"/>
    <s v="JPEVB9LNKS8PAKTR0LFR"/>
    <s v="JPEVB9LNKS8PAKTR0LFR"/>
    <n v="99545992736"/>
    <s v="Thành công"/>
    <s v="MBBANK IBFT"/>
    <s v=""/>
    <s v="Chuyển khoản"/>
    <n v="50000"/>
    <s v=""/>
    <s v="QR Code động đa năng"/>
    <s v="Chuyển khoản Ngân Hàng"/>
    <s v="Ngân hàng hoặc Ví khác"/>
    <s v="JPEVB9LNKS8PAKTR0LFR"/>
    <s v="chulong301ndc"/>
    <x v="5"/>
  </r>
  <r>
    <s v="02-09-2025 17:32:38"/>
    <s v="qrc-MOMOJQKW20230803-c29c73a4-0eb6-45b0-9e7b-1927fcd5cd7d"/>
    <s v="qrc-MOMOJQKW20230803-c29c73a4-0eb6-45b0-9e7b-1927fcd5cd7d"/>
    <n v="99546475768"/>
    <s v="Thành công"/>
    <s v="Dương Hà Trọng Nghĩa"/>
    <s v="****6364"/>
    <s v="Thanh toán"/>
    <n v="600000"/>
    <s v=""/>
    <s v="QR Code tĩnh đa năng"/>
    <s v="Ví MoMo"/>
    <s v="Ví MoMo"/>
    <s v="Thanh toán cho  CÀ PHÊ MUỐI CHÚ LONG - 194 CÁCH MẠNG THÁNG TÁM"/>
    <s v="chulongcmt8"/>
    <x v="29"/>
  </r>
  <r>
    <s v="02-09-2025 17:31:36"/>
    <s v="qrc-MOMOJQKW20230803-1c4669cc-0a75-4eea-9908-a4f36fbc9244"/>
    <s v="qrc-MOMOJQKW20230803-1c4669cc-0a75-4eea-9908-a4f36fbc9244"/>
    <n v="99546289264"/>
    <s v="Thành công"/>
    <s v="Trần Thị Thu Sương"/>
    <s v="****6669"/>
    <s v="Thanh toán"/>
    <n v="18000"/>
    <s v=""/>
    <s v="QR Code tĩnh đa năng"/>
    <s v="Ví MoMo"/>
    <s v="Ví MoMo"/>
    <s v="Thanh toán cho  CÀ PHÊ MUỐI CHÚ LONG - 187 LẠC LONG QUÂN"/>
    <s v="chulong187llq"/>
    <x v="16"/>
  </r>
  <r>
    <s v="02-09-2025 17:30:50"/>
    <s v="970454_V09025245BFTVG2AGTC4S300229"/>
    <s v="970454_V09025245BFTVG2AGTC4S300229"/>
    <n v="99545928966"/>
    <s v="Thành công"/>
    <s v="NGUYEN THI HUE"/>
    <s v=""/>
    <s v="Chuyển khoản"/>
    <n v="18000"/>
    <s v=""/>
    <s v="QR Code tĩnh đa năng"/>
    <s v="Chuyển khoản Ngân Hàng"/>
    <s v="Ngân hàng hoặc Ví khác"/>
    <s v="MBVCB.10770121025.5245BFTVG2AGTC4S.NGUYEN THI HUE chuyen tien.CT tu 1017859384 NGUYEN THI HUE toi 99MM23359M51027127 MOMO_CA PHE MUOI CHU LONG tai BVBank"/>
    <s v="cfmuoilongthanh"/>
    <x v="35"/>
  </r>
  <r>
    <s v="02-09-2025 17:30:05"/>
    <s v="970454_V09025245IBT1cWJHX9ZJ923247"/>
    <s v="970454_V09025245IBT1cWJHX9ZJ923247"/>
    <n v="99545927689"/>
    <s v="Thành công"/>
    <s v="TRAN VAN PHUONG"/>
    <s v=""/>
    <s v="Chuyển khoản"/>
    <n v="75000"/>
    <s v=""/>
    <s v="QR Code tĩnh đa năng"/>
    <s v="Chuyển khoản Ngân Hàng"/>
    <s v="Ngân hàng hoặc Ví khác"/>
    <s v="QR - TRAN VAN PHUONG Chuyen tien.CT tu 109879687090 TRAN VAN PHUONG tai Vietin"/>
    <s v="cfmuoichulongclassic"/>
    <x v="0"/>
  </r>
  <r>
    <s v="02-09-2025 17:29:31"/>
    <s v="JPEVB9LNKH2D0QAB0XH0"/>
    <s v="JPEVB9LNKH2D0QAB0XH0"/>
    <n v="99545636046"/>
    <s v="Thành công"/>
    <s v="NGUYEN BAO PHU"/>
    <s v=""/>
    <s v="Chuyển khoản"/>
    <n v="340000"/>
    <s v=""/>
    <s v="QR Code động đa năng"/>
    <s v="Chuyển khoản Ngân Hàng"/>
    <s v="Ngân hàng hoặc Ví khác"/>
    <s v="JPEVB9LNKH2D0QAB0XH0"/>
    <s v="chulong301ndc"/>
    <x v="5"/>
  </r>
  <r>
    <s v="02-09-2025 17:28:33"/>
    <s v="970454_V09025245IBT1kJQN6QSC252667"/>
    <s v="970454_V09025245IBT1kJQN6QSC252667"/>
    <n v="99545634266"/>
    <s v="Thành công"/>
    <s v="VND-TGTT-DOAN THI GIANG"/>
    <s v=""/>
    <s v="Chuyển khoản"/>
    <n v="68000"/>
    <s v=""/>
    <s v="QR Code tĩnh đa năng"/>
    <s v="Chuyển khoản Ngân Hàng"/>
    <s v="Ngân hàng hoặc Ví khác"/>
    <s v="DOAN THI GIANG chuyen tien FT25246098173009.CT tu 19033700424010 VND-TGTT-DOAN THI GIANG tai TCB"/>
    <s v="chulong161ntt"/>
    <x v="37"/>
  </r>
  <r>
    <s v="02-09-2025 17:27:23"/>
    <s v="970454_V09025245IBT1kJQNEKD1245995"/>
    <s v="970454_V09025245IBT1kJQNEKD1245995"/>
    <n v="99545632270"/>
    <s v="Thành công"/>
    <s v="TA KIM XUAN"/>
    <s v=""/>
    <s v="Chuyển khoản"/>
    <n v="70000"/>
    <s v=""/>
    <s v="QR Code tĩnh đa năng"/>
    <s v="Chuyển khoản Ngân Hàng"/>
    <s v="Ngân hàng hoặc Ví khác"/>
    <s v="TA KIM XUAN chuyen tien FT25246469286887.CT tu 9494949439 TA KIM XUAN tai TCB"/>
    <s v="chulong67hg"/>
    <x v="4"/>
  </r>
  <r>
    <s v="02-09-2025 17:26:46"/>
    <s v="970454_V09025245IBT1dWLP84JF056184"/>
    <s v="970454_V09025245IBT1dWLP84JF056184"/>
    <n v="99545340589"/>
    <s v="Thành công"/>
    <s v="MBBANK IBFT"/>
    <s v=""/>
    <s v="Chuyển khoản"/>
    <n v="60000"/>
    <s v=""/>
    <s v="QR Code tĩnh đa năng"/>
    <s v="Chuyển khoản Ngân Hàng"/>
    <s v="Ngân hàng hoặc Ví khác"/>
    <s v="PHAM THI NGOC THU chuyen tien.CT tu 0924190792 MBBANK IBFT tai MB"/>
    <s v="cfmuoiduonglang"/>
    <x v="7"/>
  </r>
  <r>
    <s v="02-09-2025 17:25:51"/>
    <s v="qrc-MOMOJQKW20230803-630d0061-c37c-45e3-b413-29d65e77fe23"/>
    <s v="qrc-MOMOJQKW20230803-630d0061-c37c-45e3-b413-29d65e77fe23"/>
    <n v="99545733012"/>
    <s v="Thành công"/>
    <s v="Nguyễn Văn Vĩnh Nguyên"/>
    <s v="****5245"/>
    <s v="Thanh toán"/>
    <n v="27000"/>
    <s v=""/>
    <s v="QR Code tĩnh đa năng"/>
    <s v="Ví MoMo"/>
    <s v="Ví MoMo"/>
    <s v="Thanh toán cho  Cà Phê Muối Chú Long - Đoàn Thị Điểm - Huế"/>
    <s v="cfmuoidthidi"/>
    <x v="8"/>
  </r>
  <r>
    <s v="02-09-2025 17:25:47"/>
    <s v="970454_V09025245IBT1eWKS1SAT679925"/>
    <s v="970454_V09025245IBT1eWKS1SAT679925"/>
    <n v="99545248800"/>
    <s v="Thành công"/>
    <s v="TRAN DINH QUANG"/>
    <s v=""/>
    <s v="Chuyển khoản"/>
    <n v="27000"/>
    <s v=""/>
    <s v="QR Code tĩnh đa năng"/>
    <s v="Chuyển khoản Ngân Hàng"/>
    <s v="Ngân hàng hoặc Ví khác"/>
    <s v="TRAN DINH QUANG Chuyen tien.CT tu 7621637399 TRAN DINH QUANG  tai BIDV"/>
    <s v="cfmuoichulongclassic"/>
    <x v="0"/>
  </r>
  <r>
    <s v="02-09-2025 17:25:12"/>
    <s v="970454_V09025245IBT1iWMN2KNE711641"/>
    <s v="970454_V09025245IBT1iWMN2KNE711641"/>
    <n v="99545247872"/>
    <s v="Thành công"/>
    <s v="NGUYEN HUYNH NHU"/>
    <s v=""/>
    <s v="Chuyển khoản"/>
    <n v="25000"/>
    <s v=""/>
    <s v="QR Code tĩnh đa năng"/>
    <s v="Chuyển khoản Ngân Hàng"/>
    <s v="Ngân hàng hoặc Ví khác"/>
    <s v="NGUYEN HUYNH NHU chuyen tien.CT tu 7879881 NGUYEN HUYNH NHU tai VPBank"/>
    <s v="chulong187llq"/>
    <x v="16"/>
  </r>
  <r>
    <s v="02-09-2025 17:25:08"/>
    <s v="qrc-MOMOJQKW20230803-b25dc9bd-a6e4-414b-a992-b21ed000bd6b"/>
    <s v="qrc-MOMOJQKW20230803-b25dc9bd-a6e4-414b-a992-b21ed000bd6b"/>
    <n v="99545632481"/>
    <s v="Thành công"/>
    <s v="Nguyễn Văn Vĩnh Nguyên"/>
    <s v="****5245"/>
    <s v="Thanh toán"/>
    <n v="29000"/>
    <s v=""/>
    <s v="QR Code tĩnh đa năng"/>
    <s v="Ví MoMo"/>
    <s v="Ví MoMo"/>
    <s v="Thanh toán cho  Cà Phê Muối Chú Long - Đoàn Thị Điểm - Huế"/>
    <s v="cfmuoidthidi"/>
    <x v="8"/>
  </r>
  <r>
    <s v="02-09-2025 17:24:40"/>
    <s v="970454_V09025245IBT1kJQNKTV2230573"/>
    <s v="970454_V09025245IBT1kJQNKTV2230573"/>
    <n v="99545246988"/>
    <s v="Thành công"/>
    <s v="VND-TGTT-HO THI THANH LY"/>
    <s v=""/>
    <s v="Chuyển khoản"/>
    <n v="41000"/>
    <s v=""/>
    <s v="QR Code tĩnh đa năng"/>
    <s v="Chuyển khoản Ngân Hàng"/>
    <s v="Ngân hàng hoặc Ví khác"/>
    <s v="HO THI THANH LY chuyen tien FT25246167988645.CT tu 19035742408018 VND-TGTT-HO THI THANH LY tai TCB"/>
    <s v="cfmuoiqtr"/>
    <x v="17"/>
  </r>
  <r>
    <s v="02-09-2025 17:23:12"/>
    <s v="970454_V09025245IBT1cWJH3DZN905002"/>
    <s v="970454_V09025245IBT1cWJH3DZN905002"/>
    <n v="99544993529"/>
    <s v="Thành công"/>
    <s v="TRAN NGOC BICH TRAM"/>
    <s v=""/>
    <s v="Chuyển khoản"/>
    <n v="18000"/>
    <s v=""/>
    <s v="QR Code tĩnh đa năng"/>
    <s v="Chuyển khoản Ngân Hàng"/>
    <s v="Ngân hàng hoặc Ví khác"/>
    <s v="QR - TRAN NGOC BICH TRAM chuyen tien.CT tu 106002854756 TRAN NGOC BICH TRAM tai Vietin"/>
    <s v="chulonghvb"/>
    <x v="28"/>
  </r>
  <r>
    <s v="02-09-2025 17:22:56"/>
    <s v="qrc-MOMOJQKW20230803-a4385f2e-4d97-4db3-bee3-7ca21b2720e9"/>
    <s v="qrc-MOMOJQKW20230803-a4385f2e-4d97-4db3-bee3-7ca21b2720e9"/>
    <n v="99545348207"/>
    <s v="Thành công"/>
    <s v="Lê Hoàng Phúc"/>
    <s v="****3642"/>
    <s v="Thanh toán"/>
    <n v="20000"/>
    <s v=""/>
    <s v="QR Code tĩnh đa năng"/>
    <s v="Ví MoMo"/>
    <s v="Ví MoMo"/>
    <s v="Thanh toán cho  CÀ PHÊ MUỐI CHÚ LONG - 68 NGUYỄN HUỆ"/>
    <s v="chulong68"/>
    <x v="1"/>
  </r>
  <r>
    <s v="02-09-2025 17:22:41"/>
    <s v="970454_V09025245WBVNA22T5G1S619169"/>
    <s v="970454_V09025245WBVNA22T5G1S619169"/>
    <n v="99544992624"/>
    <s v="Thành công"/>
    <s v="LE THUY HUONG"/>
    <s v=""/>
    <s v="Chuyển khoản"/>
    <n v="120000"/>
    <s v=""/>
    <s v="QR Code tĩnh đa năng"/>
    <s v="Chuyển khoản Ngân Hàng"/>
    <s v="Ngân hàng hoặc Ví khác"/>
    <s v="Le Thuy Huong chuyen tien"/>
    <s v="cfmuoitruongdinh"/>
    <x v="9"/>
  </r>
  <r>
    <s v="02-09-2025 17:21:36"/>
    <s v="970454_V09025245IBT1dWLPIWNY024386"/>
    <s v="970454_V09025245IBT1dWLPIWNY024386"/>
    <n v="99544990633"/>
    <s v="Thành công"/>
    <s v="MBBANK IBFT"/>
    <s v=""/>
    <s v="Chuyển khoản"/>
    <n v="25000"/>
    <s v=""/>
    <s v="QR Code tĩnh đa năng"/>
    <s v="Chuyển khoản Ngân Hàng"/>
    <s v="Ngân hàng hoặc Ví khác"/>
    <s v="PHAM THI MY PHUNG chuyen tien.CT tu 0386174924 MBBANK IBFT tai MB"/>
    <s v="cfmuoipquoc"/>
    <x v="3"/>
  </r>
  <r>
    <s v="02-09-2025 17:21:08"/>
    <s v="970454_V09025245IBT1kJQN7ZZ2210151"/>
    <s v="970454_V09025245IBT1kJQN7ZZ2210151"/>
    <n v="99544870130"/>
    <s v="Thành công"/>
    <s v="VND-TGTT-LE DUONG QUOC ANH"/>
    <s v=""/>
    <s v="Chuyển khoản"/>
    <n v="27000"/>
    <s v=""/>
    <s v="QR Code tĩnh đa năng"/>
    <s v="Chuyển khoản Ngân Hàng"/>
    <s v="Ngân hàng hoặc Ví khác"/>
    <s v="LE DUONG QUOC ANH chuyen tien FT25246763906572.CT tu 19034991913011 VND-TGTT-LE DUONG QUOC ANH tai TCB"/>
    <s v="cfmuoitruongdinh"/>
    <x v="9"/>
  </r>
  <r>
    <s v="02-09-2025 17:21:00"/>
    <s v="970454_V09025245VNIBJ2LLD315903172"/>
    <s v="970454_V09025245VNIBJ2LLD315903172"/>
    <n v="99544779876"/>
    <s v="Thành công"/>
    <s v="TA THANH TRUNG"/>
    <s v=""/>
    <s v="Chuyển khoản"/>
    <n v="36000"/>
    <s v=""/>
    <s v="QR Code tĩnh đa năng"/>
    <s v="Chuyển khoản Ngân Hàng"/>
    <s v="Ngân hàng hoặc Ví khác"/>
    <s v="TA THANH TRUNG CHUYEN TIEN DEN MOMO_CA PHE MUOI CHU LONG - 99MM24085M27127372"/>
    <s v="cfmuoithanhnhan"/>
    <x v="6"/>
  </r>
  <r>
    <s v="02-09-2025 17:20:49"/>
    <s v="KQZLB9LNJSMHB5EC0NAM"/>
    <s v="KQZLB9LNJSMHB5EC0NAM"/>
    <n v="99545150099"/>
    <s v="Thành công"/>
    <s v="Nguyễn Thị Thi Trang"/>
    <s v="****5269"/>
    <s v="Thanh toán"/>
    <n v="175000"/>
    <s v=""/>
    <s v="QR Code động đa năng"/>
    <s v="Ví MoMo"/>
    <s v="Ví MoMo"/>
    <s v="KQZLB9LNJSMHB5EC0NAM"/>
    <s v="cfmuoimytho"/>
    <x v="43"/>
  </r>
  <r>
    <s v="02-09-2025 17:20:46"/>
    <s v="970454_V09025245IBT1eWKSJWAH629851"/>
    <s v="970454_V09025245IBT1eWKSJWAH629851"/>
    <n v="99544779264"/>
    <s v="Thành công"/>
    <s v="VU THI TU ANH"/>
    <s v=""/>
    <s v="Chuyển khoản"/>
    <n v="33000"/>
    <s v=""/>
    <s v="QR Code tĩnh đa năng"/>
    <s v="Chuyển khoản Ngân Hàng"/>
    <s v="Ngân hàng hoặc Ví khác"/>
    <s v="VU THI TU ANH Chuyen tien.CT tu 1207365148 VU THI TU ANH  tai BIDV"/>
    <s v="cfmuoiduonglang"/>
    <x v="7"/>
  </r>
  <r>
    <s v="02-09-2025 17:19:23"/>
    <s v="970454_V09025245BFTVG2AGJMIX200299"/>
    <s v="970454_V09025245BFTVG2AGJMIX200299"/>
    <n v="99544525724"/>
    <s v="Thành công"/>
    <s v="DO DINH TUNG"/>
    <s v=""/>
    <s v="Chuyển khoản"/>
    <n v="40000"/>
    <s v=""/>
    <s v="QR Code tĩnh đa năng"/>
    <s v="Chuyển khoản Ngân Hàng"/>
    <s v="Ngân hàng hoặc Ví khác"/>
    <s v="MBVCB.10769978540.5245BFTVG2AGJMIX.DO DINH TUNG chuyen tien.CT tu 0481000703422 DO DINH TUNG toi 99MM23356M40018753 MOMO_CA PHE MUOI CHU LONG tai BVBank"/>
    <s v="chulong71hg"/>
    <x v="30"/>
  </r>
  <r>
    <s v="02-09-2025 17:19:03"/>
    <s v="970454_V09025245IBT1aWWV9P8R341408"/>
    <s v="970454_V09025245IBT1aWWV9P8R341408"/>
    <n v="99544525132"/>
    <s v="Thành công"/>
    <s v="NGUYEN THI THIEN AN"/>
    <s v=""/>
    <s v="Chuyển khoản"/>
    <n v="68000"/>
    <s v=""/>
    <s v="QR Code tĩnh đa năng"/>
    <s v="Chuyển khoản Ngân Hàng"/>
    <s v="Ngân hàng hoặc Ví khác"/>
    <s v="NGUYEN THI THIEN AN CHUYEN KHOAN.CT tu 700030564730 NGUYEN THI THIEN AN tai SHINHAN"/>
    <s v="chulonghhg"/>
    <x v="26"/>
  </r>
  <r>
    <s v="02-09-2025 17:17:29"/>
    <s v="970454_V09025245IBT1aWWV9S1T582548"/>
    <s v="970454_V09025245IBT1aWWV9S1T582548"/>
    <n v="99544522638"/>
    <s v="Thành công"/>
    <s v="DANG VAN ANH"/>
    <s v=""/>
    <s v="Chuyển khoản"/>
    <n v="25000"/>
    <s v=""/>
    <s v="QR Code tĩnh đa năng"/>
    <s v="Chuyển khoản Ngân Hàng"/>
    <s v="Ngân hàng hoặc Ví khác"/>
    <s v="IBT From SeABank.CT tu 000005020830 DANG VAN ANH tai SeABank"/>
    <s v="cfmuoiduonglang"/>
    <x v="7"/>
  </r>
  <r>
    <s v="02-09-2025 17:16:15"/>
    <s v="970454_V09025245IBT1kJQNGM8Z182978"/>
    <s v="970454_V09025245IBT1kJQNGM8Z182978"/>
    <n v="99544109755"/>
    <s v="Thành công"/>
    <s v="CHAU HOA NU"/>
    <s v=""/>
    <s v="Chuyển khoản"/>
    <n v="18000"/>
    <s v=""/>
    <s v="QR Code tĩnh đa năng"/>
    <s v="Chuyển khoản Ngân Hàng"/>
    <s v="Ngân hàng hoặc Ví khác"/>
    <s v="CHAU HOA NU chuyen tien FT25246501210028.CT tu 8775834232 CHAU HOA NU tai TCB"/>
    <s v="chulong187llq"/>
    <x v="16"/>
  </r>
  <r>
    <s v="02-09-2025 17:16:01"/>
    <s v="970454_V09025245IBT1kJQNGD26181728"/>
    <s v="970454_V09025245IBT1kJQNGD26181728"/>
    <n v="99544109382"/>
    <s v="Thành công"/>
    <s v="VND-TGTT-PHAM VAN KHANH"/>
    <s v=""/>
    <s v="Chuyển khoản"/>
    <n v="75000"/>
    <s v=""/>
    <s v="QR Code tĩnh đa năng"/>
    <s v="Chuyển khoản Ngân Hàng"/>
    <s v="Ngân hàng hoặc Ví khác"/>
    <s v="PHAM VAN KHANH transfers FT25246867546700.CT tu 19038774010015 VND-TGTT-PHAM VAN KHANH tai TCB"/>
    <s v="chulong68"/>
    <x v="1"/>
  </r>
  <r>
    <s v="02-09-2025 17:15:24"/>
    <s v="970454_V09025245IBT1kJQNGWXJ178280"/>
    <s v="970454_V09025245IBT1kJQNGWXJ178280"/>
    <n v="99544108289"/>
    <s v="Thành công"/>
    <s v="VND-TGTT-HUYNH THANH TRUNG"/>
    <s v=""/>
    <s v="Chuyển khoản"/>
    <n v="25000"/>
    <s v=""/>
    <s v="QR Code tĩnh đa năng"/>
    <s v="Chuyển khoản Ngân Hàng"/>
    <s v="Ngân hàng hoặc Ví khác"/>
    <s v="HUYNH THANH TRUNG chuyen tien FT25246211894278.CT tu 19027901848021 VND-TGTT-HUYNH THANH TRUNG tai TCB"/>
    <s v="chulong68"/>
    <x v="1"/>
  </r>
  <r>
    <s v="02-09-2025 17:14:37"/>
    <s v="970454_V09025245IBT1dWLPV1K6960565"/>
    <s v="970454_V09025245IBT1dWLPV1K6960565"/>
    <n v="99544106846"/>
    <s v="Thành công"/>
    <s v="MBBANK IBFT"/>
    <s v=""/>
    <s v="Chuyển khoản"/>
    <n v="25000"/>
    <s v=""/>
    <s v="QR Code tĩnh đa năng"/>
    <s v="Chuyển khoản Ngân Hàng"/>
    <s v="Ngân hàng hoặc Ví khác"/>
    <s v="TRAN CONG DAI chuyen tien.CT tu 211005010804 MBBANK IBFT tai MB"/>
    <s v="chulong101tqd"/>
    <x v="32"/>
  </r>
  <r>
    <s v="02-09-2025 17:14:22"/>
    <s v="970454_V09025245IBT1kJQNAZSR172372"/>
    <s v="970454_V09025245IBT1kJQNAZSR172372"/>
    <n v="99543936690"/>
    <s v="Thành công"/>
    <s v="VND-TGTT-TRAN TIEN DUNG"/>
    <s v=""/>
    <s v="Chuyển khoản"/>
    <n v="25000"/>
    <s v=""/>
    <s v="QR Code tĩnh đa năng"/>
    <s v="Chuyển khoản Ngân Hàng"/>
    <s v="Ngân hàng hoặc Ví khác"/>
    <s v="TRAN TIEN DUNG chuyen tien FT25246369313068.CT tu 19034851970013 VND-TGTT-TRAN TIEN DUNG tai TCB"/>
    <s v="chulong101tqd"/>
    <x v="32"/>
  </r>
  <r>
    <s v="02-09-2025 17:14:10"/>
    <s v="JPEVB9LNJBBRK5MC100L"/>
    <s v="JPEVB9LNJBBRK5MC100L"/>
    <n v="99543936248"/>
    <s v="Thành công"/>
    <s v="MBBANK IBFT"/>
    <s v=""/>
    <s v="Chuyển khoản"/>
    <n v="22000"/>
    <s v=""/>
    <s v="QR Code động đa năng"/>
    <s v="Chuyển khoản Ngân Hàng"/>
    <s v="Ngân hàng hoặc Ví khác"/>
    <s v="JPEVB9LNJBBRK5MC100L"/>
    <s v="chulong301ndc"/>
    <x v="5"/>
  </r>
  <r>
    <s v="02-09-2025 17:14:08"/>
    <s v="970454_V09025245IBT1kJQNAKRG171109"/>
    <s v="970454_V09025245IBT1kJQNAKRG171109"/>
    <n v="99543936146"/>
    <s v="Thành công"/>
    <s v="VND-TGTT-TRAN DUC KHAI"/>
    <s v=""/>
    <s v="Chuyển khoản"/>
    <n v="25000"/>
    <s v=""/>
    <s v="QR Code tĩnh đa năng"/>
    <s v="Chuyển khoản Ngân Hàng"/>
    <s v="Ngân hàng hoặc Ví khác"/>
    <s v="TRAN DUC KHAI chuyen tien FT25246098114022.CT tu 19028820163888 VND-TGTT-TRAN DUC KHAI tai TCB"/>
    <s v="cfmuoitruongdinh"/>
    <x v="9"/>
  </r>
  <r>
    <s v="02-09-2025 17:12:19"/>
    <s v="970454_V09025245IBT1kJQNACA7160941"/>
    <s v="970454_V09025245IBT1kJQNACA7160941"/>
    <n v="99543932794"/>
    <s v="Thành công"/>
    <s v="LUU THI NHU TRANG"/>
    <s v=""/>
    <s v="Chuyển khoản"/>
    <n v="20000"/>
    <s v=""/>
    <s v="QR Code tĩnh đa năng"/>
    <s v="Chuyển khoản Ngân Hàng"/>
    <s v="Ngân hàng hoặc Ví khác"/>
    <s v="LUU THI NHU TRANG chuyen tien FT25246732323077.CT tu 6821041988 LUU THI NHU TRANG tai TCB"/>
    <s v="cfmuoitruongdinh"/>
    <x v="9"/>
  </r>
  <r>
    <s v="02-09-2025 17:12:15"/>
    <s v="qrc-MOMOJQKW20230803-5ee154b4-37c9-4cc6-84c2-ba54ec750deb"/>
    <s v="qrc-MOMOJQKW20230803-5ee154b4-37c9-4cc6-84c2-ba54ec750deb"/>
    <n v="99544107260"/>
    <s v="Thành công"/>
    <s v="Lê Ngọc Linh"/>
    <s v="****5710"/>
    <s v="Thanh toán"/>
    <n v="111000"/>
    <s v=""/>
    <s v="QR Code tĩnh đa năng"/>
    <s v="Ví MoMo"/>
    <s v="Ví MoMo"/>
    <s v="Thanh toán cho  Cà Phê Muối Chú Long - Nguyễn Văn Cừ Phú Quốc"/>
    <s v="cfmuoipquoc"/>
    <x v="3"/>
  </r>
  <r>
    <s v="02-09-2025 17:10:53"/>
    <s v="970454_61625MBJL1391648"/>
    <s v="970454_61625MBJL1391648"/>
    <n v="99543589708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BTA3Q Hieu dung Zalopay chuyen tien"/>
    <s v="cfmuoitruongdinh"/>
    <x v="9"/>
  </r>
  <r>
    <s v="02-09-2025 17:09:41"/>
    <s v="2VBL14K5YUV3E9YZ0HW6"/>
    <s v="2VBL14K5YUV3E9YZ0HW6"/>
    <n v="99543587418"/>
    <s v="Thành công"/>
    <s v="MBBANK IBFT"/>
    <s v=""/>
    <s v="Chuyển khoản"/>
    <n v="145000"/>
    <s v=""/>
    <s v="QR Code động đa năng"/>
    <s v="Chuyển khoản Ngân Hàng"/>
    <s v="Ngân hàng hoặc Ví khác"/>
    <s v="2VBL14K5YUV3E9YZ0HW6"/>
    <s v="chulong108thd"/>
    <x v="10"/>
  </r>
  <r>
    <s v="02-09-2025 17:08:15"/>
    <s v="970454_V09025245IBT1dWLPSIUV944239"/>
    <s v="970454_V09025245IBT1dWLPSIUV944239"/>
    <n v="99543164942"/>
    <s v="Thành công"/>
    <s v="MBBANK IBFT"/>
    <s v=""/>
    <s v="Chuyển khoản"/>
    <n v="25000"/>
    <s v=""/>
    <s v="QR Code tĩnh đa năng"/>
    <s v="Chuyển khoản Ngân Hàng"/>
    <s v="Ngân hàng hoặc Ví khác"/>
    <s v="NGUYEN DUY DAI chuyen tien.CT tu 1010169219008 MBBANK IBFT tai MB"/>
    <s v="cfmuoihodieu"/>
    <x v="19"/>
  </r>
  <r>
    <s v="02-09-2025 17:07:58"/>
    <s v="970454_V09025245IBT1eWK9N14G950741"/>
    <s v="970454_V09025245IBT1eWK9N14G950741"/>
    <n v="99543164473"/>
    <s v="Thành công"/>
    <s v="Bui Pham Thai An"/>
    <s v=""/>
    <s v="Chuyển khoản"/>
    <n v="25000"/>
    <s v=""/>
    <s v="QR Code tĩnh đa năng"/>
    <s v="Chuyển khoản Ngân Hàng"/>
    <s v="Ngân hàng hoặc Ví khác"/>
    <s v="Bui Pham Thai An Chuyen tien.CT tu 8836222278 Bui Pham Thai An  tai BIDV"/>
    <s v="chulong161ntt"/>
    <x v="37"/>
  </r>
  <r>
    <s v="02-09-2025 17:07:25"/>
    <s v="970454_V09025245IBT1jWWY2NDB692437"/>
    <s v="970454_V09025245IBT1jWWY2NDB692437"/>
    <n v="99543163526"/>
    <s v="Thành công"/>
    <s v="PHAM THI HOA"/>
    <s v=""/>
    <s v="Chuyển khoản"/>
    <n v="120000"/>
    <s v=""/>
    <s v="QR Code tĩnh đa năng"/>
    <s v="Chuyển khoản Ngân Hàng"/>
    <s v="Ngân hàng hoặc Ví khác"/>
    <s v="PHAM THI HOA CHUYEN KHOAN-020925-17:07:24 692437.CT tu 21182051 PHAM THI HOA tai ACB"/>
    <s v="cfmuoidthidi"/>
    <x v="8"/>
  </r>
  <r>
    <s v="02-09-2025 17:07:15"/>
    <s v="970454_V09025245IBT1eWK9R366944295"/>
    <s v="970454_V09025245IBT1eWK9R366944295"/>
    <n v="99543163174"/>
    <s v="Thành công"/>
    <s v="DAM THI HOANG ANH"/>
    <s v=""/>
    <s v="Chuyển khoản"/>
    <n v="18000"/>
    <s v=""/>
    <s v="QR Code tĩnh đa năng"/>
    <s v="Chuyển khoản Ngân Hàng"/>
    <s v="Ngân hàng hoặc Ví khác"/>
    <s v="DAM THI HOANG ANH Chuyen tien.CT tu 5601873818 DAM THI HOANG ANH  tai BIDV"/>
    <s v="cfmuoileduan"/>
    <x v="13"/>
  </r>
  <r>
    <s v="02-09-2025 17:07:07"/>
    <s v="970454_V09025245IBT1dWLPSQVN915614"/>
    <s v="970454_V09025245IBT1dWLPSQVN915614"/>
    <n v="99543162942"/>
    <s v="Thành công"/>
    <s v="MBBANK IBFT"/>
    <s v=""/>
    <s v="Chuyển khoản"/>
    <n v="50000"/>
    <s v=""/>
    <s v="QR Code tĩnh đa năng"/>
    <s v="Chuyển khoản Ngân Hàng"/>
    <s v="Ngân hàng hoặc Ví khác"/>
    <s v="TRAN NHAT THONG chuyen tien.CT tu 317681 MBBANK IBFT tai MB"/>
    <s v="chulong161ntt"/>
    <x v="37"/>
  </r>
  <r>
    <s v="02-09-2025 17:06:13"/>
    <s v="970454_V09025245IBT1kJQNBIVH127018"/>
    <s v="970454_V09025245IBT1kJQNBIVH127018"/>
    <n v="99543161279"/>
    <s v="Thành công"/>
    <s v="TRAN NGUYEN BINH"/>
    <s v=""/>
    <s v="Chuyển khoản"/>
    <n v="25000"/>
    <s v=""/>
    <s v="QR Code tĩnh đa năng"/>
    <s v="Chuyển khoản Ngân Hàng"/>
    <s v="Ngân hàng hoặc Ví khác"/>
    <s v="TRAN NGUYEN BINH chuyen tien FT25246002666545.CT tu 7779584997 TRAN NGUYEN BINH tai TCB"/>
    <s v="cfmuoileduan"/>
    <x v="13"/>
  </r>
  <r>
    <s v="02-09-2025 17:05:08"/>
    <s v="qrc-MOMOJQKW20230803-711f6a50-f98e-4fc1-b5a9-4473a67f5217"/>
    <s v="qrc-MOMOJQKW20230803-711f6a50-f98e-4fc1-b5a9-4473a67f5217"/>
    <n v="99543334455"/>
    <s v="Thành công"/>
    <s v="Trương Tuấn Khanh"/>
    <s v="****5041"/>
    <s v="Thanh toán"/>
    <n v="15000"/>
    <s v=""/>
    <s v="QR Code tĩnh đa năng"/>
    <s v="Ví MoMo"/>
    <s v="Ví MoMo"/>
    <s v="Thanh toán cho  CÀ PHÊ MUỐI CHÚ LONG - 466 NGUYỄN TRUNG TRỰC - KIÊN GIANG"/>
    <s v="cfmuoi46ntrtr"/>
    <x v="23"/>
  </r>
  <r>
    <s v="02-09-2025 17:02:45"/>
    <s v="970454_V09025245IBT1iWMNWMRE672634"/>
    <s v="970454_V09025245IBT1iWMNWMRE672634"/>
    <n v="99542695133"/>
    <s v="Thành công"/>
    <s v="NGUYEN QUYNH ANH"/>
    <s v=""/>
    <s v="Chuyển khoản"/>
    <n v="50000"/>
    <s v=""/>
    <s v="QR Code tĩnh đa năng"/>
    <s v="Chuyển khoản Ngân Hàng"/>
    <s v="Ngân hàng hoặc Ví khác"/>
    <s v="NGUYEN QUYNH ANH chuyen tien.CT tu 177428183 NGUYEN QUYNH ANH tai VPBank"/>
    <s v="cfmuoithanhnhan"/>
    <x v="6"/>
  </r>
  <r>
    <s v="02-09-2025 17:01:19"/>
    <s v="970454_V09025245IBT1eWK9XBSY884895"/>
    <s v="970454_V09025245IBT1eWK9XBSY884895"/>
    <n v="99542692732"/>
    <s v="Thành công"/>
    <s v="TRAN THANH HUYEN"/>
    <s v=""/>
    <s v="Chuyển khoản"/>
    <n v="36000"/>
    <s v=""/>
    <s v="QR Code tĩnh đa năng"/>
    <s v="Chuyển khoản Ngân Hàng"/>
    <s v="Ngân hàng hoặc Ví khác"/>
    <s v="TRAN THANH HUYEN Chuyen tien.CT tu 1206308690 TRAN THANH HUYEN  tai BIDV"/>
    <s v="cfmuoithanhnhan"/>
    <x v="6"/>
  </r>
  <r>
    <s v="02-09-2025 17:01:14"/>
    <s v="970454_V09025245IBT1kJQNYFQ5099143"/>
    <s v="970454_V09025245IBT1kJQNYFQ5099143"/>
    <n v="99542692589"/>
    <s v="Thành công"/>
    <s v="VND-TGTT-NGUYEN THI MUOI"/>
    <s v=""/>
    <s v="Chuyển khoản"/>
    <n v="50000"/>
    <s v=""/>
    <s v="QR Code tĩnh đa năng"/>
    <s v="Chuyển khoản Ngân Hàng"/>
    <s v="Ngân hàng hoặc Ví khác"/>
    <s v="NGUYEN THI MUOI chuyen tien FT25246576401258.CT tu 19036567870028 VND-TGTT-NGUYEN THI MUOI tai TCB"/>
    <s v="chulong101tqd"/>
    <x v="32"/>
  </r>
  <r>
    <s v="02-09-2025 17:00:38"/>
    <s v="970454_V09025245IBT1aWWVCW79378908"/>
    <s v="970454_V09025245IBT1aWWVCW79378908"/>
    <n v="99542232921"/>
    <s v="Thành công"/>
    <s v="AGRIBANK"/>
    <s v=""/>
    <s v="Chuyển khoản"/>
    <n v="69000"/>
    <s v=""/>
    <s v="QR Code tĩnh đa năng"/>
    <s v="Chuyển khoản Ngân Hàng"/>
    <s v="Ngân hàng hoặc Ví khác"/>
    <s v="VCCB;99MM25063M04000529;TRAN LE NHAT TAN chuyen tien.CT tu 4000207002537 AGRIBANK tai Agri"/>
    <s v="cfmuoidthidi"/>
    <x v="8"/>
  </r>
  <r>
    <s v="02-09-2025 16:59:11"/>
    <s v="970454_V09025245IBT1cWJHLQJL841913"/>
    <s v="970454_V09025245IBT1cWJHLQJL841913"/>
    <n v="99542230247"/>
    <s v="Thành công"/>
    <s v="NGUYEN THI QUYEN"/>
    <s v=""/>
    <s v="Chuyển khoản"/>
    <n v="180000"/>
    <s v=""/>
    <s v="QR Code tĩnh đa năng"/>
    <s v="Chuyển khoản Ngân Hàng"/>
    <s v="Ngân hàng hoặc Ví khác"/>
    <s v="QR - NGUYEN THI QUYEN chuyen tien.CT tu 107873454300 NGUYEN THI QUYEN tai Vietin"/>
    <s v="cfmuoiduonglang"/>
    <x v="7"/>
  </r>
  <r>
    <s v="02-09-2025 16:58:54"/>
    <s v="970454_V09025245BFTVG2AG8R8E023736"/>
    <s v="970454_V09025245BFTVG2AG8R8E023736"/>
    <n v="99542159837"/>
    <s v="Thành công"/>
    <s v="NGUYEN THI ANH NGOC"/>
    <s v=""/>
    <s v="Chuyển khoản"/>
    <n v="18000"/>
    <s v=""/>
    <s v="QR Code tĩnh đa năng"/>
    <s v="Chuyển khoản Ngân Hàng"/>
    <s v="Ngân hàng hoặc Ví khác"/>
    <s v="MBVCB.10769724554.5245BFTVG2AG8R8E.NGUYEN THI ANH NGOC chuyen tien.CT tu 1016249025 NGUYEN THI ANH NGOC toi 99MM23359M24026959 MOMO_CA PHE MUOI CHU LONG tai BVBank"/>
    <s v="cfmuoitrangbom"/>
    <x v="2"/>
  </r>
  <r>
    <s v="02-09-2025 16:58:20"/>
    <s v="970454_V09025245IBT1kJQNYQJ6083166"/>
    <s v="970454_V09025245IBT1kJQNYQJ6083166"/>
    <n v="99542158877"/>
    <s v="Thành công"/>
    <s v="VND-TGTT-TRIEU DUC ANH"/>
    <s v=""/>
    <s v="Chuyển khoản"/>
    <n v="50000"/>
    <s v=""/>
    <s v="QR Code tĩnh đa năng"/>
    <s v="Chuyển khoản Ngân Hàng"/>
    <s v="Ngân hàng hoặc Ví khác"/>
    <s v="TRIEU DUC ANH chuyen tien FT25246554937525.CT tu 19070550510021 VND-TGTT-TRIEU DUC ANH tai TCB"/>
    <s v="cfmuoitruongdinh"/>
    <x v="9"/>
  </r>
  <r>
    <s v="02-09-2025 16:57:57"/>
    <s v="970454_V09025245VNIBJ2LLD1YW856420"/>
    <s v="970454_V09025245VNIBJ2LLD1YW856420"/>
    <n v="99542158260"/>
    <s v="Thành công"/>
    <s v="DUONG THAI KHANG"/>
    <s v=""/>
    <s v="Chuyển khoản"/>
    <n v="25000"/>
    <s v=""/>
    <s v="QR Code tĩnh đa năng"/>
    <s v="Chuyển khoản Ngân Hàng"/>
    <s v="Ngân hàng hoặc Ví khác"/>
    <s v="DUONG THAI KHANG CHUYEN TIEN DEN MOMO_CA PHE MUOI CHU LONG - 99MM24302M71003927"/>
    <s v="chulong68"/>
    <x v="1"/>
  </r>
  <r>
    <s v="02-09-2025 16:57:29"/>
    <s v="970454_V09025245BFTVG2AG8F2L011544"/>
    <s v="970454_V09025245BFTVG2AG8F2L011544"/>
    <n v="99542157564"/>
    <s v="Thành công"/>
    <s v="NGUYEN NGUYEN NHAT"/>
    <s v=""/>
    <s v="Chuyển khoản"/>
    <n v="25000"/>
    <s v=""/>
    <s v="QR Code tĩnh đa năng"/>
    <s v="Chuyển khoản Ngân Hàng"/>
    <s v="Ngân hàng hoặc Ví khác"/>
    <s v="MBVCB.10769706761.5245BFTVG2AG8F2L.NGUYEN NGUYEN NHAT chuyen tien.CT tu 9909904008 NGUYEN NGUYEN NHAT toi 99MM24107M19043951 MOMO_CA PHE MUOI CHU LONG tai BVBank"/>
    <s v="cfmuoivvkiet"/>
    <x v="40"/>
  </r>
  <r>
    <s v="02-09-2025 16:56:04"/>
    <s v="970454_V09025245IBT1kJQNPIYL070721"/>
    <s v="970454_V09025245IBT1kJQNPIYL070721"/>
    <n v="99542155412"/>
    <s v="Thành công"/>
    <s v="NGUYEN THANH LONG"/>
    <s v=""/>
    <s v="Chuyển khoản"/>
    <n v="85000"/>
    <s v=""/>
    <s v="QR Code tĩnh đa năng"/>
    <s v="Chuyển khoản Ngân Hàng"/>
    <s v="Ngân hàng hoặc Ví khác"/>
    <s v="NGUYEN THANH LONG chuyen tien FT25246983027601.CT tu 8451666666 NGUYEN THANH LONG tai TCB"/>
    <s v="cfmuoithanhnhan"/>
    <x v="6"/>
  </r>
  <r>
    <s v="02-09-2025 16:55:31"/>
    <s v="970454_V09025245IBT1dWLP1ZL3847815"/>
    <s v="970454_V09025245IBT1dWLP1ZL3847815"/>
    <n v="99541754721"/>
    <s v="Thành công"/>
    <s v="MBBANK IBFT"/>
    <s v=""/>
    <s v="Chuyển khoản"/>
    <n v="50000"/>
    <s v=""/>
    <s v="QR Code tĩnh đa năng"/>
    <s v="Chuyển khoản Ngân Hàng"/>
    <s v="Ngân hàng hoặc Ví khác"/>
    <s v="HUYNH HIEU NHAN chuyen tien.CT tu 0329456209 MBBANK IBFT tai MB"/>
    <s v="chulong190hvb"/>
    <x v="25"/>
  </r>
  <r>
    <s v="02-09-2025 16:54:13"/>
    <s v="970454_V09025245IBT1dWLP1U3L840381"/>
    <s v="970454_V09025245IBT1dWLP1U3L840381"/>
    <n v="99541752404"/>
    <s v="Thành công"/>
    <s v="MBBANK IBFT"/>
    <s v=""/>
    <s v="Chuyển khoản"/>
    <n v="50000"/>
    <s v=""/>
    <s v="QR Code tĩnh đa năng"/>
    <s v="Chuyển khoản Ngân Hàng"/>
    <s v="Ngân hàng hoặc Ví khác"/>
    <s v="NGUYEN DAN MINH TAM chuyen tien.CT tu 301318101605 MBBANK IBFT tai MB"/>
    <s v="chulong17ntt"/>
    <x v="15"/>
  </r>
  <r>
    <s v="02-09-2025 16:53:35"/>
    <s v="970454_V09025245IBT1dWLP1DQR855585"/>
    <s v="970454_V09025245IBT1dWLP1DQR855585"/>
    <n v="99541751453"/>
    <s v="Thành công"/>
    <s v="MBBANK IBFT"/>
    <s v=""/>
    <s v="Chuyển khoản"/>
    <n v="78000"/>
    <s v=""/>
    <s v="QR Code tĩnh đa năng"/>
    <s v="Chuyển khoản Ngân Hàng"/>
    <s v="Ngân hàng hoặc Ví khác"/>
    <s v="NGUYEN MINH TRI chuyen tien.CT tu 666688338888 MBBANK IBFT tai MB"/>
    <s v="chulongnhc"/>
    <x v="31"/>
  </r>
  <r>
    <s v="02-09-2025 16:53:28"/>
    <s v="970454_V09025245IBT1dWLP19FR835994"/>
    <s v="970454_V09025245IBT1dWLP19FR835994"/>
    <n v="99541751296"/>
    <s v="Thành công"/>
    <s v="MBBANK IBFT"/>
    <s v=""/>
    <s v="Chuyển khoản"/>
    <n v="45000"/>
    <s v=""/>
    <s v="QR Code tĩnh đa năng"/>
    <s v="Chuyển khoản Ngân Hàng"/>
    <s v="Ngân hàng hoặc Ví khác"/>
    <s v="CAO THI NHAN chuyen tien.CT tu 0963288611 MBBANK IBFT tai MB"/>
    <s v="cfmuoitruongdinh"/>
    <x v="9"/>
  </r>
  <r>
    <s v="02-09-2025 16:53:22"/>
    <s v="qrc-MOMOJQKW20230803-83d5131b-3c3b-4362-9e20-a5bdf7a1fa94"/>
    <s v="qrc-MOMOJQKW20230803-83d5131b-3c3b-4362-9e20-a5bdf7a1fa94"/>
    <n v="99542047288"/>
    <s v="Thành công"/>
    <s v="Cao Duy Khánh"/>
    <s v="****266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6:53:08"/>
    <s v="970454_V09025245IBT1eWK9FGGC804330"/>
    <s v="970454_V09025245IBT1eWK9FGGC804330"/>
    <n v="99541750807"/>
    <s v="Thành công"/>
    <s v="TRINH TAN THONG"/>
    <s v=""/>
    <s v="Chuyển khoản"/>
    <n v="25000"/>
    <s v=""/>
    <s v="QR Code tĩnh đa năng"/>
    <s v="Chuyển khoản Ngân Hàng"/>
    <s v="Ngân hàng hoặc Ví khác"/>
    <s v="TRINH TAN THONG Chuyen tien.CT tu 6503398942 TRINH TAN THONG  tai BIDV"/>
    <s v="chulong101tqd"/>
    <x v="32"/>
  </r>
  <r>
    <s v="02-09-2025 16:53:05"/>
    <s v="qrc-MOMOJQKW20230803-a112b4e8-62b5-412e-80c0-09e75a4b4d0e"/>
    <s v="qrc-MOMOJQKW20230803-a112b4e8-62b5-412e-80c0-09e75a4b4d0e"/>
    <n v="99542044472"/>
    <s v="Thành công"/>
    <s v="Nguyễn Minh"/>
    <s v="****5425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16:52:23"/>
    <s v="970454_V09025245IBT1jWWYCU4F669332"/>
    <s v="970454_V09025245IBT1jWWYCU4F669332"/>
    <n v="99541409550"/>
    <s v="Thành công"/>
    <s v="PHAM THI HOA"/>
    <s v=""/>
    <s v="Chuyển khoản"/>
    <n v="182000"/>
    <s v=""/>
    <s v="QR Code tĩnh đa năng"/>
    <s v="Chuyển khoản Ngân Hàng"/>
    <s v="Ngân hàng hoặc Ví khác"/>
    <s v="PHAM THI HOA CHUYEN KHOAN-020925-16:52:21 669332.CT tu 21182051 PHAM THI HOA tai ACB"/>
    <s v="cfmuoidthidi"/>
    <x v="8"/>
  </r>
  <r>
    <s v="02-09-2025 16:50:45"/>
    <s v="970454_V09025245IBT1iWMRNWYI748636"/>
    <s v="970454_V09025245IBT1iWMRNWYI748636"/>
    <n v="99541407173"/>
    <s v="Thành công"/>
    <s v="TRAN CHU TOAN"/>
    <s v=""/>
    <s v="Chuyển khoản"/>
    <n v="50000"/>
    <s v=""/>
    <s v="QR Code tĩnh đa năng"/>
    <s v="Chuyển khoản Ngân Hàng"/>
    <s v="Ngân hàng hoặc Ví khác"/>
    <s v="Tran Chu Toan chuyen tien QR.CT tu 05382281801 TRAN CHU TOAN tai TPBank"/>
    <s v="cfmuoithanhnhan"/>
    <x v="6"/>
  </r>
  <r>
    <s v="02-09-2025 16:49:22"/>
    <s v="970454_V09025245IBT1aWWVJB6P842217"/>
    <s v="970454_V09025245IBT1aWWVJB6P842217"/>
    <n v="99541214957"/>
    <s v="Thành công"/>
    <s v="AGRIBANK"/>
    <s v=""/>
    <s v="Chuyển khoản"/>
    <n v="60000"/>
    <s v=""/>
    <s v="QR Code tĩnh đa năng"/>
    <s v="Chuyển khoản Ngân Hàng"/>
    <s v="Ngân hàng hoặc Ví khác"/>
    <s v="VCCB;99MM23359M24026959;LAU THUY BINH chuyen tien.CT tu 6222205313058 AGRIBANK tai Agri"/>
    <s v="cfmuoitrangbom"/>
    <x v="2"/>
  </r>
  <r>
    <s v="02-09-2025 16:49:09"/>
    <s v="970454_V09025245IBT1dWLPJQRR830457"/>
    <s v="970454_V09025245IBT1dWLPJQRR830457"/>
    <n v="99541214575"/>
    <s v="Thành công"/>
    <s v="MBBANK IBFT"/>
    <s v=""/>
    <s v="Chuyển khoản"/>
    <n v="25000"/>
    <s v=""/>
    <s v="QR Code tĩnh đa năng"/>
    <s v="Chuyển khoản Ngân Hàng"/>
    <s v="Ngân hàng hoặc Ví khác"/>
    <s v="TRINH DUC DUY chuyen tien.CT tu 1010157728007 MBBANK IBFT tai MB"/>
    <s v="chulong67hg"/>
    <x v="4"/>
  </r>
  <r>
    <s v="02-09-2025 16:49:01"/>
    <s v="qrc-MOMOJQKW20230803-e72758de-3ab4-434d-9bed-926ae117d452"/>
    <s v="qrc-MOMOJQKW20230803-e72758de-3ab4-434d-9bed-926ae117d452"/>
    <n v="99541534038"/>
    <s v="Thành công"/>
    <s v="Võ Trần Duy Bảo"/>
    <s v="****6733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6:48:50"/>
    <s v="970454_V09025245NAMAA22T5FI2649735"/>
    <s v="970454_V09025245NAMAA22T5FI2649735"/>
    <n v="99541213989"/>
    <s v="Thành công"/>
    <s v="NGUYEN DUC MANH"/>
    <s v=""/>
    <s v="Chuyển khoản"/>
    <n v="25000"/>
    <s v=""/>
    <s v="QR Code tĩnh đa năng"/>
    <s v="Chuyển khoản Ngân Hàng"/>
    <s v="Ngân hàng hoặc Ví khác"/>
    <s v="NGUYEN DUC MANH CHUYEN KHOAN"/>
    <s v="cfmuoihtp"/>
    <x v="42"/>
  </r>
  <r>
    <s v="02-09-2025 16:48:23"/>
    <s v="970454_V09025245IBT1jWWY1NEW663042"/>
    <s v="970454_V09025245IBT1jWWY1NEW663042"/>
    <n v="99541213242"/>
    <s v="Thành công"/>
    <s v="NGUYEN TRONG NHAT HOANG"/>
    <s v=""/>
    <s v="Chuyển khoản"/>
    <n v="100000"/>
    <s v=""/>
    <s v="QR Code tĩnh đa năng"/>
    <s v="Chuyển khoản Ngân Hàng"/>
    <s v="Ngân hàng hoặc Ví khác"/>
    <s v="NGUYEN TRONG NHAT HOANG CHUYEN KHOAN-020925-16:48:21 663042.CT tu 9212345678 NGUYEN TRONG NHAT HOANG tai ACB"/>
    <s v="cfmuoithanhnhan"/>
    <x v="6"/>
  </r>
  <r>
    <s v="02-09-2025 16:48:17"/>
    <s v="970454_V09025245IBT1dWLPWLQK825592"/>
    <s v="970454_V09025245IBT1dWLPWLQK825592"/>
    <n v="99541213084"/>
    <s v="Thành công"/>
    <s v="MBBANK IBFT"/>
    <s v=""/>
    <s v="Chuyển khoản"/>
    <n v="25000"/>
    <s v=""/>
    <s v="QR Code tĩnh đa năng"/>
    <s v="Chuyển khoản Ngân Hàng"/>
    <s v="Ngân hàng hoặc Ví khác"/>
    <s v="NGUYEN THI THU NGUYET chuyen tien.CT tu 0393169316 MBBANK IBFT tai MB"/>
    <s v="cfmuoithanhnhan"/>
    <x v="6"/>
  </r>
  <r>
    <s v="02-09-2025 16:47:47"/>
    <s v="970454_V09025245IBT1dWLPWKGU802122"/>
    <s v="970454_V09025245IBT1dWLPWKGU802122"/>
    <n v="99541212395"/>
    <s v="Thành công"/>
    <s v="MBBANK IBFT"/>
    <s v=""/>
    <s v="Chuyển khoản"/>
    <n v="2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16:47:02"/>
    <s v="970454_V09025245IBT1kJQNI6ZQ021642"/>
    <s v="970454_V09025245IBT1kJQNI6ZQ021642"/>
    <n v="99541111499"/>
    <s v="Thành công"/>
    <s v="HOANG THI MAI ANH"/>
    <s v=""/>
    <s v="Chuyển khoản"/>
    <n v="20000"/>
    <s v=""/>
    <s v="QR Code tĩnh đa năng"/>
    <s v="Chuyển khoản Ngân Hàng"/>
    <s v="Ngân hàng hoặc Ví khác"/>
    <s v="HOANG THI MAI ANH chuyen tien FT25246590860239.CT tu 8866368718 HOANG THI MAI ANH tai TCB"/>
    <s v="cfmuoitruongdinh"/>
    <x v="9"/>
  </r>
  <r>
    <s v="02-09-2025 16:46:39"/>
    <s v="970454_V09025245IBT1dWLPW8WZ795339"/>
    <s v="970454_V09025245IBT1dWLPW8WZ795339"/>
    <n v="99540731612"/>
    <s v="Thành công"/>
    <s v="MBBANK IBFT"/>
    <s v=""/>
    <s v="Chuyển khoản"/>
    <n v="25000"/>
    <s v=""/>
    <s v="QR Code tĩnh đa năng"/>
    <s v="Chuyển khoản Ngân Hàng"/>
    <s v="Ngân hàng hoặc Ví khác"/>
    <s v="PHAN BAO NGOC chuyen tien.CT tu 083862911 MBBANK IBFT tai MB"/>
    <s v="cfmuoitruongdinh"/>
    <x v="9"/>
  </r>
  <r>
    <s v="02-09-2025 16:45:40"/>
    <s v="Y9KQB9LNE26AMLV3060R"/>
    <s v="Y9KQB9LNE26AMLV3060R"/>
    <n v="99541221013"/>
    <s v="Thành công"/>
    <s v="Trương Thanh Trúc"/>
    <s v="****0699"/>
    <s v="Thanh toán"/>
    <n v="18000"/>
    <s v=""/>
    <s v="QR Code động đa năng"/>
    <s v="Ví MoMo"/>
    <s v="Ví MoMo"/>
    <s v="Y9KQB9LNE26AMLV3060R"/>
    <s v="chulong601tn"/>
    <x v="20"/>
  </r>
  <r>
    <s v="02-09-2025 16:44:17"/>
    <s v="970454_V09025245BFTVG2AGCANM899920"/>
    <s v="970454_V09025245BFTVG2AGCANM899920"/>
    <n v="99540638314"/>
    <s v="Thành công"/>
    <s v="TRAN GIA BAO"/>
    <s v=""/>
    <s v="Chuyển khoản"/>
    <n v="100000"/>
    <s v=""/>
    <s v="QR Code tĩnh đa năng"/>
    <s v="Chuyển khoản Ngân Hàng"/>
    <s v="Ngân hàng hoặc Ví khác"/>
    <s v="MBVCB.10769545564.5245BFTVG2AGCANM.TRAN GIA BAO chuyen tien.CT tu 1040775881 TRAN GIA BAO toi 99MM23359M66019058 MOMO_CA PHE MUOI CHU LONG tai BVBank"/>
    <s v="cfmuoiqtr"/>
    <x v="17"/>
  </r>
  <r>
    <s v="02-09-2025 16:44:06"/>
    <s v="qrc-MOMOJQKW20230803-f8b8a854-9067-420d-8927-cf8b8dea921c"/>
    <s v="qrc-MOMOJQKW20230803-f8b8a854-9067-420d-8927-cf8b8dea921c"/>
    <n v="99540979843"/>
    <s v="Thành công"/>
    <s v="Trần Minh Hiếu"/>
    <s v="****6415"/>
    <s v="Thanh toán"/>
    <n v="50000"/>
    <s v=""/>
    <s v="QR Code tĩnh đa năng"/>
    <s v="Ví MoMo"/>
    <s v="Ví MoMo"/>
    <s v="Thanh toán cho  CÀ PHÊ MUỐI CHÚ LONG - ĐẠI LỘ ĐỒNG KHỞI - BẾN TRE"/>
    <s v="chulongbentre"/>
    <x v="22"/>
  </r>
  <r>
    <s v="02-09-2025 16:43:21"/>
    <s v="970454_V09025245IBT1dWLPQYR9796979"/>
    <s v="970454_V09025245IBT1dWLPQYR9796979"/>
    <n v="99540637004"/>
    <s v="Thành công"/>
    <s v="MBBANK IBFT"/>
    <s v=""/>
    <s v="Chuyển khoản"/>
    <n v="40000"/>
    <s v=""/>
    <s v="QR Code tĩnh đa năng"/>
    <s v="Chuyển khoản Ngân Hàng"/>
    <s v="Ngân hàng hoặc Ví khác"/>
    <s v="NGUYEN HOANG VIET chuyen tien.CT tu 3688669999 MBBANK IBFT tai MB"/>
    <s v="cfmuoithanhnhan"/>
    <x v="6"/>
  </r>
  <r>
    <s v="02-09-2025 16:43:08"/>
    <s v="970454_V09025245IBT1hQF2PNFY567113"/>
    <s v="970454_V09025245IBT1hQF2PNFY567113"/>
    <n v="99540636686"/>
    <s v="Thành công"/>
    <s v="SACOMBANK"/>
    <s v=""/>
    <s v="Chuyển khoản"/>
    <n v="45000"/>
    <s v=""/>
    <s v="QR Code tĩnh đa năng"/>
    <s v="Chuyển khoản Ngân Hàng"/>
    <s v="Ngân hàng hoặc Ví khác"/>
    <s v="IBFT NGO ANH KIET chuyen tien.CT tu 060283208551 SACOMBANK tai SACOMBANK"/>
    <s v="chulonghhg"/>
    <x v="26"/>
  </r>
  <r>
    <s v="02-09-2025 16:43:04"/>
    <s v="970454_V09025245IBT1cWJH6RWF801985"/>
    <s v="970454_V09025245IBT1cWJH6RWF801985"/>
    <n v="99540636573"/>
    <s v="Thành công"/>
    <s v="NGUYEN THI NGOC LAN"/>
    <s v=""/>
    <s v="Chuyển khoản"/>
    <n v="25000"/>
    <s v=""/>
    <s v="QR Code tĩnh đa năng"/>
    <s v="Chuyển khoản Ngân Hàng"/>
    <s v="Ngân hàng hoặc Ví khác"/>
    <s v="QR - chuyen tien.CT tu 102005855908 NGUYEN THI NGOC LAN tai Vietin"/>
    <s v="chulong68"/>
    <x v="1"/>
  </r>
  <r>
    <s v="02-09-2025 16:42:47"/>
    <s v="970454_V09025245BFTVG2AGM7YZ886977"/>
    <s v="970454_V09025245BFTVG2AGM7YZ886977"/>
    <n v="99540636165"/>
    <s v="Thành công"/>
    <s v="NGO THI KIM NGAN"/>
    <s v=""/>
    <s v="Chuyển khoản"/>
    <n v="155000"/>
    <s v=""/>
    <s v="QR Code tĩnh đa năng"/>
    <s v="Chuyển khoản Ngân Hàng"/>
    <s v="Ngân hàng hoặc Ví khác"/>
    <s v="MBVCB.10769527120.5245BFTVG2AGM7YZ.NGO THI KIM NGAN chuyen tien.CT tu 0441000777462 NGO THI KIM NGAN toi 99MM23359M24026959 MOMO_CA PHE MUOI CHU LONG tai BVBank"/>
    <s v="cfmuoitrangbom"/>
    <x v="2"/>
  </r>
  <r>
    <s v="02-09-2025 16:42:44"/>
    <s v="970454_V09025245IBT1jWWY1UZA654499"/>
    <s v="970454_V09025245IBT1jWWY1UZA654499"/>
    <n v="99540636114"/>
    <s v="Thành công"/>
    <s v="DUONG THANH HOANG"/>
    <s v=""/>
    <s v="Chuyển khoản"/>
    <n v="25000"/>
    <s v=""/>
    <s v="QR Code tĩnh đa năng"/>
    <s v="Chuyển khoản Ngân Hàng"/>
    <s v="Ngân hàng hoặc Ví khác"/>
    <s v="DUONG THANH HOANG CHUYEN KHOAN-020925-16:42:43 654499.CT tu 3459321 DUONG THANH HOANG tai ACB"/>
    <s v="chulong101tqd"/>
    <x v="32"/>
  </r>
  <r>
    <s v="02-09-2025 16:42:36"/>
    <s v="970454_V09025245BFTVG2AGM5IG886121"/>
    <s v="970454_V09025245BFTVG2AGM5IG886121"/>
    <n v="99540635920"/>
    <s v="Thành công"/>
    <s v="NGUYEN THI THU TRANG"/>
    <s v=""/>
    <s v="Chuyển khoản"/>
    <n v="50000"/>
    <s v=""/>
    <s v="QR Code tĩnh đa năng"/>
    <s v="Chuyển khoản Ngân Hàng"/>
    <s v="Ngân hàng hoặc Ví khác"/>
    <s v="MBVCB.10769520523.5245BFTVG2AGM5IG.NGUYEN THI THU TRANG chuyen tien.CT tu 0711000253694 NGUYEN THI THU TRANG toi 99MM23356M93020162 MOMO_CA PHE MUOI CHU LONG tai BVBank"/>
    <s v="cfmuoitruongdinh"/>
    <x v="9"/>
  </r>
  <r>
    <s v="02-09-2025 16:42:29"/>
    <s v="qrc-MOMOJQKW20230803-a68beef0-df0c-4429-a35c-bbb1d49d0dae"/>
    <s v="qrc-MOMOJQKW20230803-a68beef0-df0c-4429-a35c-bbb1d49d0dae"/>
    <n v="99540894490"/>
    <s v="Thành công"/>
    <s v="Nguyễn Trần Minh Lộc"/>
    <s v="****1303"/>
    <s v="Thanh toán"/>
    <n v="60000"/>
    <s v=""/>
    <s v="QR Code tĩnh đa năng"/>
    <s v="Ví MoMo"/>
    <s v="Ví MoMo"/>
    <s v="Thanh toán cho  CÀ PHÊ MUỐI CHÚ LONG - Trảng Bom"/>
    <s v="cfmuoitrangbom"/>
    <x v="2"/>
  </r>
  <r>
    <s v="02-09-2025 16:41:08"/>
    <s v="qrc-MOMOJQKW20230803-600b7c2a-3c7c-4dd6-8285-65bf715b48b0"/>
    <s v="qrc-MOMOJQKW20230803-600b7c2a-3c7c-4dd6-8285-65bf715b48b0"/>
    <n v="99540739721"/>
    <s v="Thành công"/>
    <s v="Trương Thị Thùy Trang"/>
    <s v="****2214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6:40:43"/>
    <s v="970454_V09025245IBT1kJQNVX3R988071"/>
    <s v="970454_V09025245IBT1kJQNVX3R988071"/>
    <n v="99540172258"/>
    <s v="Thành công"/>
    <s v="VND - TKTT - NGUYEN THI HA PHUONG"/>
    <s v=""/>
    <s v="Chuyển khoản"/>
    <n v="36000"/>
    <s v=""/>
    <s v="QR Code tĩnh đa năng"/>
    <s v="Chuyển khoản Ngân Hàng"/>
    <s v="Ngân hàng hoặc Ví khác"/>
    <s v="NGUYEN THI HA PHUONG chuyen tien FT25246947158714.CT tu 19040094358011 VND - TKTT - NGUYEN THI HA PHUONG tai TCB"/>
    <s v="cfmuoithanhnhan"/>
    <x v="6"/>
  </r>
  <r>
    <s v="02-09-2025 16:40:26"/>
    <s v="970454_V09025245BFTVG2AGMD1U867273"/>
    <s v="970454_V09025245BFTVG2AGMD1U867273"/>
    <n v="99540171831"/>
    <s v="Thành công"/>
    <s v="AU THI THANH PHUONG"/>
    <s v=""/>
    <s v="Chuyển khoản"/>
    <n v="80000"/>
    <s v=""/>
    <s v="QR Code tĩnh đa năng"/>
    <s v="Chuyển khoản Ngân Hàng"/>
    <s v="Ngân hàng hoặc Ví khác"/>
    <s v="MBVCB.10769502599.5245BFTVG2AGMD1U.AU THI THANH PHUONG chuyen tien.CT tu 0121001373402 AU THI THANH PHUONG toi 99MM23359M24026959 MOMO_CA PHE MUOI CHU LONG tai BVBank"/>
    <s v="cfmuoitrangbom"/>
    <x v="2"/>
  </r>
  <r>
    <s v="02-09-2025 16:40:04"/>
    <s v="970454_V09025245IBT1dWLUNG87778507"/>
    <s v="970454_V09025245IBT1dWLUNG87778507"/>
    <n v="99540171343"/>
    <s v="Thành công"/>
    <s v="MBBANK IBFT"/>
    <s v=""/>
    <s v="Chuyển khoản"/>
    <n v="5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16:40:02"/>
    <s v="970454_V09025245WBVNA22T5CXW415397"/>
    <s v="970454_V09025245WBVNA22T5CXW415397"/>
    <n v="99540171285"/>
    <s v="Thành công"/>
    <s v="NGUYEN VAN THANG"/>
    <s v=""/>
    <s v="Chuyển khoản"/>
    <n v="230000"/>
    <s v=""/>
    <s v="QR Code tĩnh đa năng"/>
    <s v="Chuyển khoản Ngân Hàng"/>
    <s v="Ngân hàng hoặc Ví khác"/>
    <s v="Nguyen Van Thang chuyen tien"/>
    <s v="cfmuoitruongdinh"/>
    <x v="9"/>
  </r>
  <r>
    <s v="02-09-2025 16:39:02"/>
    <s v="qrc-MOMOJQKW20230803-eceb0a5f-0729-4b54-9ed3-2ff18b7d9087"/>
    <s v="qrc-MOMOJQKW20230803-eceb0a5f-0729-4b54-9ed3-2ff18b7d9087"/>
    <n v="99540493016"/>
    <s v="Thành công"/>
    <s v="Đỗ Thị Lê Vi"/>
    <s v="****6841"/>
    <s v="Thanh toán"/>
    <n v="25000"/>
    <s v=""/>
    <s v="QR Code tĩnh đa năng"/>
    <s v="Ví MoMo"/>
    <s v="Ví MoMo"/>
    <s v="Thanh toán cho  CÀ PHÊ MUỐI CHÚ LONG - 472 Lê Duẫn"/>
    <s v="cfmuoileduan"/>
    <x v="13"/>
  </r>
  <r>
    <s v="02-09-2025 16:37:47"/>
    <s v="970454_V09025245IBT1iWMR3KAZ677499"/>
    <s v="970454_V09025245IBT1iWMR3KAZ677499"/>
    <n v="99540028098"/>
    <s v="Thành công"/>
    <s v="BUI QUANG NGUYEN HOANG"/>
    <s v=""/>
    <s v="Chuyển khoản"/>
    <n v="50000"/>
    <s v=""/>
    <s v="QR Code tĩnh đa năng"/>
    <s v="Chuyển khoản Ngân Hàng"/>
    <s v="Ngân hàng hoặc Ví khác"/>
    <s v="Bui Quang Nguyen Hoang chuyen tien QR.CT tu 37279868888 BUI QUANG NGUYEN HOANG tai TPBank"/>
    <s v="chulongnhc"/>
    <x v="31"/>
  </r>
  <r>
    <s v="02-09-2025 16:36:57"/>
    <s v="970454_V09025245IBT1kJQNDFRV968238"/>
    <s v="970454_V09025245IBT1kJQNDFRV968238"/>
    <n v="99539558534"/>
    <s v="Thành công"/>
    <s v="VND-TGTT-HOANG THI HONG"/>
    <s v=""/>
    <s v="Chuyển khoản"/>
    <n v="25000"/>
    <s v=""/>
    <s v="QR Code tĩnh đa năng"/>
    <s v="Chuyển khoản Ngân Hàng"/>
    <s v="Ngân hàng hoặc Ví khác"/>
    <s v="HOANG THI HONG chuyen tien FT25246405713695.CT tu 19034526498014 VND-TGTT-HOANG THI HONG tai TCB"/>
    <s v="cfmuoithanhnhan"/>
    <x v="6"/>
  </r>
  <r>
    <s v="02-09-2025 16:34:52"/>
    <s v="970454_V09025245IBT1iWMR3CAX662379"/>
    <s v="970454_V09025245IBT1iWMR3CAX662379"/>
    <n v="99539555537"/>
    <s v="Thành công"/>
    <s v="TRUONG THI NGOC ANH"/>
    <s v=""/>
    <s v="Chuyển khoản"/>
    <n v="20000"/>
    <s v=""/>
    <s v="QR Code tĩnh đa năng"/>
    <s v="Chuyển khoản Ngân Hàng"/>
    <s v="Ngân hàng hoặc Ví khác"/>
    <s v="Truong Thi Ngoc Anh chuyen tien QR.CT tu 03894069801 TRUONG THI NGOC ANH tai TPBank"/>
    <s v="cfmuoileduan"/>
    <x v="13"/>
  </r>
  <r>
    <s v="02-09-2025 16:34:45"/>
    <s v="970454_V09025245BFTVG2AGMFNE820799"/>
    <s v="970454_V09025245BFTVG2AGMFNE820799"/>
    <n v="99539555378"/>
    <s v="Thành công"/>
    <s v="NGUYEN MINH SON"/>
    <s v=""/>
    <s v="Chuyển khoản"/>
    <n v="30000"/>
    <s v=""/>
    <s v="QR Code tĩnh đa năng"/>
    <s v="Chuyển khoản Ngân Hàng"/>
    <s v="Ngân hàng hoặc Ví khác"/>
    <s v="MBVCB.10769421392.5245BFTVG2AGMFNE.NGUYEN MINH SON chuyen tien.CT tu 9367041497 NGUYEN MINH SON toi 99MM23356M93020162 MOMO_CA PHE MUOI CHU LONG tai BVBank"/>
    <s v="cfmuoitruongdinh"/>
    <x v="9"/>
  </r>
  <r>
    <s v="02-09-2025 16:34:44"/>
    <s v="970454_V09025245IBT1iWMR31F6660199"/>
    <s v="970454_V09025245IBT1iWMR31F6660199"/>
    <n v="99539555368"/>
    <s v="Thành công"/>
    <s v="LY VI KIET"/>
    <s v=""/>
    <s v="Chuyển khoản"/>
    <n v="25000"/>
    <s v=""/>
    <s v="QR Code tĩnh đa năng"/>
    <s v="Chuyển khoản Ngân Hàng"/>
    <s v="Ngân hàng hoặc Ví khác"/>
    <s v="Ly Vi Kiet chuyen tien QR.CT tu 00003501807 LY VI KIET tai TPBank"/>
    <s v="chulong71hg"/>
    <x v="30"/>
  </r>
  <r>
    <s v="02-09-2025 16:32:55"/>
    <s v="970454_V09025245IBT1dWLUXEFM716351"/>
    <s v="970454_V09025245IBT1dWLUXEFM716351"/>
    <n v="99539552753"/>
    <s v="Thành công"/>
    <s v="MBBANK IBFT"/>
    <s v=""/>
    <s v="Chuyển khoản"/>
    <n v="50000"/>
    <s v=""/>
    <s v="QR Code tĩnh đa năng"/>
    <s v="Chuyển khoản Ngân Hàng"/>
    <s v="Ngân hàng hoặc Ví khác"/>
    <s v="TRAN DANH NGHI chuyen tien.CT tu 220080308 MBBANK IBFT tai MB"/>
    <s v="cfmuoithanhnhan"/>
    <x v="6"/>
  </r>
  <r>
    <s v="02-09-2025 16:32:29"/>
    <s v="970454_V09025245IBT1dWLUXG9I735903"/>
    <s v="970454_V09025245IBT1dWLUXG9I735903"/>
    <n v="99539552204"/>
    <s v="Thành công"/>
    <s v="MBBANK IBFT"/>
    <s v=""/>
    <s v="Chuyển khoản"/>
    <n v="50000"/>
    <s v=""/>
    <s v="QR Code tĩnh đa năng"/>
    <s v="Chuyển khoản Ngân Hàng"/>
    <s v="Ngân hàng hoặc Ví khác"/>
    <s v="TRINH LE HA LINH chuyen tien.CT tu 0961678661 MBBANK IBFT tai MB"/>
    <s v="cfmuoitruongdinh"/>
    <x v="9"/>
  </r>
  <r>
    <s v="02-09-2025 16:31:59"/>
    <s v="970454_V09025245IBT1fWUWRQCT798771"/>
    <s v="970454_V09025245IBT1fWUWRQCT798771"/>
    <n v="99539083495"/>
    <s v="Thành công"/>
    <s v="HOANG THI THU TRANG"/>
    <s v=""/>
    <s v="Chuyển khoản"/>
    <n v="75000"/>
    <s v=""/>
    <s v="QR Code tĩnh đa năng"/>
    <s v="Chuyển khoản Ngân Hàng"/>
    <s v="Ngân hàng hoặc Ví khác"/>
    <s v="MBVCB.10769390388.798771.HOANG THI THU TRANG chuyen tien.CT tu 0451000208712 HOANG THI THU TRANG toi 99MM24157M78095712 MOMO_CA PHE MUOI CHU LONG tai BVBank"/>
    <s v="cfmuoiduonglang"/>
    <x v="7"/>
  </r>
  <r>
    <s v="02-09-2025 16:31:46"/>
    <s v="qrc-MOMOJQKW20230803-4650f9ed-7d5a-4bba-b899-473290d33aad"/>
    <s v="qrc-MOMOJQKW20230803-4650f9ed-7d5a-4bba-b899-473290d33aad"/>
    <n v="99539713908"/>
    <s v="Thành công"/>
    <s v="Trần Hiếu Nghĩa"/>
    <s v="****8380"/>
    <s v="Thanh toán"/>
    <n v="25000"/>
    <s v=""/>
    <s v="QR Code tĩnh đa năng"/>
    <s v="Ví MoMo"/>
    <s v="Ví MoMo"/>
    <s v="Thanh toán cho  CÀ PHÊ MUỐI CHÚ LONG - 371 QUANG TRUNG - QUẢNG NGÃI"/>
    <s v="cfmuoiqtr"/>
    <x v="17"/>
  </r>
  <r>
    <s v="02-09-2025 16:31:09"/>
    <s v="JPEVB9LNCWYB26JZ0S42"/>
    <s v="JPEVB9LNCWYB26JZ0S42"/>
    <n v="99539082169"/>
    <s v="Thành công"/>
    <s v="MBBANK IBFT"/>
    <s v=""/>
    <s v="Chuyển khoản"/>
    <n v="18000"/>
    <s v=""/>
    <s v="QR Code động đa năng"/>
    <s v="Chuyển khoản Ngân Hàng"/>
    <s v="Ngân hàng hoặc Ví khác"/>
    <s v="JPEVB9LNCWYB26JZ0S42"/>
    <s v="chulong301ndc"/>
    <x v="5"/>
  </r>
  <r>
    <s v="02-09-2025 16:31:04"/>
    <s v="970454_V09025245IBT1kJQNSV2D938028"/>
    <s v="970454_V09025245IBT1kJQNSV2D938028"/>
    <n v="99539082034"/>
    <s v="Thành công"/>
    <s v="VND-TGTT-PHAN TRUNG CHANH"/>
    <s v=""/>
    <s v="Chuyển khoản"/>
    <n v="50000"/>
    <s v=""/>
    <s v="QR Code tĩnh đa năng"/>
    <s v="Chuyển khoản Ngân Hàng"/>
    <s v="Ngân hàng hoặc Ví khác"/>
    <s v="PHAN TRUNG CHANH chuyen tien FT25246870508578.CT tu 19028382126028 VND-TGTT-PHAN TRUNG CHANH tai TCB"/>
    <s v="cfmuoitrangbom"/>
    <x v="2"/>
  </r>
  <r>
    <s v="02-09-2025 16:29:39"/>
    <s v="970454_V09025245IBT1aWWDNRZA326065"/>
    <s v="970454_V09025245IBT1aWWDNRZA326065"/>
    <n v="99539080088"/>
    <s v="Thành công"/>
    <s v="NGUYEN THI THUYEN"/>
    <s v=""/>
    <s v="Chuyển khoản"/>
    <n v="30000"/>
    <s v=""/>
    <s v="QR Code tĩnh đa năng"/>
    <s v="Chuyển khoản Ngân Hàng"/>
    <s v="Ngân hàng hoặc Ví khác"/>
    <s v="ATM-IBFT.CT tu 0377116097 NGUYEN THI THUYEN tai SHINHAN"/>
    <s v="chulong101tqd"/>
    <x v="32"/>
  </r>
  <r>
    <s v="02-09-2025 16:29:07"/>
    <s v="970454_V09025245BFTVG2AG1N3B776829"/>
    <s v="970454_V09025245BFTVG2AG1N3B776829"/>
    <n v="99539029396"/>
    <s v="Thành công"/>
    <s v="NGUYEN KHANH LY"/>
    <s v=""/>
    <s v="Chuyển khoản"/>
    <n v="18000"/>
    <s v=""/>
    <s v="QR Code tĩnh đa năng"/>
    <s v="Chuyển khoản Ngân Hàng"/>
    <s v="Ngân hàng hoặc Ví khác"/>
    <s v="MBVCB.10769367631.5245BFTVG2AG1N3B.NGUYEN KHANH LY chuyen tien.CT tu 0491001590715 NGUYEN KHANH LY toi 99MM24157M78095712 MOMO_CA PHE MUOI CHU LONG tai BVBank"/>
    <s v="cfmuoiduonglang"/>
    <x v="7"/>
  </r>
  <r>
    <s v="02-09-2025 16:28:26"/>
    <s v="970454_V09025245IBT1dWLU3AM6714491"/>
    <s v="970454_V09025245IBT1dWLU3AM6714491"/>
    <n v="99539028362"/>
    <s v="Thành công"/>
    <s v="MBBANK IBFT"/>
    <s v=""/>
    <s v="Chuyển khoản"/>
    <n v="30000"/>
    <s v=""/>
    <s v="QR Code tĩnh đa năng"/>
    <s v="Chuyển khoản Ngân Hàng"/>
    <s v="Ngân hàng hoặc Ví khác"/>
    <s v="DO HONG QUE chuyen tien.CT tu 780931224889 MBBANK IBFT tai MB"/>
    <s v="chulonghhg"/>
    <x v="26"/>
  </r>
  <r>
    <s v="02-09-2025 16:28:13"/>
    <s v="970454_61625MBJL1388385"/>
    <s v="970454_61625MBJL1388385"/>
    <n v="99539028079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BOLU2 Nguyen dung Zalopay chuyen tien"/>
    <s v="chulongbentre"/>
    <x v="22"/>
  </r>
  <r>
    <s v="02-09-2025 16:28:08"/>
    <s v="970454_V09025245BFTVG2AG1HP5769240"/>
    <s v="970454_V09025245BFTVG2AG1HP5769240"/>
    <n v="99539027963"/>
    <s v="Thành công"/>
    <s v="NGUYEN KHANH LY"/>
    <s v=""/>
    <s v="Chuyển khoản"/>
    <n v="78000"/>
    <s v=""/>
    <s v="QR Code tĩnh đa năng"/>
    <s v="Chuyển khoản Ngân Hàng"/>
    <s v="Ngân hàng hoặc Ví khác"/>
    <s v="MBVCB.10769355745.5245BFTVG2AG1HP5.NGUYEN KHANH LY chuyen tien.CT tu 0491001590715 NGUYEN KHANH LY toi 99MM24157M78095712 MOMO_CA PHE MUOI CHU LONG tai BVBank"/>
    <s v="cfmuoiduonglang"/>
    <x v="7"/>
  </r>
  <r>
    <s v="02-09-2025 16:28:00"/>
    <s v="970454_V09025245IBT1cWJHE1MW767312"/>
    <s v="970454_V09025245IBT1cWJHE1MW767312"/>
    <n v="99539027795"/>
    <s v="Thành công"/>
    <s v="NGUYEN HO HAI QUAN"/>
    <s v=""/>
    <s v="Chuyển khoản"/>
    <n v="43000"/>
    <s v=""/>
    <s v="QR Code tĩnh đa năng"/>
    <s v="Chuyển khoản Ngân Hàng"/>
    <s v="Ngân hàng hoặc Ví khác"/>
    <s v="QR - NGUYEN HO HAI QUAN Chuyen tien.CT tu 107873126159 NGUYEN HO HAI QUAN tai Vietin"/>
    <s v="cfmuoitrangbom"/>
    <x v="2"/>
  </r>
  <r>
    <s v="02-09-2025 16:27:31"/>
    <s v="970454_V09025245IBT1iWMRTTFM614271"/>
    <s v="970454_V09025245IBT1iWMRTTFM614271"/>
    <n v="99539027221"/>
    <s v="Thành công"/>
    <s v="NGUYEN NGOC THAO NHI"/>
    <s v=""/>
    <s v="Chuyển khoản"/>
    <n v="25000"/>
    <s v=""/>
    <s v="QR Code tĩnh đa năng"/>
    <s v="Chuyển khoản Ngân Hàng"/>
    <s v="Ngân hàng hoặc Ví khác"/>
    <s v="NGUYEN NGOC THAO NHI transfer.CT tu 172453244 NGUYEN NGOC THAO NHI tai VPBank"/>
    <s v="chulong417ch"/>
    <x v="21"/>
  </r>
  <r>
    <s v="02-09-2025 16:27:22"/>
    <s v="NKWL14K5XNYHS89D125P"/>
    <s v="NKWL14K5XNYHS89D125P"/>
    <n v="99539026985"/>
    <s v="Thành công"/>
    <s v="LE THI KIM PHUNG"/>
    <s v=""/>
    <s v="Chuyển khoản"/>
    <n v="25000"/>
    <s v=""/>
    <s v="QR Code động đa năng"/>
    <s v="Chuyển khoản Ngân Hàng"/>
    <s v="Ngân hàng hoặc Ví khác"/>
    <s v="NKWL14K5XNYHS89D125P"/>
    <s v="cfmuoichulongkvc"/>
    <x v="27"/>
  </r>
  <r>
    <s v="02-09-2025 16:26:12"/>
    <s v="qrc-MOMOJQKW20230803-d5c97ee1-e7b0-4909-ad4b-7bb2e8d97dbc"/>
    <s v="qrc-MOMOJQKW20230803-d5c97ee1-e7b0-4909-ad4b-7bb2e8d97dbc"/>
    <n v="99539202516"/>
    <s v="Thành công"/>
    <s v="Thai Thi Phuong Uyen"/>
    <s v="****7481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6:26:09"/>
    <s v="970454_V09025245IBT1dWLU3QM8702502"/>
    <s v="970454_V09025245IBT1dWLU3QM8702502"/>
    <n v="99538616352"/>
    <s v="Thành công"/>
    <s v="MBBANK IBFT"/>
    <s v=""/>
    <s v="Chuyển khoản"/>
    <n v="50000"/>
    <s v=""/>
    <s v="QR Code tĩnh đa năng"/>
    <s v="Chuyển khoản Ngân Hàng"/>
    <s v="Ngân hàng hoặc Ví khác"/>
    <s v="NGUYEN NGOC KIEU chuyen tien.CT tu 1720101239999 MBBANK IBFT tai MB"/>
    <s v="chulong421ch"/>
    <x v="41"/>
  </r>
  <r>
    <s v="02-09-2025 16:25:52"/>
    <s v="qrc-MOMOJQKW20230803-e2c4b65c-02cf-4b33-a174-e31b6f8b95ae"/>
    <s v="qrc-MOMOJQKW20230803-e2c4b65c-02cf-4b33-a174-e31b6f8b95ae"/>
    <n v="99539087605"/>
    <s v="Thành công"/>
    <s v="Nguyễn Thị Tuyết Nhung"/>
    <s v="****0842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16:25:33"/>
    <s v="970454_V09025245IBT1dWLUFFJF677193"/>
    <s v="970454_V09025245IBT1dWLUFFJF677193"/>
    <n v="99538615548"/>
    <s v="Thành công"/>
    <s v="MBBANK IBFT"/>
    <s v=""/>
    <s v="Chuyển khoản"/>
    <n v="50000"/>
    <s v=""/>
    <s v="QR Code tĩnh đa năng"/>
    <s v="Chuyển khoản Ngân Hàng"/>
    <s v="Ngân hàng hoặc Ví khác"/>
    <s v="PHAM CONG KHAC chuyen tien.CT tu 388388888888 MBBANK IBFT tai MB"/>
    <s v="cfmuoitruongdinh"/>
    <x v="9"/>
  </r>
  <r>
    <s v="02-09-2025 16:25:30"/>
    <s v="970454_V09025245IBT1dWLUFTEK676977"/>
    <s v="970454_V09025245IBT1dWLUFTEK676977"/>
    <n v="99538615485"/>
    <s v="Thành công"/>
    <s v="MBBANK IBFT"/>
    <s v=""/>
    <s v="Chuyển khoản"/>
    <n v="50000"/>
    <s v=""/>
    <s v="QR Code tĩnh đa năng"/>
    <s v="Chuyển khoản Ngân Hàng"/>
    <s v="Ngân hàng hoặc Ví khác"/>
    <s v="NGUYEN HOANG XUAN LAM chuyen tien.CT tu 880812200388 MBBANK IBFT tai MB"/>
    <s v="cfmuoithanhnhan"/>
    <x v="6"/>
  </r>
  <r>
    <s v="02-09-2025 16:25:28"/>
    <s v="970454_V09025245IBT1dWLUFTU6698362"/>
    <s v="970454_V09025245IBT1dWLUFTU6698362"/>
    <n v="99538615438"/>
    <s v="Thành công"/>
    <s v="MBBANK IBFT"/>
    <s v=""/>
    <s v="Chuyển khoản"/>
    <n v="185000"/>
    <s v=""/>
    <s v="QR Code tĩnh đa năng"/>
    <s v="Chuyển khoản Ngân Hàng"/>
    <s v="Ngân hàng hoặc Ví khác"/>
    <s v="BUI THANH THUY chuyen tien.CT tu 3398668698888 MBBANK IBFT tai MB"/>
    <s v="cfmuoitruongdinh"/>
    <x v="9"/>
  </r>
  <r>
    <s v="02-09-2025 16:24:45"/>
    <s v="970454_V09025245IBT1dWLUFKVZ673481"/>
    <s v="970454_V09025245IBT1dWLUFKVZ673481"/>
    <n v="99538614473"/>
    <s v="Thành công"/>
    <s v="MBBANK IBFT"/>
    <s v=""/>
    <s v="Chuyển khoản"/>
    <n v="45000"/>
    <s v=""/>
    <s v="QR Code tĩnh đa năng"/>
    <s v="Chuyển khoản Ngân Hàng"/>
    <s v="Ngân hàng hoặc Ví khác"/>
    <s v="NGUYEN MINH HOANG chuyen tien.CT tu 0981681483 MBBANK IBFT tai MB"/>
    <s v="cfmuoithanhnhan"/>
    <x v="6"/>
  </r>
  <r>
    <s v="02-09-2025 16:24:22"/>
    <s v="qrc-MOMOJQKW20230803-6bf0c013-7e4f-4c32-9822-729d5eab52e8"/>
    <s v="qrc-MOMOJQKW20230803-6bf0c013-7e4f-4c32-9822-729d5eab52e8"/>
    <n v="99538908031"/>
    <s v="Thành công"/>
    <s v="Phạm Thị Thu Trang"/>
    <s v="****7057"/>
    <s v="Thanh toán"/>
    <n v="60000"/>
    <s v=""/>
    <s v="QR Code tĩnh đa năng"/>
    <s v="Ví MoMo"/>
    <s v="Ví MoMo"/>
    <s v="Thanh toán cho  CÀ PHÊ MUỐI CHÚ LONG - 67 HẬU GIANG"/>
    <s v="chulong67hg"/>
    <x v="4"/>
  </r>
  <r>
    <s v="02-09-2025 16:23:57"/>
    <s v="970454_V09025245BFTVG2AG14PL736445"/>
    <s v="970454_V09025245BFTVG2AG14PL736445"/>
    <n v="99538613505"/>
    <s v="Thành công"/>
    <s v="NGUYEN THI NHU"/>
    <s v=""/>
    <s v="Chuyển khoản"/>
    <n v="15000"/>
    <s v=""/>
    <s v="QR Code tĩnh đa năng"/>
    <s v="Chuyển khoản Ngân Hàng"/>
    <s v="Ngân hàng hoặc Ví khác"/>
    <s v="MBVCB.10769299696.5245BFTVG2AG14PL.NGUYEN THI NHU chuyen tien.CT tu 1030785833 NGUYEN THI NHU toi 99MM23359M07027011 MOMO_CA PHE MUOI CHU LONG tai BVBank"/>
    <s v="cfmuoi46ntrtr"/>
    <x v="23"/>
  </r>
  <r>
    <s v="02-09-2025 16:23:30"/>
    <s v="970454_V09025245IBT1bWK9K9HL258592"/>
    <s v="970454_V09025245IBT1bWK9K9HL258592"/>
    <n v="99538145532"/>
    <s v="Thành công"/>
    <s v="VU DIEM QUYNH"/>
    <s v=""/>
    <s v="Chuyển khoản"/>
    <n v="36000"/>
    <s v=""/>
    <s v="QR Code tĩnh đa năng"/>
    <s v="Chuyển khoản Ngân Hàng"/>
    <s v="Ngân hàng hoặc Ví khác"/>
    <s v="VU DIEM QUYNH chuyen tien.CT tu 0030100021701008 VU DIEM QUYNH tai OCB"/>
    <s v="cfmuoitruongdinh"/>
    <x v="9"/>
  </r>
  <r>
    <s v="02-09-2025 16:23:20"/>
    <s v="970454_V09025245IBT1iWMRTCBV601105"/>
    <s v="970454_V09025245IBT1iWMRTCBV601105"/>
    <n v="99538145271"/>
    <s v="Thành công"/>
    <s v="NGUYEN THI XUAN THUY"/>
    <s v=""/>
    <s v="Chuyển khoản"/>
    <n v="56000"/>
    <s v=""/>
    <s v="QR Code tĩnh đa năng"/>
    <s v="Chuyển khoản Ngân Hàng"/>
    <s v="Ngân hàng hoặc Ví khác"/>
    <s v="Nguyen Thi Xuan Thuy chuyen tien QR.CT tu 88486868886 NGUYEN THI XUAN THUY tai TPBank"/>
    <s v="cfmuoithanhnhan"/>
    <x v="6"/>
  </r>
  <r>
    <s v="02-09-2025 16:23:12"/>
    <s v="970454_V09025245IBT1kJQN29SC899018"/>
    <s v="970454_V09025245IBT1kJQN29SC899018"/>
    <n v="99538145092"/>
    <s v="Thành công"/>
    <s v="VND-TGTT-NGUYEN THI KIM THANH"/>
    <s v=""/>
    <s v="Chuyển khoản"/>
    <n v="25000"/>
    <s v=""/>
    <s v="QR Code tĩnh đa năng"/>
    <s v="Chuyển khoản Ngân Hàng"/>
    <s v="Ngân hàng hoặc Ví khác"/>
    <s v="NGUYEN THI KIM THANH chuyen tien FT25246016969336.CT tu 19027833700010 VND-TGTT-NGUYEN THI KIM THANH tai TCB"/>
    <s v="chulong68"/>
    <x v="1"/>
  </r>
  <r>
    <s v="02-09-2025 16:22:21"/>
    <s v="970454_V09025245IBT1hQF283D2526081"/>
    <s v="970454_V09025245IBT1hQF283D2526081"/>
    <n v="99538143981"/>
    <s v="Thành công"/>
    <s v="SACOMBANK"/>
    <s v=""/>
    <s v="Chuyển khoản"/>
    <n v="25000"/>
    <s v=""/>
    <s v="QR Code tĩnh đa năng"/>
    <s v="Chuyển khoản Ngân Hàng"/>
    <s v="Ngân hàng hoặc Ví khác"/>
    <s v="IBFT VU LE HOANG QUYEN chuyen tien.CT tu 050055100648 SACOMBANK tai SACOMBANK"/>
    <s v="chulong68"/>
    <x v="1"/>
  </r>
  <r>
    <s v="02-09-2025 16:21:59"/>
    <s v="970454_V09025245VNIBJ2LLHTQJ787912"/>
    <s v="970454_V09025245VNIBJ2LLHTQJ787912"/>
    <n v="99538143500"/>
    <s v="Thành công"/>
    <s v="NGHIEM THU TRANG"/>
    <s v=""/>
    <s v="Chuyển khoản"/>
    <n v="25000"/>
    <s v=""/>
    <s v="QR Code tĩnh đa năng"/>
    <s v="Chuyển khoản Ngân Hàng"/>
    <s v="Ngân hàng hoặc Ví khác"/>
    <s v="NGHIEM THU TRANG CHUYEN TIEN DEN MOMO_CA PHE MUOI CHU LONG - 99MM24085M27127372"/>
    <s v="cfmuoithanhnhan"/>
    <x v="6"/>
  </r>
  <r>
    <s v="02-09-2025 16:21:34"/>
    <s v="970454_V09025245IBT1iWMRLT5S592163"/>
    <s v="970454_V09025245IBT1iWMRLT5S592163"/>
    <n v="99538142946"/>
    <s v="Thành công"/>
    <s v="BACH HONG QUANG"/>
    <s v=""/>
    <s v="Chuyển khoản"/>
    <n v="18000"/>
    <s v=""/>
    <s v="QR Code tĩnh đa năng"/>
    <s v="Chuyển khoản Ngân Hàng"/>
    <s v="Ngân hàng hoặc Ví khác"/>
    <s v="Bach Hong Quang chuyen tien QR.CT tu 04319435201 BACH HONG QUANG tai TPBank"/>
    <s v="cfmuoitruongdinh"/>
    <x v="9"/>
  </r>
  <r>
    <s v="02-09-2025 16:21:26"/>
    <s v="970454_V09025245IBT1kJQNC6U3890262"/>
    <s v="970454_V09025245IBT1kJQNC6U3890262"/>
    <n v="99538142781"/>
    <s v="Thành công"/>
    <s v="VND-TGTT-DUONG HONG GIANG"/>
    <s v=""/>
    <s v="Chuyển khoản"/>
    <n v="80000"/>
    <s v=""/>
    <s v="QR Code tĩnh đa năng"/>
    <s v="Chuyển khoản Ngân Hàng"/>
    <s v="Ngân hàng hoặc Ví khác"/>
    <s v="DUONG HONG GIANG chuyen tien FT25246160580509.CT tu 19033780007016 VND-TGTT-DUONG HONG GIANG tai TCB"/>
    <s v="cfmuoiduonglang"/>
    <x v="7"/>
  </r>
  <r>
    <s v="02-09-2025 16:21:05"/>
    <s v="970454_V09025245IBT1iWMRLZZL604473"/>
    <s v="970454_V09025245IBT1iWMRLZZL604473"/>
    <n v="99538142287"/>
    <s v="Thành công"/>
    <s v="PHAN QUOC KHANH"/>
    <s v=""/>
    <s v="Chuyển khoản"/>
    <n v="18000"/>
    <s v=""/>
    <s v="QR Code tĩnh đa năng"/>
    <s v="Chuyển khoản Ngân Hàng"/>
    <s v="Ngân hàng hoặc Ví khác"/>
    <s v="PHAN QUOC KHANH chuyen tien.CT tu 196151327 PHAN QUOC KHANH tai VPBank"/>
    <s v="cfmuoitruongdinh"/>
    <x v="9"/>
  </r>
  <r>
    <s v="02-09-2025 16:20:21"/>
    <s v="970454_V09025245IBT1kJQNCPLT885008"/>
    <s v="970454_V09025245IBT1kJQNCPLT885008"/>
    <n v="99538141440"/>
    <s v="Thành công"/>
    <s v="VND-TGTT-NGUYEN TRAN XUAN AN"/>
    <s v=""/>
    <s v="Chuyển khoản"/>
    <n v="55000"/>
    <s v=""/>
    <s v="QR Code tĩnh đa năng"/>
    <s v="Chuyển khoản Ngân Hàng"/>
    <s v="Ngân hàng hoặc Ví khác"/>
    <s v="NGUYEN TRAN XUAN AN chuyen tien FT25246432398139.CT tu 19037726843017 VND-TGTT-NGUYEN TRAN XUAN AN tai TCB"/>
    <s v="cfmuoitrangbom"/>
    <x v="2"/>
  </r>
  <r>
    <s v="02-09-2025 16:20:03"/>
    <s v="970454_V09025245IBT1hQF28K38522326"/>
    <s v="970454_V09025245IBT1hQF28K38522326"/>
    <n v="99538141044"/>
    <s v="Thành công"/>
    <s v="SACOMBANK"/>
    <s v=""/>
    <s v="Chuyển khoản"/>
    <n v="36000"/>
    <s v=""/>
    <s v="QR Code tĩnh đa năng"/>
    <s v="Chuyển khoản Ngân Hàng"/>
    <s v="Ngân hàng hoặc Ví khác"/>
    <s v="IBFT LY GIA THIEN chuyen tien.CT tu 060258129205 SACOMBANK tai SACOMBANK"/>
    <s v="chulong187llq"/>
    <x v="16"/>
  </r>
  <r>
    <s v="02-09-2025 16:19:29"/>
    <s v="970454_V09025245IBT1iWMRL5ER602045"/>
    <s v="970454_V09025245IBT1iWMRL5ER602045"/>
    <n v="99538140369"/>
    <s v="Thành công"/>
    <s v="PHAM HOANG MINH"/>
    <s v=""/>
    <s v="Chuyển khoản"/>
    <n v="25000"/>
    <s v=""/>
    <s v="QR Code tĩnh đa năng"/>
    <s v="Chuyển khoản Ngân Hàng"/>
    <s v="Ngân hàng hoặc Ví khác"/>
    <s v="PHAM HOANG MINH chuyen tien.CT tu 216461169 PHAM HOANG MINH tai VPBank"/>
    <s v="cfmuoitruongdinh"/>
    <x v="9"/>
  </r>
  <r>
    <s v="02-09-2025 16:18:55"/>
    <s v="qrc-MOMOJQKW20230803-9d59bca8-2fba-48df-8846-48fa6ca8a71f"/>
    <s v="qrc-MOMOJQKW20230803-9d59bca8-2fba-48df-8846-48fa6ca8a71f"/>
    <n v="99538421153"/>
    <s v="Thành công"/>
    <s v="Hà Phi Phụng"/>
    <s v="****3453"/>
    <s v="Thanh toán"/>
    <n v="65000"/>
    <s v=""/>
    <s v="QR Code tĩnh đa năng"/>
    <s v="Ví MoMo"/>
    <s v="Ví MoMo"/>
    <s v="Thanh toán cho  CÀ PHÊ MUỐI CHÚ LONG - Trảng Bom"/>
    <s v="cfmuoitrangbom"/>
    <x v="2"/>
  </r>
  <r>
    <s v="02-09-2025 16:18:46"/>
    <s v="970454_V09025245IBT1iWMRL84S578095"/>
    <s v="970454_V09025245IBT1iWMRL84S578095"/>
    <n v="99538039418"/>
    <s v="Thành công"/>
    <s v="PHAM HA ANH"/>
    <s v=""/>
    <s v="Chuyển khoản"/>
    <n v="38000"/>
    <s v=""/>
    <s v="QR Code tĩnh đa năng"/>
    <s v="Chuyển khoản Ngân Hàng"/>
    <s v="Ngân hàng hoặc Ví khác"/>
    <s v="Pham Ha Anh chuyen tien QR.CT tu 85439197979 PHAM HA ANH tai TPBank"/>
    <s v="cfmuoithanhnhan"/>
    <x v="6"/>
  </r>
  <r>
    <s v="02-09-2025 16:18:09"/>
    <s v="NKWLB9LNBWH4SCQA1021"/>
    <s v="NKWLB9LNBWH4SCQA1021"/>
    <n v="99538038576"/>
    <s v="Thành công"/>
    <s v="TO HOANG NHAN"/>
    <s v=""/>
    <s v="Chuyển khoản"/>
    <n v="25000"/>
    <s v=""/>
    <s v="QR Code động đa năng"/>
    <s v="Chuyển khoản Ngân Hàng"/>
    <s v="Ngân hàng hoặc Ví khác"/>
    <s v="NKWLB9LNBWH4SCQA1021"/>
    <s v="cfmuoichulongkvc"/>
    <x v="27"/>
  </r>
  <r>
    <s v="02-09-2025 16:18:00"/>
    <s v="qrc-MOMOJQKW20230803-346824a6-9d8f-413f-bdfa-16587ca97eaa"/>
    <s v="qrc-MOMOJQKW20230803-346824a6-9d8f-413f-bdfa-16587ca97eaa"/>
    <n v="99538303050"/>
    <s v="Thành công"/>
    <s v="Huỳnh Thị Tú Anh"/>
    <s v="****7115"/>
    <s v="Thanh toán"/>
    <n v="1000"/>
    <s v=""/>
    <s v="QR Code tĩnh đa năng"/>
    <s v="Ví MoMo"/>
    <s v="Ví MoMo"/>
    <s v="Thanh toán cho  CÀ PHÊ MUỐI CHÚ LONG - 68 NGUYỄN HUỆ"/>
    <s v="chulong68"/>
    <x v="1"/>
  </r>
  <r>
    <s v="02-09-2025 16:17:52"/>
    <s v="970454_V09025245IBT1kJQN1HRX872940"/>
    <s v="970454_V09025245IBT1kJQN1HRX872940"/>
    <n v="99537789466"/>
    <s v="Thành công"/>
    <s v="VND-TGTT-NGUYEN TRAN XUAN AN"/>
    <s v=""/>
    <s v="Chuyển khoản"/>
    <n v="36000"/>
    <s v=""/>
    <s v="QR Code tĩnh đa năng"/>
    <s v="Chuyển khoản Ngân Hàng"/>
    <s v="Ngân hàng hoặc Ví khác"/>
    <s v="NGUYEN TRAN XUAN AN chuyen tien FT25246054647918.CT tu 19037726843017 VND-TGTT-NGUYEN TRAN XUAN AN tai TCB"/>
    <s v="cfmuoitrangbom"/>
    <x v="2"/>
  </r>
  <r>
    <s v="02-09-2025 16:17:49"/>
    <s v="970454_V09025245IBT1kJQN1HB3872704"/>
    <s v="970454_V09025245IBT1kJQN1HB3872704"/>
    <n v="99537789407"/>
    <s v="Thành công"/>
    <s v="NGHIEM XUAN HIEU"/>
    <s v=""/>
    <s v="Chuyển khoản"/>
    <n v="50000"/>
    <s v=""/>
    <s v="QR Code tĩnh đa năng"/>
    <s v="Chuyển khoản Ngân Hàng"/>
    <s v="Ngân hàng hoặc Ví khác"/>
    <s v="NGHIEM XUAN HIEU chuyen tien FT25246694954070.CT tu 8268862003 NGHIEM XUAN HIEU tai TCB"/>
    <s v="cfmuoithanhnhan"/>
    <x v="6"/>
  </r>
  <r>
    <s v="02-09-2025 16:17:48"/>
    <s v="970454_V09025245VNIBJ2LLH8LE780473"/>
    <s v="970454_V09025245VNIBJ2LLH8LE780473"/>
    <n v="99537789378"/>
    <s v="Thành công"/>
    <s v="BUI MINH HIEU"/>
    <s v=""/>
    <s v="Chuyển khoản"/>
    <n v="18000"/>
    <s v=""/>
    <s v="QR Code tĩnh đa năng"/>
    <s v="Chuyển khoản Ngân Hàng"/>
    <s v="Ngân hàng hoặc Ví khác"/>
    <s v="BUI MINH HIEU CHUYEN TIEN DEN MOMO_CA PHE MUOI CHU LONG - 99MM23359M33026968"/>
    <s v="cfmuoihodieu"/>
    <x v="19"/>
  </r>
  <r>
    <s v="02-09-2025 16:16:34"/>
    <s v="970454_V09025245IBT1jWWYQTGH616190"/>
    <s v="970454_V09025245IBT1jWWYQTGH616190"/>
    <n v="99537787612"/>
    <s v="Thành công"/>
    <s v="LE GIA BAO"/>
    <s v=""/>
    <s v="Chuyển khoản"/>
    <n v="25000"/>
    <s v=""/>
    <s v="QR Code tĩnh đa năng"/>
    <s v="Chuyển khoản Ngân Hàng"/>
    <s v="Ngân hàng hoặc Ví khác"/>
    <s v="LE GIA BAO CHUYEN KHOAN-020925-16:16:33 616190.CT tu 11263297 LE GIA BAO tai ACB"/>
    <s v="chulonghvb"/>
    <x v="28"/>
  </r>
  <r>
    <s v="02-09-2025 16:16:32"/>
    <s v="970454_V09025245BFTVG2AGB6NN681068"/>
    <s v="970454_V09025245BFTVG2AGB6NN681068"/>
    <n v="99537787551"/>
    <s v="Thành công"/>
    <s v="NGUYEN VAN XUYEN"/>
    <s v=""/>
    <s v="Chuyển khoản"/>
    <n v="18000"/>
    <s v=""/>
    <s v="QR Code tĩnh đa năng"/>
    <s v="Chuyển khoản Ngân Hàng"/>
    <s v="Ngân hàng hoặc Ví khác"/>
    <s v="MBVCB.10769219890.5245BFTVG2AGB6NN.NGUYEN VAN XUYEN chuyen tien.CT tu 0031000197502 NGUYEN VAN XUYEN toi 99MM24157M78095712 MOMO_CA PHE MUOI CHU LONG tai BVBank"/>
    <s v="cfmuoiduonglang"/>
    <x v="7"/>
  </r>
  <r>
    <s v="02-09-2025 16:16:16"/>
    <s v="2VBLB9LNBO8NI482001A"/>
    <s v="2VBLB9LNBO8NI482001A"/>
    <n v="99537787172"/>
    <s v="Thành công"/>
    <s v="MBBANK IBFT"/>
    <s v=""/>
    <s v="Chuyển khoản"/>
    <n v="100000"/>
    <s v=""/>
    <s v="QR Code động đa năng"/>
    <s v="Chuyển khoản Ngân Hàng"/>
    <s v="Ngân hàng hoặc Ví khác"/>
    <s v="2VBLB9LNBO8NI482001A"/>
    <s v="chulong108thd"/>
    <x v="10"/>
  </r>
  <r>
    <s v="02-09-2025 16:16:11"/>
    <s v="970454_V09025245IBT1cWJH76MM739785"/>
    <s v="970454_V09025245IBT1cWJH76MM739785"/>
    <n v="99537787087"/>
    <s v="Thành công"/>
    <s v="NGUYEN THI HONG VAN"/>
    <s v=""/>
    <s v="Chuyển khoản"/>
    <n v="274000"/>
    <s v=""/>
    <s v="QR Code tĩnh đa năng"/>
    <s v="Chuyển khoản Ngân Hàng"/>
    <s v="Ngân hàng hoặc Ví khác"/>
    <s v="QR - NGUYEN THI HONG VAN chuyen tien.CT tu 105882177577 NGUYEN THI HONG VAN tai Vietin"/>
    <s v="cfmuoithanhnhan"/>
    <x v="6"/>
  </r>
  <r>
    <s v="02-09-2025 16:15:14"/>
    <s v="970454_V09025245IBT1dWLULMAL622370"/>
    <s v="970454_V09025245IBT1dWLULMAL622370"/>
    <n v="99537308316"/>
    <s v="Thành công"/>
    <s v="MBBANK IBFT"/>
    <s v=""/>
    <s v="Chuyển khoản"/>
    <n v="75000"/>
    <s v=""/>
    <s v="QR Code tĩnh đa năng"/>
    <s v="Chuyển khoản Ngân Hàng"/>
    <s v="Ngân hàng hoặc Ví khác"/>
    <s v="NGUYEN THI THU LOAN chuyen tien.CT tu 7220104967006 MBBANK IBFT tai MB"/>
    <s v="chulong187llq"/>
    <x v="16"/>
  </r>
  <r>
    <s v="02-09-2025 16:13:46"/>
    <s v="970454_V09025245IBT1bWK9G9KG250249"/>
    <s v="970454_V09025245IBT1bWK9G9KG250249"/>
    <n v="99537306491"/>
    <s v="Thành công"/>
    <s v="LE THAI BAO"/>
    <s v=""/>
    <s v="Chuyển khoản"/>
    <n v="20000"/>
    <s v=""/>
    <s v="QR Code tĩnh đa năng"/>
    <s v="Chuyển khoản Ngân Hàng"/>
    <s v="Ngân hàng hoặc Ví khác"/>
    <s v="LE THAI BAO chuyen tien.CT tu 0928305901 LE THAI BAO tai OCB"/>
    <s v="chulong67hg"/>
    <x v="4"/>
  </r>
  <r>
    <s v="02-09-2025 16:13:08"/>
    <s v="970454_V09025245VNIBJ2LLHBX8772222"/>
    <s v="970454_V09025245VNIBJ2LLHBX8772222"/>
    <n v="99537305601"/>
    <s v="Thành công"/>
    <s v="NGUYEN QUANG MINH"/>
    <s v=""/>
    <s v="Chuyển khoản"/>
    <n v="20000"/>
    <s v=""/>
    <s v="QR Code tĩnh đa năng"/>
    <s v="Chuyển khoản Ngân Hàng"/>
    <s v="Ngân hàng hoặc Ví khác"/>
    <s v="NGUYEN QUANG MINH CHUYEN TIEN DEN MOMO_CA PHE MUOI CHU LONG - 99MM24157M78095712"/>
    <s v="cfmuoiduonglang"/>
    <x v="7"/>
  </r>
  <r>
    <s v="02-09-2025 16:12:31"/>
    <s v="qrc-MOMOJQKW20230803-5794f9dd-d285-418b-be79-980da30818c7"/>
    <s v="qrc-MOMOJQKW20230803-5794f9dd-d285-418b-be79-980da30818c7"/>
    <n v="99537781564"/>
    <s v="Thành công"/>
    <s v="Huỳnh Thị Tú Anh"/>
    <s v="****7115"/>
    <s v="Thanh toán"/>
    <n v="1000"/>
    <s v=""/>
    <s v="QR Code tĩnh đa năng"/>
    <s v="Ví MoMo"/>
    <s v="Ví MoMo"/>
    <s v="Thanh toán cho  CÀ PHÊ MUỐI CHÚ LONG - 66A NGUYỄN HUỆ"/>
    <s v="chulong66nh"/>
    <x v="44"/>
  </r>
  <r>
    <s v="02-09-2025 16:12:08"/>
    <s v="qrc-MOMOJQKW20230803-535c1ffc-8053-4fa7-bf52-ad21f1b1af0e"/>
    <s v="qrc-MOMOJQKW20230803-535c1ffc-8053-4fa7-bf52-ad21f1b1af0e"/>
    <n v="99537657050"/>
    <s v="Thành công"/>
    <s v="Đặng Thị Xuân Lan"/>
    <s v="****4154"/>
    <s v="Thanh toán"/>
    <n v="1000"/>
    <s v=""/>
    <s v="QR Code tĩnh đa năng"/>
    <s v="Ví MoMo"/>
    <s v="Ví MoMo"/>
    <s v="Thanh toán cho  CÀ PHÊ MUỐI CHÚ LONG - 66A NGUYỄN HUỆ"/>
    <s v="chulong66nh"/>
    <x v="44"/>
  </r>
  <r>
    <s v="02-09-2025 16:11:58"/>
    <s v="970454_V09025245IBT1kJQNJVY5844603"/>
    <s v="970454_V09025245IBT1kJQNJVY5844603"/>
    <n v="99537304158"/>
    <s v="Thành công"/>
    <s v="VND-TGTT-TO PHUONG CHUNG"/>
    <s v=""/>
    <s v="Chuyển khoản"/>
    <n v="50000"/>
    <s v=""/>
    <s v="QR Code tĩnh đa năng"/>
    <s v="Chuyển khoản Ngân Hàng"/>
    <s v="Ngân hàng hoặc Ví khác"/>
    <s v="TO PHUONG CHUNG chuyen tien FT25246787012912.CT tu 19032520118039 VND-TGTT-TO PHUONG CHUNG tai TCB"/>
    <s v="cfmuoithanhnhan"/>
    <x v="6"/>
  </r>
  <r>
    <s v="02-09-2025 16:11:40"/>
    <s v="970454_V09025245IBT1dWLUHPAJ626929"/>
    <s v="970454_V09025245IBT1dWLUHPAJ626929"/>
    <n v="99537303794"/>
    <s v="Thành công"/>
    <s v="MBBANK IBFT"/>
    <s v=""/>
    <s v="Chuyển khoản"/>
    <n v="50000"/>
    <s v=""/>
    <s v="QR Code tĩnh đa năng"/>
    <s v="Chuyển khoản Ngân Hàng"/>
    <s v="Ngân hàng hoặc Ví khác"/>
    <s v="Quach Nhi Thien Huong chuyen tien tu ViettelMoney.CT tu 9704229205767674706 MBBANK IBFT tai MB"/>
    <s v="cfmuoi46ntrtr"/>
    <x v="23"/>
  </r>
  <r>
    <s v="02-09-2025 16:10:36"/>
    <s v="970454_V09025245IBT1dWLUH2RM621397"/>
    <s v="970454_V09025245IBT1dWLUH2RM621397"/>
    <n v="99537302476"/>
    <s v="Thành công"/>
    <s v="MBBANK IBFT"/>
    <s v=""/>
    <s v="Chuyển khoản"/>
    <n v="18000"/>
    <s v=""/>
    <s v="QR Code tĩnh đa năng"/>
    <s v="Chuyển khoản Ngân Hàng"/>
    <s v="Ngân hàng hoặc Ví khác"/>
    <s v="NGUYEN HUYNH SON chuyen tien.CT tu 420209898 MBBANK IBFT tai MB"/>
    <s v="cfmuointrtruc"/>
    <x v="12"/>
  </r>
  <r>
    <s v="02-09-2025 16:09:38"/>
    <s v="JPEV14K5Y5X3PQDY0DTH"/>
    <s v="JPEV14K5Y5X3PQDY0DTH"/>
    <n v="99536813440"/>
    <s v="Thành công"/>
    <s v="NGUYEN HOANG HUY"/>
    <s v=""/>
    <s v="Chuyển khoản"/>
    <n v="100000"/>
    <s v=""/>
    <s v="QR Code động đa năng"/>
    <s v="Chuyển khoản Ngân Hàng"/>
    <s v="Ngân hàng hoặc Ví khác"/>
    <s v="JPEV14K5Y5X3PQDY0DTH"/>
    <s v="chulong301ndc"/>
    <x v="5"/>
  </r>
  <r>
    <s v="02-09-2025 16:09:37"/>
    <s v="970454_V09025245IBT1kJQNWEJ2833296"/>
    <s v="970454_V09025245IBT1kJQNWEJ2833296"/>
    <n v="99536813388"/>
    <s v="Thành công"/>
    <s v="TRAN VAN MEN"/>
    <s v=""/>
    <s v="Chuyển khoản"/>
    <n v="25000"/>
    <s v=""/>
    <s v="QR Code tĩnh đa năng"/>
    <s v="Chuyển khoản Ngân Hàng"/>
    <s v="Ngân hàng hoặc Ví khác"/>
    <s v="TRAN VAN MEN chuyen tien FT25246468228705.CT tu 9999434336 TRAN VAN MEN tai TCB"/>
    <s v="cfmuoitrangbom"/>
    <x v="2"/>
  </r>
  <r>
    <s v="02-09-2025 16:09:01"/>
    <s v="970454_V09025245IBT1kJQNW4Q4830598"/>
    <s v="970454_V09025245IBT1kJQNW4Q4830598"/>
    <n v="99536812513"/>
    <s v="Thành công"/>
    <s v="NGUYEN HONG KONG"/>
    <s v=""/>
    <s v="Chuyển khoản"/>
    <n v="50000"/>
    <s v=""/>
    <s v="QR Code tĩnh đa năng"/>
    <s v="Chuyển khoản Ngân Hàng"/>
    <s v="Ngân hàng hoặc Ví khác"/>
    <s v="NGUYEN HONG KONG chuyen tien FT25246870418134.CT tu 19027259969057 NGUYEN HONG KONG tai TCB"/>
    <s v="cfmuoitrangbom"/>
    <x v="2"/>
  </r>
  <r>
    <s v="02-09-2025 16:08:16"/>
    <s v="970454_V09025245BFTVG2AGB8R1619339"/>
    <s v="970454_V09025245BFTVG2AGB8R1619339"/>
    <n v="99536811508"/>
    <s v="Thành công"/>
    <s v="LE MINH CUONG"/>
    <s v=""/>
    <s v="Chuyển khoản"/>
    <n v="38000"/>
    <s v=""/>
    <s v="QR Code tĩnh đa năng"/>
    <s v="Chuyển khoản Ngân Hàng"/>
    <s v="Ngân hàng hoặc Ví khác"/>
    <s v="MBVCB.10769134706.5245BFTVG2AGB8R1.LE MINH CUONG chuyen tien.CT tu 0491000135302 LE MINH CUONG toi 99MM23356M93020162 MOMO_CA PHE MUOI CHU LONG tai BVBank"/>
    <s v="cfmuoitruongdinh"/>
    <x v="9"/>
  </r>
  <r>
    <s v="02-09-2025 16:06:01"/>
    <s v="qrc-MOMOJQKW20230803-1289f997-d276-4885-b614-50fb01a5c766"/>
    <s v="qrc-MOMOJQKW20230803-1289f997-d276-4885-b614-50fb01a5c766"/>
    <n v="99537081463"/>
    <s v="Thành công"/>
    <s v="Lê Thị Trúc Ngân"/>
    <s v="****1062"/>
    <s v="Thanh toán"/>
    <n v="50000"/>
    <s v=""/>
    <s v="QR Code tĩnh đa năng"/>
    <s v="Ví MoMo"/>
    <s v="Ví MoMo"/>
    <s v="Thanh toán cho  CÀ PHÊ MUỐI CHÚ LONG - Trảng Bom"/>
    <s v="cfmuoitrangbom"/>
    <x v="2"/>
  </r>
  <r>
    <s v="02-09-2025 16:05:57"/>
    <s v="970454_V09025245IBT1kJQNQZ79816068"/>
    <s v="970454_V09025245IBT1kJQNQZ79816068"/>
    <n v="99536718470"/>
    <s v="Thành công"/>
    <s v="TRAN NHAT NAM"/>
    <s v=""/>
    <s v="Chuyển khoản"/>
    <n v="30000"/>
    <s v=""/>
    <s v="QR Code tĩnh đa năng"/>
    <s v="Chuyển khoản Ngân Hàng"/>
    <s v="Ngân hàng hoặc Ví khác"/>
    <s v="TRAN NHAT NAM chuyen tien FT25246956305780.CT tu 8666668799 TRAN NHAT NAM tai TCB"/>
    <s v="cfmuoiduonglang"/>
    <x v="7"/>
  </r>
  <r>
    <s v="02-09-2025 16:05:47"/>
    <s v="qrc-MOMOJQKW20230803-fff6b343-4cd0-40f9-a848-fc3402b5c295"/>
    <s v="qrc-MOMOJQKW20230803-fff6b343-4cd0-40f9-a848-fc3402b5c295"/>
    <n v="99536963887"/>
    <s v="Thành công"/>
    <s v="Lê Thụy Đoan Trang"/>
    <s v="****8043"/>
    <s v="Thanh toán"/>
    <n v="18000"/>
    <s v=""/>
    <s v="QR Code tĩnh đa năng"/>
    <s v="Ví MoMo"/>
    <s v="Ví MoMo"/>
    <s v="Thanh toán cho  CÀ PHÊ MUỐI CHÚ LONG - 417 CỘNG HÒA"/>
    <s v="chulong417ch"/>
    <x v="21"/>
  </r>
  <r>
    <s v="02-09-2025 16:05:23"/>
    <s v="970454_V09025245IBT1kJQNQGZT813379"/>
    <s v="970454_V09025245IBT1kJQNQGZT813379"/>
    <n v="99536249444"/>
    <s v="Thành công"/>
    <s v="VND-TGTT-PHAM HOANG LUONG"/>
    <s v=""/>
    <s v="Chuyển khoản"/>
    <n v="38000"/>
    <s v=""/>
    <s v="QR Code tĩnh đa năng"/>
    <s v="Chuyển khoản Ngân Hàng"/>
    <s v="Ngân hàng hoặc Ví khác"/>
    <s v="PHAM HOANG LUONG chuyen FT25246585132206.CT tu 19034423885011 VND-TGTT-PHAM HOANG LUONG tai TCB"/>
    <s v="cfmuoitruongdinh"/>
    <x v="9"/>
  </r>
  <r>
    <s v="02-09-2025 16:01:51"/>
    <s v="970454_V09025245IBT1dWLU6QBS552314"/>
    <s v="970454_V09025245IBT1dWLU6QBS552314"/>
    <n v="99536245108"/>
    <s v="Thành công"/>
    <s v="MBBANK IBFT"/>
    <s v=""/>
    <s v="Chuyển khoản"/>
    <n v="20000"/>
    <s v=""/>
    <s v="QR Code tĩnh đa năng"/>
    <s v="Chuyển khoản Ngân Hàng"/>
    <s v="Ngân hàng hoặc Ví khác"/>
    <s v="NGUYEN NGOC XUAN chuyen tien.CT tu 00722071997 MBBANK IBFT tai MB"/>
    <s v="chulong67hg"/>
    <x v="4"/>
  </r>
  <r>
    <s v="02-09-2025 16:01:38"/>
    <s v="970454_V09025245IBT1dWLUERL1551317"/>
    <s v="970454_V09025245IBT1dWLUERL1551317"/>
    <n v="99536244839"/>
    <s v="Thành công"/>
    <s v="MBBANK IBFT"/>
    <s v=""/>
    <s v="Chuyển khoản"/>
    <n v="18000"/>
    <s v=""/>
    <s v="QR Code tĩnh đa năng"/>
    <s v="Chuyển khoản Ngân Hàng"/>
    <s v="Ngân hàng hoặc Ví khác"/>
    <s v="DO THI MY DUNG chuyen tien.CT tu 0941010738 MBBANK IBFT tai MB"/>
    <s v="chulong417ch"/>
    <x v="21"/>
  </r>
  <r>
    <s v="02-09-2025 16:01:12"/>
    <s v="970454_V09025245IBT1iWMR6YAE574749"/>
    <s v="970454_V09025245IBT1iWMR6YAE574749"/>
    <n v="99536244299"/>
    <s v="Thành công"/>
    <s v="VO THI THUY HANG"/>
    <s v=""/>
    <s v="Chuyển khoản"/>
    <n v="5000"/>
    <s v=""/>
    <s v="QR Code tĩnh đa năng"/>
    <s v="Chuyển khoản Ngân Hàng"/>
    <s v="Ngân hàng hoặc Ví khác"/>
    <s v="VO THI THUY HANG chuyen tien.CT tu 0934843035 VO THI THUY HANG tai VPBank"/>
    <s v="chulong884phuriengdo"/>
    <x v="14"/>
  </r>
  <r>
    <s v="02-09-2025 16:00:57"/>
    <s v="970454_V09025245IBT1dWLUELV6548036"/>
    <s v="970454_V09025245IBT1dWLUELV6548036"/>
    <n v="99536243984"/>
    <s v="Thành công"/>
    <s v="MBBANK IBFT"/>
    <s v=""/>
    <s v="Chuyển khoản"/>
    <n v="18000"/>
    <s v=""/>
    <s v="QR Code tĩnh đa năng"/>
    <s v="Chuyển khoản Ngân Hàng"/>
    <s v="Ngân hàng hoặc Ví khác"/>
    <s v="HA PHUONG NAM chuyen tien.CT tu 8270169369999 MBBANK IBFT tai MB"/>
    <s v="cfmuoithanhnhan"/>
    <x v="6"/>
  </r>
  <r>
    <s v="02-09-2025 16:00:43"/>
    <s v="970454_V09025245IBT1dWLUEZPK546950"/>
    <s v="970454_V09025245IBT1dWLUEZPK546950"/>
    <n v="99536243671"/>
    <s v="Thành công"/>
    <s v="MBBANK IBFT"/>
    <s v=""/>
    <s v="Chuyển khoản"/>
    <n v="18000"/>
    <s v=""/>
    <s v="QR Code tĩnh đa năng"/>
    <s v="Chuyển khoản Ngân Hàng"/>
    <s v="Ngân hàng hoặc Ví khác"/>
    <s v="NGUYEN DUC DUY chuyen tien.CT tu 0766609992 MBBANK IBFT tai MB"/>
    <s v="cfmuoileduan"/>
    <x v="13"/>
  </r>
  <r>
    <s v="02-09-2025 16:00:41"/>
    <s v="970454_V09025245IBT1eWK948WA786135"/>
    <s v="970454_V09025245IBT1eWK948WA786135"/>
    <n v="99536243613"/>
    <s v="Thành công"/>
    <s v="NGUYEN QUOC KHANH"/>
    <s v=""/>
    <s v="Chuyển khoản"/>
    <n v="20000"/>
    <s v=""/>
    <s v="QR Code tĩnh đa năng"/>
    <s v="Chuyển khoản Ngân Hàng"/>
    <s v="Ngân hàng hoặc Ví khác"/>
    <s v="NGUYEN QUOC KHANH Chuyen tien.CT tu 8834327437 NGUYEN QUOC KHANH  tai BIDV"/>
    <s v="cfmuoiclongcmt8"/>
    <x v="33"/>
  </r>
  <r>
    <s v="02-09-2025 15:59:41"/>
    <s v="970454_V09025245IBT1aWWD3VGF578343"/>
    <s v="970454_V09025245IBT1aWWD3VGF578343"/>
    <n v="99535953116"/>
    <s v="Thành công"/>
    <s v="AGRIBANK"/>
    <s v=""/>
    <s v="Chuyển khoản"/>
    <n v="25000"/>
    <s v=""/>
    <s v="QR Code tĩnh đa năng"/>
    <s v="Chuyển khoản Ngân Hàng"/>
    <s v="Ngân hàng hoặc Ví khác"/>
    <s v="VCCB;99MM24107M47043790;LE QUOC VAN chuyen tien.CT tu 7400205202752 AGRIBANK tai Agri"/>
    <s v="cfmuoitravinh"/>
    <x v="39"/>
  </r>
  <r>
    <s v="02-09-2025 15:59:31"/>
    <s v="970454_V09025245IBT1hQF2M7BK480332"/>
    <s v="970454_V09025245IBT1hQF2M7BK480332"/>
    <n v="99535952897"/>
    <s v="Thành công"/>
    <s v="SACOMBANK"/>
    <s v=""/>
    <s v="Chuyển khoản"/>
    <n v="25000"/>
    <s v=""/>
    <s v="QR Code tĩnh đa năng"/>
    <s v="Chuyển khoản Ngân Hàng"/>
    <s v="Ngân hàng hoặc Ví khác"/>
    <s v="IBFT NGUYEN THI THUY HONG chuyen tien.CT tu 070150644249 SACOMBANK tai SACOMBANK"/>
    <s v="chulong417ch"/>
    <x v="21"/>
  </r>
  <r>
    <s v="02-09-2025 15:58:30"/>
    <s v="970454_V09025245IBT1aWWD3CTW314999"/>
    <s v="970454_V09025245IBT1aWWD3CTW314999"/>
    <n v="99535951483"/>
    <s v="Thành công"/>
    <s v="TRAN HOANG NGOC HIEN"/>
    <s v=""/>
    <s v="Chuyển khoản"/>
    <n v="22000"/>
    <s v=""/>
    <s v="QR Code tĩnh đa năng"/>
    <s v="Chuyển khoản Ngân Hàng"/>
    <s v="Ngân hàng hoặc Ví khác"/>
    <s v="ATM-IBFT.CT tu 8059003 TRAN HOANG NGOC HIEN tai SHINHAN"/>
    <s v="chulonghhg"/>
    <x v="26"/>
  </r>
  <r>
    <s v="02-09-2025 15:56:54"/>
    <s v="qrc-MOMOJQKW20230803-e7b3cefc-ed18-44dc-92c0-72b859c0a8d2"/>
    <s v="qrc-MOMOJQKW20230803-e7b3cefc-ed18-44dc-92c0-72b859c0a8d2"/>
    <n v="99536140437"/>
    <s v="Thành công"/>
    <s v="Nguyễn Thị Thu Thảo"/>
    <s v="****7068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15:56:44"/>
    <s v="970454_V09025245BFTVG2AGARFL535183"/>
    <s v="970454_V09025245BFTVG2AGARFL535183"/>
    <n v="99535479844"/>
    <s v="Thành công"/>
    <s v="NGUYEN THANH NHAN"/>
    <s v=""/>
    <s v="Chuyển khoản"/>
    <n v="60000"/>
    <s v=""/>
    <s v="QR Code tĩnh đa năng"/>
    <s v="Chuyển khoản Ngân Hàng"/>
    <s v="Ngân hàng hoặc Ví khác"/>
    <s v="MBVCB.10769008355.5245BFTVG2AGARFL.NGUYEN THANH NHAN chuyen tien.CT tu 0331003882714 NGUYEN THANH NHAN toi 99MM24313M01001841 MOMO_CA PHE MUOI CHU LONG tai BVBank"/>
    <s v="chulong17ntt"/>
    <x v="15"/>
  </r>
  <r>
    <s v="02-09-2025 15:56:38"/>
    <s v="2VBLB9LN752O4OXF0TMQ"/>
    <s v="2VBLB9LN752O4OXF0TMQ"/>
    <n v="99535479721"/>
    <s v="Thành công"/>
    <s v="NGUYEN THIEN NHU TRUC"/>
    <s v=""/>
    <s v="Chuyển khoản"/>
    <n v="50000"/>
    <s v=""/>
    <s v="QR Code động đa năng"/>
    <s v="Chuyển khoản Ngân Hàng"/>
    <s v="Ngân hàng hoặc Ví khác"/>
    <s v="2VBLB9LN752O4OXF0TMQ"/>
    <s v="chulong108thd"/>
    <x v="10"/>
  </r>
  <r>
    <s v="02-09-2025 15:55:32"/>
    <s v="970454_V09025245IBT1kJQRRCK6767075"/>
    <s v="970454_V09025245IBT1kJQRRCK6767075"/>
    <n v="99535478531"/>
    <s v="Thành công"/>
    <s v="NGUYEN HUY CUONG"/>
    <s v=""/>
    <s v="Chuyển khoản"/>
    <n v="40000"/>
    <s v=""/>
    <s v="QR Code tĩnh đa năng"/>
    <s v="Chuyển khoản Ngân Hàng"/>
    <s v="Ngân hàng hoặc Ví khác"/>
    <s v="NGUYEN HUY CUONG chuyen tien FT25246586831619.CT tu 6835252368 NGUYEN HUY CUONG tai TCB"/>
    <s v="cfmuoitruongdinh"/>
    <x v="9"/>
  </r>
  <r>
    <s v="02-09-2025 15:55:25"/>
    <s v="970454_V09025245IBT1iWMREBHC566384"/>
    <s v="970454_V09025245IBT1iWMREBHC566384"/>
    <n v="99535478422"/>
    <s v="Thành công"/>
    <s v="VO THI THUY HANG"/>
    <s v=""/>
    <s v="Chuyển khoản"/>
    <n v="68000"/>
    <s v=""/>
    <s v="QR Code tĩnh đa năng"/>
    <s v="Chuyển khoản Ngân Hàng"/>
    <s v="Ngân hàng hoặc Ví khác"/>
    <s v="VO THI THUY HANG chuyen tien.CT tu 0934843035 VO THI THUY HANG tai VPBank"/>
    <s v="chulong884phuriengdo"/>
    <x v="14"/>
  </r>
  <r>
    <s v="02-09-2025 15:51:11"/>
    <s v="970454_V09025245IBT1kJQRXJSN746980"/>
    <s v="970454_V09025245IBT1kJQRXJSN746980"/>
    <n v="99535004200"/>
    <s v="Thành công"/>
    <s v="VND-TGTT-NGUYEN HAI LONG"/>
    <s v=""/>
    <s v="Chuyển khoản"/>
    <n v="25000"/>
    <s v=""/>
    <s v="QR Code tĩnh đa năng"/>
    <s v="Chuyển khoản Ngân Hàng"/>
    <s v="Ngân hàng hoặc Ví khác"/>
    <s v="NGUYEN HAI LONG chuyen tien FT25246965849869.CT tu 19035213955011 VND-TGTT-NGUYEN HAI LONG tai TCB"/>
    <s v="cfmuoitruongdinh"/>
    <x v="9"/>
  </r>
  <r>
    <s v="02-09-2025 15:50:44"/>
    <s v="qrc-MOMOJQKW20230803-ce0e532c-5aa2-4a2d-9744-5e378818cce9"/>
    <s v="qrc-MOMOJQKW20230803-ce0e532c-5aa2-4a2d-9744-5e378818cce9"/>
    <n v="99535472808"/>
    <s v="Thành công"/>
    <s v="Trần Thị Thanh Huỳnh"/>
    <s v="****1962"/>
    <s v="Thanh toán"/>
    <n v="43000"/>
    <s v=""/>
    <s v="QR Code tĩnh đa năng"/>
    <s v="Ví MoMo"/>
    <s v="Ví MoMo"/>
    <s v="Thanh toán cho  CÀ PHÊ MUỐI CHÚ LONG - 1349 CMT8"/>
    <s v="cfmuoiclongcmt8"/>
    <x v="33"/>
  </r>
  <r>
    <s v="02-09-2025 15:50:37"/>
    <s v="970454_V09025245IBT1kJQR3X4R744455"/>
    <s v="970454_V09025245IBT1kJQR3X4R744455"/>
    <n v="99535003534"/>
    <s v="Thành công"/>
    <s v="VND-TKTT-HOANG KIM NGAN"/>
    <s v=""/>
    <s v="Chuyển khoản"/>
    <n v="18000"/>
    <s v=""/>
    <s v="QR Code tĩnh đa năng"/>
    <s v="Chuyển khoản Ngân Hàng"/>
    <s v="Ngân hàng hoặc Ví khác"/>
    <s v="HOANG KIM NGAN chuyen tien FT25246413503540.CT tu 19036495628014 VND-TKTT-HOANG KIM NGAN tai TCB"/>
    <s v="cfmuoitruongdinh"/>
    <x v="9"/>
  </r>
  <r>
    <s v="02-09-2025 15:50:29"/>
    <s v="970454_V09025245IBT1jWWPRMDV578432"/>
    <s v="970454_V09025245IBT1jWWPRMDV578432"/>
    <n v="99535003349"/>
    <s v="Thành công"/>
    <s v="BUI NGUYEN HUYEN TRAN"/>
    <s v=""/>
    <s v="Chuyển khoản"/>
    <n v="40000"/>
    <s v=""/>
    <s v="QR Code tĩnh đa năng"/>
    <s v="Chuyển khoản Ngân Hàng"/>
    <s v="Ngân hàng hoặc Ví khác"/>
    <s v="BUI NGUYEN HUYEN TRAN CHUYEN KHOAN-020925-15:50:28 578432.CT tu 35871947 BUI NGUYEN HUYEN TRAN tai ACB"/>
    <s v="chulong67hg"/>
    <x v="4"/>
  </r>
  <r>
    <s v="02-09-2025 15:49:46"/>
    <s v="JPEVB9LN6NBI9P3W0FUN"/>
    <s v="JPEVB9LN6NBI9P3W0FUN"/>
    <n v="99535002508"/>
    <s v="Thành công"/>
    <s v="PHAM LE ANH DUY"/>
    <s v=""/>
    <s v="Chuyển khoản"/>
    <n v="25000"/>
    <s v=""/>
    <s v="QR Code động đa năng"/>
    <s v="Chuyển khoản Ngân Hàng"/>
    <s v="Ngân hàng hoặc Ví khác"/>
    <s v="JPEVB9LN6NBI9P3W0FUN"/>
    <s v="chulong301ndc"/>
    <x v="5"/>
  </r>
  <r>
    <s v="02-09-2025 15:49:40"/>
    <s v="970454_V09025245IBT1eWK952K6697216"/>
    <s v="970454_V09025245IBT1eWK952K6697216"/>
    <n v="99535002419"/>
    <s v="Thành công"/>
    <s v="NGUYEN THI THUY TRANG"/>
    <s v=""/>
    <s v="Chuyển khoản"/>
    <n v="90000"/>
    <s v=""/>
    <s v="QR Code tĩnh đa năng"/>
    <s v="Chuyển khoản Ngân Hàng"/>
    <s v="Ngân hàng hoặc Ví khác"/>
    <s v="NGUYEN THI THUY TRANG Chuyen tien.CT tu 5400779698 NGUYEN THI THUY TRANG  tai BIDV"/>
    <s v="cfmuoidthidi"/>
    <x v="8"/>
  </r>
  <r>
    <s v="02-09-2025 15:48:10"/>
    <s v="970454_V09025245IBT1kJQR3IML733263"/>
    <s v="970454_V09025245IBT1kJQR3IML733263"/>
    <n v="99534710597"/>
    <s v="Thành công"/>
    <s v="VND-TGTT-TRAN THE HOAN"/>
    <s v=""/>
    <s v="Chuyển khoản"/>
    <n v="50000"/>
    <s v=""/>
    <s v="QR Code tĩnh đa năng"/>
    <s v="Chuyển khoản Ngân Hàng"/>
    <s v="Ngân hàng hoặc Ví khác"/>
    <s v="TRAN THE HOAN chuyen tien FT25246757088102.CT tu 19037222024015 VND-TGTT-TRAN THE HOAN tai TCB"/>
    <s v="cfmuoithanhnhan"/>
    <x v="6"/>
  </r>
  <r>
    <s v="02-09-2025 15:47:43"/>
    <s v="970454_V09025245IBT1jWWPRWIG574500"/>
    <s v="970454_V09025245IBT1jWWPRWIG574500"/>
    <n v="99534710103"/>
    <s v="Thành công"/>
    <s v="LE THI KIEU OANH"/>
    <s v=""/>
    <s v="Chuyển khoản"/>
    <n v="25000"/>
    <s v=""/>
    <s v="QR Code tĩnh đa năng"/>
    <s v="Chuyển khoản Ngân Hàng"/>
    <s v="Ngân hàng hoặc Ví khác"/>
    <s v="LE THI KIEU OANH CHUYEN KHOAN-020925-15:47:42 574500.CT tu 35699047 LE THI KIEU OANH tai ACB"/>
    <s v="chulong101tqd"/>
    <x v="32"/>
  </r>
  <r>
    <s v="02-09-2025 15:46:59"/>
    <s v="970454_V09025245IBT1jWWPXRFT573523"/>
    <s v="970454_V09025245IBT1jWWPXRFT573523"/>
    <n v="99534629189"/>
    <s v="Thành công"/>
    <s v="TRAN THAO NGUYEN"/>
    <s v=""/>
    <s v="Chuyển khoản"/>
    <n v="38000"/>
    <s v=""/>
    <s v="QR Code tĩnh đa năng"/>
    <s v="Chuyển khoản Ngân Hàng"/>
    <s v="Ngân hàng hoặc Ví khác"/>
    <s v="TRAN THAO NGUYEN CHUYEN KHOAN-020925-15:46:58 573523.CT tu 207027909 TRAN THAO NGUYEN tai ACB"/>
    <s v="cfmuoivvkiet"/>
    <x v="40"/>
  </r>
  <r>
    <s v="02-09-2025 15:46:44"/>
    <s v="970454_V09025245IBT1kJQRFNG8726731"/>
    <s v="970454_V09025245IBT1kJQRFNG8726731"/>
    <n v="99534628759"/>
    <s v="Thành công"/>
    <s v="VND-TGTT-VU THI PHUONG NHUNG"/>
    <s v=""/>
    <s v="Chuyển khoản"/>
    <n v="15000"/>
    <s v=""/>
    <s v="QR Code tĩnh đa năng"/>
    <s v="Chuyển khoản Ngân Hàng"/>
    <s v="Ngân hàng hoặc Ví khác"/>
    <s v="VU THI PHUONG NHUNG chuyen tien FT25246428487218.CT tu 19035915087018 VND-TGTT-VU THI PHUONG NHUNG tai TCB"/>
    <s v="cfmuoiduonglang"/>
    <x v="7"/>
  </r>
  <r>
    <s v="02-09-2025 15:45:38"/>
    <s v="2VBLB9LN69758BP90WV0"/>
    <s v="2VBLB9LN69758BP90WV0"/>
    <n v="99534237095"/>
    <s v="Thành công"/>
    <s v="MBBANK IBFT"/>
    <s v=""/>
    <s v="Chuyển khoản"/>
    <n v="25000"/>
    <s v=""/>
    <s v="QR Code động đa năng"/>
    <s v="Chuyển khoản Ngân Hàng"/>
    <s v="Ngân hàng hoặc Ví khác"/>
    <s v="2VBLB9LN69758BP90WV0"/>
    <s v="chulong108thd"/>
    <x v="10"/>
  </r>
  <r>
    <s v="02-09-2025 15:44:36"/>
    <s v="970454_V09025245IBT1cWJH42LP672495"/>
    <s v="970454_V09025245IBT1cWJH42LP672495"/>
    <n v="99534235846"/>
    <s v="Thành công"/>
    <s v="NGUYEN HUU THIEN"/>
    <s v=""/>
    <s v="Chuyển khoản"/>
    <n v="25000"/>
    <s v=""/>
    <s v="QR Code tĩnh đa năng"/>
    <s v="Chuyển khoản Ngân Hàng"/>
    <s v="Ngân hàng hoặc Ví khác"/>
    <s v="QR - NGUYEN HUU THIEN Chuyen tien.CT tu 101871158740 NGUYEN HUU THIEN tai Vietin"/>
    <s v="chulong421ch"/>
    <x v="41"/>
  </r>
  <r>
    <s v="02-09-2025 15:43:27"/>
    <s v="970454_V09025245IBT1cWJH4WEW670349"/>
    <s v="970454_V09025245IBT1cWJH4WEW670349"/>
    <n v="99534234656"/>
    <s v="Thành công"/>
    <s v="PHAM HOANG MINH"/>
    <s v=""/>
    <s v="Chuyển khoản"/>
    <n v="25000"/>
    <s v=""/>
    <s v="QR Code tĩnh đa năng"/>
    <s v="Chuyển khoản Ngân Hàng"/>
    <s v="Ngân hàng hoặc Ví khác"/>
    <s v="QR - PHAM HOANG MINH chuyen tien.CT tu 106876758617 PHAM HOANG MINH tai Vietin"/>
    <s v="chulong244tqd"/>
    <x v="34"/>
  </r>
  <r>
    <s v="02-09-2025 15:43:24"/>
    <s v="970454_V09025245IBT1kJQRF9LD712098"/>
    <s v="970454_V09025245IBT1kJQRF9LD712098"/>
    <n v="99534234627"/>
    <s v="Thành công"/>
    <s v="VND-TGTT-NGUYEN MAI AI CHI"/>
    <s v=""/>
    <s v="Chuyển khoản"/>
    <n v="36000"/>
    <s v=""/>
    <s v="QR Code tĩnh đa năng"/>
    <s v="Chuyển khoản Ngân Hàng"/>
    <s v="Ngân hàng hoặc Ví khác"/>
    <s v="NGUYEN MAI AI CHI chuyen tien FT25246523613224.CT tu 19027829184024 VND-TGTT-NGUYEN MAI AI CHI tai TCB"/>
    <s v="cfmuoihodieu"/>
    <x v="19"/>
  </r>
  <r>
    <s v="02-09-2025 15:43:04"/>
    <s v="970454_V09025245IBT1dWLUAAJ9457911"/>
    <s v="970454_V09025245IBT1dWLUAAJ9457911"/>
    <n v="99534234261"/>
    <s v="Thành công"/>
    <s v="MBBANK IBFT"/>
    <s v=""/>
    <s v="Chuyển khoản"/>
    <n v="60000"/>
    <s v=""/>
    <s v="QR Code tĩnh đa năng"/>
    <s v="Chuyển khoản Ngân Hàng"/>
    <s v="Ngân hàng hoặc Ví khác"/>
    <s v="VU THE PHONG chuyen tien.CT tu 0834341975 MBBANK IBFT tai MB"/>
    <s v="cfmuoithanhnhan"/>
    <x v="6"/>
  </r>
  <r>
    <s v="02-09-2025 15:41:21"/>
    <s v="970454_V09025245IBT1dWLUA92B449740"/>
    <s v="970454_V09025245IBT1dWLUA92B449740"/>
    <n v="99533873125"/>
    <s v="Thành công"/>
    <s v="MBBANK IBFT"/>
    <s v=""/>
    <s v="Chuyển khoản"/>
    <n v="25000"/>
    <s v=""/>
    <s v="QR Code tĩnh đa năng"/>
    <s v="Chuyển khoản Ngân Hàng"/>
    <s v="Ngân hàng hoặc Ví khác"/>
    <s v="DANG THI THU TRANG chuyen tien.CT tu 0362514300 MBBANK IBFT tai MB"/>
    <s v="cfmuoitruongdinh"/>
    <x v="9"/>
  </r>
  <r>
    <s v="02-09-2025 15:41:13"/>
    <s v="qrc-MOMOJQKW20230803-574cce09-4f32-4ada-bf28-808fcb1c234b"/>
    <s v="qrc-MOMOJQKW20230803-574cce09-4f32-4ada-bf28-808fcb1c234b"/>
    <n v="99534408751"/>
    <s v="Thành công"/>
    <s v="Phạm Nguyễn Như Hạnh"/>
    <s v="****8719"/>
    <s v="Thanh toán"/>
    <n v="18000"/>
    <s v=""/>
    <s v="QR Code tĩnh Emvco"/>
    <s v="Ví MoMo"/>
    <s v="Ví MoMo"/>
    <s v="Thanh toán cho  CÀ PHÊ MUỐI CHÚ LONG - 87 HOÀNG HOA THÁM - VŨNG TÀU"/>
    <s v="chulong87hht"/>
    <x v="45"/>
  </r>
  <r>
    <s v="02-09-2025 15:40:58"/>
    <s v="970454_V09025245IBT1dWLUA1DL467770"/>
    <s v="970454_V09025245IBT1dWLUA1DL467770"/>
    <n v="99533872718"/>
    <s v="Thành công"/>
    <s v="MBBANK IBFT"/>
    <s v=""/>
    <s v="Chuyển khoản"/>
    <n v="50000"/>
    <s v=""/>
    <s v="QR Code tĩnh đa năng"/>
    <s v="Chuyển khoản Ngân Hàng"/>
    <s v="Ngân hàng hoặc Ví khác"/>
    <s v="NGUYEN THI THINH chuyen tien.CT tu 0372730905 MBBANK IBFT tai MB"/>
    <s v="chulong417ch"/>
    <x v="21"/>
  </r>
  <r>
    <s v="02-09-2025 15:40:18"/>
    <s v="970454_V09025245IBT1iWMR72N5389217"/>
    <s v="970454_V09025245IBT1iWMR72N5389217"/>
    <n v="99533871831"/>
    <s v="Thành công"/>
    <s v="NGUYEN VAN TRONG"/>
    <s v=""/>
    <s v="Chuyển khoản"/>
    <n v="60000"/>
    <s v=""/>
    <s v="QR Code tĩnh đa năng"/>
    <s v="Chuyển khoản Ngân Hàng"/>
    <s v="Ngân hàng hoặc Ví khác"/>
    <s v="Nguyen Van Trong chuyen tien QR.CT tu 05835630101 NGUYEN VAN TRONG tai TPBank"/>
    <s v="cfmuoitruongdinh"/>
    <x v="9"/>
  </r>
  <r>
    <s v="02-09-2025 15:40:00"/>
    <s v="970454_V09025245BFTVG2AGQ16H417885"/>
    <s v="970454_V09025245BFTVG2AGQ16H417885"/>
    <n v="99533871455"/>
    <s v="Thành công"/>
    <s v="NGUYEN TRUONG GIANG"/>
    <s v=""/>
    <s v="Chuyển khoản"/>
    <n v="25000"/>
    <s v=""/>
    <s v="QR Code tĩnh đa năng"/>
    <s v="Chuyển khoản Ngân Hàng"/>
    <s v="Ngân hàng hoặc Ví khác"/>
    <s v="MBVCB.10768835162.5245BFTVG2AGQ16H.NGUYEN TRUONG GIANG chuyen tien.CT tu 9903520469 NGUYEN TRUONG GIANG toi 99MM24313M01001841 MOMO_CA PHE MUOI CHU LONG tai BVBank"/>
    <s v="chulong17ntt"/>
    <x v="15"/>
  </r>
  <r>
    <s v="02-09-2025 15:39:56"/>
    <s v="970454_V09025245IBT1dWLU4F4D463121"/>
    <s v="970454_V09025245IBT1dWLU4F4D463121"/>
    <n v="99533871372"/>
    <s v="Thành công"/>
    <s v="MBBANK IBFT"/>
    <s v=""/>
    <s v="Chuyển khoản"/>
    <n v="25000"/>
    <s v=""/>
    <s v="QR Code tĩnh đa năng"/>
    <s v="Chuyển khoản Ngân Hàng"/>
    <s v="Ngân hàng hoặc Ví khác"/>
    <s v="Nguyen Hoang Vu chuyen tien tu ViettelMoney.CT tu 9704229206668068105 MBBANK IBFT tai MB"/>
    <s v="cfmuoithanhnhan"/>
    <x v="6"/>
  </r>
  <r>
    <s v="02-09-2025 15:39:52"/>
    <s v="970454_V09025245IBT1aWWDLT72132790"/>
    <s v="970454_V09025245IBT1aWWDLT72132790"/>
    <n v="99533871299"/>
    <s v="Thành công"/>
    <s v="SHBMB"/>
    <s v=""/>
    <s v="Chuyển khoản"/>
    <n v="18000"/>
    <s v=""/>
    <s v="QR Code tĩnh đa năng"/>
    <s v="Chuyển khoản Ngân Hàng"/>
    <s v="Ngân hàng hoặc Ví khác"/>
    <s v="PHAN THANH HUNG chuyen tien.CT tu 1000004848 SHBMB tai SHB"/>
    <s v="cfmuoileduan"/>
    <x v="13"/>
  </r>
  <r>
    <s v="02-09-2025 15:39:51"/>
    <s v="970454_V09025245IBT1bWK9UPJK163299"/>
    <s v="970454_V09025245IBT1bWK9UPJK163299"/>
    <n v="99533871289"/>
    <s v="Thành công"/>
    <s v="NGUYEN XUAN HUY"/>
    <s v=""/>
    <s v="Chuyển khoản"/>
    <n v="25000"/>
    <s v=""/>
    <s v="QR Code tĩnh đa năng"/>
    <s v="Chuyển khoản Ngân Hàng"/>
    <s v="Ngân hàng hoặc Ví khác"/>
    <s v="Ca phe.CT tu 06001012927293 NGUYEN XUAN HUY tai MSB"/>
    <s v="cfmuoihodieu"/>
    <x v="19"/>
  </r>
  <r>
    <s v="02-09-2025 15:39:18"/>
    <s v="970454_V09025245IBT1iWMR7Q3I543645"/>
    <s v="970454_V09025245IBT1iWMR7Q3I543645"/>
    <n v="99533870713"/>
    <s v="Thành công"/>
    <s v="DO DUC ANH"/>
    <s v=""/>
    <s v="Chuyển khoản"/>
    <n v="25000"/>
    <s v=""/>
    <s v="QR Code tĩnh đa năng"/>
    <s v="Chuyển khoản Ngân Hàng"/>
    <s v="Ngân hàng hoặc Ví khác"/>
    <s v="DO DUC ANH chuyen tien.CT tu 11869999999989 DO DUC ANH tai VPBank"/>
    <s v="cfmuoitruongdinh"/>
    <x v="9"/>
  </r>
  <r>
    <s v="02-09-2025 15:39:17"/>
    <s v="970454_V09025245IBT1iWMR7QHI384082"/>
    <s v="970454_V09025245IBT1iWMR7QHI384082"/>
    <n v="99533870677"/>
    <s v="Thành công"/>
    <s v="NGUYEN VAN TRONG"/>
    <s v=""/>
    <s v="Chuyển khoản"/>
    <n v="25000"/>
    <s v=""/>
    <s v="QR Code tĩnh đa năng"/>
    <s v="Chuyển khoản Ngân Hàng"/>
    <s v="Ngân hàng hoặc Ví khác"/>
    <s v="Nguyen Van Trong chuyen tien QR.CT tu 05835630101 NGUYEN VAN TRONG tai TPBank"/>
    <s v="cfmuoitruongdinh"/>
    <x v="9"/>
  </r>
  <r>
    <s v="02-09-2025 15:39:15"/>
    <s v="970454_V09025245IBT1kJQRTS7W693869"/>
    <s v="970454_V09025245IBT1kJQRTS7W693869"/>
    <n v="99533870644"/>
    <s v="Thành công"/>
    <s v="LE THI HAN"/>
    <s v=""/>
    <s v="Chuyển khoản"/>
    <n v="45000"/>
    <s v=""/>
    <s v="QR Code tĩnh đa năng"/>
    <s v="Chuyển khoản Ngân Hàng"/>
    <s v="Ngân hàng hoặc Ví khác"/>
    <s v="LE THI HAN chuyen tien FT25246712000986.CT tu 1268268888 LE THI HAN tai TCB"/>
    <s v="cfmuoitruongdinh"/>
    <x v="9"/>
  </r>
  <r>
    <s v="02-09-2025 15:39:12"/>
    <s v="970454_V09025245IBT1kJQRTSCC693583"/>
    <s v="970454_V09025245IBT1kJQRTSCC693583"/>
    <n v="99533870593"/>
    <s v="Thành công"/>
    <s v="VND-TGTT-HUYNH SI"/>
    <s v=""/>
    <s v="Chuyển khoản"/>
    <n v="45000"/>
    <s v=""/>
    <s v="QR Code tĩnh đa năng"/>
    <s v="Chuyển khoản Ngân Hàng"/>
    <s v="Ngân hàng hoặc Ví khác"/>
    <s v="tt FT25246001995854.CT tu 19027477277027 VND-TGTT-HUYNH SI tai TCB"/>
    <s v="chulong417ch"/>
    <x v="21"/>
  </r>
  <r>
    <s v="02-09-2025 15:39:08"/>
    <s v="970454_V09025245BFTVG2AGQAXF412053"/>
    <s v="970454_V09025245BFTVG2AGQAXF412053"/>
    <n v="99533870496"/>
    <s v="Thành công"/>
    <s v="THACH THI NGOC HIEU"/>
    <s v=""/>
    <s v="Chuyển khoản"/>
    <n v="25000"/>
    <s v=""/>
    <s v="QR Code tĩnh đa năng"/>
    <s v="Chuyển khoản Ngân Hàng"/>
    <s v="Ngân hàng hoặc Ví khác"/>
    <s v="MBVCB.10768811570.5245BFTVG2AGQAXF.THACH THI NGOC HIEU chuyen tien.CT tu 1031270029 THACH THI NGOC HIEU toi 99MM24107M47043790 MOMO_CA PHE MUOI CHU LONG tai BVBank"/>
    <s v="cfmuoitravinh"/>
    <x v="39"/>
  </r>
  <r>
    <s v="02-09-2025 15:38:50"/>
    <s v="qrc-MOMOJQKW20230803-0a768f6b-c2b5-46a1-a58a-3e101b7de09f"/>
    <s v="qrc-MOMOJQKW20230803-0a768f6b-c2b5-46a1-a58a-3e101b7de09f"/>
    <n v="99534231133"/>
    <s v="Thành công"/>
    <s v="Nguyễn Hồng Quân"/>
    <s v="****6459"/>
    <s v="Thanh toán"/>
    <n v="55000"/>
    <s v=""/>
    <s v="QR Code tĩnh đa năng"/>
    <s v="Ví MoMo"/>
    <s v="Ví MoMo"/>
    <s v="Thanh toán cho  CÀ PHÊ MUỐI CHÚ LONG CLASSIC"/>
    <s v="cfmuoichulongclassic"/>
    <x v="0"/>
  </r>
  <r>
    <s v="02-09-2025 15:38:50"/>
    <s v="970454_V09025245IBT1dWLU47WY437724"/>
    <s v="970454_V09025245IBT1dWLU47WY437724"/>
    <n v="99533870211"/>
    <s v="Thành công"/>
    <s v="MBBANK IBFT"/>
    <s v=""/>
    <s v="Chuyển khoản"/>
    <n v="25000"/>
    <s v=""/>
    <s v="QR Code tĩnh đa năng"/>
    <s v="Chuyển khoản Ngân Hàng"/>
    <s v="Ngân hàng hoặc Ví khác"/>
    <s v="TRAN TIEN HOANG chuyen tien.CT tu 097993796666 MBBANK IBFT tai MB"/>
    <s v="cfmuointrtruc"/>
    <x v="12"/>
  </r>
  <r>
    <s v="02-09-2025 15:38:13"/>
    <s v="970454_V09025245BFTVG2AGQY3B406163"/>
    <s v="970454_V09025245BFTVG2AGQY3B406163"/>
    <n v="99533380583"/>
    <s v="Thành công"/>
    <s v="NGUYEN KHANH HUYEN"/>
    <s v=""/>
    <s v="Chuyển khoản"/>
    <n v="60000"/>
    <s v=""/>
    <s v="QR Code tĩnh đa năng"/>
    <s v="Chuyển khoản Ngân Hàng"/>
    <s v="Ngân hàng hoặc Ví khác"/>
    <s v="MBVCB.10768819282.5245BFTVG2AGQY3B.NGUYEN KHANH HUYEN chuyen tien.CT tu 1015867506 NGUYEN KHANH HUYEN toi 99MM24085M27127372 MOMO_CA PHE MUOI CHU LONG tai BVBank"/>
    <s v="cfmuoithanhnhan"/>
    <x v="6"/>
  </r>
  <r>
    <s v="02-09-2025 15:37:55"/>
    <s v="970454_V09025245IBT1bWK9UWS6161249"/>
    <s v="970454_V09025245IBT1bWK9UWS6161249"/>
    <n v="99533380070"/>
    <s v="Thành công"/>
    <s v="NGUYEN TU ANH"/>
    <s v=""/>
    <s v="Chuyển khoản"/>
    <n v="36000"/>
    <s v=""/>
    <s v="QR Code tĩnh đa năng"/>
    <s v="Chuyển khoản Ngân Hàng"/>
    <s v="Ngân hàng hoặc Ví khác"/>
    <s v="Nguyen Tu Anh chuyen tien.CT tu 11001010776633 NGUYEN TU ANH tai MSB"/>
    <s v="cfmuoiduonglang"/>
    <x v="7"/>
  </r>
  <r>
    <s v="02-09-2025 15:37:47"/>
    <s v="970454_V09025245IBT1cWJHBYX4658631"/>
    <s v="970454_V09025245IBT1cWJHBYX4658631"/>
    <n v="99533379912"/>
    <s v="Thành công"/>
    <s v="BUI THI THANH NGA"/>
    <s v=""/>
    <s v="Chuyển khoản"/>
    <n v="30000"/>
    <s v=""/>
    <s v="QR Code tĩnh đa năng"/>
    <s v="Chuyển khoản Ngân Hàng"/>
    <s v="Ngân hàng hoặc Ví khác"/>
    <s v="QR - BUI THI THANH NGA chuyen tien.CT tu 105839677979 BUI THI THANH NGA tai Vietin"/>
    <s v="cfmuoiqtr"/>
    <x v="17"/>
  </r>
  <r>
    <s v="02-09-2025 15:37:34"/>
    <s v="970454_V09025245IBT1iWMRGZT7541198"/>
    <s v="970454_V09025245IBT1iWMRGZT7541198"/>
    <n v="99533309703"/>
    <s v="Thành công"/>
    <s v="NGUYEN QUOC HUY"/>
    <s v=""/>
    <s v="Chuyển khoản"/>
    <n v="22000"/>
    <s v=""/>
    <s v="QR Code tĩnh đa năng"/>
    <s v="Chuyển khoản Ngân Hàng"/>
    <s v="Ngân hàng hoặc Ví khác"/>
    <s v="NGUYEN QUOC HUY transfer.CT tu 0903505281 NGUYEN QUOC HUY tai VPBank"/>
    <s v="cfmuoidthidi"/>
    <x v="8"/>
  </r>
  <r>
    <s v="02-09-2025 15:37:10"/>
    <s v="970454_V09025245IBT1kJQRLZQ1684715"/>
    <s v="970454_V09025245IBT1kJQRLZQ1684715"/>
    <n v="99533309256"/>
    <s v="Thành công"/>
    <s v="VND-TGTT-CHU HUONG QUYNH"/>
    <s v=""/>
    <s v="Chuyển khoản"/>
    <n v="25000"/>
    <s v=""/>
    <s v="QR Code tĩnh đa năng"/>
    <s v="Chuyển khoản Ngân Hàng"/>
    <s v="Ngân hàng hoặc Ví khác"/>
    <s v="CHU HUONG QUYNH chuyen tien FT25246160050550.CT tu 19032989036017 VND-TGTT-CHU HUONG QUYNH tai TCB"/>
    <s v="cfmuoiduonglang"/>
    <x v="7"/>
  </r>
  <r>
    <s v="02-09-2025 15:36:32"/>
    <s v="970454_V09025245IBT1kJQRLARG681978"/>
    <s v="970454_V09025245IBT1kJQRLARG681978"/>
    <n v="99533308594"/>
    <s v="Thành công"/>
    <s v="VND-TGTT-BUI VAN MINH"/>
    <s v=""/>
    <s v="Chuyển khoản"/>
    <n v="40000"/>
    <s v=""/>
    <s v="QR Code tĩnh đa năng"/>
    <s v="Chuyển khoản Ngân Hàng"/>
    <s v="Ngân hàng hoặc Ví khác"/>
    <s v="BUI VAN MINH chuyen tien FT25246673223234.CT tu 19037073922013 VND-TGTT-BUI VAN MINH tai TCB"/>
    <s v="cfmuoitrangbom"/>
    <x v="2"/>
  </r>
  <r>
    <s v="02-09-2025 15:36:00"/>
    <s v="qrc-MOMOJQKW20230803-03bfb28f-f337-4afa-8279-223e47d29ccc"/>
    <s v="qrc-MOMOJQKW20230803-03bfb28f-f337-4afa-8279-223e47d29ccc"/>
    <n v="99533981501"/>
    <s v="Thành công"/>
    <s v="Bùi Bích Phương"/>
    <s v="****9546"/>
    <s v="Thanh toán"/>
    <n v="18000"/>
    <s v=""/>
    <s v="QR Code tĩnh đa năng"/>
    <s v="Ví MoMo"/>
    <s v="Ví MoMo"/>
    <s v="Thanh toán cho  CÀ PHÊ MUỐI CHÚ LONG - 190 HUỲNH VĂN BÁNH"/>
    <s v="chulong190hvb"/>
    <x v="25"/>
  </r>
  <r>
    <s v="02-09-2025 15:35:44"/>
    <s v="qrc-MOMOJQKW20230803-e02433b5-db31-4197-aa4c-c7507fbf10f6"/>
    <s v="qrc-MOMOJQKW20230803-e02433b5-db31-4197-aa4c-c7507fbf10f6"/>
    <n v="99533785993"/>
    <s v="Thành công"/>
    <s v="Trần Quang Khải"/>
    <s v="****5827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15:35:31"/>
    <s v="970454_V09025245IBT1eWK9UY4J585764"/>
    <s v="970454_V09025245IBT1eWK9UY4J585764"/>
    <n v="99533307394"/>
    <s v="Thành công"/>
    <s v="SLEN XENH PHAT"/>
    <s v=""/>
    <s v="Chuyển khoản"/>
    <n v="40000"/>
    <s v=""/>
    <s v="QR Code tĩnh đa năng"/>
    <s v="Chuyển khoản Ngân Hàng"/>
    <s v="Ngân hàng hoặc Ví khác"/>
    <s v="SLEN XENH PHAT Chuyen tien.CT tu 6514185348 SLEN XENH PHAT  tai BIDV"/>
    <s v="cfmuoitrangbom"/>
    <x v="2"/>
  </r>
  <r>
    <s v="02-09-2025 15:35:29"/>
    <s v="970454_V09025245IBT1kJQRLI6W677377"/>
    <s v="970454_V09025245IBT1kJQRLI6W677377"/>
    <n v="99533307359"/>
    <s v="Thành công"/>
    <s v="VND-TGTT-VO THI MINH CHAU"/>
    <s v=""/>
    <s v="Chuyển khoản"/>
    <n v="60000"/>
    <s v=""/>
    <s v="QR Code tĩnh đa năng"/>
    <s v="Chuyển khoản Ngân Hàng"/>
    <s v="Ngân hàng hoặc Ví khác"/>
    <s v="VO THI MINH CHAU chuyen tien FT25246643512397.CT tu 19032378997046 VND-TGTT-VO THI MINH CHAU tai TCB"/>
    <s v="chulong161ntt"/>
    <x v="37"/>
  </r>
  <r>
    <s v="02-09-2025 15:35:06"/>
    <s v="970454_V09025245BFTVG2AGYNY4384484"/>
    <s v="970454_V09025245BFTVG2AGYNY4384484"/>
    <n v="99533306930"/>
    <s v="Thành công"/>
    <s v="HOANG THI LY"/>
    <s v=""/>
    <s v="Chuyển khoản"/>
    <n v="56000"/>
    <s v=""/>
    <s v="QR Code tĩnh đa năng"/>
    <s v="Chuyển khoản Ngân Hàng"/>
    <s v="Ngân hàng hoặc Ví khác"/>
    <s v="MBVCB.10768784212.5245BFTVG2AGYNY4.HOANG THI LY transfer.CT tu 1032281899 HOANG THI LY toi 99MM25063M04000529 MOMO_CA PHE MUOI CHU LONG tai BVBank"/>
    <s v="cfmuoidthidi"/>
    <x v="8"/>
  </r>
  <r>
    <s v="02-09-2025 15:34:52"/>
    <s v="970454_V09025245IBT1kJQRL9TV674715"/>
    <s v="970454_V09025245IBT1kJQRL9TV674715"/>
    <n v="99533306683"/>
    <s v="Thành công"/>
    <s v="VND-TGTT-VO THI MINH CHAU"/>
    <s v=""/>
    <s v="Chuyển khoản"/>
    <n v="50000"/>
    <s v=""/>
    <s v="QR Code tĩnh đa năng"/>
    <s v="Chuyển khoản Ngân Hàng"/>
    <s v="Ngân hàng hoặc Ví khác"/>
    <s v="VO THI MINH CHAU chuyen tien FT25246017804014.CT tu 19032378997046 VND-TGTT-VO THI MINH CHAU tai TCB"/>
    <s v="chulong161ntt"/>
    <x v="37"/>
  </r>
  <r>
    <s v="02-09-2025 15:34:50"/>
    <s v="qrc-MOMOJQKW20230803-9b9647ca-23ab-4488-a95e-900aac8b951a"/>
    <s v="qrc-MOMOJQKW20230803-9b9647ca-23ab-4488-a95e-900aac8b951a"/>
    <n v="99533755609"/>
    <s v="Thành công"/>
    <s v="Phan Minh Luân"/>
    <s v="****8175"/>
    <s v="Thanh toán"/>
    <n v="25000"/>
    <s v=""/>
    <s v="QR Code tĩnh đa năng"/>
    <s v="Ví MoMo"/>
    <s v="Ví MoMo"/>
    <s v="Payment for  Cà Phê Muối Chú Long - Võ Văn Kiệt"/>
    <s v="cfmuoivvkiet"/>
    <x v="40"/>
  </r>
  <r>
    <s v="02-09-2025 15:34:08"/>
    <s v="qrc-MOMOJQKW20230803-33c0118e-76a0-4665-80df-4adce7685fd3"/>
    <s v="qrc-MOMOJQKW20230803-33c0118e-76a0-4665-80df-4adce7685fd3"/>
    <n v="99533679436"/>
    <s v="Thành công"/>
    <s v="Nguyễn Minh Luân"/>
    <s v="****7375"/>
    <s v="Thanh toán"/>
    <n v="30000"/>
    <s v=""/>
    <s v="QR Code tĩnh đa năng"/>
    <s v="Ví MoMo"/>
    <s v="Ví MoMo"/>
    <s v="Thanh toán cho  CÀ PHÊ MUỐI CHÚ LONG - 68 NGUYỄN HUỆ"/>
    <s v="chulong68"/>
    <x v="1"/>
  </r>
  <r>
    <s v="02-09-2025 15:33:42"/>
    <s v="970454_V09025245IBT1kJQRHXPL669605"/>
    <s v="970454_V09025245IBT1kJQRHXPL669605"/>
    <n v="99533305334"/>
    <s v="Thành công"/>
    <s v="VND-TGTT-NGUYEN NGOC TIEN"/>
    <s v=""/>
    <s v="Chuyển khoản"/>
    <n v="43000"/>
    <s v=""/>
    <s v="QR Code tĩnh đa năng"/>
    <s v="Chuyển khoản Ngân Hàng"/>
    <s v="Ngân hàng hoặc Ví khác"/>
    <s v="NGUYEN NGOC TIEN chuyen tien FT25246573702444.CT tu 19036015228011 VND-TGTT-NGUYEN NGOC TIEN tai TCB"/>
    <s v="cfmuoitrangbom"/>
    <x v="2"/>
  </r>
  <r>
    <s v="02-09-2025 15:33:39"/>
    <s v="qrc-MOMOJQKW20230803-4c6a65a2-3af6-4be9-b4d7-6900b239877b"/>
    <s v="qrc-MOMOJQKW20230803-4c6a65a2-3af6-4be9-b4d7-6900b239877b"/>
    <n v="99533671630"/>
    <s v="Thất bại"/>
    <s v="Nguyễn Minh Luân"/>
    <s v="****7375"/>
    <s v="Thanh toán"/>
    <n v="30000"/>
    <s v=""/>
    <s v="QR Code tĩnh đa năng"/>
    <s v="Ví MoMo"/>
    <s v="Ví MoMo"/>
    <s v="Thanh toán cho  CÀ PHÊ MUỐI CHÚ LONG - 68 NGUYỄN HUỆ"/>
    <s v="chulong68"/>
    <x v="1"/>
  </r>
  <r>
    <s v="02-09-2025 15:33:06"/>
    <s v="970454_V09025245IBT1kJQRHHF4667083"/>
    <s v="970454_V09025245IBT1kJQRHHF4667083"/>
    <n v="99533304632"/>
    <s v="Thành công"/>
    <s v="VND-TGTT-NGUYEN NGOC TIEN"/>
    <s v=""/>
    <s v="Chuyển khoản"/>
    <n v="36000"/>
    <s v=""/>
    <s v="QR Code tĩnh đa năng"/>
    <s v="Chuyển khoản Ngân Hàng"/>
    <s v="Ngân hàng hoặc Ví khác"/>
    <s v="NGUYEN NGOC TIEN chuyen tien FT25246083150709.CT tu 19036015228011 VND-TGTT-NGUYEN NGOC TIEN tai TCB"/>
    <s v="cfmuoitrangbom"/>
    <x v="2"/>
  </r>
  <r>
    <s v="02-09-2025 15:32:15"/>
    <s v="970454_V09025245IBT1dWLUB2QV405508"/>
    <s v="970454_V09025245IBT1dWLUB2QV405508"/>
    <n v="99532735743"/>
    <s v="Thành công"/>
    <s v="MBBANK IBFT"/>
    <s v=""/>
    <s v="Chuyển khoản"/>
    <n v="25000"/>
    <s v=""/>
    <s v="QR Code tĩnh đa năng"/>
    <s v="Chuyển khoản Ngân Hàng"/>
    <s v="Ngân hàng hoặc Ví khác"/>
    <s v="NGUYEN CONG HUY chuyen tien.CT tu 0765547567 MBBANK IBFT tai MB"/>
    <s v="cfmuoihodieu"/>
    <x v="19"/>
  </r>
  <r>
    <s v="02-09-2025 15:31:24"/>
    <s v="970454_V09025245IBT1kJQRHU73659844"/>
    <s v="970454_V09025245IBT1kJQRHU73659844"/>
    <n v="99532734977"/>
    <s v="Thành công"/>
    <s v="NGUYEN PHUONG VY"/>
    <s v=""/>
    <s v="Chuyển khoản"/>
    <n v="20000"/>
    <s v=""/>
    <s v="QR Code tĩnh đa năng"/>
    <s v="Chuyển khoản Ngân Hàng"/>
    <s v="Ngân hàng hoặc Ví khác"/>
    <s v="NGUYEN PHUONG VY chuyen tien FT25246904666023.CT tu 9080888686 NGUYEN PHUONG VY tai TCB"/>
    <s v="chulong68"/>
    <x v="1"/>
  </r>
  <r>
    <s v="02-09-2025 15:31:12"/>
    <s v="970454_V09025245IBT1kJQRH82V659021"/>
    <s v="970454_V09025245IBT1kJQRH82V659021"/>
    <n v="99532734744"/>
    <s v="Thành công"/>
    <s v="VND-TKTT-DOAN MANH CUONG"/>
    <s v=""/>
    <s v="Chuyển khoản"/>
    <n v="50000"/>
    <s v=""/>
    <s v="QR Code tĩnh đa năng"/>
    <s v="Chuyển khoản Ngân Hàng"/>
    <s v="Ngân hàng hoặc Ví khác"/>
    <s v="DOAN MANH CUONG chuyen tien FT25246712077667.CT tu 19038574800011 VND-TKTT-DOAN MANH CUONG tai TCB"/>
    <s v="cfmuoithanhnhan"/>
    <x v="6"/>
  </r>
  <r>
    <s v="02-09-2025 15:29:45"/>
    <s v="970454_V09025245BFTVG2AGYUT3349192"/>
    <s v="970454_V09025245BFTVG2AGYUT3349192"/>
    <n v="99532733174"/>
    <s v="Thành công"/>
    <s v="DINH THI NGOC MAI"/>
    <s v=""/>
    <s v="Chuyển khoản"/>
    <n v="38000"/>
    <s v=""/>
    <s v="QR Code tĩnh đa năng"/>
    <s v="Chuyển khoản Ngân Hàng"/>
    <s v="Ngân hàng hoặc Ví khác"/>
    <s v="MBVCB.10768730701.5245BFTVG2AGYUT3.DINH THI NGOC MAI chuyen tien.CT tu 0731000632960 DINH THI NGOC MAI toi 99MM23356M93020162 MOMO_CA PHE MUOI CHU LONG tai BVBank"/>
    <s v="cfmuoitruongdinh"/>
    <x v="9"/>
  </r>
  <r>
    <s v="02-09-2025 15:29:43"/>
    <s v="970454_V09025245IBT1eWK98IDB988908"/>
    <s v="970454_V09025245IBT1eWK98IDB988908"/>
    <n v="99532733120"/>
    <s v="Thành công"/>
    <s v="TRAN HAI YEN"/>
    <s v=""/>
    <s v="Chuyển khoản"/>
    <n v="36000"/>
    <s v=""/>
    <s v="QR Code tĩnh đa năng"/>
    <s v="Chuyển khoản Ngân Hàng"/>
    <s v="Ngân hàng hoặc Ví khác"/>
    <s v="TRAN HAI YEN Chuyen tien.CT tu 1207338867 TRAN HAI YEN  tai BIDV"/>
    <s v="cfmuoithanhnhan"/>
    <x v="6"/>
  </r>
  <r>
    <s v="02-09-2025 15:29:17"/>
    <s v="970454_V09025245BFTVG2AGY4C5345981"/>
    <s v="970454_V09025245BFTVG2AGY4C5345981"/>
    <n v="99532732636"/>
    <s v="Thành công"/>
    <s v="PHAM QUOC TRUNG"/>
    <s v=""/>
    <s v="Chuyển khoản"/>
    <n v="50000"/>
    <s v=""/>
    <s v="QR Code tĩnh đa năng"/>
    <s v="Chuyển khoản Ngân Hàng"/>
    <s v="Ngân hàng hoặc Ví khác"/>
    <s v="MBVCB.10768727823.5245BFTVG2AGY4C5.PHAM QUOC TRUNG chuyen tien.CT tu 1015231782 PHAM QUOC TRUNG toi 99MM23359M66019058 MOMO_CA PHE MUOI CHU LONG tai BVBank"/>
    <s v="cfmuoiqtr"/>
    <x v="17"/>
  </r>
  <r>
    <s v="02-09-2025 15:29:13"/>
    <s v="970454_V09025245BFTVG2AGY4QQ345503"/>
    <s v="970454_V09025245BFTVG2AGY4QQ345503"/>
    <n v="99532732552"/>
    <s v="Thành công"/>
    <s v="TRAN DANG TUNG"/>
    <s v=""/>
    <s v="Chuyển khoản"/>
    <n v="85000"/>
    <s v=""/>
    <s v="QR Code tĩnh đa năng"/>
    <s v="Chuyển khoản Ngân Hàng"/>
    <s v="Ngân hàng hoặc Ví khác"/>
    <s v="MBVCB.10768719305.5245BFTVG2AGY4QQ.TRAN DANG TUNG chuyen tien.CT tu 0711000308636 TRAN DANG TUNG toi 99MM23356M93020162 MOMO_CA PHE MUOI CHU LONG tai BVBank"/>
    <s v="cfmuoitruongdinh"/>
    <x v="9"/>
  </r>
  <r>
    <s v="02-09-2025 15:27:28"/>
    <s v="qrc-MOMOJQKW20230803-45c8cf40-9cf8-4f0c-9c62-bf893f258f93"/>
    <s v="qrc-MOMOJQKW20230803-45c8cf40-9cf8-4f0c-9c62-bf893f258f93"/>
    <n v="99533017666"/>
    <s v="Thành công"/>
    <s v="Nguyễn Thanh Uyên Phương"/>
    <s v="****3359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5:27:09"/>
    <s v="970454_V09025245IBT1aWWDHY2G270645"/>
    <s v="970454_V09025245IBT1aWWDHY2G270645"/>
    <n v="99532730312"/>
    <s v="Thành công"/>
    <s v="AGRIBANK"/>
    <s v=""/>
    <s v="Chuyển khoản"/>
    <n v="15000"/>
    <s v=""/>
    <s v="QR Code tĩnh đa năng"/>
    <s v="Chuyển khoản Ngân Hàng"/>
    <s v="Ngân hàng hoặc Ví khác"/>
    <s v="VCCB;99MM24313M60002601;VO XUAN VINH chuyen tien.CT tu 8888901677839 AGRIBANK tai Agri"/>
    <s v="chulonghcr"/>
    <x v="38"/>
  </r>
  <r>
    <s v="02-09-2025 15:26:41"/>
    <s v="qrc-MOMOJQKW20230803-7a39f95d-623d-4529-b6a9-f039e5197885"/>
    <s v="qrc-MOMOJQKW20230803-7a39f95d-623d-4529-b6a9-f039e5197885"/>
    <n v="99533009989"/>
    <s v="Thành công"/>
    <s v="Nguyễn Thế Định"/>
    <s v="****5518"/>
    <s v="Thanh toán"/>
    <n v="120000"/>
    <s v=""/>
    <s v="QR Code tĩnh đa năng"/>
    <s v="Ví MoMo"/>
    <s v="Ví MoMo"/>
    <s v="Thanh toán cho  CÀ PHÊ MUỐI CHÚ LONG - 161 NGÔ TẤT TỐ"/>
    <s v="chulong161ntt"/>
    <x v="37"/>
  </r>
  <r>
    <s v="02-09-2025 15:25:37"/>
    <s v="970454_V09025245IBT1kJQRZJDC634905"/>
    <s v="970454_V09025245IBT1kJQRZJDC634905"/>
    <n v="99532160235"/>
    <s v="Thành công"/>
    <s v="VND-TGTT- DANG THI NGOC HANH"/>
    <s v=""/>
    <s v="Chuyển khoản"/>
    <n v="23000"/>
    <s v=""/>
    <s v="QR Code tĩnh đa năng"/>
    <s v="Chuyển khoản Ngân Hàng"/>
    <s v="Ngân hàng hoặc Ví khác"/>
    <s v="DANG THI NGOC HANH chuyen tien FT25246049090001.CT tu 19026986849017 VND-TGTT- DANG THI NGOC HANH tai TCB"/>
    <s v="chulong161ntt"/>
    <x v="37"/>
  </r>
  <r>
    <s v="02-09-2025 15:25:25"/>
    <s v="970454_V09025245IBT1dWLUYKJI372159"/>
    <s v="970454_V09025245IBT1dWLUYKJI372159"/>
    <n v="99532159971"/>
    <s v="Thành công"/>
    <s v="MBBANK IBFT"/>
    <s v=""/>
    <s v="Chuyển khoản"/>
    <n v="50000"/>
    <s v=""/>
    <s v="QR Code tĩnh đa năng"/>
    <s v="Chuyển khoản Ngân Hàng"/>
    <s v="Ngân hàng hoặc Ví khác"/>
    <s v="PHAN DINH NHA chuyen tien.CT tu 1230111113456 MBBANK IBFT tai MB"/>
    <s v="cfmuoipquoc"/>
    <x v="3"/>
  </r>
  <r>
    <s v="02-09-2025 15:25:08"/>
    <s v="970454_V09025245IBT1eWK9IYSI957123"/>
    <s v="970454_V09025245IBT1eWK9IYSI957123"/>
    <n v="99532079630"/>
    <s v="Thành công"/>
    <s v="NGUYEN VAN PHUC"/>
    <s v=""/>
    <s v="Chuyển khoản"/>
    <n v="18000"/>
    <s v=""/>
    <s v="QR Code tĩnh đa năng"/>
    <s v="Chuyển khoản Ngân Hàng"/>
    <s v="Ngân hàng hoặc Ví khác"/>
    <s v="NGUYEN VAN PHUC Chuyen tien.CT tu 5141108735 NGUYEN VAN PHUC  tai BIDV"/>
    <s v="chulongnhc"/>
    <x v="31"/>
  </r>
  <r>
    <s v="02-09-2025 15:24:49"/>
    <s v="qrc-MOMOJQKW20230803-eac583b0-1f24-43f8-b71c-31483e8fbedc"/>
    <s v="qrc-MOMOJQKW20230803-eac583b0-1f24-43f8-b71c-31483e8fbedc"/>
    <n v="99532861652"/>
    <s v="Thành công"/>
    <s v="Nguyễn Khánh Duy"/>
    <s v="****7511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15:24:39"/>
    <s v="970454_V09025245BFTVG2AGYACV315402"/>
    <s v="970454_V09025245BFTVG2AGYACV315402"/>
    <n v="99532079131"/>
    <s v="Thành công"/>
    <s v="DANG MINH PHUONG"/>
    <s v=""/>
    <s v="Chuyển khoản"/>
    <n v="38000"/>
    <s v=""/>
    <s v="QR Code tĩnh đa năng"/>
    <s v="Chuyển khoản Ngân Hàng"/>
    <s v="Ngân hàng hoặc Ví khác"/>
    <s v="MBVCB.10768680463.5245BFTVG2AGYACV.DANG MINH PHUONG chuyen tien.CT tu 1020767327 DANG MINH PHUONG toi 99MM23359M51027127 MOMO_CA PHE MUOI CHU LONG tai BVBank"/>
    <s v="cfmuoilongthanh"/>
    <x v="35"/>
  </r>
  <r>
    <s v="02-09-2025 15:24:06"/>
    <s v="970454_V09025245IBT1kJQR66FP628659"/>
    <s v="970454_V09025245IBT1kJQR66FP628659"/>
    <n v="99532078473"/>
    <s v="Thành công"/>
    <s v="VND-TGTT-BUI THI NHUNG"/>
    <s v=""/>
    <s v="Chuyển khoản"/>
    <n v="75000"/>
    <s v=""/>
    <s v="QR Code tĩnh đa năng"/>
    <s v="Chuyển khoản Ngân Hàng"/>
    <s v="Ngân hàng hoặc Ví khác"/>
    <s v="BUI THI NHUNG chuyen tien FT25246070400603.CT tu 19035197586019 VND-TGTT-BUI THI NHUNG tai TCB"/>
    <s v="cfmuoitruongdinh"/>
    <x v="9"/>
  </r>
  <r>
    <s v="02-09-2025 15:23:42"/>
    <s v="970454_V09025245IBT1dWLUYVID364223"/>
    <s v="970454_V09025245IBT1dWLUYVID364223"/>
    <n v="99532077987"/>
    <s v="Thành công"/>
    <s v="MBBANK IBFT"/>
    <s v=""/>
    <s v="Chuyển khoản"/>
    <n v="18000"/>
    <s v=""/>
    <s v="QR Code tĩnh đa năng"/>
    <s v="Chuyển khoản Ngân Hàng"/>
    <s v="Ngân hàng hoặc Ví khác"/>
    <s v="NGUYEN THI HA NHU TRAM chuyen tien.CT tu 3040106779999 MBBANK IBFT tai MB"/>
    <s v="cfmuoihodieu"/>
    <x v="19"/>
  </r>
  <r>
    <s v="02-09-2025 15:23:25"/>
    <s v="970454_V09025245IBT1cWJH5W62631967"/>
    <s v="970454_V09025245IBT1cWJH5W62631967"/>
    <n v="99532077701"/>
    <s v="Thành công"/>
    <s v="NGUYEN TUAN KIET"/>
    <s v=""/>
    <s v="Chuyển khoản"/>
    <n v="25000"/>
    <s v=""/>
    <s v="QR Code tĩnh đa năng"/>
    <s v="Chuyển khoản Ngân Hàng"/>
    <s v="Ngân hàng hoặc Ví khác"/>
    <s v="QR - NGUYEN TUAN KIET chuyen tien.CT tu 104869810590 NGUYEN TUAN KIET tai Vietin"/>
    <s v="cfmuoiduonglang"/>
    <x v="7"/>
  </r>
  <r>
    <s v="02-09-2025 15:21:30"/>
    <s v="970454_V09025245IBT1dWLUPHXG353409"/>
    <s v="970454_V09025245IBT1dWLUPHXG353409"/>
    <n v="99532075784"/>
    <s v="Thành công"/>
    <s v="MBBANK IBFT"/>
    <s v=""/>
    <s v="Chuyển khoản"/>
    <n v="54000"/>
    <s v=""/>
    <s v="QR Code tĩnh đa năng"/>
    <s v="Chuyển khoản Ngân Hàng"/>
    <s v="Ngân hàng hoặc Ví khác"/>
    <s v="SA KY NA chuyen tien.CT tu 0387047480 MBBANK IBFT tai MB"/>
    <s v="cfmuoichulongclassic"/>
    <x v="0"/>
  </r>
  <r>
    <s v="02-09-2025 15:21:10"/>
    <s v="970454_V09025245IBT1dWLUP6YF351770"/>
    <s v="970454_V09025245IBT1dWLUP6YF351770"/>
    <n v="99532075429"/>
    <s v="Thành công"/>
    <s v="MBBANK IBFT"/>
    <s v=""/>
    <s v="Chuyển khoản"/>
    <n v="38000"/>
    <s v=""/>
    <s v="QR Code tĩnh đa năng"/>
    <s v="Chuyển khoản Ngân Hàng"/>
    <s v="Ngân hàng hoặc Ví khác"/>
    <s v="NGUYEN QUANG LONG chuyen tien.CT tu 0926330547 MBBANK IBFT tai MB"/>
    <s v="cfmuoibatrieu"/>
    <x v="18"/>
  </r>
  <r>
    <s v="02-09-2025 15:20:39"/>
    <s v="qrc-MOMOJQKW20230803-7ae2fd0a-6401-4c83-a7b9-98d6eb179a1e"/>
    <s v="qrc-MOMOJQKW20230803-7ae2fd0a-6401-4c83-a7b9-98d6eb179a1e"/>
    <n v="99532315129"/>
    <s v="Thành công"/>
    <s v="Nguyễn Vũ Mai Anh"/>
    <s v="****4076"/>
    <s v="Thanh toán"/>
    <n v="18000"/>
    <s v=""/>
    <s v="QR Code tĩnh đa năng"/>
    <s v="Ví MoMo"/>
    <s v="Ví MoMo"/>
    <s v="Thanh toán cho  CÀ PHÊ MUỐI CHÚ LONG - 161 NGÔ TẤT TỐ"/>
    <s v="chulong161ntt"/>
    <x v="37"/>
  </r>
  <r>
    <s v="02-09-2025 15:20:26"/>
    <s v="970454_V09025245IBT1iWMR499B518191"/>
    <s v="970454_V09025245IBT1iWMR499B518191"/>
    <n v="99531604775"/>
    <s v="Thành công"/>
    <s v="LE ANH NGOC"/>
    <s v=""/>
    <s v="Chuyển khoản"/>
    <n v="50000"/>
    <s v=""/>
    <s v="QR Code tĩnh đa năng"/>
    <s v="Chuyển khoản Ngân Hàng"/>
    <s v="Ngân hàng hoặc Ví khác"/>
    <s v="LE ANH NGOC chuyen tien.CT tu 196496203 LE ANH NGOC tai VPBank"/>
    <s v="cfmuoichulongclassic"/>
    <x v="0"/>
  </r>
  <r>
    <s v="02-09-2025 15:20:10"/>
    <s v="970454_V09025245IBT1jWWPFYS5535861"/>
    <s v="970454_V09025245IBT1jWWPFYS5535861"/>
    <n v="99531604489"/>
    <s v="Thành công"/>
    <s v="HA THUC NHAT LINH"/>
    <s v=""/>
    <s v="Chuyển khoản"/>
    <n v="25000"/>
    <s v=""/>
    <s v="QR Code tĩnh đa năng"/>
    <s v="Chuyển khoản Ngân Hàng"/>
    <s v="Ngân hàng hoặc Ví khác"/>
    <s v="HA THUC NHAT LINH TRANSFER-020925-15:20:08 535861.CT tu 11679487 HA THUC NHAT LINH tai ACB"/>
    <s v="cfmuoiduonglang"/>
    <x v="7"/>
  </r>
  <r>
    <s v="02-09-2025 15:20:02"/>
    <s v="qrc-MOMOJQKW20230803-36957929-285f-44a5-831c-a0ab0fcc19a6"/>
    <s v="qrc-MOMOJQKW20230803-36957929-285f-44a5-831c-a0ab0fcc19a6"/>
    <n v="99532248379"/>
    <s v="Thành công"/>
    <s v="Phan Kiến Dũng"/>
    <s v="****1608"/>
    <s v="Thanh toán"/>
    <n v="50000"/>
    <s v=""/>
    <s v="QR Code tĩnh đa năng"/>
    <s v="Ví MoMo"/>
    <s v="Ví MoMo"/>
    <s v="Thanh toán cho  CÀ PHÊ MUỐI CHÚ LONG - 07 BÌNH LONG"/>
    <s v="chulong07bl"/>
    <x v="24"/>
  </r>
  <r>
    <s v="02-09-2025 15:19:53"/>
    <s v="970454_V09025245IBT1dWLUPPR7346072"/>
    <s v="970454_V09025245IBT1dWLUPPR7346072"/>
    <n v="99531604207"/>
    <s v="Thành công"/>
    <s v="MBBANK IBFT"/>
    <s v=""/>
    <s v="Chuyển khoản"/>
    <n v="25000"/>
    <s v=""/>
    <s v="QR Code tĩnh đa năng"/>
    <s v="Chuyển khoản Ngân Hàng"/>
    <s v="Ngân hàng hoặc Ví khác"/>
    <s v="BUI VU TUAN DAT chuyen tien.CT tu 099928082007 MBBANK IBFT tai MB"/>
    <s v="chulong67hg"/>
    <x v="4"/>
  </r>
  <r>
    <s v="02-09-2025 15:19:43"/>
    <s v="970454_V09025245IBT1fWUWHXG9283072"/>
    <s v="970454_V09025245IBT1fWUWHXG9283072"/>
    <n v="99531604027"/>
    <s v="Thành công"/>
    <s v="TRAN DUY DUC"/>
    <s v=""/>
    <s v="Chuyển khoản"/>
    <n v="25000"/>
    <s v=""/>
    <s v="QR Code tĩnh đa năng"/>
    <s v="Chuyển khoản Ngân Hàng"/>
    <s v="Ngân hàng hoặc Ví khác"/>
    <s v="MBVCB.10768633376.283072.TRAN DUY DUC chuyen tien.CT tu 1021061897 TRAN DUY DUC toi 99MM24085M27127372 MOMO_CA PHE MUOI CHU LONG tai BVBank"/>
    <s v="cfmuoithanhnhan"/>
    <x v="6"/>
  </r>
  <r>
    <s v="02-09-2025 15:17:43"/>
    <s v="970454_V09025245BFTVG2AGLVIV270030"/>
    <s v="970454_V09025245BFTVG2AGLVIV270030"/>
    <n v="99531601892"/>
    <s v="Thành công"/>
    <s v="DAU THI BINH DUONG"/>
    <s v=""/>
    <s v="Chuyển khoản"/>
    <n v="25000"/>
    <s v=""/>
    <s v="QR Code tĩnh đa năng"/>
    <s v="Chuyển khoản Ngân Hàng"/>
    <s v="Ngân hàng hoặc Ví khác"/>
    <s v="MBVCB.10768615572.5245BFTVG2AGLVIV.DAU THI BINH DUONG chuyen tien.CT tu 1020151827 DAU THI BINH DUONG toi 99MM23356M93020162 MOMO_CA PHE MUOI CHU LONG tai BVBank"/>
    <s v="cfmuoitruongdinh"/>
    <x v="9"/>
  </r>
  <r>
    <s v="02-09-2025 15:16:39"/>
    <s v="970454_V09025245IBT1eWK9VTFM895001"/>
    <s v="970454_V09025245IBT1eWK9VTFM895001"/>
    <n v="99531132609"/>
    <s v="Thành công"/>
    <s v="MAI PHUONG THAO"/>
    <s v=""/>
    <s v="Chuyển khoản"/>
    <n v="17000"/>
    <s v=""/>
    <s v="QR Code tĩnh đa năng"/>
    <s v="Chuyển khoản Ngân Hàng"/>
    <s v="Ngân hàng hoặc Ví khác"/>
    <s v="MAI PHUONG THAO Chuyen tien.CT tu 5811744157 MAI PHUONG THAO  tai BIDV"/>
    <s v="chulong66nh"/>
    <x v="44"/>
  </r>
  <r>
    <s v="02-09-2025 15:15:42"/>
    <s v="qrc-MOMOJQKW20230803-83d57bef-bd18-4dbe-9fc4-08c6eb6a311c"/>
    <s v="qrc-MOMOJQKW20230803-83d57bef-bd18-4dbe-9fc4-08c6eb6a311c"/>
    <n v="99531880538"/>
    <s v="Thành công"/>
    <s v="Nguyễn Đăng Khoa"/>
    <s v="****3071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5:15:26"/>
    <s v="qrc-MOMOJQKW20230803-f19417e6-e7f7-42a3-8c63-378152f87c04"/>
    <s v="qrc-MOMOJQKW20230803-f19417e6-e7f7-42a3-8c63-378152f87c04"/>
    <n v="99531776941"/>
    <s v="Thành công"/>
    <s v="Lê Thị Cẩm Tiên"/>
    <s v="****4507"/>
    <s v="Thanh toán"/>
    <n v="8000"/>
    <s v=""/>
    <s v="QR Code tĩnh đa năng"/>
    <s v="Ví MoMo"/>
    <s v="Ví MoMo"/>
    <s v="Thanh toán cho  CÀ PHÊ MUỐI CHÚ LONG - TRẦN HƯNG ĐẠO - BÌNH DƯƠNG"/>
    <s v="cfmuoithungdao"/>
    <x v="11"/>
  </r>
  <r>
    <s v="02-09-2025 15:15:22"/>
    <s v="970454_V09025245IBT1kJQRKLZK592788"/>
    <s v="970454_V09025245IBT1kJQRKLZK592788"/>
    <n v="99531131212"/>
    <s v="Thành công"/>
    <s v="VND-TGTT-NGUYEN TRUNG TIN"/>
    <s v=""/>
    <s v="Chuyển khoản"/>
    <n v="54000"/>
    <s v=""/>
    <s v="QR Code tĩnh đa năng"/>
    <s v="Chuyển khoản Ngân Hàng"/>
    <s v="Ngân hàng hoặc Ví khác"/>
    <s v="NGUYEN TRUNG TIN chuyen tien FT25246298650207.CT tu 19039604274014 VND-TGTT-NGUYEN TRUNG TIN tai TCB"/>
    <s v="chulongnhc"/>
    <x v="31"/>
  </r>
  <r>
    <s v="02-09-2025 15:15:13"/>
    <s v="970454_V09025245IBT1iWMRBPSN511444"/>
    <s v="970454_V09025245IBT1iWMRBPSN511444"/>
    <n v="99531131025"/>
    <s v="Thành công"/>
    <s v="HO HUU HAI"/>
    <s v=""/>
    <s v="Chuyển khoản"/>
    <n v="18000"/>
    <s v=""/>
    <s v="QR Code tĩnh đa năng"/>
    <s v="Chuyển khoản Ngân Hàng"/>
    <s v="Ngân hàng hoặc Ví khác"/>
    <s v="HO HUU HAI chuyen tien.CT tu 0916997576 HO HUU HAI tai VPBank"/>
    <s v="chulong884phuriengdo"/>
    <x v="14"/>
  </r>
  <r>
    <s v="02-09-2025 15:15:02"/>
    <s v="2VBLB9LN3Y4GLHZE10VP"/>
    <s v="2VBLB9LN3Y4GLHZE10VP"/>
    <n v="99531130784"/>
    <s v="Thành công"/>
    <s v="NGUYEN QUOC TRUNG"/>
    <s v=""/>
    <s v="Chuyển khoản"/>
    <n v="25000"/>
    <s v=""/>
    <s v="QR Code động đa năng"/>
    <s v="Chuyển khoản Ngân Hàng"/>
    <s v="Ngân hàng hoặc Ví khác"/>
    <s v="2VBLB9LN3Y4GLHZE10VP"/>
    <s v="chulong108thd"/>
    <x v="10"/>
  </r>
  <r>
    <s v="02-09-2025 15:14:54"/>
    <s v="970454_V09025245IBT1cWJHYS46616159"/>
    <s v="970454_V09025245IBT1cWJHYS46616159"/>
    <n v="99531130666"/>
    <s v="Thành công"/>
    <s v="DANG DUONG HAU"/>
    <s v=""/>
    <s v="Chuyển khoản"/>
    <n v="25000"/>
    <s v=""/>
    <s v="QR Code tĩnh đa năng"/>
    <s v="Chuyển khoản Ngân Hàng"/>
    <s v="Ngân hàng hoặc Ví khác"/>
    <s v="QR - DANG DUONG HAU chuyen tien.CT tu 107874805819 DANG DUONG HAU tai Vietin"/>
    <s v="chulong161ntt"/>
    <x v="37"/>
  </r>
  <r>
    <s v="02-09-2025 15:14:23"/>
    <s v="970454_V09025245IBT1bWK9DEDV198549"/>
    <s v="970454_V09025245IBT1bWK9DEDV198549"/>
    <n v="99531130141"/>
    <s v="Thành công"/>
    <s v="Ho Thanh Hien"/>
    <s v=""/>
    <s v="Chuyển khoản"/>
    <n v="50000"/>
    <s v=""/>
    <s v="QR Code tĩnh đa năng"/>
    <s v="Chuyển khoản Ngân Hàng"/>
    <s v="Ngân hàng hoặc Ví khác"/>
    <s v="HO THANH HIEN chuyen tien.CT tu 0035100025447007 Ho Thanh Hien tai OCB"/>
    <s v="chulongbentre"/>
    <x v="22"/>
  </r>
  <r>
    <s v="02-09-2025 15:14:12"/>
    <s v="970454_V09025245IBT1eWK9VPTN877261"/>
    <s v="970454_V09025245IBT1eWK9VPTN877261"/>
    <n v="99531129991"/>
    <s v="Thành công"/>
    <s v="VU QUOC ANH"/>
    <s v=""/>
    <s v="Chuyển khoản"/>
    <n v="18000"/>
    <s v=""/>
    <s v="QR Code tĩnh đa năng"/>
    <s v="Chuyển khoản Ngân Hàng"/>
    <s v="Ngân hàng hoặc Ví khác"/>
    <s v="VU QUOC ANH Chuyen tien.CT tu 5610724044 VU QUOC ANH  tai BIDV"/>
    <s v="cfmuoileduan"/>
    <x v="13"/>
  </r>
  <r>
    <s v="02-09-2025 15:14:01"/>
    <s v="970454_V09025245IBT1kJQRKB69587250"/>
    <s v="970454_V09025245IBT1kJQRKB69587250"/>
    <n v="99531039817"/>
    <s v="Thành công"/>
    <s v="VND-TGTT-DO THI THANH PHUONG"/>
    <s v=""/>
    <s v="Chuyển khoản"/>
    <n v="25000"/>
    <s v=""/>
    <s v="QR Code tĩnh đa năng"/>
    <s v="Chuyển khoản Ngân Hàng"/>
    <s v="Ngân hàng hoặc Ví khác"/>
    <s v="DO THI THANH PHUONG chuyen tien FT25246964048685.CT tu 19027677193014 VND-TGTT-DO THI THANH PHUONG tai TCB"/>
    <s v="chulongnhc"/>
    <x v="31"/>
  </r>
  <r>
    <s v="02-09-2025 15:13:29"/>
    <s v="JPEV14K5WSB3K4W20F7G"/>
    <s v="JPEV14K5WSB3K4W20F7G"/>
    <n v="99531607449"/>
    <s v="Thành công"/>
    <s v="Ngô Vịnh Nghi"/>
    <s v="****8476"/>
    <s v="Thanh toán"/>
    <n v="25000"/>
    <s v=""/>
    <s v="QR Code động đa năng"/>
    <s v="Ví MoMo"/>
    <s v="Ví MoMo"/>
    <s v="JPEV14K5WSB3K4W20F7G"/>
    <s v="chulong301ndc"/>
    <x v="5"/>
  </r>
  <r>
    <s v="02-09-2025 15:12:36"/>
    <s v="970454_V09025245VNIBJ2LL9PTN669884"/>
    <s v="970454_V09025245VNIBJ2LL9PTN669884"/>
    <n v="99531038435"/>
    <s v="Thành công"/>
    <s v="TRAN THI KIM DUNG"/>
    <s v=""/>
    <s v="Chuyển khoản"/>
    <n v="60000"/>
    <s v=""/>
    <s v="QR Code tĩnh đa năng"/>
    <s v="Chuyển khoản Ngân Hàng"/>
    <s v="Ngân hàng hoặc Ví khác"/>
    <s v="TRAN THI KIM DUNG CHUYEN TIEN DEN MOMO_CA PHE MUOI CHU LONG - 99MM24157M78095712"/>
    <s v="cfmuoiduonglang"/>
    <x v="7"/>
  </r>
  <r>
    <s v="02-09-2025 15:12:15"/>
    <s v="970454_V09025245NAMAA22TPS1S478304"/>
    <s v="970454_V09025245NAMAA22TPS1S478304"/>
    <n v="99531038081"/>
    <s v="Thành công"/>
    <s v="NGUYEN THI NGOC TAM"/>
    <s v=""/>
    <s v="Chuyển khoản"/>
    <n v="18000"/>
    <s v=""/>
    <s v="QR Code tĩnh đa năng"/>
    <s v="Chuyển khoản Ngân Hàng"/>
    <s v="Ngân hàng hoặc Ví khác"/>
    <s v="NGUYEN THI NGOC TAM CHUYEN KHOAN"/>
    <s v="cfmuoihodieu"/>
    <x v="19"/>
  </r>
  <r>
    <s v="02-09-2025 15:10:24"/>
    <s v="970454_V09025245IBT1bWK9SNEM133723"/>
    <s v="970454_V09025245IBT1bWK9SNEM133723"/>
    <n v="99530569882"/>
    <s v="Thành công"/>
    <s v="NGUYEN THANH HUYEN"/>
    <s v=""/>
    <s v="Chuyển khoản"/>
    <n v="100000"/>
    <s v=""/>
    <s v="QR Code tĩnh đa năng"/>
    <s v="Chuyển khoản Ngân Hàng"/>
    <s v="Ngân hàng hoặc Ví khác"/>
    <s v="Nguyen Thanh Huyen chuyen tien.CT tu 80000008405 NGUYEN THANH HUYEN tai MSB"/>
    <s v="cfmuoitruongdinh"/>
    <x v="9"/>
  </r>
  <r>
    <s v="02-09-2025 15:08:37"/>
    <s v="qrc-MOMOJQKW20230803-eeaba62d-6bab-45da-a392-aafa0f4468d5"/>
    <s v="qrc-MOMOJQKW20230803-eeaba62d-6bab-45da-a392-aafa0f4468d5"/>
    <n v="99531135753"/>
    <s v="Thành công"/>
    <s v="Nguyễn Đức Cường"/>
    <s v="****5519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5:08:36"/>
    <s v="970454_V09025245BFTVG2AGL2F9210589"/>
    <s v="970454_V09025245BFTVG2AGL2F9210589"/>
    <n v="99530568200"/>
    <s v="Thành công"/>
    <s v="NGUYEN XUAN HY"/>
    <s v=""/>
    <s v="Chuyển khoản"/>
    <n v="40000"/>
    <s v=""/>
    <s v="QR Code tĩnh đa năng"/>
    <s v="Chuyển khoản Ngân Hàng"/>
    <s v="Ngân hàng hoặc Ví khác"/>
    <s v="MBVCB.10768525986.5245BFTVG2AGL2F9.NGUYEN XUAN HY chuyen tien.CT tu 1027509629 NGUYEN XUAN HY toi 99MM24302M91010043 MOMO_CA PHE MUOI CHU LONG tai BVBank"/>
    <s v="chulonghhg"/>
    <x v="26"/>
  </r>
  <r>
    <s v="02-09-2025 15:07:53"/>
    <s v="qrc-MOMOJQKW20230803-b2147a04-b363-4fef-9d7a-7e5efcfce347"/>
    <s v="qrc-MOMOJQKW20230803-b2147a04-b363-4fef-9d7a-7e5efcfce347"/>
    <n v="99531034841"/>
    <s v="Thành công"/>
    <s v="Dương Huỳnh Ngọc Hân"/>
    <s v="****4610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15:06:48"/>
    <s v="970454_V09025245IBT1kJQRGNJ7558319"/>
    <s v="970454_V09025245IBT1kJQRGNJ7558319"/>
    <n v="99530566335"/>
    <s v="Thành công"/>
    <s v="VND-TGTT-VU THUY TRANG"/>
    <s v=""/>
    <s v="Chuyển khoản"/>
    <n v="25000"/>
    <s v=""/>
    <s v="QR Code tĩnh đa năng"/>
    <s v="Chuyển khoản Ngân Hàng"/>
    <s v="Ngân hàng hoặc Ví khác"/>
    <s v="VU THUY TRANG chuyen tien FT25246432116630.CT tu 19034087737015 VND-TGTT-VU THUY TRANG tai TCB"/>
    <s v="cfmuoitruongdinh"/>
    <x v="9"/>
  </r>
  <r>
    <s v="02-09-2025 15:06:08"/>
    <s v="970454_V09025245BFTVG2AG2I5N195904"/>
    <s v="970454_V09025245BFTVG2AG2I5N195904"/>
    <n v="99530101036"/>
    <s v="Thành công"/>
    <s v="VO TRUONG CHINH"/>
    <s v=""/>
    <s v="Chuyển khoản"/>
    <n v="22000"/>
    <s v=""/>
    <s v="QR Code tĩnh đa năng"/>
    <s v="Chuyển khoản Ngân Hàng"/>
    <s v="Ngân hàng hoặc Ví khác"/>
    <s v="MBVCB.10768505268.5245BFTVG2AG2I5N.VO TRUONG CHINH chuyen tien.CT tu 1025404394 VO TRUONG CHINH toi 99MM24107M19043951 MOMO_CA PHE MUOI CHU LONG tai BVBank"/>
    <s v="cfmuoivvkiet"/>
    <x v="40"/>
  </r>
  <r>
    <s v="02-09-2025 15:05:53"/>
    <s v="970454_V09025245BFTVG2AG2IXD194869"/>
    <s v="970454_V09025245BFTVG2AG2IXD194869"/>
    <n v="99530100771"/>
    <s v="Thành công"/>
    <s v="SAI HOANG SON TUNG"/>
    <s v=""/>
    <s v="Chuyển khoản"/>
    <n v="25000"/>
    <s v=""/>
    <s v="QR Code tĩnh đa năng"/>
    <s v="Chuyển khoản Ngân Hàng"/>
    <s v="Ngân hàng hoặc Ví khác"/>
    <s v="MBVCB.10768504302.5245BFTVG2AG2IXD.SAI HOANG SON TUNG chuyen tien.CT tu 7908270760 SAI HOANG SON TUNG toi 99MM24313M93002905 MOMO_CA PHE MUOI CHU LONG tai BVBank"/>
    <s v="chulong161ntt"/>
    <x v="37"/>
  </r>
  <r>
    <s v="02-09-2025 15:05:40"/>
    <s v="970454_V09025245BFTVG2AG2IAS193443"/>
    <s v="970454_V09025245BFTVG2AG2IAS193443"/>
    <n v="99530100565"/>
    <s v="Thành công"/>
    <s v="NGUYEN QUOC KHANH"/>
    <s v=""/>
    <s v="Chuyển khoản"/>
    <n v="16000"/>
    <s v=""/>
    <s v="QR Code tĩnh đa năng"/>
    <s v="Chuyển khoản Ngân Hàng"/>
    <s v="Ngân hàng hoặc Ví khác"/>
    <s v="MBVCB.10768502890.5245BFTVG2AG2IAS.NGUYEN QUOC KHANH chuyen tien.CT tu 1041028119 NGUYEN QUOC KHANH toi 99MM23359M93018009 MOMO_CA PHE MUOI CHU LONG tai BVBank"/>
    <s v="cfmuoimytho"/>
    <x v="43"/>
  </r>
  <r>
    <s v="02-09-2025 15:05:11"/>
    <s v="qrc-MOMOJQKW20230803-7b2d8024-a118-443f-a5c9-4d0df2816efe"/>
    <s v="qrc-MOMOJQKW20230803-7b2d8024-a118-443f-a5c9-4d0df2816efe"/>
    <n v="99530731632"/>
    <s v="Thành công"/>
    <s v="Trương Đức Cường"/>
    <s v="****9970"/>
    <s v="Thanh toán"/>
    <n v="18000"/>
    <s v=""/>
    <s v="QR Code tĩnh đa năng"/>
    <s v="Ví MoMo"/>
    <s v="Ví MoMo"/>
    <s v="Thanh toán cho  CÀ PHÊ MUỐI CHÚ LONG - 71 HẬU GIANG"/>
    <s v="chulong71hg"/>
    <x v="30"/>
  </r>
  <r>
    <s v="02-09-2025 15:05:01"/>
    <s v="970454_V09025245IBT1cWJHPVSG598125"/>
    <s v="970454_V09025245IBT1cWJHPVSG598125"/>
    <n v="99530099974"/>
    <s v="Thành công"/>
    <s v="NGUYEN QUOC HOA"/>
    <s v=""/>
    <s v="Chuyển khoản"/>
    <n v="64000"/>
    <s v=""/>
    <s v="QR Code tĩnh đa năng"/>
    <s v="Chuyển khoản Ngân Hàng"/>
    <s v="Ngân hàng hoặc Ví khác"/>
    <s v="QR - NGUYEN QUOC HOA Chuyen tien.CT tu 104881662753 NGUYEN QUOC HOA tai Vietin"/>
    <s v="chulongnhc"/>
    <x v="31"/>
  </r>
  <r>
    <s v="02-09-2025 15:04:59"/>
    <s v="970454_V09025245IBT1iWMRYR8Q230685"/>
    <s v="970454_V09025245IBT1iWMRYR8Q230685"/>
    <n v="99530099951"/>
    <s v="Thành công"/>
    <s v="TUONG ANH THANG"/>
    <s v=""/>
    <s v="Chuyển khoản"/>
    <n v="36000"/>
    <s v=""/>
    <s v="QR Code tĩnh đa năng"/>
    <s v="Chuyển khoản Ngân Hàng"/>
    <s v="Ngân hàng hoặc Ví khác"/>
    <s v="Tuong Anh Thang chuyen tien QR.CT tu 88939899999 TUONG ANH THANG tai TPBank"/>
    <s v="cfmuoitruongdinh"/>
    <x v="9"/>
  </r>
  <r>
    <s v="02-09-2025 15:04:49"/>
    <s v="qrc-MOMOJQKW20230803-70261b9c-2ff4-4e04-a738-8a7b7f148471"/>
    <s v="qrc-MOMOJQKW20230803-70261b9c-2ff4-4e04-a738-8a7b7f148471"/>
    <n v="99530745248"/>
    <s v="Thành công"/>
    <s v="Trương Ngọc Mai"/>
    <s v="****6891"/>
    <s v="Thanh toán"/>
    <n v="50000"/>
    <s v=""/>
    <s v="QR Code tĩnh đa năng"/>
    <s v="Ví MoMo"/>
    <s v="Ví MoMo"/>
    <s v="Thanh toán cho  CÀ PHÊ MUỐI CHÚ LONG - THANH NHÀN - HÀ NỘI"/>
    <s v="cfmuoithanhnhan"/>
    <x v="6"/>
  </r>
  <r>
    <s v="02-09-2025 15:04:33"/>
    <s v="qrc-MOMOJQKW20230803-09e28667-5c49-4ca9-a5fc-156ca37238a0"/>
    <s v="qrc-MOMOJQKW20230803-09e28667-5c49-4ca9-a5fc-156ca37238a0"/>
    <n v="99530743845"/>
    <s v="Thành công"/>
    <s v="Nguyễn Thị Hồng Nhung"/>
    <s v="****8776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5:04:17"/>
    <s v="970454_V09025245IBT1cWJHP9XZ595973"/>
    <s v="970454_V09025245IBT1cWJHP9XZ595973"/>
    <n v="99530009283"/>
    <s v="Thành công"/>
    <s v="TRAN THI NHU QUYNH"/>
    <s v=""/>
    <s v="Chuyển khoản"/>
    <n v="54000"/>
    <s v=""/>
    <s v="QR Code tĩnh đa năng"/>
    <s v="Chuyển khoản Ngân Hàng"/>
    <s v="Ngân hàng hoặc Ví khác"/>
    <s v="QR - TRAN THI NHU QUYNH chuyen tien.CT tu 101873525811 TRAN THI NHU QUYNH tai Vietin"/>
    <s v="chulong67hg"/>
    <x v="4"/>
  </r>
  <r>
    <s v="02-09-2025 15:03:49"/>
    <s v="qrc-MOMOJQKW20230803-ae0c256f-abcd-4601-9ec3-fd49452286b3"/>
    <s v="qrc-MOMOJQKW20230803-ae0c256f-abcd-4601-9ec3-fd49452286b3"/>
    <n v="99530667220"/>
    <s v="Thành công"/>
    <s v="Đặng Quang Hiển"/>
    <s v="****77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5:03:24"/>
    <s v="970454_V09025245IBT1dWLUMRUV292412"/>
    <s v="970454_V09025245IBT1dWLUMRUV292412"/>
    <n v="99530008473"/>
    <s v="Thành công"/>
    <s v="MBBANK IBFT"/>
    <s v=""/>
    <s v="Chuyển khoản"/>
    <n v="25000"/>
    <s v=""/>
    <s v="QR Code tĩnh đa năng"/>
    <s v="Chuyển khoản Ngân Hàng"/>
    <s v="Ngân hàng hoặc Ví khác"/>
    <s v="DANG THI HANG NGA chuyen tien.CT tu 4017122005 MBBANK IBFT tai MB"/>
    <s v="cfmuoihtp"/>
    <x v="42"/>
  </r>
  <r>
    <s v="02-09-2025 15:03:17"/>
    <s v="970454_V09025245IBT1dWLUMXGG291879"/>
    <s v="970454_V09025245IBT1dWLUMXGG291879"/>
    <n v="99530008334"/>
    <s v="Thành công"/>
    <s v="MBBANK IBFT"/>
    <s v=""/>
    <s v="Chuyển khoản"/>
    <n v="8000"/>
    <s v=""/>
    <s v="QR Code tĩnh đa năng"/>
    <s v="Chuyển khoản Ngân Hàng"/>
    <s v="Ngân hàng hoặc Ví khác"/>
    <s v="LE QUANG HUNG chuyen tien.CT tu 0349341219 MBBANK IBFT tai MB"/>
    <s v="cfmuoileduan"/>
    <x v="13"/>
  </r>
  <r>
    <s v="02-09-2025 15:03:13"/>
    <s v="970454_V09025245IBT1kJQRG9E6543790"/>
    <s v="970454_V09025245IBT1kJQRG9E6543790"/>
    <n v="99530008253"/>
    <s v="Thành công"/>
    <s v="VND-TGTT-NGUYEN THANH CHAU ANH"/>
    <s v=""/>
    <s v="Chuyển khoản"/>
    <n v="50000"/>
    <s v=""/>
    <s v="QR Code tĩnh đa năng"/>
    <s v="Chuyển khoản Ngân Hàng"/>
    <s v="Ngân hàng hoặc Ví khác"/>
    <s v="NGUYEN THANH CHAU ANH chuyen tien FT25246190100189.CT tu 19034797668012 VND-TGTT-NGUYEN THANH CHAU ANH tai TCB"/>
    <s v="cfmuoiduonglang"/>
    <x v="7"/>
  </r>
  <r>
    <s v="02-09-2025 15:03:12"/>
    <s v="970454_V09025245IBT1kJQRG97F543724"/>
    <s v="970454_V09025245IBT1kJQRG97F543724"/>
    <n v="99530008251"/>
    <s v="Thành công"/>
    <s v="VND-TGTT-HO TU HAI"/>
    <s v=""/>
    <s v="Chuyển khoản"/>
    <n v="25000"/>
    <s v=""/>
    <s v="QR Code tĩnh đa năng"/>
    <s v="Chuyển khoản Ngân Hàng"/>
    <s v="Ngân hàng hoặc Ví khác"/>
    <s v="HO TU HAI  chuyen tien FT25246473396932.CT tu 19030933610011 VND-TGTT-HO TU HAI  tai TCB"/>
    <s v="cfmuointrtruc"/>
    <x v="12"/>
  </r>
  <r>
    <s v="02-09-2025 15:02:35"/>
    <s v="970454_V09025245IBT1iWMRYGET495131"/>
    <s v="970454_V09025245IBT1iWMRYGET495131"/>
    <n v="99530007601"/>
    <s v="Thành công"/>
    <s v="NGUYEN DUY LINH"/>
    <s v=""/>
    <s v="Chuyển khoản"/>
    <n v="50000"/>
    <s v=""/>
    <s v="QR Code tĩnh đa năng"/>
    <s v="Chuyển khoản Ngân Hàng"/>
    <s v="Ngân hàng hoặc Ví khác"/>
    <s v="NGUYEN DUY LINH chuyen tien.CT tu 0902232110 NGUYEN DUY LINH tai VPBank"/>
    <s v="cfmuoithanhnhan"/>
    <x v="6"/>
  </r>
  <r>
    <s v="02-09-2025 15:02:18"/>
    <s v="970454_V09025245IBT1iWMRYAYW494779"/>
    <s v="970454_V09025245IBT1iWMRYAYW494779"/>
    <n v="99530007309"/>
    <s v="Thành công"/>
    <s v="HUYNH TRUC DIEM TRANG"/>
    <s v=""/>
    <s v="Chuyển khoản"/>
    <n v="25000"/>
    <s v=""/>
    <s v="QR Code tĩnh đa năng"/>
    <s v="Chuyển khoản Ngân Hàng"/>
    <s v="Ngân hàng hoặc Ví khác"/>
    <s v="HUYNH TRUC DIEM TRANG chuyen tien.CT tu 0938783712 HUYNH TRUC DIEM TRANG tai VPBank"/>
    <s v="cfmuoihtp"/>
    <x v="42"/>
  </r>
  <r>
    <s v="02-09-2025 15:01:58"/>
    <s v="qrc-MOMOJQKW20230803-768dae0f-37a4-496f-bc89-8715dd6381e2"/>
    <s v="qrc-MOMOJQKW20230803-768dae0f-37a4-496f-bc89-8715dd6381e2"/>
    <n v="99530475923"/>
    <s v="Thành công"/>
    <s v="Lê Đoàn Nhật Minh"/>
    <s v="****6431"/>
    <s v="Thanh toán"/>
    <n v="16000"/>
    <s v=""/>
    <s v="QR Code tĩnh đa năng"/>
    <s v="Ví MoMo"/>
    <s v="Ví MoMo"/>
    <s v="Thanh toán cho  CÀ PHÊ MUỐI CHÚ LONG - TRẦN HƯNG ĐẠO - BÌNH DƯƠNG"/>
    <s v="cfmuoithungdao"/>
    <x v="11"/>
  </r>
  <r>
    <s v="02-09-2025 15:01:12"/>
    <s v="970454_V09025245IBT1kJQRAHMF535944"/>
    <s v="970454_V09025245IBT1kJQRAHMF535944"/>
    <n v="99530006215"/>
    <s v="Thành công"/>
    <s v="VND-TGTT-NGUYEN VAN LINH"/>
    <s v=""/>
    <s v="Chuyển khoản"/>
    <n v="60000"/>
    <s v=""/>
    <s v="QR Code tĩnh đa năng"/>
    <s v="Chuyển khoản Ngân Hàng"/>
    <s v="Ngân hàng hoặc Ví khác"/>
    <s v="NGUYEN VAN LINH chuyen tien FT25246787052900.CT tu 19033815642011 VND-TGTT-NGUYEN VAN LINH tai TCB"/>
    <s v="cfmuoiduonglang"/>
    <x v="7"/>
  </r>
  <r>
    <s v="02-09-2025 15:00:38"/>
    <s v="970454_V09025245IBT1dWLUM8NM260120"/>
    <s v="970454_V09025245IBT1dWLUM8NM260120"/>
    <n v="99530005730"/>
    <s v="Thành công"/>
    <s v="MBBANK IBFT"/>
    <s v=""/>
    <s v="Chuyển khoản"/>
    <n v="24000"/>
    <s v=""/>
    <s v="QR Code tĩnh đa năng"/>
    <s v="Chuyển khoản Ngân Hàng"/>
    <s v="Ngân hàng hoặc Ví khác"/>
    <s v="NGUYEN NGOC CHAU chuyen tien.CT tu 0384406714 MBBANK IBFT tai MB"/>
    <s v="cfmuoipquoc"/>
    <x v="3"/>
  </r>
  <r>
    <s v="02-09-2025 15:00:17"/>
    <s v="970454_V09025245IBT1hQF2CFXA363443"/>
    <s v="970454_V09025245IBT1hQF2CFXA363443"/>
    <n v="99530005341"/>
    <s v="Thành công"/>
    <s v="SACOMBANK"/>
    <s v=""/>
    <s v="Chuyển khoản"/>
    <n v="16000"/>
    <s v=""/>
    <s v="QR Code tĩnh đa năng"/>
    <s v="Chuyển khoản Ngân Hàng"/>
    <s v="Ngân hàng hoặc Ví khác"/>
    <s v="IBFT HOANG NGUYEN PHUONG NGHI chuyen tien.CT tu 060334810642 SACOMBANK tai SACOMBANK"/>
    <s v="chulong161ntt"/>
    <x v="37"/>
  </r>
  <r>
    <s v="02-09-2025 15:00:15"/>
    <s v="970454_V09025245IBT1dWLUMMI2258523"/>
    <s v="970454_V09025245IBT1dWLUMMI2258523"/>
    <n v="99529551729"/>
    <s v="Thành công"/>
    <s v="MBBANK IBFT"/>
    <s v=""/>
    <s v="Chuyển khoản"/>
    <n v="90000"/>
    <s v=""/>
    <s v="QR Code tĩnh đa năng"/>
    <s v="Chuyển khoản Ngân Hàng"/>
    <s v="Ngân hàng hoặc Ví khác"/>
    <s v="NGO THI TUYET PHUONG chuyen tien.CT tu 305122020 MBBANK IBFT tai MB"/>
    <s v="chulong67hg"/>
    <x v="4"/>
  </r>
  <r>
    <s v="02-09-2025 14:59:34"/>
    <s v="qrc-MOMOJQKW20230803-c655b813-8d57-46c5-9c5a-bdb586dda22b"/>
    <s v="qrc-MOMOJQKW20230803-c655b813-8d57-46c5-9c5a-bdb586dda22b"/>
    <n v="99530263103"/>
    <s v="Thành công"/>
    <s v="Nguyễn Như Ngọc"/>
    <s v="****9834"/>
    <s v="Thanh toán"/>
    <n v="75000"/>
    <s v=""/>
    <s v="QR Code tĩnh đa năng"/>
    <s v="Ví MoMo"/>
    <s v="Ví MoMo"/>
    <s v="Thanh toán cho  CÀ PHÊ MUỐI CHÚ LONG - 101 THÍCH QUẢNG ĐỨC"/>
    <s v="chulong101tqd"/>
    <x v="32"/>
  </r>
  <r>
    <s v="02-09-2025 14:58:55"/>
    <s v="970454_V09025245IBT1dWLUMWJL271896"/>
    <s v="970454_V09025245IBT1dWLUMWJL271896"/>
    <n v="99529550494"/>
    <s v="Thành công"/>
    <s v="MBBANK IBFT"/>
    <s v=""/>
    <s v="Chuyển khoản"/>
    <n v="45000"/>
    <s v=""/>
    <s v="QR Code tĩnh đa năng"/>
    <s v="Chuyển khoản Ngân Hàng"/>
    <s v="Ngân hàng hoặc Ví khác"/>
    <s v="PHAM KIM NGAN chuyen tien.CT tu 0972729524 MBBANK IBFT tai MB"/>
    <s v="cfmuoitruongdinh"/>
    <x v="9"/>
  </r>
  <r>
    <s v="02-09-2025 14:58:36"/>
    <s v="970454_V09025245IBT1hQF2C66E361691"/>
    <s v="970454_V09025245IBT1hQF2C66E361691"/>
    <n v="99529550192"/>
    <s v="Thành công"/>
    <s v="SACOMBANK"/>
    <s v=""/>
    <s v="Chuyển khoản"/>
    <n v="8000"/>
    <s v=""/>
    <s v="QR Code tĩnh đa năng"/>
    <s v="Chuyển khoản Ngân Hàng"/>
    <s v="Ngân hàng hoặc Ví khác"/>
    <s v="IBFT LE THI KIM NGAN chuyen tien.CT tu 4221510727350194 SACOMBANK tai SACOMBANK"/>
    <s v="cfmuointrtruc"/>
    <x v="12"/>
  </r>
  <r>
    <s v="02-09-2025 14:58:26"/>
    <s v="qrc-MOMOJQKW20230803-3263ca59-e82c-40b6-b0bf-63635c859225"/>
    <s v="qrc-MOMOJQKW20230803-3263ca59-e82c-40b6-b0bf-63635c859225"/>
    <n v="99530182330"/>
    <s v="Thành công"/>
    <s v="Hoàng Phi Long"/>
    <s v="****0978"/>
    <s v="Thanh toán"/>
    <n v="8000"/>
    <s v=""/>
    <s v="QR Code tĩnh đa năng"/>
    <s v="Ví MoMo"/>
    <s v="Ví MoMo"/>
    <s v="Thanh toán cho  Cà Phê Muối Chú Long - Đoàn Thị Điểm - Huế"/>
    <s v="cfmuoidthidi"/>
    <x v="8"/>
  </r>
  <r>
    <s v="02-09-2025 14:58:03"/>
    <s v="970454_V09025245IBT1dWLUVFWP248775"/>
    <s v="970454_V09025245IBT1dWLUVFWP248775"/>
    <n v="99529449692"/>
    <s v="Thành công"/>
    <s v="MBBANK IBFT"/>
    <s v=""/>
    <s v="Chuyển khoản"/>
    <n v="75000"/>
    <s v=""/>
    <s v="QR Code tĩnh đa năng"/>
    <s v="Chuyển khoản Ngân Hàng"/>
    <s v="Ngân hàng hoặc Ví khác"/>
    <s v="TRAN TAN VINH chuyen tien.CT tu 0707912718 MBBANK IBFT tai MB"/>
    <s v="chulong07bl"/>
    <x v="24"/>
  </r>
  <r>
    <s v="02-09-2025 14:58:02"/>
    <s v="970454_V09025245IBT1iWMRPN5W200886"/>
    <s v="970454_V09025245IBT1iWMRPN5W200886"/>
    <n v="99529449665"/>
    <s v="Thành công"/>
    <s v="PHAN QUYNH ANH THU"/>
    <s v=""/>
    <s v="Chuyển khoản"/>
    <n v="8000"/>
    <s v=""/>
    <s v="QR Code tĩnh đa năng"/>
    <s v="Chuyển khoản Ngân Hàng"/>
    <s v="Ngân hàng hoặc Ví khác"/>
    <s v="Phan Quynh Anh Thu chuyen tien QR.CT tu 20179797979 PHAN QUYNH ANH THU tai TPBank"/>
    <s v="cfmuoihodieu"/>
    <x v="19"/>
  </r>
  <r>
    <s v="02-09-2025 14:57:59"/>
    <s v="970454_V09025245IBT1hQF2CKZH356206"/>
    <s v="970454_V09025245IBT1hQF2CKZH356206"/>
    <n v="99529449620"/>
    <s v="Thành công"/>
    <s v="SACOMBANK"/>
    <s v=""/>
    <s v="Chuyển khoản"/>
    <n v="24000"/>
    <s v=""/>
    <s v="QR Code tĩnh đa năng"/>
    <s v="Chuyển khoản Ngân Hàng"/>
    <s v="Ngân hàng hoặc Ví khác"/>
    <s v="IBFT VO THI NHUY chuyen tien.CT tu 040356649498 SACOMBANK tai SACOMBANK"/>
    <s v="cfmuoibatrieu"/>
    <x v="18"/>
  </r>
  <r>
    <s v="02-09-2025 14:57:55"/>
    <s v="970454_V09025245IBT1dWLUVTQG267646"/>
    <s v="970454_V09025245IBT1dWLUVTQG267646"/>
    <n v="99529449559"/>
    <s v="Thành công"/>
    <s v="MBBANK IBFT"/>
    <s v=""/>
    <s v="Chuyển khoản"/>
    <n v="25000"/>
    <s v=""/>
    <s v="QR Code tĩnh đa năng"/>
    <s v="Chuyển khoản Ngân Hàng"/>
    <s v="Ngân hàng hoặc Ví khác"/>
    <s v="DAO THUY LINH chuyen tien.CT tu 0919943698 MBBANK IBFT tai MB"/>
    <s v="cfmuoitruongdinh"/>
    <x v="9"/>
  </r>
  <r>
    <s v="02-09-2025 14:57:38"/>
    <s v="970454_V09025245IBT1hQF2C773360692"/>
    <s v="970454_V09025245IBT1hQF2C773360692"/>
    <n v="99529449324"/>
    <s v="Thành công"/>
    <s v="SACOMBANK"/>
    <s v=""/>
    <s v="Chuyển khoản"/>
    <n v="50000"/>
    <s v=""/>
    <s v="QR Code tĩnh đa năng"/>
    <s v="Chuyển khoản Ngân Hàng"/>
    <s v="Ngân hàng hoặc Ví khác"/>
    <s v="IBFT NGUYEN THI HONG NHUNG chuyen tien.CT tu 060323760678 SACOMBANK tai SACOMBANK"/>
    <s v="cfmuoitrangbom"/>
    <x v="2"/>
  </r>
  <r>
    <s v="02-09-2025 14:57:34"/>
    <s v="NKWL14K5WCXVA7D20GQF"/>
    <s v="NKWL14K5WCXVA7D20GQF"/>
    <n v="99529449264"/>
    <s v="Thành công"/>
    <s v="MBBANK IBFT"/>
    <s v=""/>
    <s v="Chuyển khoản"/>
    <n v="8000"/>
    <s v=""/>
    <s v="QR Code động đa năng"/>
    <s v="Chuyển khoản Ngân Hàng"/>
    <s v="Ngân hàng hoặc Ví khác"/>
    <s v="NKWL14K5WCXVA7D20GQF"/>
    <s v="cfmuoichulongkvc"/>
    <x v="27"/>
  </r>
  <r>
    <s v="02-09-2025 14:57:30"/>
    <s v="970454_V09025245BFTVG2AG286L143211"/>
    <s v="970454_V09025245BFTVG2AG286L143211"/>
    <n v="99529449204"/>
    <s v="Thành công"/>
    <s v="LE NGOC THANH"/>
    <s v=""/>
    <s v="Chuyển khoản"/>
    <n v="8000"/>
    <s v=""/>
    <s v="QR Code tĩnh đa năng"/>
    <s v="Chuyển khoản Ngân Hàng"/>
    <s v="Ngân hàng hoặc Ví khác"/>
    <s v="MBVCB.10768411802.5245BFTVG2AG286L.LE NGOC THANH chuyen tien.CT tu 1016001745 LE NGOC THANH toi 99MM24107M19043951 MOMO_CA PHE MUOI CHU LONG tai BVBank"/>
    <s v="cfmuoivvkiet"/>
    <x v="40"/>
  </r>
  <r>
    <s v="02-09-2025 14:57:14"/>
    <s v="970454_V09025245IBT1cWJHUACF583888"/>
    <s v="970454_V09025245IBT1cWJHUACF583888"/>
    <n v="99529449000"/>
    <s v="Thành công"/>
    <s v="VO THI PHUONG THAO"/>
    <s v=""/>
    <s v="Chuyển khoản"/>
    <n v="120000"/>
    <s v=""/>
    <s v="QR Code tĩnh đa năng"/>
    <s v="Chuyển khoản Ngân Hàng"/>
    <s v="Ngân hàng hoặc Ví khác"/>
    <s v="QR - VO THI PHUONG THAO Chuyen tien.CT tu 108881417077 VO THI PHUONG THAO tai Vietin"/>
    <s v="cfmuoilongthanh"/>
    <x v="35"/>
  </r>
  <r>
    <s v="02-09-2025 14:57:08"/>
    <s v="970454_V09025245IBT1iWMRPF8J196164"/>
    <s v="970454_V09025245IBT1iWMRPF8J196164"/>
    <n v="99529448913"/>
    <s v="Thành công"/>
    <s v="PHAN QUYNH ANH THU"/>
    <s v=""/>
    <s v="Chuyển khoản"/>
    <n v="8000"/>
    <s v=""/>
    <s v="QR Code tĩnh đa năng"/>
    <s v="Chuyển khoản Ngân Hàng"/>
    <s v="Ngân hàng hoặc Ví khác"/>
    <s v="Phan Quynh Anh Thu chuyen tien QR.CT tu 20179797979 PHAN QUYNH ANH THU tai TPBank"/>
    <s v="cfmuoihodieu"/>
    <x v="19"/>
  </r>
  <r>
    <s v="02-09-2025 14:56:51"/>
    <s v="970454_V09025245IBT1iWMRPTWA196406"/>
    <s v="970454_V09025245IBT1iWMRPTWA196406"/>
    <n v="99529448622"/>
    <s v="Thành công"/>
    <s v="UONG THI HUONG GIANG"/>
    <s v=""/>
    <s v="Chuyển khoản"/>
    <n v="85000"/>
    <s v=""/>
    <s v="QR Code tĩnh đa năng"/>
    <s v="Chuyển khoản Ngân Hàng"/>
    <s v="Ngân hàng hoặc Ví khác"/>
    <s v="Giabg.CT tu 00703648202 UONG THI HUONG GIANG tai TPBank"/>
    <s v="cfmuoiduonglang"/>
    <x v="7"/>
  </r>
  <r>
    <s v="02-09-2025 14:56:30"/>
    <s v="970454_V09025245IBT1aWWDEC5V735086"/>
    <s v="970454_V09025245IBT1aWWDEC5V735086"/>
    <n v="99529448274"/>
    <s v="Thành công"/>
    <s v="AGRIBANK"/>
    <s v=""/>
    <s v="Chuyển khoản"/>
    <n v="32000"/>
    <s v=""/>
    <s v="QR Code tĩnh đa năng"/>
    <s v="Chuyển khoản Ngân Hàng"/>
    <s v="Ngân hàng hoặc Ví khác"/>
    <s v="VCCB;99MM24313M94001808; PHUONG ANH chuyen tien cf muoi.CT tu 7202205159796 AGRIBANK tai Agri"/>
    <s v="chulonghvb"/>
    <x v="28"/>
  </r>
  <r>
    <s v="02-09-2025 14:55:53"/>
    <s v="qrc-MOMOJQKW20230803-2a8a3b50-ca4b-41c5-a1e4-332cb66cb68b"/>
    <s v="qrc-MOMOJQKW20230803-2a8a3b50-ca4b-41c5-a1e4-332cb66cb68b"/>
    <n v="99529904136"/>
    <s v="Thành công"/>
    <s v="Nguyễn Thị Lan Chi"/>
    <s v="****0426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4:55:43"/>
    <s v="qrc-MOMOJQKW20230803-2884dde1-4b41-45a1-8974-07372cb50cf5"/>
    <s v="qrc-MOMOJQKW20230803-2884dde1-4b41-45a1-8974-07372cb50cf5"/>
    <n v="99529902259"/>
    <s v="Thành công"/>
    <s v="Nguyễn Hồng Thảo Ly"/>
    <s v="****3039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4:55:34"/>
    <s v="970454_V09025245IBT1dWLUVIZS257226"/>
    <s v="970454_V09025245IBT1dWLUVIZS257226"/>
    <n v="99529447379"/>
    <s v="Thành công"/>
    <s v="MBBANK IBFT"/>
    <s v=""/>
    <s v="Chuyển khoản"/>
    <n v="18000"/>
    <s v=""/>
    <s v="QR Code tĩnh đa năng"/>
    <s v="Chuyển khoản Ngân Hàng"/>
    <s v="Ngân hàng hoặc Ví khác"/>
    <s v="TA MINH DUC chuyen tien.CT tu 1812310022222 MBBANK IBFT tai MB"/>
    <s v="cfmuoitruongdinh"/>
    <x v="9"/>
  </r>
  <r>
    <s v="02-09-2025 14:55:18"/>
    <s v="JPEV14K5WBUMI9PO0FCC"/>
    <s v="JPEV14K5WBUMI9PO0FCC"/>
    <n v="99529798621"/>
    <s v="Thành công"/>
    <s v="Nguyễn Huỳnh Long"/>
    <s v="****1363"/>
    <s v="Thanh toán"/>
    <n v="8000"/>
    <s v=""/>
    <s v="QR Code động đa năng"/>
    <s v="Ví MoMo"/>
    <s v="Ví MoMo"/>
    <s v="JPEV14K5WBUMI9PO0FCC"/>
    <s v="chulong301ndc"/>
    <x v="5"/>
  </r>
  <r>
    <s v="02-09-2025 14:55:03"/>
    <s v="970454_V09025245IBT1dWLUVD2J254841"/>
    <s v="970454_V09025245IBT1dWLUVD2J254841"/>
    <n v="99529446863"/>
    <s v="Thành công"/>
    <s v="MBBANK IBFT"/>
    <s v=""/>
    <s v="Chuyển khoản"/>
    <n v="30000"/>
    <s v=""/>
    <s v="QR Code tĩnh đa năng"/>
    <s v="Chuyển khoản Ngân Hàng"/>
    <s v="Ngân hàng hoặc Ví khác"/>
    <s v="BUI XUAN TRON chuyen tien.CT tu 9001101997 MBBANK IBFT tai MB"/>
    <s v="chulonghvb"/>
    <x v="28"/>
  </r>
  <r>
    <s v="02-09-2025 14:54:13"/>
    <s v="970454_V09025245IBT1iWMRPYKG484823"/>
    <s v="970454_V09025245IBT1iWMRPYKG484823"/>
    <n v="99529268452"/>
    <s v="Thành công"/>
    <s v="TO PHUONG VI"/>
    <s v=""/>
    <s v="Chuyển khoản"/>
    <n v="8000"/>
    <s v=""/>
    <s v="QR Code tĩnh đa năng"/>
    <s v="Chuyển khoản Ngân Hàng"/>
    <s v="Ngân hàng hoặc Ví khác"/>
    <s v="TO PHUONG VI chuyen tien.CT tu 0835984831 TO PHUONG VI tai VPBank"/>
    <s v="chulong417ch"/>
    <x v="21"/>
  </r>
  <r>
    <s v="02-09-2025 14:54:07"/>
    <s v="970454_V09025245BFTVG2AG2YZX122497"/>
    <s v="970454_V09025245BFTVG2AG2YZX122497"/>
    <n v="99529268336"/>
    <s v="Thành công"/>
    <s v="HUYNH NGOC YEN VY"/>
    <s v=""/>
    <s v="Chuyển khoản"/>
    <n v="25000"/>
    <s v=""/>
    <s v="QR Code tĩnh đa năng"/>
    <s v="Chuyển khoản Ngân Hàng"/>
    <s v="Ngân hàng hoặc Ví khác"/>
    <s v="MBVCB.10768387600.5245BFTVG2AG2YZX.HUYNH NGOC YEN VY chuyen tien.CT tu 9938573092 HUYNH NGOC YEN VY toi 99MM24313M88002350 MOMO_CA PHE MUOI CHU LONG tai BVBank"/>
    <s v="cfmuoichulongclassic"/>
    <x v="0"/>
  </r>
  <r>
    <s v="02-09-2025 14:54:06"/>
    <s v="970454_V09025245BFTVG2AG2YYE122373"/>
    <s v="970454_V09025245BFTVG2AG2YYE122373"/>
    <n v="99529268322"/>
    <s v="Thành công"/>
    <s v="THAI HOANG VIET"/>
    <s v=""/>
    <s v="Chuyển khoản"/>
    <n v="16000"/>
    <s v=""/>
    <s v="QR Code tĩnh đa năng"/>
    <s v="Chuyển khoản Ngân Hàng"/>
    <s v="Ngân hàng hoặc Ví khác"/>
    <s v="MBVCB.10768387528.5245BFTVG2AG2YYE.THAI HOANG VIET chuyen tien.CT tu 1050346545 THAI HOANG VIET toi 99MM24158M19035104 MOMO_CA PHE MUOI CHU LONG tai BVBank"/>
    <s v="chulong244tqd"/>
    <x v="34"/>
  </r>
  <r>
    <s v="02-09-2025 14:53:30"/>
    <s v="qrc-MOMOJQKW20230803-3f69735c-0e72-49ae-a66e-bbfff11ec89c"/>
    <s v="qrc-MOMOJQKW20230803-3f69735c-0e72-49ae-a66e-bbfff11ec89c"/>
    <n v="99529712370"/>
    <s v="Thành công"/>
    <s v="Hoàng Thị Hương Giang"/>
    <s v="****1128"/>
    <s v="Thanh toán"/>
    <n v="16000"/>
    <s v=""/>
    <s v="QR Code tĩnh đa năng"/>
    <s v="Ví MoMo"/>
    <s v="Ví MoMo"/>
    <s v="Thanh toán cho  CÀ PHÊ MUỐI CHÚ LONG - THANH NHÀN - HÀ NỘI"/>
    <s v="cfmuoithanhnhan"/>
    <x v="6"/>
  </r>
  <r>
    <s v="02-09-2025 14:53:07"/>
    <s v="970454_V09025245IBT1dWLUDTN8227074"/>
    <s v="970454_V09025245IBT1dWLUDTN8227074"/>
    <n v="99529267010"/>
    <s v="Thành công"/>
    <s v="MBBANK IBFT"/>
    <s v=""/>
    <s v="Chuyển khoản"/>
    <n v="45000"/>
    <s v=""/>
    <s v="QR Code tĩnh đa năng"/>
    <s v="Chuyển khoản Ngân Hàng"/>
    <s v="Ngân hàng hoặc Ví khác"/>
    <s v="TRAN KHANH LY chuyen tien.CT tu 0931658036 MBBANK IBFT tai MB"/>
    <s v="cfmuoiduonglang"/>
    <x v="7"/>
  </r>
  <r>
    <s v="02-09-2025 14:52:44"/>
    <s v="970454_V09025245IBT1bWK9CRWZ118600"/>
    <s v="970454_V09025245IBT1bWK9CRWZ118600"/>
    <n v="99528861955"/>
    <s v="Thành công"/>
    <s v="DINH THI THU TRANG"/>
    <s v=""/>
    <s v="Chuyển khoản"/>
    <n v="40000"/>
    <s v=""/>
    <s v="QR Code tĩnh đa năng"/>
    <s v="Chuyển khoản Ngân Hàng"/>
    <s v="Ngân hàng hoặc Ví khác"/>
    <s v="Dinh Thi Thu Trang chuyen tien.CT tu 03101014425254 DINH THI THU TRANG tai MSB"/>
    <s v="cfmuoitruongdinh"/>
    <x v="9"/>
  </r>
  <r>
    <s v="02-09-2025 14:52:43"/>
    <s v="970454_V09025245IBT1dWLUDHSP244448"/>
    <s v="970454_V09025245IBT1dWLUDHSP244448"/>
    <n v="99528861950"/>
    <s v="Thành công"/>
    <s v="MBBANK IBFT"/>
    <s v=""/>
    <s v="Chuyển khoản"/>
    <n v="20000"/>
    <s v=""/>
    <s v="QR Code tĩnh đa năng"/>
    <s v="Chuyển khoản Ngân Hàng"/>
    <s v="Ngân hàng hoặc Ví khác"/>
    <s v="NGUYEN QUOC TOAN chuyen tien.CT tu 0815642741 MBBANK IBFT tai MB"/>
    <s v="cfmuoi46ntrtr"/>
    <x v="23"/>
  </r>
  <r>
    <s v="02-09-2025 14:52:14"/>
    <s v="970454_V09025245IBT1kJQRBXAQ501403"/>
    <s v="970454_V09025245IBT1kJQRBXAQ501403"/>
    <n v="99528861470"/>
    <s v="Thành công"/>
    <s v="LE THI HUYEN TRANG"/>
    <s v=""/>
    <s v="Chuyển khoản"/>
    <n v="43000"/>
    <s v=""/>
    <s v="QR Code tĩnh đa năng"/>
    <s v="Chuyển khoản Ngân Hàng"/>
    <s v="Ngân hàng hoặc Ví khác"/>
    <s v="LE THI HUYEN TRANG chuyen tien FT25246455364735.CT tu 801819999999 LE THI HUYEN TRANG tai TCB"/>
    <s v="cfmuoitruongdinh"/>
    <x v="9"/>
  </r>
  <r>
    <s v="02-09-2025 14:52:06"/>
    <s v="970454_V09025245IBT1cWJHU1YG575482"/>
    <s v="970454_V09025245IBT1cWJHU1YG575482"/>
    <n v="99528861287"/>
    <s v="Thành công"/>
    <s v="TRAN QUOC ANH"/>
    <s v=""/>
    <s v="Chuyển khoản"/>
    <n v="8000"/>
    <s v=""/>
    <s v="QR Code tĩnh đa năng"/>
    <s v="Chuyển khoản Ngân Hàng"/>
    <s v="Ngân hàng hoặc Ví khác"/>
    <s v="QR - TRAN QUOC ANH chuyen tien.CT tu 107875052297 TRAN QUOC ANH tai Vietin"/>
    <s v="cfmuoidthidi"/>
    <x v="8"/>
  </r>
  <r>
    <s v="02-09-2025 14:52:02"/>
    <s v="qrc-MOMOJQKW20230803-f7f3f912-3129-4be0-a37f-4fde657e0f11"/>
    <s v="qrc-MOMOJQKW20230803-f7f3f912-3129-4be0-a37f-4fde657e0f11"/>
    <n v="99529463729"/>
    <s v="Thành công"/>
    <s v="Nguyễn Thị Như Quỳnh"/>
    <s v="****9101"/>
    <s v="Thanh toán"/>
    <n v="41000"/>
    <s v=""/>
    <s v="QR Code tĩnh đa năng"/>
    <s v="Ví MoMo"/>
    <s v="Ví MoMo"/>
    <s v="Thanh toán cho   CÀ PHÊ MUỐI CHÚ LONG - HUỲNH TẤN PHÁT"/>
    <s v="cfmuoihtp"/>
    <x v="42"/>
  </r>
  <r>
    <s v="02-09-2025 14:51:38"/>
    <s v="qrc-MOMOJQKW20230803-f5bd2bfb-16a7-418e-a6d5-27c62aacc929"/>
    <s v="qrc-MOMOJQKW20230803-f5bd2bfb-16a7-418e-a6d5-27c62aacc929"/>
    <n v="99529555564"/>
    <s v="Thành công"/>
    <s v="Phạm Huỳnh Thúy Lan"/>
    <s v="****5048"/>
    <s v="Thanh toán"/>
    <n v="36000"/>
    <s v=""/>
    <s v="QR Code tĩnh đa năng"/>
    <s v="Ví MoMo"/>
    <s v="Ví MoMo"/>
    <s v="Thanh toán cho  Cà Phê Muối Chú Long - Phạm Văn Đồng - Tây Ninh"/>
    <s v="cfmuoivovkiet"/>
    <x v="46"/>
  </r>
  <r>
    <s v="02-09-2025 14:51:37"/>
    <s v="970454_V09025245BFTVG2AE5633107530"/>
    <s v="970454_V09025245BFTVG2AE5633107530"/>
    <n v="99528860824"/>
    <s v="Thành công"/>
    <s v="NGO THI MY DUYEN"/>
    <s v=""/>
    <s v="Chuyển khoản"/>
    <n v="41000"/>
    <s v=""/>
    <s v="QR Code tĩnh đa năng"/>
    <s v="Chuyển khoản Ngân Hàng"/>
    <s v="Ngân hàng hoặc Ví khác"/>
    <s v="MBVCB.10768370162.5245BFTVG2AE5633.NGO THI MY DUYEN chuyen tien.CT tu 0181003580542 NGO THI MY DUYEN toi 99MM24157M22093734 MOMO_CA PHE MUOI CHU LONG tai BVBank"/>
    <s v="cfmuoihtp"/>
    <x v="42"/>
  </r>
  <r>
    <s v="02-09-2025 14:51:15"/>
    <s v="970454_V09025245VNIBJ2LL9GL2637303"/>
    <s v="970454_V09025245VNIBJ2LL9GL2637303"/>
    <n v="99528860555"/>
    <s v="Thành công"/>
    <s v="NGUYEN THANH HUYEN"/>
    <s v=""/>
    <s v="Chuyển khoản"/>
    <n v="25000"/>
    <s v=""/>
    <s v="QR Code tĩnh đa năng"/>
    <s v="Chuyển khoản Ngân Hàng"/>
    <s v="Ngân hàng hoặc Ví khác"/>
    <s v="NGUYEN THANH HUYEN CHUYEN TIEN DEN MOMO_CA PHE MUOI CHU LONG - 99MM24085M27127372"/>
    <s v="cfmuoithanhnhan"/>
    <x v="6"/>
  </r>
  <r>
    <s v="02-09-2025 14:50:54"/>
    <s v="970454_V09025245IBT1dWLUDUHD235820"/>
    <s v="970454_V09025245IBT1dWLUDUHD235820"/>
    <n v="99528860240"/>
    <s v="Thành công"/>
    <s v="MBBANK IBFT"/>
    <s v=""/>
    <s v="Chuyển khoản"/>
    <n v="18000"/>
    <s v=""/>
    <s v="QR Code tĩnh đa năng"/>
    <s v="Chuyển khoản Ngân Hàng"/>
    <s v="Ngân hàng hoặc Ví khác"/>
    <s v="NGUYEN LINH NHI chuyen tien.CT tu 10002105207 MBBANK IBFT tai MB"/>
    <s v="cfmuoitruongdinh"/>
    <x v="9"/>
  </r>
  <r>
    <s v="02-09-2025 14:50:35"/>
    <s v="970454_V09025245IBT1kJQRBGD9495206"/>
    <s v="970454_V09025245IBT1kJQRBGD9495206"/>
    <n v="99528859965"/>
    <s v="Thành công"/>
    <s v="VND-TGTT-NGUYEN THI TRAM ANH"/>
    <s v=""/>
    <s v="Chuyển khoản"/>
    <n v="50000"/>
    <s v=""/>
    <s v="QR Code tĩnh đa năng"/>
    <s v="Chuyển khoản Ngân Hàng"/>
    <s v="Ngân hàng hoặc Ví khác"/>
    <s v="NGUYEN THI TRAM ANH chuyen tien FT25246610243703.CT tu 19036415064018 VND-TGTT-NGUYEN THI TRAM ANH tai TCB"/>
    <s v="chulong71hg"/>
    <x v="30"/>
  </r>
  <r>
    <s v="02-09-2025 14:50:18"/>
    <s v="JPEVB9LMYURREILL0T3C"/>
    <s v="JPEVB9LMYURREILL0T3C"/>
    <n v="99529338443"/>
    <s v="Thành công"/>
    <s v="Vũ Việt Anh"/>
    <s v="****8899"/>
    <s v="Thanh toán"/>
    <n v="8000"/>
    <s v=""/>
    <s v="QR Code động đa năng"/>
    <s v="Ví MoMo"/>
    <s v="Ví MoMo"/>
    <s v="JPEVB9LMYURREILL0T3C"/>
    <s v="chulong301ndc"/>
    <x v="5"/>
  </r>
  <r>
    <s v="02-09-2025 14:49:34"/>
    <s v="qrc-MOMOJQKW20230803-057a2769-0bac-49ef-b4a9-ef9edbb4e911"/>
    <s v="qrc-MOMOJQKW20230803-057a2769-0bac-49ef-b4a9-ef9edbb4e911"/>
    <n v="99529332496"/>
    <s v="Thành công"/>
    <s v="Mầu Tô Minh Ánh"/>
    <s v="****5495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4:49:30"/>
    <s v="970454_V09025245IBT1iWMRULHG163916"/>
    <s v="970454_V09025245IBT1iWMRULHG163916"/>
    <n v="99528798958"/>
    <s v="Thành công"/>
    <s v="TRUONG THI NGOC ANH"/>
    <s v=""/>
    <s v="Chuyển khoản"/>
    <n v="40000"/>
    <s v=""/>
    <s v="QR Code tĩnh đa năng"/>
    <s v="Chuyển khoản Ngân Hàng"/>
    <s v="Ngân hàng hoặc Ví khác"/>
    <s v="Truong Thi Ngoc Anh chuyen tien QR.CT tu 03894069801 TRUONG THI NGOC ANH tai TPBank"/>
    <s v="cfmuoileduan"/>
    <x v="13"/>
  </r>
  <r>
    <s v="02-09-2025 14:49:01"/>
    <s v="970454_V09025245IBT1iWMRUZBQ478465"/>
    <s v="970454_V09025245IBT1iWMRUZBQ478465"/>
    <n v="99528798431"/>
    <s v="Thành công"/>
    <s v="NGUYEN TRUNG NGHIA"/>
    <s v=""/>
    <s v="Chuyển khoản"/>
    <n v="25000"/>
    <s v=""/>
    <s v="QR Code tĩnh đa năng"/>
    <s v="Chuyển khoản Ngân Hàng"/>
    <s v="Ngân hàng hoặc Ví khác"/>
    <s v="NGUYEN TRUNG NGHIA chuyen tien.CT tu 291087485 NGUYEN TRUNG NGHIA tai VPBank"/>
    <s v="cfmuoiduonglang"/>
    <x v="7"/>
  </r>
  <r>
    <s v="02-09-2025 14:48:54"/>
    <s v="970454_V09025245IBT1iWMRUZWD478410"/>
    <s v="970454_V09025245IBT1iWMRUZWD478410"/>
    <n v="99528798327"/>
    <s v="Thành công"/>
    <s v="LY NHAT HUYEN TRINH"/>
    <s v=""/>
    <s v="Chuyển khoản"/>
    <n v="8000"/>
    <s v=""/>
    <s v="QR Code tĩnh đa năng"/>
    <s v="Chuyển khoản Ngân Hàng"/>
    <s v="Ngân hàng hoặc Ví khác"/>
    <s v="LY NHAT HUYEN TRINH chuyen tien.CT tu 0798697939 LY NHAT HUYEN TRINH tai VPBank"/>
    <s v="chulong244tqd"/>
    <x v="34"/>
  </r>
  <r>
    <s v="02-09-2025 14:48:30"/>
    <s v="970454_V09025245IBT1dWLUSXSU224939"/>
    <s v="970454_V09025245IBT1dWLUSXSU224939"/>
    <n v="99528797924"/>
    <s v="Thành công"/>
    <s v="MBBANK IBFT"/>
    <s v=""/>
    <s v="Chuyển khoản"/>
    <n v="50000"/>
    <s v=""/>
    <s v="QR Code tĩnh đa năng"/>
    <s v="Chuyển khoản Ngân Hàng"/>
    <s v="Ngân hàng hoặc Ví khác"/>
    <s v="TRAN TRIEU PHUC chuyen tien.CT tu 3399281220 MBBANK IBFT tai MB"/>
    <s v="chulonghhg"/>
    <x v="26"/>
  </r>
  <r>
    <s v="02-09-2025 14:48:25"/>
    <s v="970454_V09025245IBT1iWMRUKHM477819"/>
    <s v="970454_V09025245IBT1iWMRUKHM477819"/>
    <n v="99528797844"/>
    <s v="Thành công"/>
    <s v="NGUYEN DUY LONG"/>
    <s v=""/>
    <s v="Chuyển khoản"/>
    <n v="18000"/>
    <s v=""/>
    <s v="QR Code tĩnh đa năng"/>
    <s v="Chuyển khoản Ngân Hàng"/>
    <s v="Ngân hàng hoặc Ví khác"/>
    <s v="NGUYEN DUY LONG chuyen tien.CT tu 56189548 NGUYEN DUY LONG tai VPBank"/>
    <s v="cfmuoitruongdinh"/>
    <x v="9"/>
  </r>
  <r>
    <s v="02-09-2025 14:48:16"/>
    <s v="970454_V09025245IBT1dWLUSFGB206730"/>
    <s v="970454_V09025245IBT1dWLUSFGB206730"/>
    <n v="99528797689"/>
    <s v="Thành công"/>
    <s v="MBBANK IBFT"/>
    <s v=""/>
    <s v="Chuyển khoản"/>
    <n v="25000"/>
    <s v=""/>
    <s v="QR Code tĩnh đa năng"/>
    <s v="Chuyển khoản Ngân Hàng"/>
    <s v="Ngân hàng hoặc Ví khác"/>
    <s v="TA HOANG ANH QUAN chuyen tien.CT tu 7676666797979 MBBANK IBFT tai MB"/>
    <s v="cfmuoiqtr"/>
    <x v="17"/>
  </r>
  <r>
    <s v="02-09-2025 14:48:14"/>
    <s v="970454_V09025245IBT1hQF21HUY337799"/>
    <s v="970454_V09025245IBT1hQF21HUY337799"/>
    <n v="99528797668"/>
    <s v="Thành công"/>
    <s v="SACOMBANK"/>
    <s v=""/>
    <s v="Chuyển khoản"/>
    <n v="8000"/>
    <s v=""/>
    <s v="QR Code tĩnh đa năng"/>
    <s v="Chuyển khoản Ngân Hàng"/>
    <s v="Ngân hàng hoặc Ví khác"/>
    <s v="IBFT LE THI NGOC NGUYEN chuyen tien.CT tu 060325332932 SACOMBANK tai SACOMBANK"/>
    <s v="chulonghcr"/>
    <x v="38"/>
  </r>
  <r>
    <s v="02-09-2025 14:48:08"/>
    <s v="970454_V09025245BFTVG2AE5S8W087121"/>
    <s v="970454_V09025245BFTVG2AE5S8W087121"/>
    <n v="99528797574"/>
    <s v="Thành công"/>
    <s v="PHAN VIET NGA"/>
    <s v=""/>
    <s v="Chuyển khoản"/>
    <n v="68000"/>
    <s v=""/>
    <s v="QR Code tĩnh đa năng"/>
    <s v="Chuyển khoản Ngân Hàng"/>
    <s v="Ngân hàng hoặc Ví khác"/>
    <s v="MBVCB.10768339554.5245BFTVG2AE5S8W.PHAN VIET NGA chuyen tien.CT tu 0881000464849 PHAN VIET NGA toi 99MM24313M01001841 MOMO_CA PHE MUOI CHU LONG tai BVBank"/>
    <s v="chulong17ntt"/>
    <x v="15"/>
  </r>
  <r>
    <s v="02-09-2025 14:48:08"/>
    <s v="NKWLB9LMYSKM040G0YFZ"/>
    <s v="NKWLB9LMYSKM040G0YFZ"/>
    <n v="99528797555"/>
    <s v="Thành công"/>
    <s v="VND-TGTT-HOANG NU HA THUONG"/>
    <s v=""/>
    <s v="Chuyển khoản"/>
    <n v="60000"/>
    <s v=""/>
    <s v="QR Code động đa năng"/>
    <s v="Chuyển khoản Ngân Hàng"/>
    <s v="Ngân hàng hoặc Ví khác"/>
    <s v="NKWLB9LMYSKM040G0YFZ"/>
    <s v="cfmuoichulongkvc"/>
    <x v="27"/>
  </r>
  <r>
    <s v="02-09-2025 14:47:53"/>
    <s v="qrc-MOMOJQKW20230803-ddef1850-ebdd-429e-a7df-aa738963a7b5"/>
    <s v="qrc-MOMOJQKW20230803-ddef1850-ebdd-429e-a7df-aa738963a7b5"/>
    <n v="99529136129"/>
    <s v="Thành công"/>
    <s v="Hồ Thụy Anh Thư"/>
    <s v="****6017"/>
    <s v="Thanh toán"/>
    <n v="8000"/>
    <s v=""/>
    <s v="QR Code tĩnh đa năng"/>
    <s v="Ví MoMo"/>
    <s v="Ví MoMo"/>
    <s v="Thanh toán cho CÀ PHÊ MUỐI CHÚ LONG 172 HUỲNH VĂN BÁNH"/>
    <s v="chulonghvb"/>
    <x v="28"/>
  </r>
  <r>
    <s v="02-09-2025 14:47:49"/>
    <s v="970454_V09025245IBT1iWMRUALR157198"/>
    <s v="970454_V09025245IBT1iWMRUALR157198"/>
    <n v="99528371167"/>
    <s v="Thành công"/>
    <s v="PHAM VAN DUC"/>
    <s v=""/>
    <s v="Chuyển khoản"/>
    <n v="30000"/>
    <s v=""/>
    <s v="QR Code tĩnh đa năng"/>
    <s v="Chuyển khoản Ngân Hàng"/>
    <s v="Ngân hàng hoặc Ví khác"/>
    <s v="Pham Van Duc chuyen tien QR.CT tu 83818071991 PHAM VAN DUC tai TPBank"/>
    <s v="cfmuoithanhnhan"/>
    <x v="6"/>
  </r>
  <r>
    <s v="02-09-2025 14:47:35"/>
    <s v="970454_V09025245IBT1dWLUSZJU203949"/>
    <s v="970454_V09025245IBT1dWLUSZJU203949"/>
    <n v="99528370784"/>
    <s v="Thành công"/>
    <s v="MBBANK IBFT"/>
    <s v=""/>
    <s v="Chuyển khoản"/>
    <n v="75000"/>
    <s v=""/>
    <s v="QR Code tĩnh đa năng"/>
    <s v="Chuyển khoản Ngân Hàng"/>
    <s v="Ngân hàng hoặc Ví khác"/>
    <s v="NGUYEN DUC THIEN QUANG chuyen tien.CT tu 0795058566 MBBANK IBFT tai MB"/>
    <s v="cfmuoitruongdinh"/>
    <x v="9"/>
  </r>
  <r>
    <s v="02-09-2025 14:47:33"/>
    <s v="970454_V09025245IBT1eWK9CLEY697962"/>
    <s v="970454_V09025245IBT1eWK9CLEY697962"/>
    <n v="99528370706"/>
    <s v="Thành công"/>
    <s v="PHAM THI HOANG PHUONG"/>
    <s v=""/>
    <s v="Chuyển khoản"/>
    <n v="25000"/>
    <s v=""/>
    <s v="QR Code tĩnh đa năng"/>
    <s v="Chuyển khoản Ngân Hàng"/>
    <s v="Ngân hàng hoặc Ví khác"/>
    <s v="PHAM THI HOANG PHUONG Chuyen tien.CT tu 8875739968 PHAM THI HOANG PHUONG  tai BIDV"/>
    <s v="cfmuoiqtr"/>
    <x v="17"/>
  </r>
  <r>
    <s v="02-09-2025 14:47:23"/>
    <s v="JPEVB9LMYQACNKCA0NDX"/>
    <s v="JPEVB9LMYQACNKCA0NDX"/>
    <n v="99529033367"/>
    <s v="Thành công"/>
    <s v="Phan Gia Thụy"/>
    <s v="****4856"/>
    <s v="Thanh toán"/>
    <n v="8000"/>
    <s v=""/>
    <s v="QR Code động đa năng"/>
    <s v="Ví MoMo"/>
    <s v="Ví MoMo"/>
    <s v="JPEVB9LMYQACNKCA0NDX"/>
    <s v="chulong301ndc"/>
    <x v="5"/>
  </r>
  <r>
    <s v="02-09-2025 14:47:17"/>
    <s v="970454_V09025245IBT1eWK9C6A9697061"/>
    <s v="970454_V09025245IBT1eWK9C6A9697061"/>
    <n v="99528370458"/>
    <s v="Thành công"/>
    <s v="NGUYEN THANH CUONG"/>
    <s v=""/>
    <s v="Chuyển khoản"/>
    <n v="25000"/>
    <s v=""/>
    <s v="QR Code tĩnh đa năng"/>
    <s v="Chuyển khoản Ngân Hàng"/>
    <s v="Ngân hàng hoặc Ví khác"/>
    <s v="NGUYEN THANH CUONG Chuyen tien.CT tu 8820127428 NGUYEN THANH CUONG  tai BIDV"/>
    <s v="chulong417ch"/>
    <x v="21"/>
  </r>
  <r>
    <s v="02-09-2025 14:46:44"/>
    <s v="JPEVB9LMYNGG9QOL0477"/>
    <s v="JPEVB9LMYNGG9QOL0477"/>
    <n v="99528982439"/>
    <s v="Thành công"/>
    <s v="Phan Gia Thụy"/>
    <s v="****4856"/>
    <s v="Thanh toán"/>
    <n v="8000"/>
    <s v=""/>
    <s v="QR Code động đa năng"/>
    <s v="Ví MoMo"/>
    <s v="Ví MoMo"/>
    <s v="JPEVB9LMYNGG9QOL0477"/>
    <s v="chulong301ndc"/>
    <x v="5"/>
  </r>
  <r>
    <s v="02-09-2025 14:46:36"/>
    <s v="970454_V09025245IBT1kJQR5HNM480178"/>
    <s v="970454_V09025245IBT1kJQR5HNM480178"/>
    <n v="99528329878"/>
    <s v="Thành công"/>
    <s v="VND-TGTT-DO TRAN THUY TIEN"/>
    <s v=""/>
    <s v="Chuyển khoản"/>
    <n v="18000"/>
    <s v=""/>
    <s v="QR Code tĩnh đa năng"/>
    <s v="Chuyển khoản Ngân Hàng"/>
    <s v="Ngân hàng hoặc Ví khác"/>
    <s v="DO TRAN THUY TIEN chuyen tien FT25246523400096.CT tu 19033049417019 VND-TGTT-DO TRAN THUY TIEN tai TCB"/>
    <s v="cfmuoiclongcmt8"/>
    <x v="33"/>
  </r>
  <r>
    <s v="02-09-2025 14:46:33"/>
    <s v="970454_V09025245BFTVG2AE5G7N077682"/>
    <s v="970454_V09025245BFTVG2AE5G7N077682"/>
    <n v="99528329832"/>
    <s v="Thành công"/>
    <s v="VO THI NGOC TRINH"/>
    <s v=""/>
    <s v="Chuyển khoản"/>
    <n v="8000"/>
    <s v=""/>
    <s v="QR Code tĩnh đa năng"/>
    <s v="Chuyển khoản Ngân Hàng"/>
    <s v="Ngân hàng hoặc Ví khác"/>
    <s v="MBVCB.10768319919.5245BFTVG2AE5G7N.VO THI NGOC TRINH chuyen tien.CT tu 1033372629 VO THI NGOC TRINH toi 99MM24158M57035143 MOMO_CA PHE MUOI CHU LONG tai BVBank"/>
    <s v="chulong101tqd"/>
    <x v="32"/>
  </r>
  <r>
    <s v="02-09-2025 14:46:21"/>
    <s v="970454_V09025245BFTVG2AE5GEX076761"/>
    <s v="970454_V09025245BFTVG2AE5GEX076761"/>
    <n v="99528329633"/>
    <s v="Thành công"/>
    <s v="PHAM HUNG"/>
    <s v=""/>
    <s v="Chuyển khoản"/>
    <n v="25000"/>
    <s v=""/>
    <s v="QR Code tĩnh đa năng"/>
    <s v="Chuyển khoản Ngân Hàng"/>
    <s v="Ngân hàng hoặc Ví khác"/>
    <s v="MBVCB.10768319021.5245BFTVG2AE5GEX.PHAM HUNG chuyen tien.CT tu 1015458603 PHAM HUNG toi 99MM24157M78095712 MOMO_CA PHE MUOI CHU LONG tai BVBank"/>
    <s v="cfmuoiduonglang"/>
    <x v="7"/>
  </r>
  <r>
    <s v="02-09-2025 14:45:05"/>
    <s v="970454_V09025245IBT1eWK9C8AA682332"/>
    <s v="970454_V09025245IBT1eWK9C8AA682332"/>
    <n v="99528328518"/>
    <s v="Thành công"/>
    <s v="PHAN THI THUY HA"/>
    <s v=""/>
    <s v="Chuyển khoản"/>
    <n v="8000"/>
    <s v=""/>
    <s v="QR Code tĩnh đa năng"/>
    <s v="Chuyển khoản Ngân Hàng"/>
    <s v="Ngân hàng hoặc Ví khác"/>
    <s v="PHAN THI THUY HA Chuyen tien.CT tu 8843769083 PHAN THI THUY HA  tai BIDV"/>
    <s v="cfmuoileduan"/>
    <x v="13"/>
  </r>
  <r>
    <s v="02-09-2025 14:44:55"/>
    <s v="970454_V09025245IBT1kJQR5Y7H473930"/>
    <s v="970454_V09025245IBT1kJQR5Y7H473930"/>
    <n v="99528328353"/>
    <s v="Thành công"/>
    <s v="VND-TGTT-NGUYEN THI THANH XUAN"/>
    <s v=""/>
    <s v="Chuyển khoản"/>
    <n v="50000"/>
    <s v=""/>
    <s v="QR Code tĩnh đa năng"/>
    <s v="Chuyển khoản Ngân Hàng"/>
    <s v="Ngân hàng hoặc Ví khác"/>
    <s v="NGUYEN THI THANH XUAN chuyen tien FT25246976630963.CT tu 19024595075014 VND-TGTT-NGUYEN THI THANH XUAN tai TCB"/>
    <s v="cfmuoitruongdinh"/>
    <x v="9"/>
  </r>
  <r>
    <s v="02-09-2025 14:44:40"/>
    <s v="970454_V09025245BFTVG2AE54N7066827"/>
    <s v="970454_V09025245BFTVG2AE54N7066827"/>
    <n v="99528328122"/>
    <s v="Thành công"/>
    <s v="VO THI CAM TU"/>
    <s v=""/>
    <s v="Chuyển khoản"/>
    <n v="52000"/>
    <s v=""/>
    <s v="QR Code tĩnh đa năng"/>
    <s v="Chuyển khoản Ngân Hàng"/>
    <s v="Ngân hàng hoặc Ví khác"/>
    <s v="MBVCB.10768309632.5245BFTVG2AE54N7.VO THI CAM TU chuyen tien cf muoi.CT tu 0571000059434 VO THI CAM TU toi 99MM23359M66019058 MOMO_CA PHE MUOI CHU LONG tai BVBank"/>
    <s v="cfmuoiqtr"/>
    <x v="17"/>
  </r>
  <r>
    <s v="02-09-2025 14:44:22"/>
    <s v="qrc-MOMOJQKW20230803-4a61df90-107b-438e-812f-7c2dbe58832e"/>
    <s v="qrc-MOMOJQKW20230803-4a61df90-107b-438e-812f-7c2dbe58832e"/>
    <n v="99528863409"/>
    <s v="Thành công"/>
    <s v="Trần Thị Huyền Nga"/>
    <s v="****5652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4:44:14"/>
    <s v="qrc-MOMOJQKW20230803-f093a917-7b31-4847-9e88-5db3fb740160"/>
    <s v="qrc-MOMOJQKW20230803-f093a917-7b31-4847-9e88-5db3fb740160"/>
    <n v="99528797157"/>
    <s v="Thành công"/>
    <s v="Trần Thị Hồng Ngân"/>
    <s v="****3148"/>
    <s v="Thanh toán"/>
    <n v="18000"/>
    <s v=""/>
    <s v="QR Code tĩnh đa năng"/>
    <s v="Ví MoMo"/>
    <s v="Ví MoMo"/>
    <s v="Thanh toán cho  CÀ PHÊ MUỐI CHÚ LONG - 07 BÌNH LONG"/>
    <s v="chulong07bl"/>
    <x v="24"/>
  </r>
  <r>
    <s v="02-09-2025 14:44:05"/>
    <s v="970454_V09025245BFTVG2AE5RIX063715"/>
    <s v="970454_V09025245BFTVG2AE5RIX063715"/>
    <n v="99528327600"/>
    <s v="Thành công"/>
    <s v="HUYNH VAN HIEP"/>
    <s v=""/>
    <s v="Chuyển khoản"/>
    <n v="24000"/>
    <s v=""/>
    <s v="QR Code tĩnh đa năng"/>
    <s v="Chuyển khoản Ngân Hàng"/>
    <s v="Ngân hàng hoặc Ví khác"/>
    <s v="MBVCB.10768306822.5245BFTVG2AE5RIX.HUYNH VAN HIEP chuyen tien.CT tu 1030469884 HUYNH VAN HIEP toi 99MM24313M94001808 MOMO_CA PHE MUOI CHU LONG tai BVBank"/>
    <s v="chulonghvb"/>
    <x v="28"/>
  </r>
  <r>
    <s v="02-09-2025 14:43:31"/>
    <s v="970454_V09025245IBT1kJQR59CR468677"/>
    <s v="970454_V09025245IBT1kJQR59CR468677"/>
    <n v="99528327131"/>
    <s v="Thành công"/>
    <s v="HOANG ANH TU"/>
    <s v=""/>
    <s v="Chuyển khoản"/>
    <n v="143000"/>
    <s v=""/>
    <s v="QR Code tĩnh đa năng"/>
    <s v="Chuyển khoản Ngân Hàng"/>
    <s v="Ngân hàng hoặc Ví khác"/>
    <s v="HOANG ANH TU chuyen tien FT25246507026912.CT tu 19035803818011 HOANG ANH TU tai TCB"/>
    <s v="cfmuoidthidi"/>
    <x v="8"/>
  </r>
  <r>
    <s v="02-09-2025 14:43:05"/>
    <s v="970454_V09025245IBT1kJQR51QE466923"/>
    <s v="970454_V09025245IBT1kJQR51QE466923"/>
    <n v="99527862400"/>
    <s v="Thành công"/>
    <s v="LE THI NHU Y"/>
    <s v=""/>
    <s v="Chuyển khoản"/>
    <n v="8000"/>
    <s v=""/>
    <s v="QR Code tĩnh đa năng"/>
    <s v="Chuyển khoản Ngân Hàng"/>
    <s v="Ngân hàng hoặc Ví khác"/>
    <s v="LE THI NHU Y chuyen tien FT25246561409857.CT tu 5208880992 LE THI NHU Y tai TCB"/>
    <s v="chulong161ntt"/>
    <x v="37"/>
  </r>
  <r>
    <s v="02-09-2025 14:42:47"/>
    <s v="970454_V09025245IBT1eWK9CQ89667921"/>
    <s v="970454_V09025245IBT1eWK9CQ89667921"/>
    <n v="99527862095"/>
    <s v="Thành công"/>
    <s v="TRAN DUC THINH"/>
    <s v=""/>
    <s v="Chuyển khoản"/>
    <n v="25000"/>
    <s v=""/>
    <s v="QR Code tĩnh đa năng"/>
    <s v="Chuyển khoản Ngân Hàng"/>
    <s v="Ngân hàng hoặc Ví khác"/>
    <s v="TRAN DUC THINH Chuyen tien.CT tu 2122352817 TRAN DUC THINH  tai BIDV"/>
    <s v="cfmuoithanhnhan"/>
    <x v="6"/>
  </r>
  <r>
    <s v="02-09-2025 14:42:47"/>
    <s v="970454_V09025245IBT1kJQR5WWF465912"/>
    <s v="970454_V09025245IBT1kJQR5WWF465912"/>
    <n v="99527862076"/>
    <s v="Thành công"/>
    <s v="LE THI NHU Y"/>
    <s v=""/>
    <s v="Chuyển khoản"/>
    <n v="8000"/>
    <s v=""/>
    <s v="QR Code tĩnh đa năng"/>
    <s v="Chuyển khoản Ngân Hàng"/>
    <s v="Ngân hàng hoặc Ví khác"/>
    <s v="LE THI NHU Y chuyen tien FT25246084413067.CT tu 5208880992 LE THI NHU Y tai TCB"/>
    <s v="chulong161ntt"/>
    <x v="37"/>
  </r>
  <r>
    <s v="02-09-2025 14:42:01"/>
    <s v="970454_V09025245BFTVG2AE5FJA051300"/>
    <s v="970454_V09025245BFTVG2AE5FJA051300"/>
    <n v="99527861389"/>
    <s v="Thành công"/>
    <s v="AU THI PHUONG THAO"/>
    <s v=""/>
    <s v="Chuyển khoản"/>
    <n v="120000"/>
    <s v=""/>
    <s v="QR Code tĩnh đa năng"/>
    <s v="Chuyển khoản Ngân Hàng"/>
    <s v="Ngân hàng hoặc Ví khác"/>
    <s v="MBVCB.10768278271.5245BFTVG2AE5FJA.AU THI PHUONG THAO chuyen tien.CT tu 0871004254535 AU THI PHUONG THAO toi 99MM23359M24026959 MOMO_CA PHE MUOI CHU LONG tai BVBank"/>
    <s v="cfmuoitrangbom"/>
    <x v="2"/>
  </r>
  <r>
    <s v="02-09-2025 14:41:49"/>
    <s v="970454_V09025245IBT1hQF2123Y327337"/>
    <s v="970454_V09025245IBT1hQF2123Y327337"/>
    <n v="99527861207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1:39"/>
    <s v="970454_V09025245BFTVG2AE58GG049200"/>
    <s v="970454_V09025245BFTVG2AE58GG049200"/>
    <n v="99527861080"/>
    <s v="Thành công"/>
    <s v="NGO NHAT TAN"/>
    <s v=""/>
    <s v="Chuyển khoản"/>
    <n v="33000"/>
    <s v=""/>
    <s v="QR Code tĩnh đa năng"/>
    <s v="Chuyển khoản Ngân Hàng"/>
    <s v="Ngân hàng hoặc Ví khác"/>
    <s v="MBVCB.10768284065.5245BFTVG2AE58GG.NGO NHAT TAN chuyen tien.CT tu 9398875259 NGO NHAT TAN toi 99MM24302M91010043 MOMO_CA PHE MUOI CHU LONG tai BVBank"/>
    <s v="chulonghhg"/>
    <x v="26"/>
  </r>
  <r>
    <s v="02-09-2025 14:41:22"/>
    <s v="970454_V09025245IBT1hQF21CU3329786"/>
    <s v="970454_V09025245IBT1hQF21CU3329786"/>
    <n v="99527860787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1:00"/>
    <s v="970454_V09025245IBT1kJQRYEWJ459294"/>
    <s v="970454_V09025245IBT1kJQRYEWJ459294"/>
    <n v="99527860457"/>
    <s v="Thành công"/>
    <s v="TRAN NGUYEN NGOC MAI"/>
    <s v=""/>
    <s v="Chuyển khoản"/>
    <n v="50000"/>
    <s v=""/>
    <s v="QR Code tĩnh đa năng"/>
    <s v="Chuyển khoản Ngân Hàng"/>
    <s v="Ngân hàng hoặc Ví khác"/>
    <s v="TRAN NGUYEN NGOC MAI chuyen tien FT25246907101559.CT tu 4109999997 TRAN NGUYEN NGOC MAI tai TCB"/>
    <s v="chulonghhg"/>
    <x v="26"/>
  </r>
  <r>
    <s v="02-09-2025 14:40:48"/>
    <s v="970454_V09025245IBT1hQF21JEL326458"/>
    <s v="970454_V09025245IBT1hQF21JEL326458"/>
    <n v="99527860309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0:30"/>
    <s v="qrc-MOMOJQKW20230803-60994203-1f14-44af-aeac-4d253d82874a"/>
    <s v="qrc-MOMOJQKW20230803-60994203-1f14-44af-aeac-4d253d82874a"/>
    <n v="99528338150"/>
    <s v="Thành công"/>
    <s v="Lưu Hoàng Ngọc My"/>
    <s v="****5375"/>
    <s v="Thanh toán"/>
    <n v="16000"/>
    <s v=""/>
    <s v="QR Code tĩnh đa năng"/>
    <s v="Ví MoMo"/>
    <s v="Ví MoMo"/>
    <s v="Thanh toán cho  CÀ PHÊ MUỐI CHÚ LONG - 187 LẠC LONG QUÂN"/>
    <s v="chulong187llq"/>
    <x v="16"/>
  </r>
  <r>
    <s v="02-09-2025 14:40:20"/>
    <s v="970454_V09025245IBT1cWJH8JQG554746"/>
    <s v="970454_V09025245IBT1cWJH8JQG554746"/>
    <n v="99527729872"/>
    <s v="Thành công"/>
    <s v="NGUYEN PHU TIEN"/>
    <s v=""/>
    <s v="Chuyển khoản"/>
    <n v="26000"/>
    <s v=""/>
    <s v="QR Code tĩnh đa năng"/>
    <s v="Chuyển khoản Ngân Hàng"/>
    <s v="Ngân hàng hoặc Ví khác"/>
    <s v="QR - NGUYEN PHU TIEN chuyen tien.CT tu 104869599778 NGUYEN PHU TIEN tai Vietin"/>
    <s v="chulong884phuriengdo"/>
    <x v="14"/>
  </r>
  <r>
    <s v="02-09-2025 14:40:16"/>
    <s v="970454_61625MBJL1380610"/>
    <s v="970454_61625MBJL1380610"/>
    <n v="99527729798"/>
    <s v="Thành công"/>
    <s v="MOMO_CA PHE MUOI CHU LONG"/>
    <s v=""/>
    <s v="Chuyển khoản"/>
    <n v="26000"/>
    <s v=""/>
    <s v="QR Code tĩnh đa năng"/>
    <s v="Chuyển khoản Ngân Hàng"/>
    <s v="Ngân hàng hoặc Ví khác"/>
    <s v="ZPBV7466MBDD4E Toan dung Zalopay chuyen tien"/>
    <s v="cfmuoihtp"/>
    <x v="42"/>
  </r>
  <r>
    <s v="02-09-2025 14:40:16"/>
    <s v="970454_V09025245VNIBJ2LL9TDT621008"/>
    <s v="970454_V09025245VNIBJ2LL9TDT621008"/>
    <n v="99527729782"/>
    <s v="Thành công"/>
    <s v="NGUYEN TRAN PHAT"/>
    <s v=""/>
    <s v="Chuyển khoản"/>
    <n v="25000"/>
    <s v=""/>
    <s v="QR Code tĩnh đa năng"/>
    <s v="Chuyển khoản Ngân Hàng"/>
    <s v="Ngân hàng hoặc Ví khác"/>
    <s v="NGUYEN TRAN PHAT CHUYEN TIEN DEN MOMO_CA PHE MUOI CHU LONG - 99MM24107M06044203"/>
    <s v="cfmuoivovkiet"/>
    <x v="46"/>
  </r>
  <r>
    <s v="02-09-2025 14:40:15"/>
    <s v="970454_V09025245IBT1hQF21QXR325919"/>
    <s v="970454_V09025245IBT1hQF21QXR325919"/>
    <n v="99527729763"/>
    <s v="Thành công"/>
    <s v="SACOMBANK"/>
    <s v=""/>
    <s v="Chuyển khoản"/>
    <n v="8000"/>
    <s v=""/>
    <s v="QR Code tĩnh đa năng"/>
    <s v="Chuyển khoản Ngân Hàng"/>
    <s v="Ngân hàng hoặc Ví khác"/>
    <s v="IBFT NGUYEN THI PHUONG TAM chuyen tien.CT tu 110119986868 SACOMBANK tai SACOMBANK"/>
    <s v="cfmuoihodieu"/>
    <x v="19"/>
  </r>
  <r>
    <s v="02-09-2025 14:39:51"/>
    <s v="970454_V09025245IBT1dWLU9DQ9187442"/>
    <s v="970454_V09025245IBT1dWLU9DQ9187442"/>
    <n v="99527729383"/>
    <s v="Thành công"/>
    <s v="MBBANK IBFT"/>
    <s v=""/>
    <s v="Chuyển khoản"/>
    <n v="66000"/>
    <s v=""/>
    <s v="QR Code tĩnh đa năng"/>
    <s v="Chuyển khoản Ngân Hàng"/>
    <s v="Ngân hàng hoặc Ví khác"/>
    <s v="VUONG ANH PHUNG chuyen tien.CT tu 0938255343 MBBANK IBFT tai MB"/>
    <s v="chulong187llq"/>
    <x v="16"/>
  </r>
  <r>
    <s v="02-09-2025 14:39:33"/>
    <s v="970454_V09025245IBT1kJQRYUAF454128"/>
    <s v="970454_V09025245IBT1kJQRYUAF454128"/>
    <n v="99527729077"/>
    <s v="Thành công"/>
    <s v="Huynh Thi Tuyet Mai"/>
    <s v=""/>
    <s v="Chuyển khoản"/>
    <n v="44000"/>
    <s v=""/>
    <s v="QR Code tĩnh đa năng"/>
    <s v="Chuyển khoản Ngân Hàng"/>
    <s v="Ngân hàng hoặc Ví khác"/>
    <s v="Huynh Thi Tuyet Mai chuyen tien FT25246072116179.CT tu 2812999995 Huynh Thi Tuyet Mai tai TCB"/>
    <s v="chulong67hg"/>
    <x v="4"/>
  </r>
  <r>
    <s v="02-09-2025 14:39:28"/>
    <s v="qrc-MOMOJQKW20230803-d6e25aaf-1228-489d-ad7a-81130d241a08"/>
    <s v="qrc-MOMOJQKW20230803-d6e25aaf-1228-489d-ad7a-81130d241a08"/>
    <n v="99528373621"/>
    <s v="Thành công"/>
    <s v="Dương Tiểu Mai"/>
    <s v="****7827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14:39:27"/>
    <s v="970454_V09025245IBT1kJQRY8XP453764"/>
    <s v="970454_V09025245IBT1kJQRY8XP453764"/>
    <n v="99527728975"/>
    <s v="Thành công"/>
    <s v="DANG THU TRANG"/>
    <s v=""/>
    <s v="Chuyển khoản"/>
    <n v="18000"/>
    <s v=""/>
    <s v="QR Code tĩnh đa năng"/>
    <s v="Chuyển khoản Ngân Hàng"/>
    <s v="Ngân hàng hoặc Ví khác"/>
    <s v="DANG THU TRANG chuyen tien FT25246619202084.CT tu 696986868888 DANG THU TRANG tai TCB"/>
    <s v="cfmuoitruongdinh"/>
    <x v="9"/>
  </r>
  <r>
    <s v="02-09-2025 14:38:44"/>
    <s v="NKWLB9LMY0WFGSSB0LJT"/>
    <s v="NKWLB9LMY0WFGSSB0LJT"/>
    <n v="99527728376"/>
    <s v="Thành công"/>
    <s v="PHAM TRAN MINH CHAU"/>
    <s v=""/>
    <s v="Chuyển khoản"/>
    <n v="8000"/>
    <s v=""/>
    <s v="QR Code động đa năng"/>
    <s v="Chuyển khoản Ngân Hàng"/>
    <s v="Ngân hàng hoặc Ví khác"/>
    <s v="NKWLB9LMY0WFGSSB0LJT"/>
    <s v="cfmuoichulongkvc"/>
    <x v="27"/>
  </r>
  <r>
    <s v="02-09-2025 14:38:42"/>
    <s v="970454_V09025245BFTVG2AE5QAV032296"/>
    <s v="970454_V09025245BFTVG2AE5QAV032296"/>
    <n v="99527728341"/>
    <s v="Thành công"/>
    <s v="PHAM HONG MINH THU"/>
    <s v=""/>
    <s v="Chuyển khoản"/>
    <n v="8000"/>
    <s v=""/>
    <s v="QR Code tĩnh đa năng"/>
    <s v="Chuyển khoản Ngân Hàng"/>
    <s v="Ngân hàng hoặc Ví khác"/>
    <s v="MBVCB.10768256105.5245BFTVG2AE5QAV.PHAM HONG MINH THU chuyen tien.CT tu 1045901692 PHAM HONG MINH THU toi 99MM24313M01001841 MOMO_CA PHE MUOI CHU LONG tai BVBank"/>
    <s v="chulong17ntt"/>
    <x v="15"/>
  </r>
  <r>
    <s v="02-09-2025 14:38:37"/>
    <s v="970454_V09025245IBT1kJQRYSMA450652"/>
    <s v="970454_V09025245IBT1kJQRYSMA450652"/>
    <n v="99527728291"/>
    <s v="Thành công"/>
    <s v="PHUNG NGOC BINH NHU"/>
    <s v=""/>
    <s v="Chuyển khoản"/>
    <n v="16000"/>
    <s v=""/>
    <s v="QR Code tĩnh đa năng"/>
    <s v="Chuyển khoản Ngân Hàng"/>
    <s v="Ngân hàng hoặc Ví khác"/>
    <s v="PHUNG NGOC BINH NHU chuyen tien FT25246434565027.CT tu 2101996125 PHUNG NGOC BINH NHU tai TCB"/>
    <s v="chulongnhc"/>
    <x v="31"/>
  </r>
  <r>
    <s v="02-09-2025 14:38:08"/>
    <s v="970454_V09025245BFTVG2AE5L6U028616"/>
    <s v="970454_V09025245BFTVG2AE5L6U028616"/>
    <n v="99527727813"/>
    <s v="Thành công"/>
    <s v="NGUYEN HOAN PHONG"/>
    <s v=""/>
    <s v="Chuyển khoản"/>
    <n v="50000"/>
    <s v=""/>
    <s v="QR Code tĩnh đa năng"/>
    <s v="Chuyển khoản Ngân Hàng"/>
    <s v="Ngân hàng hoặc Ví khác"/>
    <s v="MBVCB.10768253861.5245BFTVG2AE5L6U.NGUYEN HOAN PHONG chuyen tien.CT tu 1034920513 NGUYEN HOAN PHONG toi 99MM23359M71018042 MOMO_CA PHE MUOI CHU LONG tai BVBank"/>
    <s v="cfmuoileduan"/>
    <x v="13"/>
  </r>
  <r>
    <s v="02-09-2025 14:38:01"/>
    <s v="970454_V09025245IBT1kJQRY1YJ448536"/>
    <s v="970454_V09025245IBT1kJQRY1YJ448536"/>
    <n v="99527727718"/>
    <s v="Thành công"/>
    <s v="VU THU HUYEN"/>
    <s v=""/>
    <s v="Chuyển khoản"/>
    <n v="16000"/>
    <s v=""/>
    <s v="QR Code tĩnh đa năng"/>
    <s v="Chuyển khoản Ngân Hàng"/>
    <s v="Ngân hàng hoặc Ví khác"/>
    <s v="VU THU HUYEN chuyen tien FT25246660026740.CT tu 3880786666 VU THU HUYEN tai TCB"/>
    <s v="cfmuoithanhnhan"/>
    <x v="6"/>
  </r>
  <r>
    <s v="02-09-2025 14:37:47"/>
    <s v="qrc-MOMOJQKW20230803-bf2f3170-bef5-4145-9ccf-72c6d4c51d38"/>
    <s v="qrc-MOMOJQKW20230803-bf2f3170-bef5-4145-9ccf-72c6d4c51d38"/>
    <n v="99528144012"/>
    <s v="Thành công"/>
    <s v="Võ Thạch Kim Ngân"/>
    <s v="****4407"/>
    <s v="Thanh toán"/>
    <n v="8000"/>
    <s v=""/>
    <s v="QR Code tĩnh đa năng"/>
    <s v="Ví MoMo"/>
    <s v="Ví MoMo"/>
    <s v="Thanh toán cho  CÀ PHÊ MUỐI CHÚ LONG - 17A NGÔ TẤT TỐ"/>
    <s v="chulong17ntt"/>
    <x v="15"/>
  </r>
  <r>
    <s v="02-09-2025 14:37:45"/>
    <s v="970454_V09025245IBT1dWLU2T1K178911"/>
    <s v="970454_V09025245IBT1dWLU2T1K178911"/>
    <n v="99527727497"/>
    <s v="Thành công"/>
    <s v="MBBANK IBFT"/>
    <s v=""/>
    <s v="Chuyển khoản"/>
    <n v="8000"/>
    <s v=""/>
    <s v="QR Code tĩnh đa năng"/>
    <s v="Chuyển khoản Ngân Hàng"/>
    <s v="Ngân hàng hoặc Ví khác"/>
    <s v="DUONG THE TAM chuyen tien.CT tu 0837715745 MBBANK IBFT tai MB"/>
    <s v="cfmuoibatrieu"/>
    <x v="18"/>
  </r>
  <r>
    <s v="02-09-2025 14:37:31"/>
    <s v="970454_V09025245IBT1cWJHIL48550406"/>
    <s v="970454_V09025245IBT1cWJHIL48550406"/>
    <n v="99527727301"/>
    <s v="Thành công"/>
    <s v="NGUYEN THI THAO"/>
    <s v=""/>
    <s v="Chuyển khoản"/>
    <n v="50000"/>
    <s v=""/>
    <s v="QR Code tĩnh đa năng"/>
    <s v="Chuyển khoản Ngân Hàng"/>
    <s v="Ngân hàng hoặc Ví khác"/>
    <s v="QR - NGUYEN THI THAO chuyen tien.CT tu 107883513204 NGUYEN THI THAO tai Vietin"/>
    <s v="cfmuoithanhnhan"/>
    <x v="6"/>
  </r>
  <r>
    <s v="02-09-2025 14:37:18"/>
    <s v="970454_V09025245IBT1kJQRPRE4445904"/>
    <s v="970454_V09025245IBT1kJQRPRE4445904"/>
    <n v="99527727127"/>
    <s v="Thành công"/>
    <s v="LE VU LONG"/>
    <s v=""/>
    <s v="Chuyển khoản"/>
    <n v="25000"/>
    <s v=""/>
    <s v="QR Code tĩnh đa năng"/>
    <s v="Chuyển khoản Ngân Hàng"/>
    <s v="Ngân hàng hoặc Ví khác"/>
    <s v="LE VU LONG chuyen tien FT25246051640039.CT tu 27920888888 LE VU LONG tai TCB"/>
    <s v="cfmuoitruongdinh"/>
    <x v="9"/>
  </r>
  <r>
    <s v="02-09-2025 14:37:09"/>
    <s v="970454_V09025245IBT1iWMR823P113565"/>
    <s v="970454_V09025245IBT1iWMR823P113565"/>
    <n v="99527727020"/>
    <s v="Thành công"/>
    <s v="LE THI THUY DUNG"/>
    <s v=""/>
    <s v="Chuyển khoản"/>
    <n v="45000"/>
    <s v=""/>
    <s v="QR Code tĩnh đa năng"/>
    <s v="Chuyển khoản Ngân Hàng"/>
    <s v="Ngân hàng hoặc Ví khác"/>
    <s v="Le Thi Thuy Dung chuyen tien QR.CT tu 00000154759 LE THI THUY DUNG tai TPBank"/>
    <s v="cfmuoitruongdinh"/>
    <x v="9"/>
  </r>
  <r>
    <s v="02-09-2025 14:36:57"/>
    <s v="qrc-MOMOJQKW20230803-3ac7c49d-b1e9-4d74-bb6e-489e581dc998"/>
    <s v="qrc-MOMOJQKW20230803-3ac7c49d-b1e9-4d74-bb6e-489e581dc998"/>
    <n v="99528035111"/>
    <s v="Thành công"/>
    <s v="Trần Gia Huy"/>
    <s v="****0421"/>
    <s v="Thanh toán"/>
    <n v="14000"/>
    <s v=""/>
    <s v="QR Code tĩnh đa năng"/>
    <s v="Ví MoMo"/>
    <s v="Ví MoMo"/>
    <s v="Thanh toán cho  CÀ PHÊ MUỐI CHÚ LONG CLASSIC"/>
    <s v="cfmuoichulongclassic"/>
    <x v="0"/>
  </r>
  <r>
    <s v="02-09-2025 14:36:55"/>
    <s v="qrc-MOMOJQKW20230803-005fcbf1-cdbc-4fc8-bd60-149c3f204ec3"/>
    <s v="qrc-MOMOJQKW20230803-005fcbf1-cdbc-4fc8-bd60-149c3f204ec3"/>
    <n v="99528097048"/>
    <s v="Thành công"/>
    <s v="Võ Thạch Ý Mỹ"/>
    <s v="****7767"/>
    <s v="Thanh toán"/>
    <n v="8000"/>
    <s v=""/>
    <s v="QR Code tĩnh đa năng"/>
    <s v="Ví MoMo"/>
    <s v="Ví MoMo"/>
    <s v="Thanh toán cho  CÀ PHÊ MUỐI CHÚ LONG - 17A NGÔ TẤT TỐ"/>
    <s v="chulong17ntt"/>
    <x v="15"/>
  </r>
  <r>
    <s v="02-09-2025 14:36:54"/>
    <s v="970454_V09025245IBT1dWLU2KYC158728"/>
    <s v="970454_V09025245IBT1dWLU2KYC158728"/>
    <n v="99527726807"/>
    <s v="Thành công"/>
    <s v="MBBANK IBFT"/>
    <s v=""/>
    <s v="Chuyển khoản"/>
    <n v="70000"/>
    <s v=""/>
    <s v="QR Code tĩnh đa năng"/>
    <s v="Chuyển khoản Ngân Hàng"/>
    <s v="Ngân hàng hoặc Ví khác"/>
    <s v="NGUYEN THU HANG chuyen tien.CT tu 5559393999999 MBBANK IBFT tai MB"/>
    <s v="cfmuoiduonglang"/>
    <x v="7"/>
  </r>
  <r>
    <s v="02-09-2025 14:36:21"/>
    <s v="qrc-MOMOJQKW20230803-c0199356-6f53-4d38-b91d-f69c90e097ec"/>
    <s v="qrc-MOMOJQKW20230803-c0199356-6f53-4d38-b91d-f69c90e097ec"/>
    <n v="99528090955"/>
    <s v="Thành công"/>
    <s v="Trần Gia Huy"/>
    <s v="****0421"/>
    <s v="Thanh toán"/>
    <n v="16000"/>
    <s v=""/>
    <s v="QR Code tĩnh đa năng"/>
    <s v="Ví MoMo"/>
    <s v="Ví MoMo"/>
    <s v="Thanh toán cho  CÀ PHÊ MUỐI CHÚ LONG CLASSIC"/>
    <s v="cfmuoichulongclassic"/>
    <x v="0"/>
  </r>
  <r>
    <s v="02-09-2025 14:36:00"/>
    <s v="970454_V09025245IBT1hQF2J7RP317237"/>
    <s v="970454_V09025245IBT1hQF2J7RP317237"/>
    <n v="99527450318"/>
    <s v="Thành công"/>
    <s v="SACOMBANK"/>
    <s v=""/>
    <s v="Chuyển khoản"/>
    <n v="8000"/>
    <s v=""/>
    <s v="QR Code tĩnh đa năng"/>
    <s v="Chuyển khoản Ngân Hàng"/>
    <s v="Ngân hàng hoặc Ví khác"/>
    <s v="IBFT TON NU NGOC TRAN chuyen tien.CT tu 070132256169 SACOMBANK tai SACOMBANK"/>
    <s v="chulong17ntt"/>
    <x v="15"/>
  </r>
  <r>
    <s v="02-09-2025 14:35:07"/>
    <s v="qrc-MOMOJQKW20230803-cb93d618-deba-4e0a-b534-99e02f07cd4d"/>
    <s v="qrc-MOMOJQKW20230803-cb93d618-deba-4e0a-b534-99e02f07cd4d"/>
    <n v="99527874277"/>
    <s v="Thành công"/>
    <s v="Ngô Xuân Tấn An"/>
    <s v="****0093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4:34:53"/>
    <s v="qrc-MOMOJQKW20230803-973f8b3d-46a3-4cde-bfc2-c128811ede8a"/>
    <s v="qrc-MOMOJQKW20230803-973f8b3d-46a3-4cde-bfc2-c128811ede8a"/>
    <n v="99527908060"/>
    <s v="Thành công"/>
    <s v="Trần Thị Mỹ Linh"/>
    <s v="****8931"/>
    <s v="Thanh toán"/>
    <n v="24000"/>
    <s v=""/>
    <s v="QR Code tĩnh đa năng"/>
    <s v="Ví MoMo"/>
    <s v="Ví MoMo"/>
    <s v="Thanh toán cho   CÀ PHÊ MUỐI CHÚ LONG - HUỲNH TẤN PHÁT"/>
    <s v="cfmuoihtp"/>
    <x v="42"/>
  </r>
  <r>
    <s v="02-09-2025 14:34:50"/>
    <s v="970454_V09025245IBT1kJQRP528436796"/>
    <s v="970454_V09025245IBT1kJQRP528436796"/>
    <n v="99527378966"/>
    <s v="Thành công"/>
    <s v="VND-TGTT-DINH DAI SAM"/>
    <s v=""/>
    <s v="Chuyển khoản"/>
    <n v="100000"/>
    <s v=""/>
    <s v="QR Code tĩnh đa năng"/>
    <s v="Chuyển khoản Ngân Hàng"/>
    <s v="Ngân hàng hoặc Ví khác"/>
    <s v="DINH DAI SAM chuyen tien FT25246703693024.CT tu 19035106321018 VND-TGTT-DINH DAI SAM tai TCB"/>
    <s v="cfmuoitruongdinh"/>
    <x v="9"/>
  </r>
  <r>
    <s v="02-09-2025 14:34:49"/>
    <s v="970454_V09025245IBT1eWK9J652618649"/>
    <s v="970454_V09025245IBT1eWK9J652618649"/>
    <n v="99527378941"/>
    <s v="Thành công"/>
    <s v="TO TAT THANG"/>
    <s v=""/>
    <s v="Chuyển khoản"/>
    <n v="16000"/>
    <s v=""/>
    <s v="QR Code tĩnh đa năng"/>
    <s v="Chuyển khoản Ngân Hàng"/>
    <s v="Ngân hàng hoặc Ví khác"/>
    <s v="TO TAT THANG Chuyen tien.CT tu 8852794226 TO TAT THANG  tai BIDV"/>
    <s v="chulongnhc"/>
    <x v="31"/>
  </r>
  <r>
    <s v="02-09-2025 14:34:18"/>
    <s v="970454_V09025245IBT1dWLU22MK164622"/>
    <s v="970454_V09025245IBT1dWLU22MK164622"/>
    <n v="99527378363"/>
    <s v="Thành công"/>
    <s v="MBBANK IBFT"/>
    <s v=""/>
    <s v="Chuyển khoản"/>
    <n v="8000"/>
    <s v=""/>
    <s v="QR Code tĩnh đa năng"/>
    <s v="Chuyển khoản Ngân Hàng"/>
    <s v="Ngân hàng hoặc Ví khác"/>
    <s v="PHAN BICH NGOC chuyen tien.CT tu 0523089717 MBBANK IBFT tai MB"/>
    <s v="chulong71hg"/>
    <x v="30"/>
  </r>
  <r>
    <s v="02-09-2025 14:33:51"/>
    <s v="970454_V09025245BFTVG2AEPD2Y004881"/>
    <s v="970454_V09025245BFTVG2AEPD2Y004881"/>
    <n v="99527377935"/>
    <s v="Thành công"/>
    <s v="BUI THI SEN"/>
    <s v=""/>
    <s v="Chuyển khoản"/>
    <n v="25000"/>
    <s v=""/>
    <s v="QR Code tĩnh đa năng"/>
    <s v="Chuyển khoản Ngân Hàng"/>
    <s v="Ngân hàng hoặc Ví khác"/>
    <s v="MBVCB.10768213036.5245BFTVG2AEPD2Y.BUI THI SEN chuyen tien.CT tu 1014525717 BUI THI SEN toi 99MM23356M93020162 MOMO_CA PHE MUOI CHU LONG tai BVBank"/>
    <s v="cfmuoitruongdinh"/>
    <x v="9"/>
  </r>
  <r>
    <s v="02-09-2025 14:33:29"/>
    <s v="970454_V09025245IBT1cWJHIY29542948"/>
    <s v="970454_V09025245IBT1cWJHIY29542948"/>
    <n v="99527377567"/>
    <s v="Thành công"/>
    <s v="TRINH THUY TRANG"/>
    <s v=""/>
    <s v="Chuyển khoản"/>
    <n v="16000"/>
    <s v=""/>
    <s v="QR Code tĩnh đa năng"/>
    <s v="Chuyển khoản Ngân Hàng"/>
    <s v="Ngân hàng hoặc Ví khác"/>
    <s v="QR - TRINH THUY TRANG chuyen tien.CT tu 105880997006 TRINH THUY TRANG tai Vietin"/>
    <s v="cfmuoichulongclassic"/>
    <x v="0"/>
  </r>
  <r>
    <s v="02-09-2025 14:32:03"/>
    <s v="JPEVB9LMXJX5J6UC03IS"/>
    <s v="JPEVB9LMXJX5J6UC03IS"/>
    <n v="99526901995"/>
    <s v="Thành công"/>
    <s v="MBBANK IBFT"/>
    <s v=""/>
    <s v="Chuyển khoản"/>
    <n v="8000"/>
    <s v=""/>
    <s v="QR Code động đa năng"/>
    <s v="Chuyển khoản Ngân Hàng"/>
    <s v="Ngân hàng hoặc Ví khác"/>
    <s v="JPEVB9LMXJX5J6UC03IS"/>
    <s v="chulong301ndc"/>
    <x v="5"/>
  </r>
  <r>
    <s v="02-09-2025 14:31:41"/>
    <s v="970454_V09025245BFTVG2AEPX1I992238"/>
    <s v="970454_V09025245BFTVG2AEPX1I992238"/>
    <n v="99526901667"/>
    <s v="Thành công"/>
    <s v="BUI QUYNH PHUONG"/>
    <s v=""/>
    <s v="Chuyển khoản"/>
    <n v="18000"/>
    <s v=""/>
    <s v="QR Code tĩnh đa năng"/>
    <s v="Chuyển khoản Ngân Hàng"/>
    <s v="Ngân hàng hoặc Ví khác"/>
    <s v="MBVCB.10768191551.5245BFTVG2AEPX1I.BUI QUYNH PHUONG chuyen tien.CT tu 0011004432955 BUI QUYNH PHUONG toi 99MM23356M93020162 MOMO_CA PHE MUOI CHU LONG tai BVBank"/>
    <s v="cfmuoitruongdinh"/>
    <x v="9"/>
  </r>
  <r>
    <s v="02-09-2025 14:31:30"/>
    <s v="JPEVB9LMXHPU2S2C11YR"/>
    <s v="JPEVB9LMXHPU2S2C11YR"/>
    <n v="99526901520"/>
    <s v="Thành công"/>
    <s v="MBBANK IBFT"/>
    <s v=""/>
    <s v="Chuyển khoản"/>
    <n v="20000"/>
    <s v=""/>
    <s v="QR Code động đa năng"/>
    <s v="Chuyển khoản Ngân Hàng"/>
    <s v="Ngân hàng hoặc Ví khác"/>
    <s v="JPEVB9LMXHPU2S2C11YR"/>
    <s v="chulong301ndc"/>
    <x v="5"/>
  </r>
  <r>
    <s v="02-09-2025 14:31:28"/>
    <s v="970454_V09025245IBT1kJQRULXZ424622"/>
    <s v="970454_V09025245IBT1kJQRULXZ424622"/>
    <n v="99526901499"/>
    <s v="Thành công"/>
    <s v="VND-TGTT-PHAM THI HAI YEN"/>
    <s v=""/>
    <s v="Chuyển khoản"/>
    <n v="16000"/>
    <s v=""/>
    <s v="QR Code tĩnh đa năng"/>
    <s v="Chuyển khoản Ngân Hàng"/>
    <s v="Ngân hàng hoặc Ví khác"/>
    <s v="PHAM THI HAI YEN chuyen tien FT25246974072765.CT tu 19033723338014 VND-TGTT-PHAM THI HAI YEN tai TCB"/>
    <s v="cfmuoithanhnhan"/>
    <x v="6"/>
  </r>
  <r>
    <s v="02-09-2025 14:31:15"/>
    <s v="qrc-MOMOJQKW20230803-9b95fb20-97d8-44ce-bc3d-b472facd6eff"/>
    <s v="qrc-MOMOJQKW20230803-9b95fb20-97d8-44ce-bc3d-b472facd6eff"/>
    <n v="99527569880"/>
    <s v="Thành công"/>
    <s v="Trần Ngọc Hòa"/>
    <s v="****5932"/>
    <s v="Thanh toán"/>
    <n v="29000"/>
    <s v=""/>
    <s v="QR Code tĩnh đa năng"/>
    <s v="Ví MoMo"/>
    <s v="Ví MoMo"/>
    <s v="Thanh toán cho  CÀ PHÊ MUỐI CHÚ LONG CLASSIC"/>
    <s v="cfmuoichulongclassic"/>
    <x v="0"/>
  </r>
  <r>
    <s v="02-09-2025 14:31:03"/>
    <s v="970454_V09025245IBT1dWLUC4DL134566"/>
    <s v="970454_V09025245IBT1dWLUC4DL134566"/>
    <n v="99526901170"/>
    <s v="Thành công"/>
    <s v="MBBANK IBFT"/>
    <s v=""/>
    <s v="Chuyển khoản"/>
    <n v="8000"/>
    <s v=""/>
    <s v="QR Code tĩnh đa năng"/>
    <s v="Chuyển khoản Ngân Hàng"/>
    <s v="Ngân hàng hoặc Ví khác"/>
    <s v="PHAM THI HUYEN NHUNG chuyen tien.CT tu 0865290181 MBBANK IBFT tai MB"/>
    <s v="chulong17ntt"/>
    <x v="15"/>
  </r>
  <r>
    <s v="02-09-2025 14:30:55"/>
    <s v="970454_V09025245IBT1kJQRU6V7422594"/>
    <s v="970454_V09025245IBT1kJQRU6V7422594"/>
    <n v="99526901052"/>
    <s v="Thành công"/>
    <s v="TRAN KIM CHI"/>
    <s v=""/>
    <s v="Chuyển khoản"/>
    <n v="48000"/>
    <s v=""/>
    <s v="QR Code tĩnh đa năng"/>
    <s v="Chuyển khoản Ngân Hàng"/>
    <s v="Ngân hàng hoặc Ví khác"/>
    <s v="TRAN KIM CHI chuyen tien FT25246820208075.CT tu 9709121981 TRAN KIM CHI tai TCB"/>
    <s v="cfmuoithanhnhan"/>
    <x v="6"/>
  </r>
  <r>
    <s v="02-09-2025 14:30:24"/>
    <s v="970454_V09025245BFTVG2AEPGX7985115"/>
    <s v="970454_V09025245BFTVG2AEPGX7985115"/>
    <n v="99526900620"/>
    <s v="Thành công"/>
    <s v="BUI QUANG NHAT"/>
    <s v=""/>
    <s v="Chuyển khoản"/>
    <n v="80000"/>
    <s v=""/>
    <s v="QR Code tĩnh đa năng"/>
    <s v="Chuyển khoản Ngân Hàng"/>
    <s v="Ngân hàng hoặc Ví khác"/>
    <s v="MBVCB.10768185309.5245BFTVG2AEPGX7.BUI QUANG NHAT chuyen tien.CT tu 0161001749491 BUI QUANG NHAT toi 99MM25063M04000529 MOMO_CA PHE MUOI CHU LONG tai BVBank"/>
    <s v="cfmuoidthidi"/>
    <x v="8"/>
  </r>
  <r>
    <s v="02-09-2025 14:30:12"/>
    <s v="970454_V09025245IBT1cWJHI2MW539003"/>
    <s v="970454_V09025245IBT1cWJHI2MW539003"/>
    <n v="99526900443"/>
    <s v="Thành công"/>
    <s v="TRAN THI MUOI"/>
    <s v=""/>
    <s v="Chuyển khoản"/>
    <n v="16000"/>
    <s v=""/>
    <s v="QR Code tĩnh đa năng"/>
    <s v="Chuyển khoản Ngân Hàng"/>
    <s v="Ngân hàng hoặc Ví khác"/>
    <s v="QR - TRAN THI MUOI chuyen tien.CT tu 106881769979 TRAN THI MUOI tai Vietin"/>
    <s v="cfmuoithanhnhan"/>
    <x v="6"/>
  </r>
  <r>
    <s v="02-09-2025 14:30:04"/>
    <s v="970454_V09025245BFTVG2AEPGLQ983481"/>
    <s v="970454_V09025245BFTVG2AEPGLQ983481"/>
    <n v="99526900338"/>
    <s v="Thành công"/>
    <s v="NGUYEN VAN THI DIEU"/>
    <s v=""/>
    <s v="Chuyển khoản"/>
    <n v="50000"/>
    <s v=""/>
    <s v="QR Code tĩnh đa năng"/>
    <s v="Chuyển khoản Ngân Hàng"/>
    <s v="Ngân hàng hoặc Ví khác"/>
    <s v="MBVCB.10768183786.5245BFTVG2AEPGLQ.NGUYEN VAN THI DIEU chuyen tien.CT tu 1019054220 NGUYEN VAN THI DIEU toi 99MM24158M19035137 MOMO_CA PHE MUOI CHU LONG tai BVBank"/>
    <s v="chulongcmt8"/>
    <x v="29"/>
  </r>
  <r>
    <s v="02-09-2025 14:29:41"/>
    <s v="970454_V09025245IBT1kJQRU52E418140"/>
    <s v="970454_V09025245IBT1kJQRU52E418140"/>
    <n v="99526899997"/>
    <s v="Thành công"/>
    <s v="VND-TGTT-NGUYEN THI NGA"/>
    <s v=""/>
    <s v="Chuyển khoản"/>
    <n v="16000"/>
    <s v=""/>
    <s v="QR Code tĩnh đa năng"/>
    <s v="Chuyển khoản Ngân Hàng"/>
    <s v="Ngân hàng hoặc Ví khác"/>
    <s v="NGUYEN THI NGA chuyen tien FT25246725707835.CT tu 19024685128011 VND-TGTT-NGUYEN THI NGA tai TCB"/>
    <s v="cfmuoithanhnhan"/>
    <x v="6"/>
  </r>
  <r>
    <s v="02-09-2025 14:29:30"/>
    <s v="970454_V09025245BFTVG2AEPW3V980366"/>
    <s v="970454_V09025245BFTVG2AEPW3V980366"/>
    <n v="99526799861"/>
    <s v="Thành công"/>
    <s v="NGUYEN THANH TAN"/>
    <s v=""/>
    <s v="Chuyển khoản"/>
    <n v="16000"/>
    <s v=""/>
    <s v="QR Code tĩnh đa năng"/>
    <s v="Chuyển khoản Ngân Hàng"/>
    <s v="Ngân hàng hoặc Ví khác"/>
    <s v="MBVCB.10768175979.5245BFTVG2AEPW3V.NGUYEN THANH TAN chuyen tien.CT tu 1040423075 NGUYEN THANH TAN toi 99MM24313M88002350 MOMO_CA PHE MUOI CHU LONG tai BVBank"/>
    <s v="cfmuoichulongclassic"/>
    <x v="0"/>
  </r>
  <r>
    <s v="02-09-2025 14:29:27"/>
    <s v="970454_V09025245IBT1iWMRI28Q082724"/>
    <s v="970454_V09025245IBT1iWMRI28Q082724"/>
    <n v="99526799827"/>
    <s v="Thành công"/>
    <s v="NGUYEN NGOC BICH"/>
    <s v=""/>
    <s v="Chuyển khoản"/>
    <n v="26000"/>
    <s v=""/>
    <s v="QR Code tĩnh đa năng"/>
    <s v="Chuyển khoản Ngân Hàng"/>
    <s v="Ngân hàng hoặc Ví khác"/>
    <s v="Nguyen Ngoc Bich chuyen tien QR.CT tu 02739212501 NGUYEN NGOC BICH tai TPBank"/>
    <s v="cfmuoitruongdinh"/>
    <x v="9"/>
  </r>
  <r>
    <s v="02-09-2025 14:29:14"/>
    <s v="970454_61625MBJL1379864"/>
    <s v="970454_61625MBJL1379864"/>
    <n v="99526799628"/>
    <s v="Thành công"/>
    <s v="MOMO_CA PHE MUOI CHU LONG"/>
    <s v=""/>
    <s v="Chuyển khoản"/>
    <n v="16000"/>
    <s v=""/>
    <s v="QR Code tĩnh đa năng"/>
    <s v="Chuyển khoản Ngân Hàng"/>
    <s v="Ngân hàng hoặc Ví khác"/>
    <s v="ZPBV7466MBCAOD Tuan dung Zalopay chuyen tien"/>
    <s v="cfmuoihtp"/>
    <x v="42"/>
  </r>
  <r>
    <s v="02-09-2025 14:29:04"/>
    <s v="970454_V09025245IBT1kJQRU8QA415691"/>
    <s v="970454_V09025245IBT1kJQRU8QA415691"/>
    <n v="99526799504"/>
    <s v="Thành công"/>
    <s v="NGUYEN THI THUY TRANG"/>
    <s v=""/>
    <s v="Chuyển khoản"/>
    <n v="75000"/>
    <s v=""/>
    <s v="QR Code tĩnh đa năng"/>
    <s v="Chuyển khoản Ngân Hàng"/>
    <s v="Ngân hàng hoặc Ví khác"/>
    <s v="NGUYEN THI THUY TRANG chuyen tien FT25246204722486.CT tu 19036552645011 NGUYEN THI THUY TRANG tai TCB"/>
    <s v="chulong68"/>
    <x v="1"/>
  </r>
  <r>
    <s v="02-09-2025 14:28:50"/>
    <s v="970454_V09025245IBT1cWJHIW2D535855"/>
    <s v="970454_V09025245IBT1cWJHIW2D535855"/>
    <n v="99526799302"/>
    <s v="Thành công"/>
    <s v="DINH LE TRONG HIEN"/>
    <s v=""/>
    <s v="Chuyển khoản"/>
    <n v="26000"/>
    <s v=""/>
    <s v="QR Code tĩnh đa năng"/>
    <s v="Chuyển khoản Ngân Hàng"/>
    <s v="Ngân hàng hoặc Ví khác"/>
    <s v="QR - DINH LE TRONG HIEN Chuyen tien.CT tu 100001156415 DINH LE TRONG HIEN tai Vietin"/>
    <s v="cfmuoiduonglang"/>
    <x v="7"/>
  </r>
  <r>
    <s v="02-09-2025 14:28:03"/>
    <s v="970454_V09025245IBT1kJQRU292412096"/>
    <s v="970454_V09025245IBT1kJQRU292412096"/>
    <n v="99526798692"/>
    <s v="Thành công"/>
    <s v="VND-TGTT-NGUYEN THI NGA"/>
    <s v=""/>
    <s v="Chuyển khoản"/>
    <n v="20000"/>
    <s v=""/>
    <s v="QR Code tĩnh đa năng"/>
    <s v="Chuyển khoản Ngân Hàng"/>
    <s v="Ngân hàng hoặc Ví khác"/>
    <s v="NGUYEN THI NGA chuyen tien FT25246244504712.CT tu 19024685128011 VND-TGTT-NGUYEN THI NGA tai TCB"/>
    <s v="cfmuoithanhnhan"/>
    <x v="6"/>
  </r>
  <r>
    <s v="02-09-2025 14:28:02"/>
    <s v="970454_V09025245BFTVG2AEPR8B971728"/>
    <s v="970454_V09025245BFTVG2AEPR8B971728"/>
    <n v="99526798680"/>
    <s v="Thành công"/>
    <s v="LAI NGOC LAN"/>
    <s v=""/>
    <s v="Chuyển khoản"/>
    <n v="33000"/>
    <s v=""/>
    <s v="QR Code tĩnh đa năng"/>
    <s v="Chuyển khoản Ngân Hàng"/>
    <s v="Ngân hàng hoặc Ví khác"/>
    <s v="MBVCB.10768163418.5245BFTVG2AEPR8B.LAI NGOC LAN chuyen tien.CT tu 1027945502 LAI NGOC LAN toi 99MM24107M19043951 MOMO_CA PHE MUOI CHU LONG tai BVBank"/>
    <s v="cfmuoivvkiet"/>
    <x v="40"/>
  </r>
  <r>
    <s v="02-09-2025 14:27:54"/>
    <s v="970454_V09025245IBT1kJQRUCSD411574"/>
    <s v="970454_V09025245IBT1kJQRUCSD411574"/>
    <n v="99526798563"/>
    <s v="Thành công"/>
    <s v="VND-TGTT-NGUYEN TUAN ANH"/>
    <s v=""/>
    <s v="Chuyển khoản"/>
    <n v="51000"/>
    <s v=""/>
    <s v="QR Code tĩnh đa năng"/>
    <s v="Chuyển khoản Ngân Hàng"/>
    <s v="Ngân hàng hoặc Ví khác"/>
    <s v="NGUYEN TUAN ANH chuyen tien FT25246179029105.CT tu 19030401029017 VND-TGTT-NGUYEN TUAN ANH tai TCB"/>
    <s v="cfmuoitruongdinh"/>
    <x v="9"/>
  </r>
  <r>
    <s v="02-09-2025 14:27:12"/>
    <s v="970454_V09025245IBT1kJQR8N4T409012"/>
    <s v="970454_V09025245IBT1kJQR8N4T409012"/>
    <n v="99526797942"/>
    <s v="Thành công"/>
    <s v="VND-TGTT-LANG TRAN YEN NHI"/>
    <s v=""/>
    <s v="Chuyển khoản"/>
    <n v="65000"/>
    <s v=""/>
    <s v="QR Code tĩnh đa năng"/>
    <s v="Chuyển khoản Ngân Hàng"/>
    <s v="Ngân hàng hoặc Ví khác"/>
    <s v="LANG TRAN YEN NHI chuyen tien FT25246498300309.CT tu 19072203456011 VND-TGTT-LANG TRAN YEN NHI tai TCB"/>
    <s v="cfmuoivvkiet"/>
    <x v="40"/>
  </r>
  <r>
    <s v="02-09-2025 14:26:15"/>
    <s v="qrc-MOMOJQKW20230803-51e13550-1360-4c21-a715-8a143570f614"/>
    <s v="qrc-MOMOJQKW20230803-51e13550-1360-4c21-a715-8a143570f614"/>
    <n v="99526968628"/>
    <s v="Thành công"/>
    <s v="Nguyễn Quang Linh"/>
    <s v="****7332"/>
    <s v="Thanh toán"/>
    <n v="26000"/>
    <s v=""/>
    <s v="QR Code tĩnh đa năng"/>
    <s v="Ví MoMo"/>
    <s v="Ví MoMo"/>
    <s v="Thanh toán cho  CÀ PHÊ MUỐI CHÚ LONG - 67 HẬU GIANG"/>
    <s v="chulong67hg"/>
    <x v="4"/>
  </r>
  <r>
    <s v="02-09-2025 14:25:32"/>
    <s v="qrc-MOMOJQKW20230803-f4816652-8c1c-4620-a982-30075a12c61f"/>
    <s v="qrc-MOMOJQKW20230803-f4816652-8c1c-4620-a982-30075a12c61f"/>
    <n v="99527074132"/>
    <s v="Thành công"/>
    <s v="Nguyễn Hữu Hoàng"/>
    <s v="****8133"/>
    <s v="Thanh toán"/>
    <n v="33000"/>
    <s v=""/>
    <s v="QR Code tĩnh đa năng"/>
    <s v="Ví MoMo"/>
    <s v="Ví MoMo"/>
    <s v="Thanh toán cho  CÀ PHÊ MUỐI CHÚ LONG - 07 BÌNH LONG"/>
    <s v="chulong07bl"/>
    <x v="24"/>
  </r>
  <r>
    <s v="02-09-2025 14:25:24"/>
    <s v="qrc-MOMOJQKW20230803-5e37a35c-a5ec-40f0-b414-97b0de0403cb"/>
    <s v="qrc-MOMOJQKW20230803-5e37a35c-a5ec-40f0-b414-97b0de0403cb"/>
    <n v="99527012414"/>
    <s v="Thành công"/>
    <s v="Nguyễn Thị Ngọc Ngân"/>
    <s v="****7251"/>
    <s v="Thanh toán"/>
    <n v="40000"/>
    <s v=""/>
    <s v="QR Code tĩnh đa năng"/>
    <s v="Ví MoMo"/>
    <s v="Ví MoMo"/>
    <s v="Thanh toán cho  CÀ PHÊ MUỐI CHÚ LONG - HUỲNH TẤN PHÁT"/>
    <s v="cfmuoihtp"/>
    <x v="42"/>
  </r>
  <r>
    <s v="02-09-2025 14:25:21"/>
    <s v="JPEVB9LMX0XQNO3602B5"/>
    <s v="JPEVB9LMX0XQNO3602B5"/>
    <n v="99526992631"/>
    <s v="Thành công"/>
    <s v="Phạm Minh Huy"/>
    <s v="****6880"/>
    <s v="Thanh toán"/>
    <n v="50000"/>
    <s v=""/>
    <s v="QR Code động đa năng"/>
    <s v="Ví MoMo"/>
    <s v="Ví MoMo"/>
    <s v="JPEVB9LMX0XQNO3602B5"/>
    <s v="chulong301ndc"/>
    <x v="5"/>
  </r>
  <r>
    <s v="02-09-2025 14:25:13"/>
    <s v="970454_V09025245BFTVG2AEPCNC956319"/>
    <s v="970454_V09025245BFTVG2AEPCNC956319"/>
    <n v="99526233738"/>
    <s v="Thành công"/>
    <s v="LE HOANG TUAN THANH"/>
    <s v=""/>
    <s v="Chuyển khoản"/>
    <n v="16000"/>
    <s v=""/>
    <s v="QR Code tĩnh đa năng"/>
    <s v="Chuyển khoản Ngân Hàng"/>
    <s v="Ngân hàng hoặc Ví khác"/>
    <s v="MBVCB.10768140003.5245BFTVG2AEPCNC.LE HOANG TUAN THANH chuyen tien.CT tu 1046363225 LE HOANG TUAN THANH toi 99MM24264M77005890 MOMO_CA PHE MUOI CHU LONG tai BVBank"/>
    <s v="chulongnhc"/>
    <x v="31"/>
  </r>
  <r>
    <s v="02-09-2025 14:24:13"/>
    <s v="qrc-MOMOJQKW20230803-d539e263-2de4-40bd-b170-5d69469b18e4"/>
    <s v="qrc-MOMOJQKW20230803-d539e263-2de4-40bd-b170-5d69469b18e4"/>
    <n v="99526982632"/>
    <s v="Thành công"/>
    <s v="Đinh Thị Hồng Đào"/>
    <s v="****9804"/>
    <s v="Thanh toán"/>
    <n v="8000"/>
    <s v=""/>
    <s v="QR Code tĩnh đa năng"/>
    <s v="Ví MoMo"/>
    <s v="Ví MoMo"/>
    <s v="Thanh toán cho  CÀ PHÊ MUỐI CHÚ LONG CLASSIC"/>
    <s v="cfmuoichulongclassic"/>
    <x v="0"/>
  </r>
  <r>
    <s v="02-09-2025 14:24:03"/>
    <s v="970454_V09025245IBT1fWUWEUYN464411"/>
    <s v="970454_V09025245IBT1fWUWEUYN464411"/>
    <n v="99526232749"/>
    <s v="Thành công"/>
    <s v="NGUYEN NHAT BINH"/>
    <s v=""/>
    <s v="Chuyển khoản"/>
    <n v="116000"/>
    <s v=""/>
    <s v="QR Code tĩnh đa năng"/>
    <s v="Chuyển khoản Ngân Hàng"/>
    <s v="Ngân hàng hoặc Ví khác"/>
    <s v="Nguyen Nhat Binh chuyen tien.CT tu 311020020 NGUYEN NHAT BINH tai DAB"/>
    <s v="chulong68"/>
    <x v="1"/>
  </r>
  <r>
    <s v="02-09-2025 14:24:02"/>
    <s v="970454_V09025245IBT1kJQR8UDW397835"/>
    <s v="970454_V09025245IBT1kJQR8UDW397835"/>
    <n v="99526232725"/>
    <s v="Thành công"/>
    <s v="DO LINH CHI"/>
    <s v=""/>
    <s v="Chuyển khoản"/>
    <n v="83000"/>
    <s v=""/>
    <s v="QR Code tĩnh đa năng"/>
    <s v="Chuyển khoản Ngân Hàng"/>
    <s v="Ngân hàng hoặc Ví khác"/>
    <s v="DO LINH CHI transfers FT25246300359111.CT tu 19036266508013 DO LINH CHI tai TCB"/>
    <s v="cfmuoitruongdinh"/>
    <x v="9"/>
  </r>
  <r>
    <s v="02-09-2025 14:23:40"/>
    <s v="970454_V09025245IBT1jWWP64C2462903"/>
    <s v="970454_V09025245IBT1jWWP64C2462903"/>
    <n v="99526232422"/>
    <s v="Thành công"/>
    <s v="TRAN VAN KIEN"/>
    <s v=""/>
    <s v="Chuyển khoản"/>
    <n v="25000"/>
    <s v=""/>
    <s v="QR Code tĩnh đa năng"/>
    <s v="Chuyển khoản Ngân Hàng"/>
    <s v="Ngân hàng hoặc Ví khác"/>
    <s v="TRAN VAN KIEN CHUYEN KHOAN-020925-14:23:38 462903.CT tu 38685457 TRAN VAN KIEN tai ACB"/>
    <s v="chulong421ch"/>
    <x v="41"/>
  </r>
  <r>
    <s v="02-09-2025 14:23:35"/>
    <s v="970454_V09025245IBT1aWWDAHMQ167801"/>
    <s v="970454_V09025245IBT1aWWDAHMQ167801"/>
    <n v="99526232331"/>
    <s v="Thành công"/>
    <s v="AGRIBANK"/>
    <s v=""/>
    <s v="Chuyển khoản"/>
    <n v="50000"/>
    <s v=""/>
    <s v="QR Code tĩnh đa năng"/>
    <s v="Chuyển khoản Ngân Hàng"/>
    <s v="Ngân hàng hoặc Ví khác"/>
    <s v="VCCB;99MM24158M57035143;NGUYEN VIET HOA chuyen tien.CT tu 5617205414538 AGRIBANK tai Agri"/>
    <s v="chulong101tqd"/>
    <x v="32"/>
  </r>
  <r>
    <s v="02-09-2025 14:23:33"/>
    <s v="qrc-MOMOJQKW20230803-76f74d0d-3e46-4fc2-97ee-08a930cc36e2"/>
    <s v="qrc-MOMOJQKW20230803-76f74d0d-3e46-4fc2-97ee-08a930cc36e2"/>
    <n v="99526906326"/>
    <s v="Thành công"/>
    <s v="Trần Ngọc Hòa"/>
    <s v="****5932"/>
    <s v="Thanh toán"/>
    <n v="40000"/>
    <s v=""/>
    <s v="QR Code tĩnh đa năng"/>
    <s v="Ví MoMo"/>
    <s v="Ví MoMo"/>
    <s v="Thanh toán cho  CÀ PHÊ MUỐI CHÚ LONG CLASSIC"/>
    <s v="cfmuoichulongclassic"/>
    <x v="0"/>
  </r>
  <r>
    <s v="02-09-2025 14:23:01"/>
    <s v="970454_V09025245IBT1kJQR89EV394207"/>
    <s v="970454_V09025245IBT1kJQR89EV394207"/>
    <n v="99526231838"/>
    <s v="Thành công"/>
    <s v="VND-TGTT-DO THI MY HAU"/>
    <s v=""/>
    <s v="Chuyển khoản"/>
    <n v="32000"/>
    <s v=""/>
    <s v="QR Code tĩnh đa năng"/>
    <s v="Chuyển khoản Ngân Hàng"/>
    <s v="Ngân hàng hoặc Ví khác"/>
    <s v="DO THI MY HAU chuyen tien FT25246584025982.CT tu 19031473211010 VND-TGTT-DO THI MY HAU tai TCB"/>
    <s v="chulong68"/>
    <x v="1"/>
  </r>
  <r>
    <s v="02-09-2025 14:22:22"/>
    <s v="970454_V09025245IBT1dWLUJFTZ114874"/>
    <s v="970454_V09025245IBT1dWLUJFTZ114874"/>
    <n v="99526231280"/>
    <s v="Thành công"/>
    <s v="MBBANK IBFT"/>
    <s v=""/>
    <s v="Chuyển khoản"/>
    <n v="8000"/>
    <s v=""/>
    <s v="QR Code tĩnh đa năng"/>
    <s v="Chuyển khoản Ngân Hàng"/>
    <s v="Ngân hàng hoặc Ví khác"/>
    <s v="TRAN NGUYEN VAN NHI chuyen tien.CT tu 161979867535 MBBANK IBFT tai MB"/>
    <s v="chulong17ntt"/>
    <x v="15"/>
  </r>
  <r>
    <s v="02-09-2025 14:21:57"/>
    <s v="970454_V09025245IBT1jWWP6UDG460836"/>
    <s v="970454_V09025245IBT1jWWP6UDG460836"/>
    <n v="99526230912"/>
    <s v="Thành công"/>
    <s v="LE THI HUYEN"/>
    <s v=""/>
    <s v="Chuyển khoản"/>
    <n v="620000"/>
    <s v=""/>
    <s v="QR Code tĩnh đa năng"/>
    <s v="Chuyển khoản Ngân Hàng"/>
    <s v="Ngân hàng hoặc Ví khác"/>
    <s v="HN 10 CAFE MUOI CHU LONG-020925-14:21:56 460836.CT tu 555241188 LE THI HUYEN tai ACB"/>
    <s v="cfmuoiduonglang"/>
    <x v="7"/>
  </r>
  <r>
    <s v="02-09-2025 14:21:24"/>
    <s v="qrc-MOMOJQKW20230803-0d3acfc2-5de9-44d4-a993-ba7595b420e2"/>
    <s v="qrc-MOMOJQKW20230803-0d3acfc2-5de9-44d4-a993-ba7595b420e2"/>
    <n v="99526690106"/>
    <s v="Thành công"/>
    <s v="Huỳnh Bội San"/>
    <s v="****8165"/>
    <s v="Thanh toán"/>
    <n v="33000"/>
    <s v=""/>
    <s v="QR Code tĩnh đa năng"/>
    <s v="Ví MoMo"/>
    <s v="Ví MoMo"/>
    <s v="Thanh toán cho  CÀ PHÊ MUỐI CHÚ LONG - 67 HẬU GIANG"/>
    <s v="chulong67hg"/>
    <x v="4"/>
  </r>
  <r>
    <s v="02-09-2025 14:21:18"/>
    <s v="970454_V09025245IBT1kJQRIFUU387939"/>
    <s v="970454_V09025245IBT1kJQRIFUU387939"/>
    <n v="99526230372"/>
    <s v="Thành công"/>
    <s v="VND TGTT LAM THI THUY VY"/>
    <s v=""/>
    <s v="Chuyển khoản"/>
    <n v="8000"/>
    <s v=""/>
    <s v="QR Code tĩnh đa năng"/>
    <s v="Chuyển khoản Ngân Hàng"/>
    <s v="Ngân hàng hoặc Ví khác"/>
    <s v="LAM THI THUY VY chuyen tien FT25246505932200.CT tu 19036912571012 VND TGTT LAM THI THUY VY tai TCB"/>
    <s v="cfmuoihodieu"/>
    <x v="19"/>
  </r>
  <r>
    <s v="02-09-2025 14:21:16"/>
    <s v="970454_V09025245IBT1dWLUJKRS093914"/>
    <s v="970454_V09025245IBT1dWLUJKRS093914"/>
    <n v="99526230324"/>
    <s v="Thành công"/>
    <s v="MBBANK IBFT"/>
    <s v=""/>
    <s v="Chuyển khoản"/>
    <n v="8000"/>
    <s v=""/>
    <s v="QR Code tĩnh đa năng"/>
    <s v="Chuyển khoản Ngân Hàng"/>
    <s v="Ngân hàng hoặc Ví khác"/>
    <s v="Le Thi Ngoc Nguyen chuyen tien tu ViettelMoney.CT tu 9704229207668792157 MBBANK IBFT tai MB"/>
    <s v="chulonghcr"/>
    <x v="38"/>
  </r>
  <r>
    <s v="02-09-2025 14:21:09"/>
    <s v="970454_V09025245IBT1jWWP6MF3459701"/>
    <s v="970454_V09025245IBT1jWWP6MF3459701"/>
    <n v="99526230226"/>
    <s v="Thành công"/>
    <s v="DINH THI KIM ANH"/>
    <s v=""/>
    <s v="Chuyển khoản"/>
    <n v="8000"/>
    <s v=""/>
    <s v="QR Code tĩnh đa năng"/>
    <s v="Chuyển khoản Ngân Hàng"/>
    <s v="Ngân hàng hoặc Ví khác"/>
    <s v="DINH THI KIM ANH CHUYEN KHOAN-020925-14:21:08 459701.CT tu 25304067 DINH THI KIM ANH tai ACB"/>
    <s v="chulong187llq"/>
    <x v="16"/>
  </r>
  <r>
    <s v="02-09-2025 14:21:04"/>
    <s v="970454_V09025245IBT1iWMRMJTP048273"/>
    <s v="970454_V09025245IBT1iWMRMJTP048273"/>
    <n v="99526230144"/>
    <s v="Thành công"/>
    <s v="NGUYEN THANH AN"/>
    <s v=""/>
    <s v="Chuyển khoản"/>
    <n v="22000"/>
    <s v=""/>
    <s v="QR Code tĩnh đa năng"/>
    <s v="Chuyển khoản Ngân Hàng"/>
    <s v="Ngân hàng hoặc Ví khác"/>
    <s v="Nguyen Thanh An chuyen tien QR.CT tu 06149011501 NGUYEN THANH AN tai TPBank"/>
    <s v="chulong421ch"/>
    <x v="41"/>
  </r>
  <r>
    <s v="02-09-2025 14:20:13"/>
    <s v="970454_V09025245IBT1kJQRIKYZ384176"/>
    <s v="970454_V09025245IBT1kJQRIKYZ384176"/>
    <n v="99526139378"/>
    <s v="Thành công"/>
    <s v="VND-TGTT-NGUYEN THI TRAM ANH"/>
    <s v=""/>
    <s v="Chuyển khoản"/>
    <n v="50000"/>
    <s v=""/>
    <s v="QR Code tĩnh đa năng"/>
    <s v="Chuyển khoản Ngân Hàng"/>
    <s v="Ngân hàng hoặc Ví khác"/>
    <s v="NGUYEN THI TRAM ANH chuyen tien FT25246523898101.CT tu 19036415064018 VND-TGTT-NGUYEN THI TRAM ANH tai TCB"/>
    <s v="chulong71hg"/>
    <x v="30"/>
  </r>
  <r>
    <s v="02-09-2025 14:20:01"/>
    <s v="970454_V09025245IBT1dWLUJPXE088669"/>
    <s v="970454_V09025245IBT1dWLUJPXE088669"/>
    <n v="99526139221"/>
    <s v="Thành công"/>
    <s v="MBBANK IBFT"/>
    <s v=""/>
    <s v="Chuyển khoản"/>
    <n v="58000"/>
    <s v=""/>
    <s v="QR Code tĩnh đa năng"/>
    <s v="Chuyển khoản Ngân Hàng"/>
    <s v="Ngân hàng hoặc Ví khác"/>
    <s v="NGUYEN THI NHA UYEN chuyen tien.CT tu 0902813911 MBBANK IBFT tai MB"/>
    <s v="cfmuoivovkiet"/>
    <x v="46"/>
  </r>
  <r>
    <s v="02-09-2025 14:19:43"/>
    <s v="970454_V09025245BFTVG2AE77BW925303"/>
    <s v="970454_V09025245BFTVG2AE77BW925303"/>
    <n v="99526138986"/>
    <s v="Thành công"/>
    <s v="NGUYEN THI THANH VAN"/>
    <s v=""/>
    <s v="Chuyển khoản"/>
    <n v="126000"/>
    <s v=""/>
    <s v="QR Code tĩnh đa năng"/>
    <s v="Chuyển khoản Ngân Hàng"/>
    <s v="Ngân hàng hoặc Ví khác"/>
    <s v="MBVCB.10768092754.5245BFTVG2AE77BW.NGUYEN THI THANH VAN chuyen tien.CT tu 1020867280 NGUYEN THI THANH VAN toi 99MM24302M91010043 MOMO_CA PHE MUOI CHU LONG tai BVBank"/>
    <s v="chulonghhg"/>
    <x v="26"/>
  </r>
  <r>
    <s v="02-09-2025 14:19:19"/>
    <s v="970454_V09025245VNIBJ2LL9268591102"/>
    <s v="970454_V09025245VNIBJ2LL9268591102"/>
    <n v="99525644569"/>
    <s v="Thành công"/>
    <s v="LE NGOC THAO"/>
    <s v=""/>
    <s v="Chuyển khoản"/>
    <n v="33000"/>
    <s v=""/>
    <s v="QR Code tĩnh đa năng"/>
    <s v="Chuyển khoản Ngân Hàng"/>
    <s v="Ngân hàng hoặc Ví khác"/>
    <s v="LE NGOC THAO CHUYEN TIEN DEN MOMO_CA PHE MUOI CHU LONG - 99MM24313M01001841"/>
    <s v="chulong17ntt"/>
    <x v="15"/>
  </r>
  <r>
    <s v="02-09-2025 14:18:44"/>
    <s v="qrc-MOMOJQKW20230803-0d4051f1-bae5-4937-b58f-b33fbe121635"/>
    <s v="qrc-MOMOJQKW20230803-0d4051f1-bae5-4937-b58f-b33fbe121635"/>
    <n v="99526407893"/>
    <s v="Thành công"/>
    <s v="Phạm Nguyễn Quốc Tân"/>
    <s v="****8586"/>
    <s v="Thanh toán"/>
    <n v="83000"/>
    <s v=""/>
    <s v="QR Code tĩnh đa năng"/>
    <s v="Ví MoMo"/>
    <s v="Ví MoMo"/>
    <s v="Thanh toán cho  Cà Phê Muối Chú Long - Võ Văn Kiệt"/>
    <s v="cfmuoivvkiet"/>
    <x v="40"/>
  </r>
  <r>
    <s v="02-09-2025 14:18:38"/>
    <s v="970454_V09025245IBT1jWWP613P456621"/>
    <s v="970454_V09025245IBT1jWWP613P456621"/>
    <n v="99525644005"/>
    <s v="Thành công"/>
    <s v="NGUYEN LY HAI"/>
    <s v=""/>
    <s v="Chuyển khoản"/>
    <n v="50000"/>
    <s v=""/>
    <s v="QR Code tĩnh đa năng"/>
    <s v="Chuyển khoản Ngân Hàng"/>
    <s v="Ngân hàng hoặc Ví khác"/>
    <s v="NGUYEN LY HAI CHUYEN KHOAN-020925-14:18:37 456621.CT tu 10420817 NGUYEN LY HAI tai ACB"/>
    <s v="chulong07bl"/>
    <x v="24"/>
  </r>
  <r>
    <s v="02-09-2025 14:17:27"/>
    <s v="970454_V09025245IBT1dWLUWREK094871"/>
    <s v="970454_V09025245IBT1dWLUWREK094871"/>
    <n v="99525642992"/>
    <s v="Thành công"/>
    <s v="MBBANK IBFT"/>
    <s v=""/>
    <s v="Chuyển khoản"/>
    <n v="16000"/>
    <s v=""/>
    <s v="QR Code tĩnh đa năng"/>
    <s v="Chuyển khoản Ngân Hàng"/>
    <s v="Ngân hàng hoặc Ví khác"/>
    <s v="CAO MINH CHIEN chuyen tien.CT tu 0396191996 MBBANK IBFT tai MB"/>
    <s v="cfmuoitruongdinh"/>
    <x v="9"/>
  </r>
  <r>
    <s v="02-09-2025 14:17:13"/>
    <s v="qrc-MOMOJQKW20230803-5bc25691-4f22-4a3a-9dac-2a34c3c98686"/>
    <s v="qrc-MOMOJQKW20230803-5bc25691-4f22-4a3a-9dac-2a34c3c98686"/>
    <n v="99526343022"/>
    <s v="Thành công"/>
    <s v="Nguyễn Hoàng Minh Thư"/>
    <s v="****3748"/>
    <s v="Thanh toán"/>
    <n v="8000"/>
    <s v=""/>
    <s v="QR Code tĩnh đa năng"/>
    <s v="Ví MoMo"/>
    <s v="Ví MoMo"/>
    <s v="Thanh toán cho  CÀ PHÊ MUỐI CHÚ LONG - 101 THÍCH QUẢNG ĐỨC"/>
    <s v="chulong101tqd"/>
    <x v="32"/>
  </r>
  <r>
    <s v="02-09-2025 14:17:07"/>
    <s v="970454_V09025245IBT1iWMRVA6K033259"/>
    <s v="970454_V09025245IBT1iWMRVA6K033259"/>
    <n v="99525642682"/>
    <s v="Thành công"/>
    <s v="VO NGOC THANH"/>
    <s v=""/>
    <s v="Chuyển khoản"/>
    <n v="8000"/>
    <s v=""/>
    <s v="QR Code tĩnh đa năng"/>
    <s v="Chuyển khoản Ngân Hàng"/>
    <s v="Ngân hàng hoặc Ví khác"/>
    <s v="Vo Ngoc Thanh chuyen tien QR.CT tu 03664271601 VO NGOC THANH tai TPBank"/>
    <s v="cfmuoichulongclassic"/>
    <x v="0"/>
  </r>
  <r>
    <s v="02-09-2025 14:16:28"/>
    <s v="970454_V09025245BFTVG2AE79NH908351"/>
    <s v="970454_V09025245BFTVG2AE79NH908351"/>
    <n v="99525642136"/>
    <s v="Thành công"/>
    <s v="NGUYEN MINH TRI"/>
    <s v=""/>
    <s v="Chuyển khoản"/>
    <n v="50000"/>
    <s v=""/>
    <s v="QR Code tĩnh đa năng"/>
    <s v="Chuyển khoản Ngân Hàng"/>
    <s v="Ngân hàng hoặc Ví khác"/>
    <s v="MBVCB.10768060298.5245BFTVG2AE79NH.NGUYEN MINH TRI transfer.CT tu 0181003365946 NGUYEN MINH TRI toi 99MM24158M19035104 MOMO_CA PHE MUOI CHU LONG tai BVBank"/>
    <s v="chulong244tqd"/>
    <x v="34"/>
  </r>
  <r>
    <s v="02-09-2025 14:15:16"/>
    <s v="JPEVB9LMW8X98MCG0827"/>
    <s v="JPEVB9LMW8X98MCG0827"/>
    <n v="99525641045"/>
    <s v="Thành công"/>
    <s v="SACOMBANK"/>
    <s v=""/>
    <s v="Chuyển khoản"/>
    <n v="8000"/>
    <s v=""/>
    <s v="QR Code động đa năng"/>
    <s v="Chuyển khoản Ngân Hàng"/>
    <s v="Ngân hàng hoặc Ví khác"/>
    <s v="JPEVB9LMW8X98MCG0827"/>
    <s v="chulong301ndc"/>
    <x v="5"/>
  </r>
  <r>
    <s v="02-09-2025 14:14:39"/>
    <s v="JPEVB9LMW8FN828M0MBJ"/>
    <s v="JPEVB9LMW8FN828M0MBJ"/>
    <n v="99525640511"/>
    <s v="Thành công"/>
    <s v="TRAN NGOC THAI"/>
    <s v=""/>
    <s v="Chuyển khoản"/>
    <n v="25000"/>
    <s v=""/>
    <s v="QR Code động đa năng"/>
    <s v="Chuyển khoản Ngân Hàng"/>
    <s v="Ngân hàng hoặc Ví khác"/>
    <s v="JPEVB9LMW8FN828M0MBJ"/>
    <s v="chulong301ndc"/>
    <x v="5"/>
  </r>
  <r>
    <s v="02-09-2025 14:14:37"/>
    <s v="970454_V09025245BFTVG2AE7V2S898090"/>
    <s v="970454_V09025245BFTVG2AE7V2S898090"/>
    <n v="99525640484"/>
    <s v="Thành công"/>
    <s v="NGUYEN HUU DAT"/>
    <s v=""/>
    <s v="Chuyển khoản"/>
    <n v="25000"/>
    <s v=""/>
    <s v="QR Code tĩnh đa năng"/>
    <s v="Chuyển khoản Ngân Hàng"/>
    <s v="Ngân hàng hoặc Ví khác"/>
    <s v="MBVCB.10768049675.5245BFTVG2AE7V2S.NGUYEN HUU DAT chuyen tien.CT tu 1052981632 NGUYEN HUU DAT toi 99MM24264M04005785 MOMO_CA PHE MUOI CHU LONG tai BVBank"/>
    <s v="cfmuoibatrieu"/>
    <x v="18"/>
  </r>
  <r>
    <s v="02-09-2025 14:14:25"/>
    <s v="970454_V09025245IBT1jWWPEHSE451556"/>
    <s v="970454_V09025245IBT1jWWPEHSE451556"/>
    <n v="99525640319"/>
    <s v="Thành công"/>
    <s v="TRAN THI THU DUYEN"/>
    <s v=""/>
    <s v="Chuyển khoản"/>
    <n v="33000"/>
    <s v=""/>
    <s v="QR Code tĩnh đa năng"/>
    <s v="Chuyển khoản Ngân Hàng"/>
    <s v="Ngân hàng hoặc Ví khác"/>
    <s v="TRAN THI THU DUYEN CHUYEN KHOAN-020925-14:14:24 451556.CT tu 240132469 TRAN THI THU DUYEN tai ACB"/>
    <s v="cfmuoivvkiet"/>
    <x v="40"/>
  </r>
  <r>
    <s v="02-09-2025 14:14:20"/>
    <s v="JPEVB9LMW6MV38H40CN8"/>
    <s v="JPEVB9LMW6MV38H40CN8"/>
    <n v="99525640247"/>
    <s v="Thành công"/>
    <s v="TRAN THANH TAN"/>
    <s v=""/>
    <s v="Chuyển khoản"/>
    <n v="25000"/>
    <s v=""/>
    <s v="QR Code động đa năng"/>
    <s v="Chuyển khoản Ngân Hàng"/>
    <s v="Ngân hàng hoặc Ví khác"/>
    <s v="JPEVB9LMW6MV38H40CN8"/>
    <s v="chulong301ndc"/>
    <x v="5"/>
  </r>
  <r>
    <s v="02-09-2025 14:14:13"/>
    <s v="970454_V09025245IBT1kJQRM4JY362988"/>
    <s v="970454_V09025245IBT1kJQRM4JY362988"/>
    <n v="99525640134"/>
    <s v="Thành công"/>
    <s v="VND-TGTT-TRINH THI LAN MINH"/>
    <s v=""/>
    <s v="Chuyển khoản"/>
    <n v="80000"/>
    <s v=""/>
    <s v="QR Code tĩnh đa năng"/>
    <s v="Chuyển khoản Ngân Hàng"/>
    <s v="Ngân hàng hoặc Ví khác"/>
    <s v="TRINH THI LAN MINH chuyen tien FT25246106579948.CT tu 19035789446015 VND-TGTT-TRINH THI LAN MINH tai TCB"/>
    <s v="cfmuoitruongdinh"/>
    <x v="9"/>
  </r>
  <r>
    <s v="02-09-2025 14:14:03"/>
    <s v="970454_V09025245IBT1iWMRV9D2437743"/>
    <s v="970454_V09025245IBT1iWMRV9D2437743"/>
    <n v="99525106925"/>
    <s v="Thành công"/>
    <s v="PHAM THI MAI"/>
    <s v=""/>
    <s v="Chuyển khoản"/>
    <n v="49000"/>
    <s v=""/>
    <s v="QR Code tĩnh đa năng"/>
    <s v="Chuyển khoản Ngân Hàng"/>
    <s v="Ngân hàng hoặc Ví khác"/>
    <s v="PHAM THI MAI chuyen tien.CT tu 22102018 PHAM THI MAI tai VPBank"/>
    <s v="cfmuoitruongdinh"/>
    <x v="9"/>
  </r>
  <r>
    <s v="02-09-2025 14:14:00"/>
    <s v="970454_V09025245IBT1hQF2QHF1279603"/>
    <s v="970454_V09025245IBT1hQF2QHF1279603"/>
    <n v="99525106856"/>
    <s v="Thành công"/>
    <s v="SACOMBANK"/>
    <s v=""/>
    <s v="Chuyển khoản"/>
    <n v="8000"/>
    <s v=""/>
    <s v="QR Code tĩnh đa năng"/>
    <s v="Chuyển khoản Ngân Hàng"/>
    <s v="Ngân hàng hoặc Ví khác"/>
    <s v="IBFT VO DANG KHOA chuyen tien.CT tu 060702667206 SACOMBANK tai SACOMBANK"/>
    <s v="chulong68"/>
    <x v="1"/>
  </r>
  <r>
    <s v="02-09-2025 14:13:48"/>
    <s v="970454_V09025245IBT1dWLUWVKM063482"/>
    <s v="970454_V09025245IBT1dWLUWVKM063482"/>
    <n v="99525106657"/>
    <s v="Thành công"/>
    <s v="MBBANK IBFT"/>
    <s v=""/>
    <s v="Chuyển khoản"/>
    <n v="8000"/>
    <s v=""/>
    <s v="QR Code tĩnh đa năng"/>
    <s v="Chuyển khoản Ngân Hàng"/>
    <s v="Ngân hàng hoặc Ví khác"/>
    <s v="LUU THI NHU QUYNH chuyen tien.CT tu 0336342036 MBBANK IBFT tai MB"/>
    <s v="chulong68"/>
    <x v="1"/>
  </r>
  <r>
    <s v="02-09-2025 14:13:45"/>
    <s v="qrc-MOMOJQKW20230803-a34a1c59-a9c2-4609-9222-3364f4a36235"/>
    <s v="qrc-MOMOJQKW20230803-a34a1c59-a9c2-4609-9222-3364f4a36235"/>
    <n v="99525912239"/>
    <s v="Thành công"/>
    <s v="Đậu Thị Thùy Linh"/>
    <s v="****5643"/>
    <s v="Thanh toán"/>
    <n v="43000"/>
    <s v=""/>
    <s v="QR Code tĩnh đa năng"/>
    <s v="Ví MoMo"/>
    <s v="Ví MoMo"/>
    <s v="Thanh toán cho  CÀ PHÊ MUỐI CHÚ LONG - 161 NGÔ TẤT TỐ"/>
    <s v="chulong161ntt"/>
    <x v="37"/>
  </r>
  <r>
    <s v="02-09-2025 14:13:10"/>
    <s v="qrc-MOMOJQKW20230803-7c60276e-6336-4b40-8a74-04265db432e9"/>
    <s v="qrc-MOMOJQKW20230803-7c60276e-6336-4b40-8a74-04265db432e9"/>
    <n v="99525839856"/>
    <s v="Thành công"/>
    <s v="Trịnh Công Sơn"/>
    <s v="****0712"/>
    <s v="Thanh toán"/>
    <n v="8000"/>
    <s v=""/>
    <s v="QR Code tĩnh đa năng"/>
    <s v="Ví MoMo"/>
    <s v="Ví MoMo"/>
    <s v="Thanh toán cho  CÀ PHÊ MUỐI CHÚ LONG - 161 NGÔ TẤT TỐ"/>
    <s v="chulong161ntt"/>
    <x v="37"/>
  </r>
  <r>
    <s v="02-09-2025 14:13:02"/>
    <s v="970454_V09025245IBT1iWMRVW3F017555"/>
    <s v="970454_V09025245IBT1iWMRVW3F017555"/>
    <n v="99525105699"/>
    <s v="Thành công"/>
    <s v="NGUYEN MANH TUNG"/>
    <s v=""/>
    <s v="Chuyển khoản"/>
    <n v="50000"/>
    <s v=""/>
    <s v="QR Code tĩnh đa năng"/>
    <s v="Chuyển khoản Ngân Hàng"/>
    <s v="Ngân hàng hoặc Ví khác"/>
    <s v="Nguyen Manh Tung chuyen tien QR.CT tu 04397756601 NGUYEN MANH TUNG tai TPBank"/>
    <s v="cfmuoithanhnhan"/>
    <x v="6"/>
  </r>
  <r>
    <s v="02-09-2025 14:12:18"/>
    <s v="qrc-MOMOJQKW20230803-a1e427fe-2a25-4c7b-bfe5-6cf9997144ff"/>
    <s v="qrc-MOMOJQKW20230803-a1e427fe-2a25-4c7b-bfe5-6cf9997144ff"/>
    <n v="99525790967"/>
    <s v="Thành công"/>
    <s v="Nguyễn Thị Như Ý"/>
    <s v="****0482"/>
    <s v="Thanh toán"/>
    <n v="26000"/>
    <s v=""/>
    <s v="QR Code tĩnh đa năng"/>
    <s v="Ví MoMo"/>
    <s v="Ví MoMo"/>
    <s v="Thanh toán cho  CÀ PHÊ MUỐI CHÚ LONG - 244 THÍCH QUẢNG ĐỨC - TDM"/>
    <s v="chulong244tqd"/>
    <x v="34"/>
  </r>
  <r>
    <s v="02-09-2025 14:12:15"/>
    <s v="970454_V09025245IBT1iWMRDRAH014629"/>
    <s v="970454_V09025245IBT1iWMRDRAH014629"/>
    <n v="99525104958"/>
    <s v="Thành công"/>
    <s v="VU HONG LE"/>
    <s v=""/>
    <s v="Chuyển khoản"/>
    <n v="50000"/>
    <s v=""/>
    <s v="QR Code tĩnh đa năng"/>
    <s v="Chuyển khoản Ngân Hàng"/>
    <s v="Ngân hàng hoặc Ví khác"/>
    <s v="Vu Hong Le chuyen tien QR.CT tu 02344840601 VU HONG LE tai TPBank"/>
    <s v="cfmuoitruongdinh"/>
    <x v="9"/>
  </r>
  <r>
    <s v="02-09-2025 14:12:08"/>
    <s v="970454_V09025245IBT1kJQRMCKL355603"/>
    <s v="970454_V09025245IBT1kJQRMCKL355603"/>
    <n v="99525104892"/>
    <s v="Thành công"/>
    <s v="VND-TGTT-HOANG NGOC TAN"/>
    <s v=""/>
    <s v="Chuyển khoản"/>
    <n v="25000"/>
    <s v=""/>
    <s v="QR Code tĩnh đa năng"/>
    <s v="Chuyển khoản Ngân Hàng"/>
    <s v="Ngân hàng hoặc Ví khác"/>
    <s v="HOANG NGOC TAN chuyen tien FT25246914508591.CT tu 19033557701016 VND-TGTT-HOANG NGOC TAN tai TCB"/>
    <s v="cfmuoitruongdinh"/>
    <x v="9"/>
  </r>
  <r>
    <s v="02-09-2025 14:11:21"/>
    <s v="970454_V09025245NAMAA22TPJ2U480364"/>
    <s v="970454_V09025245NAMAA22TPJ2U480364"/>
    <n v="99525104065"/>
    <s v="Thành công"/>
    <s v="MAI HONG THINH"/>
    <s v=""/>
    <s v="Chuyển khoản"/>
    <n v="16000"/>
    <s v=""/>
    <s v="QR Code tĩnh đa năng"/>
    <s v="Chuyển khoản Ngân Hàng"/>
    <s v="Ngân hàng hoặc Ví khác"/>
    <s v="MAI HONG THINH CHUYEN KHOAN"/>
    <s v="chulong161ntt"/>
    <x v="37"/>
  </r>
  <r>
    <s v="02-09-2025 14:10:53"/>
    <s v="NKWLB9LMVXGIHKBB0EOK"/>
    <s v="NKWLB9LMVXGIHKBB0EOK"/>
    <n v="99525103706"/>
    <s v="Thành công"/>
    <s v="DO TAN LOI"/>
    <s v=""/>
    <s v="Chuyển khoản"/>
    <n v="300000"/>
    <s v=""/>
    <s v="QR Code động đa năng"/>
    <s v="Chuyển khoản Ngân Hàng"/>
    <s v="Ngân hàng hoặc Ví khác"/>
    <s v="NKWLB9LMVXGIHKBB0EOK"/>
    <s v="cfmuoichulongkvc"/>
    <x v="27"/>
  </r>
  <r>
    <s v="02-09-2025 14:10:52"/>
    <s v="970454_V09025245BFTVG2AE7ZEC877954"/>
    <s v="970454_V09025245BFTVG2AE7ZEC877954"/>
    <n v="99525103697"/>
    <s v="Thành công"/>
    <s v="HUYNH TAN PHAT"/>
    <s v=""/>
    <s v="Chuyển khoản"/>
    <n v="128000"/>
    <s v=""/>
    <s v="QR Code tĩnh đa năng"/>
    <s v="Chuyển khoản Ngân Hàng"/>
    <s v="Ngân hàng hoặc Ví khác"/>
    <s v="MBVCB.10768023227.5245BFTVG2AE7ZEC.HUYNH TAN PHAT chuyen tien.CT tu 0111000168655 HUYNH TAN PHAT toi 99MM23359M07027011 MOMO_CA PHE MUOI CHU LONG tai BVBank"/>
    <s v="cfmuoi46ntrtr"/>
    <x v="23"/>
  </r>
  <r>
    <s v="02-09-2025 14:10:40"/>
    <s v="970454_V09025245IBT1dWLUQEHN050738"/>
    <s v="970454_V09025245IBT1dWLUQEHN050738"/>
    <n v="99525103540"/>
    <s v="Thành công"/>
    <s v="MBBANK IBFT"/>
    <s v=""/>
    <s v="Chuyển khoản"/>
    <n v="18000"/>
    <s v=""/>
    <s v="QR Code tĩnh đa năng"/>
    <s v="Chuyển khoản Ngân Hàng"/>
    <s v="Ngân hàng hoặc Ví khác"/>
    <s v="TRUONG VAN HIEP chuyen tien.CT tu 0964599151 MBBANK IBFT tai MB"/>
    <s v="cfmuoihodieu"/>
    <x v="19"/>
  </r>
  <r>
    <s v="02-09-2025 14:10:22"/>
    <s v="970454_V09025245IBT1hQF2Q5AT271180"/>
    <s v="970454_V09025245IBT1hQF2Q5AT271180"/>
    <n v="99525103276"/>
    <s v="Thành công"/>
    <s v="SACOMBANK"/>
    <s v=""/>
    <s v="Chuyển khoản"/>
    <n v="33000"/>
    <s v=""/>
    <s v="QR Code tĩnh đa năng"/>
    <s v="Chuyển khoản Ngân Hàng"/>
    <s v="Ngân hàng hoặc Ví khác"/>
    <s v="IBFT NGO TRONG PHUC chuyen tien.CT tu 070888472343 SACOMBANK tai SACOMBANK"/>
    <s v="cfmuoitravinh"/>
    <x v="39"/>
  </r>
  <r>
    <s v="02-09-2025 14:10:05"/>
    <s v="KQZL14K5WMZ23UCH0VYY"/>
    <s v="KQZL14K5WMZ23UCH0VYY"/>
    <n v="99525103015"/>
    <s v="Thành công"/>
    <s v="VND-TGTT-DIEP VI KHANG"/>
    <s v=""/>
    <s v="Chuyển khoản"/>
    <n v="20000"/>
    <s v=""/>
    <s v="QR Code động đa năng"/>
    <s v="Chuyển khoản Ngân Hàng"/>
    <s v="Ngân hàng hoặc Ví khác"/>
    <s v="KQZL14K5WMZ23UCH0VYY"/>
    <s v="cfmuoimytho"/>
    <x v="43"/>
  </r>
  <r>
    <s v="02-09-2025 14:10:03"/>
    <s v="970454_V09025245IBT1dWLUQAT4064911"/>
    <s v="970454_V09025245IBT1dWLUQAT4064911"/>
    <n v="99525102983"/>
    <s v="Thành công"/>
    <s v="MBBANK IBFT"/>
    <s v=""/>
    <s v="Chuyển khoản"/>
    <n v="65000"/>
    <s v=""/>
    <s v="QR Code tĩnh đa năng"/>
    <s v="Chuyển khoản Ngân Hàng"/>
    <s v="Ngân hàng hoặc Ví khác"/>
    <s v="NGUYEN DINH DO chuyen tien.CT tu 953206688 MBBANK IBFT tai MB"/>
    <s v="cfmuoitruongdinh"/>
    <x v="9"/>
  </r>
  <r>
    <s v="02-09-2025 14:09:35"/>
    <s v="970454_902DGIN25JL63749"/>
    <s v="970454_902DGIN25JL63749"/>
    <n v="99525102528"/>
    <s v="Thành công"/>
    <s v="Người dùng Ngân hàng"/>
    <s v=""/>
    <s v="Chuyển khoản"/>
    <n v="41000"/>
    <s v=""/>
    <s v="QR Code tĩnh đa năng"/>
    <s v="Chuyển khoản Ngân Hàng"/>
    <s v="Ngân hàng hoặc Ví khác"/>
    <s v="Ngo Trieu Kim Yen chuyen tien tu Timo"/>
    <s v="chulong187llq"/>
    <x v="16"/>
  </r>
  <r>
    <s v="02-09-2025 14:09:17"/>
    <s v="970454_902DGIN25JL63745"/>
    <s v="970454_902DGIN25JL63745"/>
    <n v="99525102273"/>
    <s v="Thành công"/>
    <s v="Người dùng Ngân hàng"/>
    <s v=""/>
    <s v="Chuyển khoản"/>
    <n v="16000"/>
    <s v=""/>
    <s v="QR Code tĩnh đa năng"/>
    <s v="Chuyển khoản Ngân Hàng"/>
    <s v="Ngân hàng hoặc Ví khác"/>
    <s v="Cafe muoi chu Long"/>
    <s v="chulongnhc"/>
    <x v="31"/>
  </r>
  <r>
    <s v="02-09-2025 14:09:14"/>
    <s v="970454_V09025245IBT1hQF2QUI1275188"/>
    <s v="970454_V09025245IBT1hQF2QUI1275188"/>
    <n v="99525102211"/>
    <s v="Thành công"/>
    <s v="SACOMBANK"/>
    <s v=""/>
    <s v="Chuyển khoản"/>
    <n v="33000"/>
    <s v=""/>
    <s v="QR Code tĩnh đa năng"/>
    <s v="Chuyển khoản Ngân Hàng"/>
    <s v="Ngân hàng hoặc Ví khác"/>
    <s v="IBFT NGO TRONG PHUC chuyen tien.CT tu 070888472343 SACOMBANK tai SACOMBANK"/>
    <s v="cfmuoitravinh"/>
    <x v="39"/>
  </r>
  <r>
    <s v="02-09-2025 14:09:08"/>
    <s v="970454_V09025245IBT1cWJHVIFI503875"/>
    <s v="970454_V09025245IBT1cWJHVIFI503875"/>
    <n v="99525102132"/>
    <s v="Thành công"/>
    <s v="PHAM NGUYEN NGOC TRAM"/>
    <s v=""/>
    <s v="Chuyển khoản"/>
    <n v="8000"/>
    <s v=""/>
    <s v="QR Code tĩnh đa năng"/>
    <s v="Chuyển khoản Ngân Hàng"/>
    <s v="Ngân hàng hoặc Ví khác"/>
    <s v="QR - PHAM NGUYEN NGOC TRAM chuyen tien.CT tu 108879819946 PHAM NGUYEN NGOC TRAM tai Vietin"/>
    <s v="cfmuoihodieu"/>
    <x v="19"/>
  </r>
  <r>
    <s v="02-09-2025 14:08:54"/>
    <s v="970454_V09025245IBT1cWJHVISY503672"/>
    <s v="970454_V09025245IBT1cWJHVISY503672"/>
    <n v="99525101943"/>
    <s v="Thành công"/>
    <s v="PHAM NGUYEN NGOC TRAM"/>
    <s v=""/>
    <s v="Chuyển khoản"/>
    <n v="8000"/>
    <s v=""/>
    <s v="QR Code tĩnh đa năng"/>
    <s v="Chuyển khoản Ngân Hàng"/>
    <s v="Ngân hàng hoặc Ví khác"/>
    <s v="QR - PHAM NGUYEN NGOC TRAM chuyen tien.CT tu 108879819946 PHAM NGUYEN NGOC TRAM tai Vietin"/>
    <s v="cfmuoihodieu"/>
    <x v="19"/>
  </r>
  <r>
    <s v="02-09-2025 14:07:50"/>
    <s v="970454_V09025245IBT1dWLUQ2N3039880"/>
    <s v="970454_V09025245IBT1dWLUQ2N3039880"/>
    <n v="99524507965"/>
    <s v="Thành công"/>
    <s v="MBBANK IBFT"/>
    <s v=""/>
    <s v="Chuyển khoản"/>
    <n v="8000"/>
    <s v=""/>
    <s v="QR Code tĩnh đa năng"/>
    <s v="Chuyển khoản Ngân Hàng"/>
    <s v="Ngân hàng hoặc Ví khác"/>
    <s v="HOANG THAI BAO LONG chuyen tien.CT tu 0905621350 MBBANK IBFT tai MB"/>
    <s v="cfmuoidthidi"/>
    <x v="8"/>
  </r>
  <r>
    <s v="02-09-2025 14:07:37"/>
    <s v="qrc-MOMOJQKW20230803-fdb5b915-728b-42eb-82fc-beb2e8b4564a"/>
    <s v="qrc-MOMOJQKW20230803-fdb5b915-728b-42eb-82fc-beb2e8b4564a"/>
    <n v="99525356555"/>
    <s v="Thành công"/>
    <s v="Lê Thị Kim Chi"/>
    <s v="****0364"/>
    <s v="Thanh toán"/>
    <n v="33000"/>
    <s v=""/>
    <s v="QR Code tĩnh đa năng"/>
    <s v="Ví MoMo"/>
    <s v="Ví MoMo"/>
    <s v="Thanh toán cho  CÀ PHÊ MUỐI CHÚ LONG 172 HUỲNH VĂN BÁNH"/>
    <s v="chulonghvb"/>
    <x v="28"/>
  </r>
  <r>
    <s v="02-09-2025 14:07:32"/>
    <s v="970454_V09025245IBT1cWJHVSP7502507"/>
    <s v="970454_V09025245IBT1cWJHVSP7502507"/>
    <n v="99524507683"/>
    <s v="Thành công"/>
    <s v="TRUONG THI DIEM THUY"/>
    <s v=""/>
    <s v="Chuyển khoản"/>
    <n v="36000"/>
    <s v=""/>
    <s v="QR Code tĩnh đa năng"/>
    <s v="Chuyển khoản Ngân Hàng"/>
    <s v="Ngân hàng hoặc Ví khác"/>
    <s v="QR - TRUONG THI DIEM THUY chuyen tien.CT tu 102883334973 TRUONG THI DIEM THUY tai Vietin"/>
    <s v="chulong68"/>
    <x v="1"/>
  </r>
  <r>
    <s v="02-09-2025 14:07:04"/>
    <s v="970454_V09025245IBT1hQF2QSST268229"/>
    <s v="970454_V09025245IBT1hQF2QSST268229"/>
    <n v="99524507254"/>
    <s v="Thành công"/>
    <s v="SACOMBANK"/>
    <s v=""/>
    <s v="Chuyển khoản"/>
    <n v="6000"/>
    <s v=""/>
    <s v="QR Code tĩnh đa năng"/>
    <s v="Chuyển khoản Ngân Hàng"/>
    <s v="Ngân hàng hoặc Ví khác"/>
    <s v="IBFT NGUYEN THANH DAT chuyen tien.CT tu 070153021293 SACOMBANK tai SACOMBANK"/>
    <s v="cfmuoipquoc"/>
    <x v="3"/>
  </r>
  <r>
    <s v="02-09-2025 14:06:58"/>
    <s v="JPEV14K5WEMH6ERV04SE"/>
    <s v="JPEV14K5WEMH6ERV04SE"/>
    <n v="99525351710"/>
    <s v="Thành công"/>
    <s v="Phan Bảo Trân"/>
    <s v="****8605"/>
    <s v="Thanh toán"/>
    <n v="8000"/>
    <s v=""/>
    <s v="QR Code động đa năng"/>
    <s v="Ví MoMo"/>
    <s v="Ví MoMo"/>
    <s v="JPEV14K5WEMH6ERV04SE"/>
    <s v="chulong301ndc"/>
    <x v="5"/>
  </r>
  <r>
    <s v="02-09-2025 14:06:26"/>
    <s v="970454_V09025245IBT1bWK2XBJ5181274"/>
    <s v="970454_V09025245IBT1bWK2XBJ5181274"/>
    <n v="99524506698"/>
    <s v="Thành công"/>
    <s v="VO PHUONG ANH"/>
    <s v=""/>
    <s v="Chuyển khoản"/>
    <n v="8000"/>
    <s v=""/>
    <s v="QR Code tĩnh đa năng"/>
    <s v="Chuyển khoản Ngân Hàng"/>
    <s v="Ngân hàng hoặc Ví khác"/>
    <s v="Vo Phuong Anh chuyen tien.CT tu 14001011969611 VO PHUONG ANH tai MSB"/>
    <s v="cfmuoithungdao"/>
    <x v="11"/>
  </r>
  <r>
    <s v="02-09-2025 14:06:10"/>
    <s v="JPEV14K5WBPIE0P70ASX"/>
    <s v="JPEV14K5WBPIE0P70ASX"/>
    <n v="99525231453"/>
    <s v="Thành công"/>
    <s v="Nguyễn Hoàng Nhật Minh"/>
    <s v="****6974"/>
    <s v="Thanh toán"/>
    <n v="8000"/>
    <s v=""/>
    <s v="QR Code động đa năng"/>
    <s v="Ví MoMo"/>
    <s v="Ví MoMo"/>
    <s v="JPEV14K5WBPIE0P70ASX"/>
    <s v="chulong301ndc"/>
    <x v="5"/>
  </r>
  <r>
    <s v="02-09-2025 14:05:52"/>
    <s v="970454_V09025245IBT1kJQRDN93333752"/>
    <s v="970454_V09025245IBT1kJQRDN93333752"/>
    <n v="99524506232"/>
    <s v="Thành công"/>
    <s v="HO VAN LANH"/>
    <s v=""/>
    <s v="Chuyển khoản"/>
    <n v="18000"/>
    <s v=""/>
    <s v="QR Code tĩnh đa năng"/>
    <s v="Chuyển khoản Ngân Hàng"/>
    <s v="Ngân hàng hoặc Ví khác"/>
    <s v="HO VAN LANH chuyen tien FT25246037440386.CT tu 6802021968 HO VAN LANH tai TCB"/>
    <s v="cfmuoihodieu"/>
    <x v="19"/>
  </r>
  <r>
    <s v="02-09-2025 14:05:38"/>
    <s v="970454_V09025245IBT1jWWPEJZU441237"/>
    <s v="970454_V09025245IBT1jWWPEJZU441237"/>
    <n v="99524506032"/>
    <s v="Thành công"/>
    <s v="TRAN NGUYEN XUAN VY"/>
    <s v=""/>
    <s v="Chuyển khoản"/>
    <n v="32000"/>
    <s v=""/>
    <s v="QR Code tĩnh đa năng"/>
    <s v="Chuyển khoản Ngân Hàng"/>
    <s v="Ngân hàng hoặc Ví khác"/>
    <s v="XUAN VY CHUYEN CAPHE-020925-14:05:36 441237.CT tu 28853287 TRAN NGUYEN XUAN VY tai ACB"/>
    <s v="chulongnhc"/>
    <x v="31"/>
  </r>
  <r>
    <s v="02-09-2025 14:05:32"/>
    <s v="970454_V09025245IBT1iWMRD13X988603"/>
    <s v="970454_V09025245IBT1iWMRD13X988603"/>
    <n v="99524505960"/>
    <s v="Thành công"/>
    <s v="PHAM LAM BICH HANH"/>
    <s v=""/>
    <s v="Chuyển khoản"/>
    <n v="32000"/>
    <s v=""/>
    <s v="QR Code tĩnh đa năng"/>
    <s v="Chuyển khoản Ngân Hàng"/>
    <s v="Ngân hàng hoặc Ví khác"/>
    <s v="Pham Lam Bich Hanh chuyen tien QR.CT tu 25514101973 PHAM LAM BICH HANH tai TPBank"/>
    <s v="chulongcmt8"/>
    <x v="29"/>
  </r>
  <r>
    <s v="02-09-2025 14:05:31"/>
    <s v="970454_902DGIN25JL63710"/>
    <s v="970454_902DGIN25JL63710"/>
    <n v="99524505918"/>
    <s v="Thành công"/>
    <s v="Người dùng Ngân hàng"/>
    <s v=""/>
    <s v="Chuyển khoản"/>
    <n v="16000"/>
    <s v=""/>
    <s v="QR Code tĩnh đa năng"/>
    <s v="Chuyển khoản Ngân Hàng"/>
    <s v="Ngân hàng hoặc Ví khác"/>
    <s v="Sent by Pham Thai An from my Timo"/>
    <s v="chulonghvb"/>
    <x v="28"/>
  </r>
  <r>
    <s v="02-09-2025 14:05:30"/>
    <s v="970454_V09025245IBT1kJQRD3FJ332445"/>
    <s v="970454_V09025245IBT1kJQRD3FJ332445"/>
    <n v="99524505931"/>
    <s v="Thành công"/>
    <s v="VND-TGTT-HOANG VAN NAM"/>
    <s v=""/>
    <s v="Chuyển khoản"/>
    <n v="16000"/>
    <s v=""/>
    <s v="QR Code tĩnh đa năng"/>
    <s v="Chuyển khoản Ngân Hàng"/>
    <s v="Ngân hàng hoặc Ví khác"/>
    <s v="HOANG VAN NAM chuyen tien FT25246640017842.CT tu 19035547176013 VND-TGTT-HOANG VAN NAM tai TCB"/>
    <s v="cfmuoitruongdinh"/>
    <x v="9"/>
  </r>
  <r>
    <s v="02-09-2025 14:05:30"/>
    <s v="EJPEV420L8BJ32N10REW"/>
    <s v="EJPEV420L8BJ32N10REW"/>
    <n v="99525068921"/>
    <s v="Thành công"/>
    <s v="Lê Bảo Trân"/>
    <s v="****8239"/>
    <s v="Thanh toán"/>
    <n v="8000"/>
    <s v=""/>
    <s v="QR Code động đa năng"/>
    <s v="Ví MoMo"/>
    <s v="Ví MoMo"/>
    <s v="EJPEV420L8BJ32N10REW"/>
    <s v="chulong301ndc"/>
    <x v="5"/>
  </r>
  <r>
    <s v="02-09-2025 14:04:55"/>
    <s v="qrc-MOMOJQKW20230803-c8d97970-ec99-4697-9119-ade30e7aae89"/>
    <s v="qrc-MOMOJQKW20230803-c8d97970-ec99-4697-9119-ade30e7aae89"/>
    <n v="99525192965"/>
    <s v="Thành công"/>
    <s v="Mầu Tô Minh Ánh"/>
    <s v="****5495"/>
    <s v="Thanh toán"/>
    <n v="64000"/>
    <s v=""/>
    <s v="QR Code tĩnh đa năng"/>
    <s v="Ví MoMo"/>
    <s v="Ví MoMo"/>
    <s v="Thanh toán cho  CÀ PHÊ MUỐI CHÚ LONG - 68 NGUYỄN HUỆ"/>
    <s v="chulong68"/>
    <x v="1"/>
  </r>
  <r>
    <s v="02-09-2025 14:04:48"/>
    <s v="qrc-MOMOJQKW20230803-970f7c4a-859c-4c1b-9fd4-b55ba8442121"/>
    <s v="qrc-MOMOJQKW20230803-970f7c4a-859c-4c1b-9fd4-b55ba8442121"/>
    <n v="99525191310"/>
    <s v="Thành công"/>
    <s v="Trần Vân Nga"/>
    <s v="****9824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4:04:41"/>
    <s v="970454_V09025245IBT1aWWDBRAS165695"/>
    <s v="970454_V09025245IBT1aWWDBRAS165695"/>
    <n v="99524505227"/>
    <s v="Thành công"/>
    <s v="AGRIBANK"/>
    <s v=""/>
    <s v="Chuyển khoản"/>
    <n v="45000"/>
    <s v=""/>
    <s v="QR Code tĩnh đa năng"/>
    <s v="Chuyển khoản Ngân Hàng"/>
    <s v="Ngân hàng hoặc Ví khác"/>
    <s v="VCCB;99MM24157M78095712;TRAN THI HUONG chuyen tien.CT tu 2905205201425 AGRIBANK tai Agri"/>
    <s v="cfmuoiduonglang"/>
    <x v="7"/>
  </r>
  <r>
    <s v="02-09-2025 14:04:20"/>
    <s v="qrc-MOMOJQKW20230803-e73452bd-988b-4894-95ac-7e4be7dd9db4"/>
    <s v="qrc-MOMOJQKW20230803-e73452bd-988b-4894-95ac-7e4be7dd9db4"/>
    <n v="99525107586"/>
    <s v="Thành công"/>
    <s v="Trần Vân Nga"/>
    <s v="****9824"/>
    <s v="Thanh toán"/>
    <n v="8000"/>
    <s v=""/>
    <s v="QR Code tĩnh đa năng"/>
    <s v="Ví MoMo"/>
    <s v="Ví MoMo"/>
    <s v="Thanh toán cho  CÀ PHÊ MUỐI CHÚ LONG CLASSIC"/>
    <s v="cfmuoichulongclassic"/>
    <x v="0"/>
  </r>
  <r>
    <s v="02-09-2025 14:04:11"/>
    <s v="qrc-MOMOJQKW20230803-6339b237-e557-4c8a-ba30-750d6728a49a"/>
    <s v="qrc-MOMOJQKW20230803-6339b237-e557-4c8a-ba30-750d6728a49a"/>
    <n v="99524957630"/>
    <s v="Thành công"/>
    <s v="Vương Chấn Khang"/>
    <s v="****3724"/>
    <s v="Thanh toán"/>
    <n v="26000"/>
    <s v=""/>
    <s v="QR Code tĩnh đa năng"/>
    <s v="Ví MoMo"/>
    <s v="Ví MoMo"/>
    <s v="Thanh toán cho  CÀ PHÊ MUỐI CHÚ LONG - 371 QUANG TRUNG - QUẢNG NGÃI"/>
    <s v="cfmuoiqtr"/>
    <x v="17"/>
  </r>
  <r>
    <s v="02-09-2025 14:04:08"/>
    <s v="NKWL14K5W6I9N3WN0W0W"/>
    <s v="NKWL14K5W6I9N3WN0W0W"/>
    <n v="9952450483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6I9N3WN0W0W"/>
    <s v="cfmuoichulongkvc"/>
    <x v="27"/>
  </r>
  <r>
    <s v="02-09-2025 14:03:49"/>
    <s v="970454_V09025245IBT1dWL8NP3U038772"/>
    <s v="970454_V09025245IBT1dWL8NP3U038772"/>
    <n v="99524504578"/>
    <s v="Thành công"/>
    <s v="MBBANK IBFT"/>
    <s v=""/>
    <s v="Chuyển khoản"/>
    <n v="16000"/>
    <s v=""/>
    <s v="QR Code tĩnh đa năng"/>
    <s v="Chuyển khoản Ngân Hàng"/>
    <s v="Ngân hàng hoặc Ví khác"/>
    <s v="NGUYEN THI THU HUYEN chuyen tien.CT tu 0879482967 MBBANK IBFT tai MB"/>
    <s v="cfmuoitruongdinh"/>
    <x v="9"/>
  </r>
  <r>
    <s v="02-09-2025 14:03:42"/>
    <s v="NKWL14K5W5QE0TBR0SOP"/>
    <s v="NKWL14K5W5QE0TBR0SOP"/>
    <n v="9952450447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5QE0TBR0SOP"/>
    <s v="cfmuoichulongkvc"/>
    <x v="27"/>
  </r>
  <r>
    <s v="02-09-2025 14:03:36"/>
    <s v="970454_V09025245IBT1dWL8NUA5037828"/>
    <s v="970454_V09025245IBT1dWL8NUA5037828"/>
    <n v="99524504387"/>
    <s v="Thành công"/>
    <s v="MBBANK IBFT"/>
    <s v=""/>
    <s v="Chuyển khoản"/>
    <n v="26000"/>
    <s v=""/>
    <s v="QR Code tĩnh đa năng"/>
    <s v="Chuyển khoản Ngân Hàng"/>
    <s v="Ngân hàng hoặc Ví khác"/>
    <s v="LE HOANG chuyen tien.CT tu 6789678991995 MBBANK IBFT tai MB"/>
    <s v="cfmuoithungdao"/>
    <x v="11"/>
  </r>
  <r>
    <s v="02-09-2025 14:03:27"/>
    <s v="qrc-MOMOJQKW20230803-4d72b0e6-4309-4c05-ba1f-b026997b96e5"/>
    <s v="qrc-MOMOJQKW20230803-4d72b0e6-4309-4c05-ba1f-b026997b96e5"/>
    <n v="99524984700"/>
    <s v="Thành công"/>
    <s v="Thái Quốc Trung"/>
    <s v="****7776"/>
    <s v="Thanh toán"/>
    <n v="18000"/>
    <s v=""/>
    <s v="QR Code tĩnh đa năng"/>
    <s v="Ví MoMo"/>
    <s v="Ví MoMo"/>
    <s v="Thanh toán cho Cà Phê Muối Chú Long - Võ Văn Kiệt"/>
    <s v="cfmuoivvkiet"/>
    <x v="40"/>
  </r>
  <r>
    <s v="02-09-2025 14:03:26"/>
    <s v="JPEV14K5W43R8FRN04MW"/>
    <s v="JPEV14K5W43R8FRN04MW"/>
    <n v="99524984575"/>
    <s v="Thành công"/>
    <s v="Hồ Quan Minh"/>
    <s v="****4066"/>
    <s v="Thanh toán"/>
    <n v="8000"/>
    <s v=""/>
    <s v="QR Code động đa năng"/>
    <s v="Ví MoMo"/>
    <s v="Ví MoMo"/>
    <s v="JPEV14K5W43R8FRN04MW"/>
    <s v="chulong301ndc"/>
    <x v="5"/>
  </r>
  <r>
    <s v="02-09-2025 14:03:10"/>
    <s v="NKWL14K5W3MAKKZ70OEA"/>
    <s v="NKWL14K5W3MAKKZ70OEA"/>
    <n v="9952450402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3MAKKZ70OEA"/>
    <s v="cfmuoichulongkvc"/>
    <x v="27"/>
  </r>
  <r>
    <s v="02-09-2025 14:03:08"/>
    <s v="970454_V09025245IBT1aWWDBLKL197669"/>
    <s v="970454_V09025245IBT1aWWDBLKL197669"/>
    <n v="99524504005"/>
    <s v="Thành công"/>
    <s v="SHBMB"/>
    <s v=""/>
    <s v="Chuyển khoản"/>
    <n v="16000"/>
    <s v=""/>
    <s v="QR Code tĩnh đa năng"/>
    <s v="Chuyển khoản Ngân Hàng"/>
    <s v="Ngân hàng hoặc Ví khác"/>
    <s v="HOANG THI HUONG chuyen tien.CT tu 0363332866 SHBMB tai SHB"/>
    <s v="cfmuoitruongdinh"/>
    <x v="9"/>
  </r>
  <r>
    <s v="02-09-2025 14:02:56"/>
    <s v="970454_61625MBJL1378066"/>
    <s v="970454_61625MBJL1378066"/>
    <n v="99524503830"/>
    <s v="Thành công"/>
    <s v="MOMO_CA PHE MUOI CHU LONG"/>
    <s v=""/>
    <s v="Chuyển khoản"/>
    <n v="8000"/>
    <s v=""/>
    <s v="QR Code tĩnh đa năng"/>
    <s v="Chuyển khoản Ngân Hàng"/>
    <s v="Ngân hàng hoặc Ví khác"/>
    <s v="ZPBV7466MB9MMN Kieu dung Zalopay chuyen tien"/>
    <s v="chulong417ch"/>
    <x v="21"/>
  </r>
  <r>
    <s v="02-09-2025 14:02:40"/>
    <s v="970454_V09025245IBT1kJQRDUIX322841"/>
    <s v="970454_V09025245IBT1kJQRDUIX322841"/>
    <n v="99524503586"/>
    <s v="Thành công"/>
    <s v="VND-TGTT-NGUYEN PHUONG LINH"/>
    <s v=""/>
    <s v="Chuyển khoản"/>
    <n v="16000"/>
    <s v=""/>
    <s v="QR Code tĩnh đa năng"/>
    <s v="Chuyển khoản Ngân Hàng"/>
    <s v="Ngân hàng hoặc Ví khác"/>
    <s v="NGUYEN PHUONG LINH chuyen tien FT25246919507910.CT tu 19036004142018 VND-TGTT-NGUYEN PHUONG LINH tai TCB"/>
    <s v="cfmuoitruongdinh"/>
    <x v="9"/>
  </r>
  <r>
    <s v="02-09-2025 14:02:39"/>
    <s v="NKWL14K5W2RCCFCX0F0T"/>
    <s v="NKWL14K5W2RCCFCX0F0T"/>
    <n v="99524503585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2RCCFCX0F0T"/>
    <s v="cfmuoichulongkvc"/>
    <x v="27"/>
  </r>
  <r>
    <s v="02-09-2025 14:02:37"/>
    <s v="JPEV14K5W33O5L0Y019R"/>
    <s v="JPEV14K5W33O5L0Y019R"/>
    <n v="99524890543"/>
    <s v="Thành công"/>
    <s v="Nguyễn Văn Tú Hiền"/>
    <s v="****4706"/>
    <s v="Thanh toán"/>
    <n v="8000"/>
    <s v=""/>
    <s v="QR Code động đa năng"/>
    <s v="Ví MoMo"/>
    <s v="Ví MoMo"/>
    <s v="JPEV14K5W33O5L0Y019R"/>
    <s v="chulong301ndc"/>
    <x v="5"/>
  </r>
  <r>
    <s v="02-09-2025 14:02:24"/>
    <s v="970454_V09025245IBT1dWL8N9QZ032927"/>
    <s v="970454_V09025245IBT1dWL8N9QZ032927"/>
    <n v="99524503367"/>
    <s v="Thành công"/>
    <s v="MBBANK IBFT"/>
    <s v=""/>
    <s v="Chuyển khoản"/>
    <n v="16000"/>
    <s v=""/>
    <s v="QR Code tĩnh đa năng"/>
    <s v="Chuyển khoản Ngân Hàng"/>
    <s v="Ngân hàng hoặc Ví khác"/>
    <s v="PHAN THUY AN chuyen tien.CT tu 38123868 MBBANK IBFT tai MB"/>
    <s v="chulong67hg"/>
    <x v="4"/>
  </r>
  <r>
    <s v="02-09-2025 14:02:23"/>
    <s v="970454_V09025245IBT1kJQRDI7G321872"/>
    <s v="970454_V09025245IBT1kJQRDI7G321872"/>
    <n v="99524503359"/>
    <s v="Thành công"/>
    <s v="VND-TGTT-NGUYEN MINH DAT"/>
    <s v=""/>
    <s v="Chuyển khoản"/>
    <n v="8000"/>
    <s v=""/>
    <s v="QR Code tĩnh đa năng"/>
    <s v="Chuyển khoản Ngân Hàng"/>
    <s v="Ngân hàng hoặc Ví khác"/>
    <s v="NGUYEN MINH DAT chuyen tien FT25246774540698.CT tu 19037274821010 VND-TGTT-NGUYEN MINH DAT tai TCB"/>
    <s v="cfmuoihodieu"/>
    <x v="19"/>
  </r>
  <r>
    <s v="02-09-2025 14:02:18"/>
    <s v="qrc-MOMOJQKW20230803-c9db66dd-79bc-494b-be75-47adb5448480"/>
    <s v="qrc-MOMOJQKW20230803-c9db66dd-79bc-494b-be75-47adb5448480"/>
    <n v="99524749295"/>
    <s v="Thành công"/>
    <s v="Nguyễn Thị Thu Hồng"/>
    <s v="****0205"/>
    <s v="Thanh toán"/>
    <n v="8000"/>
    <s v=""/>
    <s v="QR Code tĩnh đa năng"/>
    <s v="Ví MoMo"/>
    <s v="Ví MoMo"/>
    <s v="Thanh toán cho  CÀ PHÊ MUỐI CHÚ LONG - 71 HẬU GIANG"/>
    <s v="chulong71hg"/>
    <x v="30"/>
  </r>
  <r>
    <s v="02-09-2025 14:02:13"/>
    <s v="970454_V09025245BFTVG2AE6NUR831586"/>
    <s v="970454_V09025245BFTVG2AE6NUR831586"/>
    <n v="99524503186"/>
    <s v="Thành công"/>
    <s v="PHUNG GIA HUY"/>
    <s v=""/>
    <s v="Chuyển khoản"/>
    <n v="8000"/>
    <s v=""/>
    <s v="QR Code tĩnh đa năng"/>
    <s v="Chuyển khoản Ngân Hàng"/>
    <s v="Ngân hàng hoặc Ví khác"/>
    <s v="MBVCB.10767956372.5245BFTVG2AE6NUR.PHUNG GIA HUY chuyen tien.CT tu 1041294945 PHUNG GIA HUY toi 99MM24158M55035062 MOMO_CA PHE MUOI CHU LONG tai BVBank"/>
    <s v="cfmuoinaninh"/>
    <x v="36"/>
  </r>
  <r>
    <s v="02-09-2025 14:02:12"/>
    <s v="970454_V09025245IBT1aWWDB6LI041906"/>
    <s v="970454_V09025245IBT1aWWDB6LI041906"/>
    <n v="99524503154"/>
    <s v="Thành công"/>
    <s v="SHBMB"/>
    <s v=""/>
    <s v="Chuyển khoản"/>
    <n v="80000"/>
    <s v=""/>
    <s v="QR Code tĩnh đa năng"/>
    <s v="Chuyển khoản Ngân Hàng"/>
    <s v="Ngân hàng hoặc Ví khác"/>
    <s v="HOANG THI HUONG chuyen tien.CT tu 0363332866 SHBMB tai SHB"/>
    <s v="cfmuoitruongdinh"/>
    <x v="9"/>
  </r>
  <r>
    <s v="02-09-2025 14:02:10"/>
    <s v="970454_V09025245IBT1kJQRDVFW320905"/>
    <s v="970454_V09025245IBT1kJQRDVFW320905"/>
    <n v="99524503125"/>
    <s v="Thành công"/>
    <s v="VND-TGTT-TRAN MINH HOANG"/>
    <s v=""/>
    <s v="Chuyển khoản"/>
    <n v="51000"/>
    <s v=""/>
    <s v="QR Code tĩnh đa năng"/>
    <s v="Chuyển khoản Ngân Hàng"/>
    <s v="Ngân hàng hoặc Ví khác"/>
    <s v="TRAN MINH HOANG chuyen tien FT25246808729485.CT tu 19035897337011 VND-TGTT-TRAN MINH HOANG tai TCB"/>
    <s v="chulong101tqd"/>
    <x v="32"/>
  </r>
  <r>
    <s v="02-09-2025 14:02:07"/>
    <s v="NKWL14K5VXUE8A9G0VON"/>
    <s v="NKWL14K5VXUE8A9G0VON"/>
    <n v="99524305736"/>
    <s v="Thành công"/>
    <s v="PHAN PHUOC TUONG"/>
    <s v=""/>
    <s v="Chuyển khoản"/>
    <n v="8000"/>
    <s v=""/>
    <s v="QR Code động đa năng"/>
    <s v="Chuyển khoản Ngân Hàng"/>
    <s v="Ngân hàng hoặc Ví khác"/>
    <s v="NKWL14K5VXUE8A9G0VON"/>
    <s v="cfmuoichulongkvc"/>
    <x v="27"/>
  </r>
  <r>
    <s v="02-09-2025 14:01:55"/>
    <s v="qrc-MOMOJQKW20230803-cda7619d-1f49-4dfd-8576-8866c2d2661b"/>
    <s v="qrc-MOMOJQKW20230803-cda7619d-1f49-4dfd-8576-8866c2d2661b"/>
    <n v="99524870941"/>
    <s v="Thành công"/>
    <s v="Đỗ Minh Đương"/>
    <s v="****1219"/>
    <s v="Thanh toán"/>
    <n v="32000"/>
    <s v=""/>
    <s v="QR Code tĩnh đa năng"/>
    <s v="Ví MoMo"/>
    <s v="Ví MoMo"/>
    <s v="Thanh toán cho  CÀ PHÊ MUỐI CHÚ LONG - 68 NGUYỄN HUỆ"/>
    <s v="chulong68"/>
    <x v="1"/>
  </r>
  <r>
    <s v="02-09-2025 14:01:55"/>
    <s v="970454_V09025245IBT1cWJHDZEH492889"/>
    <s v="970454_V09025245IBT1cWJHDZEH492889"/>
    <n v="99524305575"/>
    <s v="Thành công"/>
    <s v="LE PHAM THANH TRUC"/>
    <s v=""/>
    <s v="Chuyển khoản"/>
    <n v="20000"/>
    <s v=""/>
    <s v="QR Code tĩnh đa năng"/>
    <s v="Chuyển khoản Ngân Hàng"/>
    <s v="Ngân hàng hoặc Ví khác"/>
    <s v="QR - LE PHAM THANH TRUC chuyen tien.CT tu 107872046625 LE PHAM THANH TRUC tai Vietin"/>
    <s v="chulong190hvb"/>
    <x v="25"/>
  </r>
  <r>
    <s v="02-09-2025 14:01:54"/>
    <s v="qrc-MOMOJQKW20230803-07c5d15a-c5dc-4e40-85f2-a7c87119130d"/>
    <s v="qrc-MOMOJQKW20230803-07c5d15a-c5dc-4e40-85f2-a7c87119130d"/>
    <n v="99524708802"/>
    <s v="Thành công"/>
    <s v="Ngô Nguyễn Băng Châu"/>
    <s v="****5038"/>
    <s v="Thanh toán"/>
    <n v="8000"/>
    <s v=""/>
    <s v="QR Code tĩnh đa năng"/>
    <s v="Ví MoMo"/>
    <s v="Ví MoMo"/>
    <s v="Thanh toán cho  CÀ PHÊ MUỐI CHÚ LONG - 71 HẬU GIANG"/>
    <s v="chulong71hg"/>
    <x v="30"/>
  </r>
  <r>
    <s v="02-09-2025 14:01:54"/>
    <s v="970454_V09025245IBT1kJQRDDES320227"/>
    <s v="970454_V09025245IBT1kJQRDDES320227"/>
    <n v="99524305562"/>
    <s v="Thành công"/>
    <s v="VND-TGTT-NGUYEN MINH DAT"/>
    <s v=""/>
    <s v="Chuyển khoản"/>
    <n v="8000"/>
    <s v=""/>
    <s v="QR Code tĩnh đa năng"/>
    <s v="Chuyển khoản Ngân Hàng"/>
    <s v="Ngân hàng hoặc Ví khác"/>
    <s v="NGUYEN MINH DAT chuyen tien FT25246004180023.CT tu 19037274821010 VND-TGTT-NGUYEN MINH DAT tai TCB"/>
    <s v="cfmuoihodieu"/>
    <x v="19"/>
  </r>
  <r>
    <s v="02-09-2025 14:01:54"/>
    <s v="970454_V09025245IBT1cWJHDZ7T493362"/>
    <s v="970454_V09025245IBT1cWJHDZ7T493362"/>
    <n v="99524305548"/>
    <s v="Thành công"/>
    <s v="NGUYEN BAO TRUNG"/>
    <s v=""/>
    <s v="Chuyển khoản"/>
    <n v="390000"/>
    <s v=""/>
    <s v="QR Code tĩnh đa năng"/>
    <s v="Chuyển khoản Ngân Hàng"/>
    <s v="Ngân hàng hoặc Ví khác"/>
    <s v="QR - NGUYEN BAO TRUNG chuyen tien.CT tu 104001354950 NGUYEN BAO TRUNG tai Vietin"/>
    <s v="chulongnhc"/>
    <x v="31"/>
  </r>
  <r>
    <s v="02-09-2025 14:01:36"/>
    <s v="970454_V09025245IBT1dWL8NW2F029908"/>
    <s v="970454_V09025245IBT1dWL8NW2F029908"/>
    <n v="99524305211"/>
    <s v="Thành công"/>
    <s v="MBBANK IBFT"/>
    <s v=""/>
    <s v="Chuyển khoản"/>
    <n v="40000"/>
    <s v=""/>
    <s v="QR Code tĩnh đa năng"/>
    <s v="Chuyển khoản Ngân Hàng"/>
    <s v="Ngân hàng hoặc Ví khác"/>
    <s v="NGUYEN TUAN ANH chuyen tien.CT tu 0866615532 MBBANK IBFT tai MB"/>
    <s v="cfmuoitrangbom"/>
    <x v="2"/>
  </r>
  <r>
    <s v="02-09-2025 14:01:35"/>
    <s v="JPEV14K5VXWFH5JA0FX9"/>
    <s v="JPEV14K5VXWFH5JA0FX9"/>
    <n v="99524777873"/>
    <s v="Thành công"/>
    <s v="Lê Hoàng Sơn"/>
    <s v="****8701"/>
    <s v="Thanh toán"/>
    <n v="8000"/>
    <s v=""/>
    <s v="QR Code động đa năng"/>
    <s v="Ví MoMo"/>
    <s v="Ví MoMo"/>
    <s v="JPEV14K5VXWFH5JA0FX9"/>
    <s v="chulong301ndc"/>
    <x v="5"/>
  </r>
  <r>
    <s v="02-09-2025 14:01:32"/>
    <s v="970454_V09025245IBT1hQFCNHJB258214"/>
    <s v="970454_V09025245IBT1hQFCNHJB258214"/>
    <n v="99524305140"/>
    <s v="Thành công"/>
    <s v="SACOMBANK"/>
    <s v=""/>
    <s v="Chuyển khoản"/>
    <n v="8000"/>
    <s v=""/>
    <s v="QR Code tĩnh đa năng"/>
    <s v="Chuyển khoản Ngân Hàng"/>
    <s v="Ngân hàng hoặc Ví khác"/>
    <s v="IBFT LE THI QUYNH NHU chuyen tien.CT tu 050386195304 SACOMBANK tai SACOMBANK"/>
    <s v="cfmuoinaninh"/>
    <x v="36"/>
  </r>
  <r>
    <s v="02-09-2025 14:01:30"/>
    <s v="970454_V09025245BFTVG2AE6IRN827775"/>
    <s v="970454_V09025245BFTVG2AE6IRN827775"/>
    <n v="99524305093"/>
    <s v="Thành công"/>
    <s v="PHAM DAI ANH TUAN"/>
    <s v=""/>
    <s v="Chuyển khoản"/>
    <n v="8000"/>
    <s v=""/>
    <s v="QR Code tĩnh đa năng"/>
    <s v="Chuyển khoản Ngân Hàng"/>
    <s v="Ngân hàng hoặc Ví khác"/>
    <s v="MBVCB.10767953004.5245BFTVG2AE6IRN.PHAM DAI ANH TUAN chuyen tien.CT tu 0141000887960 PHAM DAI ANH TUAN toi 99MM24085M27127372 MOMO_CA PHE MUOI CHU LONG tai BVBank"/>
    <s v="cfmuoithanhnhan"/>
    <x v="6"/>
  </r>
  <r>
    <s v="02-09-2025 14:01:28"/>
    <s v="970454_V09025245IBT1dWL8NQUV015492"/>
    <s v="970454_V09025245IBT1dWL8NQUV015492"/>
    <n v="99524305036"/>
    <s v="Thành công"/>
    <s v="MBBANK IBFT"/>
    <s v=""/>
    <s v="Chuyển khoản"/>
    <n v="8000"/>
    <s v=""/>
    <s v="QR Code tĩnh đa năng"/>
    <s v="Chuyển khoản Ngân Hàng"/>
    <s v="Ngân hàng hoặc Ví khác"/>
    <s v="LE SY SON chuyen tien.CT tu 6512062005 MBBANK IBFT tai MB"/>
    <s v="cfmuoinaninh"/>
    <x v="36"/>
  </r>
  <r>
    <s v="02-09-2025 14:01:16"/>
    <s v="970454_V09025245IBT1dWL8RN1H014551"/>
    <s v="970454_V09025245IBT1dWL8RN1H014551"/>
    <n v="99524304782"/>
    <s v="Thành công"/>
    <s v="MBBANK IBFT"/>
    <s v=""/>
    <s v="Chuyển khoản"/>
    <n v="75000"/>
    <s v=""/>
    <s v="QR Code tĩnh đa năng"/>
    <s v="Chuyển khoản Ngân Hàng"/>
    <s v="Ngân hàng hoặc Ví khác"/>
    <s v="BUI VAN LINH chuyen tien.CT tu 8899904032000 MBBANK IBFT tai MB"/>
    <s v="cfmuoiduonglang"/>
    <x v="7"/>
  </r>
  <r>
    <s v="02-09-2025 14:00:49"/>
    <s v="970454_V09025245IBT1dWL8R3CK026929"/>
    <s v="970454_V09025245IBT1dWL8R3CK026929"/>
    <n v="99524304344"/>
    <s v="Thành công"/>
    <s v="MBBANK IBFT"/>
    <s v=""/>
    <s v="Chuyển khoản"/>
    <n v="8000"/>
    <s v=""/>
    <s v="QR Code tĩnh đa năng"/>
    <s v="Chuyển khoản Ngân Hàng"/>
    <s v="Ngân hàng hoặc Ví khác"/>
    <s v="MAI VIET HOANG chuyen tien.CT tu 0961943861 MBBANK IBFT tai MB"/>
    <s v="cfmuoileduan"/>
    <x v="13"/>
  </r>
  <r>
    <s v="02-09-2025 14:00:37"/>
    <s v="970454_V09025245IBT1kJQRDQEM315834"/>
    <s v="970454_V09025245IBT1kJQRDQEM315834"/>
    <n v="99524304108"/>
    <s v="Thành công"/>
    <s v="VO THI KIM HANG"/>
    <s v=""/>
    <s v="Chuyển khoản"/>
    <n v="25000"/>
    <s v=""/>
    <s v="QR Code tĩnh đa năng"/>
    <s v="Chuyển khoản Ngân Hàng"/>
    <s v="Ngân hàng hoặc Ví khác"/>
    <s v="VO THI KIM HANG chuyen tien FT25246660893008.CT tu 9908929665 VO THI KIM HANG tai TCB"/>
    <s v="cfmuoiclongcmt8"/>
    <x v="33"/>
  </r>
  <r>
    <s v="02-09-2025 14:00:27"/>
    <s v="970454_V09025245IBT1iWMRSYF6422275"/>
    <s v="970454_V09025245IBT1iWMRSYF6422275"/>
    <n v="99524017781"/>
    <s v="Thành công"/>
    <s v="TRAN PHUONG ANH"/>
    <s v=""/>
    <s v="Chuyển khoản"/>
    <n v="80000"/>
    <s v=""/>
    <s v="QR Code tĩnh đa năng"/>
    <s v="Chuyển khoản Ngân Hàng"/>
    <s v="Ngân hàng hoặc Ví khác"/>
    <s v="TRAN PHUONG ANH chuyen tien.CT tu 0904458666 TRAN PHUONG ANH tai VPBank"/>
    <s v="cfmuoitruongdinh"/>
    <x v="9"/>
  </r>
  <r>
    <s v="02-09-2025 13:59:52"/>
    <s v="970454_V09025245IBT1iWMRSUYE967403"/>
    <s v="970454_V09025245IBT1iWMRSUYE967403"/>
    <n v="99524017275"/>
    <s v="Thành công"/>
    <s v="NGUYEN THI LE THUY"/>
    <s v=""/>
    <s v="Chuyển khoản"/>
    <n v="18000"/>
    <s v=""/>
    <s v="QR Code tĩnh đa năng"/>
    <s v="Chuyển khoản Ngân Hàng"/>
    <s v="Ngân hàng hoặc Ví khác"/>
    <s v="Nguyen Thi Le Thuy chuyen tien QR.CT tu 00077492001 NGUYEN THI LE THUY tai TPBank"/>
    <s v="cfmuoithanhnhan"/>
    <x v="6"/>
  </r>
  <r>
    <s v="02-09-2025 13:59:47"/>
    <s v="970454_V09025245BFTVG2AE63YB818975"/>
    <s v="970454_V09025245BFTVG2AE63YB818975"/>
    <n v="99524017224"/>
    <s v="Thành công"/>
    <s v="HOANG DUONG NGOC TRAM"/>
    <s v=""/>
    <s v="Chuyển khoản"/>
    <n v="25000"/>
    <s v=""/>
    <s v="QR Code tĩnh đa năng"/>
    <s v="Chuyển khoản Ngân Hàng"/>
    <s v="Ngân hàng hoặc Ví khác"/>
    <s v="MBVCB.10767935851.5245BFTVG2AE63YB.HOANG DUONG NGOC TRAM chuyen tien.CT tu 0311000742015 HOANG DUONG NGOC TRAM toi 99MM23356M93020162 MOMO_CA PHE MUOI CHU LONG tai BVBank"/>
    <s v="cfmuoitruongdinh"/>
    <x v="9"/>
  </r>
  <r>
    <s v="02-09-2025 13:59:12"/>
    <s v="qrc-MOMOJQKW20230803-f2f631cd-f777-48ae-b92d-50e99175d30b"/>
    <s v="qrc-MOMOJQKW20230803-f2f631cd-f777-48ae-b92d-50e99175d30b"/>
    <n v="99524616426"/>
    <s v="Thành công"/>
    <s v="Trần Tú Như"/>
    <s v="****8941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13:58:35"/>
    <s v="qrc-MOMOJQKW20230803-c1c4646a-78ad-4d66-b601-b6ec7b715a72"/>
    <s v="qrc-MOMOJQKW20230803-c1c4646a-78ad-4d66-b601-b6ec7b715a72"/>
    <n v="99524436717"/>
    <s v="Thành công"/>
    <s v="Nguyễn Quốc Khánh Huy"/>
    <s v="****2633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3:58:12"/>
    <s v="970454_V09025245BFTVG2AE6V5R810702"/>
    <s v="970454_V09025245BFTVG2AE6V5R810702"/>
    <n v="99524015743"/>
    <s v="Thành công"/>
    <s v="DINH HUYNH TUAN ANH"/>
    <s v=""/>
    <s v="Chuyển khoản"/>
    <n v="36000"/>
    <s v=""/>
    <s v="QR Code tĩnh đa năng"/>
    <s v="Chuyển khoản Ngân Hàng"/>
    <s v="Ngân hàng hoặc Ví khác"/>
    <s v="MBVCB.10767910004.5245BFTVG2AE6V5R.DINH HUYNH TUAN ANH chuyen tien.CT tu 1016441212 DINH HUYNH TUAN ANH toi 99MM24158M19035137 MOMO_CA PHE MUOI CHU LONG tai BVBank"/>
    <s v="chulongcmt8"/>
    <x v="29"/>
  </r>
  <r>
    <s v="02-09-2025 13:58:10"/>
    <s v="970454_V09025245BFTVG2AE6V6F810490"/>
    <s v="970454_V09025245BFTVG2AE6V6F810490"/>
    <n v="99524015703"/>
    <s v="Thành công"/>
    <s v="PHAM NGOC THANH"/>
    <s v=""/>
    <s v="Chuyển khoản"/>
    <n v="25000"/>
    <s v=""/>
    <s v="QR Code tĩnh đa năng"/>
    <s v="Chuyển khoản Ngân Hàng"/>
    <s v="Ngân hàng hoặc Ví khác"/>
    <s v="MBVCB.10767920766.5245BFTVG2AE6V6F.PHAM NGOC THANH chuyen tien.CT tu 1026655281 PHAM NGOC THANH toi 99MM24107M47043790 MOMO_CA PHE MUOI CHU LONG tai BVBank"/>
    <s v="cfmuoitravinh"/>
    <x v="39"/>
  </r>
  <r>
    <s v="02-09-2025 13:57:18"/>
    <s v="970454_V09025245IBT1iWMRSJRW956688"/>
    <s v="970454_V09025245IBT1iWMRSJRW956688"/>
    <n v="99523651273"/>
    <s v="Thành công"/>
    <s v="PHAM VIET BACH"/>
    <s v=""/>
    <s v="Chuyển khoản"/>
    <n v="5000"/>
    <s v=""/>
    <s v="QR Code tĩnh đa năng"/>
    <s v="Chuyển khoản Ngân Hàng"/>
    <s v="Ngân hàng hoặc Ví khác"/>
    <s v="Pham Viet Bach chuyen tien QR.CT tu 08030270576 PHAM VIET BACH tai TPBank"/>
    <s v="chulong190hvb"/>
    <x v="25"/>
  </r>
  <r>
    <s v="02-09-2025 13:56:45"/>
    <s v="970454_V09025245IBT1iWMRSQE6418364"/>
    <s v="970454_V09025245IBT1iWMRSQE6418364"/>
    <n v="99523650698"/>
    <s v="Thành công"/>
    <s v="TRAN ANH TUAN"/>
    <s v=""/>
    <s v="Chuyển khoản"/>
    <n v="25000"/>
    <s v=""/>
    <s v="QR Code tĩnh đa năng"/>
    <s v="Chuyển khoản Ngân Hàng"/>
    <s v="Ngân hàng hoặc Ví khác"/>
    <s v="TRAN ANH TUAN chuyen tien.CT tu 0888877790 TRAN ANH TUAN tai VPBank"/>
    <s v="cfmuoitruongdinh"/>
    <x v="9"/>
  </r>
  <r>
    <s v="02-09-2025 13:56:45"/>
    <s v="970454_V09025245BFTVG2AE6GYV802914"/>
    <s v="970454_V09025245BFTVG2AE6GYV802914"/>
    <n v="99523650690"/>
    <s v="Thành công"/>
    <s v="NGUYEN NGOC GIAU"/>
    <s v=""/>
    <s v="Chuyển khoản"/>
    <n v="72000"/>
    <s v=""/>
    <s v="QR Code tĩnh đa năng"/>
    <s v="Chuyển khoản Ngân Hàng"/>
    <s v="Ngân hàng hoặc Ví khác"/>
    <s v="MBVCB.10767904523.5245BFTVG2AE6GYV.NGUYEN NGOC GIAU chuyen tien.CT tu 1043699457 NGUYEN NGOC GIAU toi 99MM23298M25037293 MOMO_CA PHE MUOI CHU LONG tai BVBank"/>
    <s v="chulong884phuriengdo"/>
    <x v="14"/>
  </r>
  <r>
    <s v="02-09-2025 13:56:42"/>
    <s v="NKWLB9LMRR0EDHX00G8M"/>
    <s v="NKWLB9LMRR0EDHX00G8M"/>
    <n v="99524309574"/>
    <s v="Thành công"/>
    <s v="Phạm Thị Thu Thủy"/>
    <s v="****0927"/>
    <s v="Thanh toán"/>
    <n v="75000"/>
    <s v=""/>
    <s v="QR Code động đa năng"/>
    <s v="Ví MoMo"/>
    <s v="Ví MoMo"/>
    <s v="NKWLB9LMRR0EDHX00G8M"/>
    <s v="cfmuoichulongkvc"/>
    <x v="27"/>
  </r>
  <r>
    <s v="02-09-2025 13:56:20"/>
    <s v="970454_V09025245IBT1dWL8R12E009675"/>
    <s v="970454_V09025245IBT1dWL8R12E009675"/>
    <n v="99523650306"/>
    <s v="Thành công"/>
    <s v="MBBANK IBFT"/>
    <s v=""/>
    <s v="Chuyển khoản"/>
    <n v="50000"/>
    <s v=""/>
    <s v="QR Code tĩnh đa năng"/>
    <s v="Chuyển khoản Ngân Hàng"/>
    <s v="Ngân hàng hoặc Ví khác"/>
    <s v="NGUYEN THI NGA chuyen tien.CT tu 0978127085 MBBANK IBFT tai MB"/>
    <s v="chulong244tqd"/>
    <x v="34"/>
  </r>
  <r>
    <s v="02-09-2025 13:56:18"/>
    <s v="970454_V09025245IBT1iWMR9RL2952730"/>
    <s v="970454_V09025245IBT1iWMR9RL2952730"/>
    <n v="99523650287"/>
    <s v="Thành công"/>
    <s v="PHAM VIET BACH"/>
    <s v=""/>
    <s v="Chuyển khoản"/>
    <n v="25000"/>
    <s v=""/>
    <s v="QR Code tĩnh đa năng"/>
    <s v="Chuyển khoản Ngân Hàng"/>
    <s v="Ngân hàng hoặc Ví khác"/>
    <s v="Pham Viet Bach chuyen tien QR.CT tu 08030270576 PHAM VIET BACH tai TPBank"/>
    <s v="chulong190hvb"/>
    <x v="25"/>
  </r>
  <r>
    <s v="02-09-2025 13:55:06"/>
    <s v="970454_V09025245IBT1kJQRSWCT297238"/>
    <s v="970454_V09025245IBT1kJQRSWCT297238"/>
    <n v="99523539323"/>
    <s v="Thành công"/>
    <s v="VND-TGTT-TRINH THI CHANG"/>
    <s v=""/>
    <s v="Chuyển khoản"/>
    <n v="25000"/>
    <s v=""/>
    <s v="QR Code tĩnh đa năng"/>
    <s v="Chuyển khoản Ngân Hàng"/>
    <s v="Ngân hàng hoặc Ví khác"/>
    <s v="TRINH THI CHANG chuyen tien FT25246196901836.CT tu 19038414910015 VND-TGTT-TRINH THI CHANG tai TCB"/>
    <s v="cfmuoithanhnhan"/>
    <x v="6"/>
  </r>
  <r>
    <s v="02-09-2025 13:53:37"/>
    <s v="970454_V09025245IBT1jWWPK2BB427515"/>
    <s v="970454_V09025245IBT1jWWPK2BB427515"/>
    <n v="99523538032"/>
    <s v="Thành công"/>
    <s v="PHAM DUY HIEN"/>
    <s v=""/>
    <s v="Chuyển khoản"/>
    <n v="25000"/>
    <s v=""/>
    <s v="QR Code tĩnh đa năng"/>
    <s v="Chuyển khoản Ngân Hàng"/>
    <s v="Ngân hàng hoặc Ví khác"/>
    <s v="PHAM DUY HIEN CHUYEN KHOAN-020925-13:53:36 427515.CT tu 145934329 PHAM DUY HIEN tai ACB"/>
    <s v="cfmuoitruongdinh"/>
    <x v="9"/>
  </r>
  <r>
    <s v="02-09-2025 13:53:17"/>
    <s v="970454_61625MBJL1377401"/>
    <s v="970454_61625MBJL1377401"/>
    <n v="99523537679"/>
    <s v="Thành công"/>
    <s v="MOMO_CA PHE MUOI CHU LONG"/>
    <s v=""/>
    <s v="Chuyển khoản"/>
    <n v="20000"/>
    <s v=""/>
    <s v="QR Code tĩnh đa năng"/>
    <s v="Chuyển khoản Ngân Hàng"/>
    <s v="Ngân hàng hoặc Ví khác"/>
    <s v="ZPBV7466MB8LME Kieu dung Zalopay chuyen tien"/>
    <s v="chulong417ch"/>
    <x v="21"/>
  </r>
  <r>
    <s v="02-09-2025 13:52:34"/>
    <s v="970454_902DGIN25JL63595"/>
    <s v="970454_902DGIN25JL63595"/>
    <n v="99523537045"/>
    <s v="Thành công"/>
    <s v="Người dùng Ngân hàng"/>
    <s v=""/>
    <s v="Chuyển khoản"/>
    <n v="50000"/>
    <s v=""/>
    <s v="QR Code tĩnh đa năng"/>
    <s v="Chuyển khoản Ngân Hàng"/>
    <s v="Ngân hàng hoặc Ví khác"/>
    <s v="Lam Tien Phuc chuyen tien tu Timo"/>
    <s v="chulong67hg"/>
    <x v="4"/>
  </r>
  <r>
    <s v="02-09-2025 13:52:26"/>
    <s v="970454_V09025245BFTVG2AE6FUR780124"/>
    <s v="970454_V09025245BFTVG2AE6FUR780124"/>
    <n v="99523536925"/>
    <s v="Thành công"/>
    <s v="NGUYEN THI KHANH CHI"/>
    <s v=""/>
    <s v="Chuyển khoản"/>
    <n v="18000"/>
    <s v=""/>
    <s v="QR Code tĩnh đa năng"/>
    <s v="Chuyển khoản Ngân Hàng"/>
    <s v="Ngân hàng hoặc Ví khác"/>
    <s v="MBVCB.10767877184.5245BFTVG2AE6FUR.NGUYEN THI KHANH CHI chuyen tien.CT tu 0491001918869 NGUYEN THI KHANH CHI toi 99MM24085M27127372 MOMO_CA PHE MUOI CHU LONG tai BVBank"/>
    <s v="cfmuoithanhnhan"/>
    <x v="6"/>
  </r>
  <r>
    <s v="02-09-2025 13:52:05"/>
    <s v="Y9KQB9LMRE195G5H04G5"/>
    <s v="Y9KQB9LMRE195G5H04G5"/>
    <n v="99523536637"/>
    <s v="Thành công"/>
    <s v="MBBANK IBFT"/>
    <s v=""/>
    <s v="Chuyển khoản"/>
    <n v="36000"/>
    <s v=""/>
    <s v="QR Code động đa năng"/>
    <s v="Chuyển khoản Ngân Hàng"/>
    <s v="Ngân hàng hoặc Ví khác"/>
    <s v="Y9KQB9LMRE195G5H04G5"/>
    <s v="chulong601tn"/>
    <x v="20"/>
  </r>
  <r>
    <s v="02-09-2025 13:52:03"/>
    <s v="970454_V09025245IBT1dWL8XIW7992381"/>
    <s v="970454_V09025245IBT1dWL8XIW7992381"/>
    <n v="99523536614"/>
    <s v="Thành công"/>
    <s v="MBBANK IBFT"/>
    <s v=""/>
    <s v="Chuyển khoản"/>
    <n v="50000"/>
    <s v=""/>
    <s v="QR Code tĩnh đa năng"/>
    <s v="Chuyển khoản Ngân Hàng"/>
    <s v="Ngân hàng hoặc Ví khác"/>
    <s v="PHAM NGUYEN KHANH PHONG chuyen tien.CT tu 021061997 MBBANK IBFT tai MB"/>
    <s v="cfmuoiduonglang"/>
    <x v="7"/>
  </r>
  <r>
    <s v="02-09-2025 13:51:37"/>
    <s v="970454_V09025245IBT1cWJHSX8B477393"/>
    <s v="970454_V09025245IBT1cWJHSX8B477393"/>
    <n v="99523358671"/>
    <s v="Thành công"/>
    <s v="VO THI HONG YEN"/>
    <s v=""/>
    <s v="Chuyển khoản"/>
    <n v="50000"/>
    <s v=""/>
    <s v="QR Code tĩnh đa năng"/>
    <s v="Chuyển khoản Ngân Hàng"/>
    <s v="Ngân hàng hoặc Ví khác"/>
    <s v="QR - VO THI HONG YEN chuyen tien.CT tu 103868741128 VO THI HONG YEN tai Vietin"/>
    <s v="chulongbentre"/>
    <x v="22"/>
  </r>
  <r>
    <s v="02-09-2025 13:50:59"/>
    <s v="970454_V09025245IBT1dWL8XCDM987760"/>
    <s v="970454_V09025245IBT1dWL8XCDM987760"/>
    <n v="99523357943"/>
    <s v="Thành công"/>
    <s v="MBBANK IBFT"/>
    <s v=""/>
    <s v="Chuyển khoản"/>
    <n v="75000"/>
    <s v=""/>
    <s v="QR Code tĩnh đa năng"/>
    <s v="Chuyển khoản Ngân Hàng"/>
    <s v="Ngân hàng hoặc Ví khác"/>
    <s v="NGUYEN THI TRUC DAO chuyen tien.CT tu 0932996217 MBBANK IBFT tai MB"/>
    <s v="chulong71hg"/>
    <x v="30"/>
  </r>
  <r>
    <s v="02-09-2025 13:50:50"/>
    <s v="970454_V09025245BFTVG2AE6MQU771193"/>
    <s v="970454_V09025245BFTVG2AE6MQU771193"/>
    <n v="99523357737"/>
    <s v="Thành công"/>
    <s v="NGUYEN THUY TRANG"/>
    <s v=""/>
    <s v="Chuyển khoản"/>
    <n v="25000"/>
    <s v=""/>
    <s v="QR Code tĩnh đa năng"/>
    <s v="Chuyển khoản Ngân Hàng"/>
    <s v="Ngân hàng hoặc Ví khác"/>
    <s v="MBVCB.10767859587.5245BFTVG2AE6MQU.NGUYEN THUY TRANG chuyen tien.CT tu 1040643340 NGUYEN THUY TRANG toi 99MM24085M27127372 MOMO_CA PHE MUOI CHU LONG tai BVBank"/>
    <s v="cfmuoithanhnhan"/>
    <x v="6"/>
  </r>
  <r>
    <s v="02-09-2025 13:50:39"/>
    <s v="970454_V09025245IBT1kJQR9SPU281822"/>
    <s v="970454_V09025245IBT1kJQR9SPU281822"/>
    <n v="99523357495"/>
    <s v="Thành công"/>
    <s v="NGUYEN QUANG VINH"/>
    <s v=""/>
    <s v="Chuyển khoản"/>
    <n v="25000"/>
    <s v=""/>
    <s v="QR Code tĩnh đa năng"/>
    <s v="Chuyển khoản Ngân Hàng"/>
    <s v="Ngân hàng hoặc Ví khác"/>
    <s v="NGUYEN QUANG VINH  chuyen tien FT25246043529893.CT tu 116622999999 NGUYEN QUANG VINH  tai TCB"/>
    <s v="cfmuoiduonglang"/>
    <x v="7"/>
  </r>
  <r>
    <s v="02-09-2025 13:50:07"/>
    <s v="970454_V09025245IBT1dWL83NW7984461"/>
    <s v="970454_V09025245IBT1dWL83NW7984461"/>
    <n v="99522874263"/>
    <s v="Thành công"/>
    <s v="MBBANK IBFT"/>
    <s v=""/>
    <s v="Chuyển khoản"/>
    <n v="25000"/>
    <s v=""/>
    <s v="QR Code tĩnh đa năng"/>
    <s v="Chuyển khoản Ngân Hàng"/>
    <s v="Ngân hàng hoặc Ví khác"/>
    <s v="TRAN THI TUYET NHI chuyen tien.CT tu 0901307854 MBBANK IBFT tai MB"/>
    <s v="chulong68"/>
    <x v="1"/>
  </r>
  <r>
    <s v="02-09-2025 13:49:27"/>
    <s v="970454_V09025245IBT1kJQR9QWU277696"/>
    <s v="970454_V09025245IBT1kJQR9QWU277696"/>
    <n v="99522873667"/>
    <s v="Thành công"/>
    <s v="VND-TGTT-TRAN HUYNH KHANG"/>
    <s v=""/>
    <s v="Chuyển khoản"/>
    <n v="40000"/>
    <s v=""/>
    <s v="QR Code tĩnh đa năng"/>
    <s v="Chuyển khoản Ngân Hàng"/>
    <s v="Ngân hàng hoặc Ví khác"/>
    <s v="TRAN HUYNH KHANG chuyen tien FT25246054099872.CT tu 19036883569011 VND-TGTT-TRAN HUYNH KHANG tai TCB"/>
    <s v="chulong68"/>
    <x v="1"/>
  </r>
  <r>
    <s v="02-09-2025 13:48:50"/>
    <s v="970454_V09025245IBT1eWK2FPGK797307"/>
    <s v="970454_V09025245IBT1eWK2FPGK797307"/>
    <n v="99522873135"/>
    <s v="Thành công"/>
    <s v="PHAM MANH HAI"/>
    <s v=""/>
    <s v="Chuyển khoản"/>
    <n v="25000"/>
    <s v=""/>
    <s v="QR Code tĩnh đa năng"/>
    <s v="Chuyển khoản Ngân Hàng"/>
    <s v="Ngân hàng hoặc Ví khác"/>
    <s v="PHAM MANH HAI Chuyen tien.CT tu 4270643195 PHAM MANH HAI  tai BIDV"/>
    <s v="cfmuoiduonglang"/>
    <x v="7"/>
  </r>
  <r>
    <s v="02-09-2025 13:48:41"/>
    <s v="qrc-MOMOJQKW20230803-6bb4368a-42a3-4f6f-8c3a-b7b0f4d69dfc"/>
    <s v="qrc-MOMOJQKW20230803-6bb4368a-42a3-4f6f-8c3a-b7b0f4d69dfc"/>
    <n v="99523655277"/>
    <s v="Thành công"/>
    <s v="Trần Thanh Trúc"/>
    <s v="****5024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13:48:36"/>
    <s v="970454_V09025245IBT1hQFCR6V2236897"/>
    <s v="970454_V09025245IBT1hQFCR6V2236897"/>
    <n v="99522872893"/>
    <s v="Thành công"/>
    <s v="SACOMBANK"/>
    <s v=""/>
    <s v="Chuyển khoản"/>
    <n v="20000"/>
    <s v=""/>
    <s v="QR Code tĩnh đa năng"/>
    <s v="Chuyển khoản Ngân Hàng"/>
    <s v="Ngân hàng hoặc Ví khác"/>
    <s v="IBFT NGO VAN THANH DAT chuyen tien.CT tu 040100960860 SACOMBANK tai SACOMBANK"/>
    <s v="cfmuoibatrieu"/>
    <x v="18"/>
  </r>
  <r>
    <s v="02-09-2025 13:47:25"/>
    <s v="970454_V09025245IBT1kJQR27Y3270746"/>
    <s v="970454_V09025245IBT1kJQR27Y3270746"/>
    <n v="99522871844"/>
    <s v="Thành công"/>
    <s v="VU CONG MINH"/>
    <s v=""/>
    <s v="Chuyển khoản"/>
    <n v="50000"/>
    <s v=""/>
    <s v="QR Code tĩnh đa năng"/>
    <s v="Chuyển khoản Ngân Hàng"/>
    <s v="Ngân hàng hoặc Ví khác"/>
    <s v="VU CONG MINH chuyen tien FT25246485924008.CT tu 19030655850012 VU CONG MINH tai TCB"/>
    <s v="cfmuoithanhnhan"/>
    <x v="6"/>
  </r>
  <r>
    <s v="02-09-2025 13:47:03"/>
    <s v="970454_V09025245IBT1dWL83P9C972145"/>
    <s v="970454_V09025245IBT1dWL83P9C972145"/>
    <n v="99522871560"/>
    <s v="Thành công"/>
    <s v="MBBANK IBFT"/>
    <s v=""/>
    <s v="Chuyển khoản"/>
    <n v="18000"/>
    <s v=""/>
    <s v="QR Code tĩnh đa năng"/>
    <s v="Chuyển khoản Ngân Hàng"/>
    <s v="Ngân hàng hoặc Ví khác"/>
    <s v="TRINH THANH HOAI chuyen tien.CT tu 199091990 MBBANK IBFT tai MB"/>
    <s v="chulong101tqd"/>
    <x v="32"/>
  </r>
  <r>
    <s v="02-09-2025 13:47:00"/>
    <s v="qrc-MOMOJQKW20230803-5124f937-e5b3-4e99-a565-2796e0bded0b"/>
    <s v="qrc-MOMOJQKW20230803-5124f937-e5b3-4e99-a565-2796e0bded0b"/>
    <n v="99523412759"/>
    <s v="Thành công"/>
    <s v="Nguyễn Quỳnh Như"/>
    <s v="****5593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3:45:54"/>
    <s v="970454_V09025245IBT1kJQR28JT265505"/>
    <s v="970454_V09025245IBT1kJQR28JT265505"/>
    <n v="99522870596"/>
    <s v="Thành công"/>
    <s v="VND-TGTT-NGUYEN TRONG NGHIA"/>
    <s v=""/>
    <s v="Chuyển khoản"/>
    <n v="50000"/>
    <s v=""/>
    <s v="QR Code tĩnh đa năng"/>
    <s v="Chuyển khoản Ngân Hàng"/>
    <s v="Ngân hàng hoặc Ví khác"/>
    <s v="NGUYEN TRONG NGHIA chuyen tien FT25246660832806.CT tu 19038271758012 VND-TGTT-NGUYEN TRONG NGHIA tai TCB"/>
    <s v="chulongcmt8"/>
    <x v="29"/>
  </r>
  <r>
    <s v="02-09-2025 13:44:56"/>
    <s v="JPEVB9LMQU71SBKE0PUR"/>
    <s v="JPEVB9LMQU71SBKE0PUR"/>
    <n v="99522799724"/>
    <s v="Thành công"/>
    <s v="MBBANK IBFT"/>
    <s v=""/>
    <s v="Chuyển khoản"/>
    <n v="25000"/>
    <s v=""/>
    <s v="QR Code động đa năng"/>
    <s v="Chuyển khoản Ngân Hàng"/>
    <s v="Ngân hàng hoặc Ví khác"/>
    <s v="JPEVB9LMQU71SBKE0PUR"/>
    <s v="chulong301ndc"/>
    <x v="5"/>
  </r>
  <r>
    <s v="02-09-2025 13:44:53"/>
    <s v="970454_V09025245IBT1aWWD5CNP949831"/>
    <s v="970454_V09025245IBT1aWWD5CNP949831"/>
    <n v="99522799682"/>
    <s v="Thành công"/>
    <s v="SHBMB"/>
    <s v=""/>
    <s v="Chuyển khoản"/>
    <n v="25000"/>
    <s v=""/>
    <s v="QR Code tĩnh đa năng"/>
    <s v="Chuyển khoản Ngân Hàng"/>
    <s v="Ngân hàng hoặc Ví khác"/>
    <s v="NGUYEN VIET LONG chuyen tien.CT tu 3105199700 SHBMB tai SHB"/>
    <s v="cfmuoibatrieu"/>
    <x v="18"/>
  </r>
  <r>
    <s v="02-09-2025 13:44:11"/>
    <s v="qrc-MOMOJQKW20230803-faf1fa5b-85d7-4506-87eb-2b4346150833"/>
    <s v="qrc-MOMOJQKW20230803-faf1fa5b-85d7-4506-87eb-2b4346150833"/>
    <n v="99523115269"/>
    <s v="Thành công"/>
    <s v="Lê Anh Quân"/>
    <s v="****1074"/>
    <s v="Thanh toán"/>
    <n v="25000"/>
    <s v=""/>
    <s v="QR Code tĩnh đa năng"/>
    <s v="Ví MoMo"/>
    <s v="Ví MoMo"/>
    <s v="Thanh toán cho  CÀ PHÊ MUỐI CHÚ LONG - 371 QUANG TRUNG - QUẢNG NGÃI"/>
    <s v="cfmuoiqtr"/>
    <x v="17"/>
  </r>
  <r>
    <s v="02-09-2025 13:44:07"/>
    <s v="970454_V09025245IBT1kJQR2WCQ259420"/>
    <s v="970454_V09025245IBT1kJQR2WCQ259420"/>
    <n v="99522799060"/>
    <s v="Thành công"/>
    <s v="VND-TGTT-AN HOANG MINH"/>
    <s v=""/>
    <s v="Chuyển khoản"/>
    <n v="30000"/>
    <s v=""/>
    <s v="QR Code tĩnh đa năng"/>
    <s v="Chuyển khoản Ngân Hàng"/>
    <s v="Ngân hàng hoặc Ví khác"/>
    <s v="AN HOANG MINH chuyen tien FT25246554211071.CT tu 19035470218011 VND-TGTT-AN HOANG MINH tai TCB"/>
    <s v="cfmuoitruongdinh"/>
    <x v="9"/>
  </r>
  <r>
    <s v="02-09-2025 13:43:51"/>
    <s v="970454_V09025245IBT1hQFCRI1Q227616"/>
    <s v="970454_V09025245IBT1hQFCRI1Q227616"/>
    <n v="99522798848"/>
    <s v="Thành công"/>
    <s v="SACOMBANK"/>
    <s v=""/>
    <s v="Chuyển khoản"/>
    <n v="56000"/>
    <s v=""/>
    <s v="QR Code tĩnh đa năng"/>
    <s v="Chuyển khoản Ngân Hàng"/>
    <s v="Ngân hàng hoặc Ví khác"/>
    <s v="IBFT PHAM VAN CANH chuyen tien.CT tu 060259629619 SACOMBANK tai SACOMBANK"/>
    <s v="cfmuoitrangbom"/>
    <x v="2"/>
  </r>
  <r>
    <s v="02-09-2025 13:43:38"/>
    <s v="qrc-MOMOJQKW20230803-76b969f7-9c74-40e3-ae2a-d3eabe94a532"/>
    <s v="qrc-MOMOJQKW20230803-76b969f7-9c74-40e3-ae2a-d3eabe94a532"/>
    <n v="99523162776"/>
    <s v="Thành công"/>
    <s v="Nguyễn Thị Bích Nhi"/>
    <s v="****3879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43:24"/>
    <s v="970454_V09025245IBT1iWMR28C4403719"/>
    <s v="970454_V09025245IBT1iWMR28C4403719"/>
    <n v="99522204307"/>
    <s v="Thành công"/>
    <s v="LE THI THAO MAI"/>
    <s v=""/>
    <s v="Chuyển khoản"/>
    <n v="43000"/>
    <s v=""/>
    <s v="QR Code tĩnh đa năng"/>
    <s v="Chuyển khoản Ngân Hàng"/>
    <s v="Ngân hàng hoặc Ví khác"/>
    <s v="LE THI THAO MAI chuyen tien.CT tu 0878555102 LE THI THAO MAI tai VPBank"/>
    <s v="cfmuoihodieu"/>
    <x v="19"/>
  </r>
  <r>
    <s v="02-09-2025 13:43:10"/>
    <s v="qrc-MOMOJQKW20230803-6b3abd10-cb32-4500-a5b3-b07903fb7bb6"/>
    <s v="qrc-MOMOJQKW20230803-6b3abd10-cb32-4500-a5b3-b07903fb7bb6"/>
    <n v="99523161405"/>
    <s v="Thành công"/>
    <s v="Phan Duy Huy"/>
    <s v="****6362"/>
    <s v="Thanh toán"/>
    <n v="36000"/>
    <s v=""/>
    <s v="QR Code tĩnh đa năng"/>
    <s v="Ví MoMo"/>
    <s v="Ví MoMo"/>
    <s v="Thanh toán cho  CÀ PHÊ MUỐI CHÚ LONG - 137A NGUYỄN HỮU CẢNH"/>
    <s v="chulongnhc"/>
    <x v="31"/>
  </r>
  <r>
    <s v="02-09-2025 13:43:05"/>
    <s v="qrc-MOMOJQKW20230803-e6ba3d71-38ec-495e-8fdb-c03b2242546c"/>
    <s v="qrc-MOMOJQKW20230803-e6ba3d71-38ec-495e-8fdb-c03b2242546c"/>
    <n v="99523160087"/>
    <s v="Thành công"/>
    <s v="Ngô Xuân Quý"/>
    <s v="****5792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3:41:59"/>
    <s v="970454_V09025245BFTVG2AENS8V724578"/>
    <s v="970454_V09025245BFTVG2AENS8V724578"/>
    <n v="99522203025"/>
    <s v="Thành công"/>
    <s v="TRAN BA HUY"/>
    <s v=""/>
    <s v="Chuyển khoản"/>
    <n v="43000"/>
    <s v=""/>
    <s v="QR Code tĩnh đa năng"/>
    <s v="Chuyển khoản Ngân Hàng"/>
    <s v="Ngân hàng hoặc Ví khác"/>
    <s v="MBVCB.10767794927.5245BFTVG2AENS8V.TRAN BA HUY chuyen tien.CT tu 0161001621357 TRAN BA HUY toi 99MM23359M24026959 MOMO_CA PHE MUOI CHU LONG tai BVBank"/>
    <s v="cfmuoitrangbom"/>
    <x v="2"/>
  </r>
  <r>
    <s v="02-09-2025 13:41:24"/>
    <s v="970454_902DGIN25JL63483"/>
    <s v="970454_902DGIN25JL63483"/>
    <n v="99522202511"/>
    <s v="Thành công"/>
    <s v="Người dùng Ngân hàng"/>
    <s v=""/>
    <s v="Chuyển khoản"/>
    <n v="18000"/>
    <s v=""/>
    <s v="QR Code tĩnh đa năng"/>
    <s v="Chuyển khoản Ngân Hàng"/>
    <s v="Ngân hàng hoặc Ví khác"/>
    <s v="Sent by Dejon Armani Turner from my Timo"/>
    <s v="cfmuoihtp"/>
    <x v="42"/>
  </r>
  <r>
    <s v="02-09-2025 13:40:02"/>
    <s v="970454_V09025245IBT1aWWDYEE4143266"/>
    <s v="970454_V09025245IBT1aWWDYEE4143266"/>
    <n v="99522201285"/>
    <s v="Thành công"/>
    <s v="AGRIBANK"/>
    <s v=""/>
    <s v="Chuyển khoản"/>
    <n v="60000"/>
    <s v=""/>
    <s v="QR Code tĩnh đa năng"/>
    <s v="Chuyển khoản Ngân Hàng"/>
    <s v="Ngân hàng hoặc Ví khác"/>
    <s v="VCCB;99MM24264M04005785;TRUONG THI HUYEN DONG chuyen tien.CT tu 4007205043137 AGRIBANK tai Agri"/>
    <s v="cfmuoibatrieu"/>
    <x v="18"/>
  </r>
  <r>
    <s v="02-09-2025 13:39:29"/>
    <s v="970454_V09025245IBT1aWWDYKWT432965"/>
    <s v="970454_V09025245IBT1aWWDYKWT432965"/>
    <n v="99522200679"/>
    <s v="Thành công"/>
    <s v="NGUYEN TAN HIEU"/>
    <s v=""/>
    <s v="Chuyển khoản"/>
    <n v="25000"/>
    <s v=""/>
    <s v="QR Code tĩnh đa năng"/>
    <s v="Chuyển khoản Ngân Hàng"/>
    <s v="Ngân hàng hoặc Ví khác"/>
    <s v="NGUYEN TAN HIEU chuyen tien.CT tu 159704070094817 NGUYEN TAN HIEU tai HDB"/>
    <s v="chulongnhc"/>
    <x v="31"/>
  </r>
  <r>
    <s v="02-09-2025 13:38:50"/>
    <s v="970454_V09025245BFTVG2AENWWU708799"/>
    <s v="970454_V09025245BFTVG2AENWWU708799"/>
    <n v="99522200084"/>
    <s v="Thành công"/>
    <s v="TONG THI THANH CHAU"/>
    <s v=""/>
    <s v="Chuyển khoản"/>
    <n v="100000"/>
    <s v=""/>
    <s v="QR Code tĩnh đa năng"/>
    <s v="Chuyển khoản Ngân Hàng"/>
    <s v="Ngân hàng hoặc Ví khác"/>
    <s v="MBVCB.10767769095.5245BFTVG2AENWWU.TONG THI THANH CHAU chuyen tien.CT tu 0701000463041 TONG THI THANH CHAU toi 99MM24107M06044203 MOMO_CA PHE MUOI CHU LONG tai BVBank"/>
    <s v="cfmuoivovkiet"/>
    <x v="46"/>
  </r>
  <r>
    <s v="02-09-2025 13:38:33"/>
    <s v="970454_V09025245IBT1hQFCX3EB218013"/>
    <s v="970454_V09025245IBT1hQFCX3EB218013"/>
    <n v="99522129849"/>
    <s v="Thành công"/>
    <s v="SACOMBANK"/>
    <s v=""/>
    <s v="Chuyển khoản"/>
    <n v="50000"/>
    <s v=""/>
    <s v="QR Code tĩnh đa năng"/>
    <s v="Chuyển khoản Ngân Hàng"/>
    <s v="Ngân hàng hoặc Ví khác"/>
    <s v="IBFT TRAN THE THINH chuyen tien.CT tu 060322203538 SACOMBANK tai SACOMBANK"/>
    <s v="chulong07bl"/>
    <x v="24"/>
  </r>
  <r>
    <s v="02-09-2025 13:38:04"/>
    <s v="970454_V09025245VNIBJ2LLST3B533639"/>
    <s v="970454_V09025245VNIBJ2LLST3B533639"/>
    <n v="99522129400"/>
    <s v="Thành công"/>
    <s v="PHAM MINH KHANH"/>
    <s v=""/>
    <s v="Chuyển khoản"/>
    <n v="25000"/>
    <s v=""/>
    <s v="QR Code tĩnh đa năng"/>
    <s v="Chuyển khoản Ngân Hàng"/>
    <s v="Ngân hàng hoặc Ví khác"/>
    <s v="PHAM MINH KHANH CHUYEN TIEN DEN MOMO_CA PHE MUOI CHU LONG - 99MM24085M27127372"/>
    <s v="cfmuoithanhnhan"/>
    <x v="6"/>
  </r>
  <r>
    <s v="02-09-2025 13:38:02"/>
    <s v="970454_V09025245IBT1dWL8TLCV937672"/>
    <s v="970454_V09025245IBT1dWL8TLCV937672"/>
    <n v="99522129353"/>
    <s v="Thành công"/>
    <s v="MBBANK IBFT"/>
    <s v=""/>
    <s v="Chuyển khoản"/>
    <n v="20000"/>
    <s v=""/>
    <s v="QR Code tĩnh đa năng"/>
    <s v="Chuyển khoản Ngân Hàng"/>
    <s v="Ngân hàng hoặc Ví khác"/>
    <s v="NGUYEN TRAN QUYNH NHU chuyen tien.CT tu 02011171022857 MBBANK IBFT tai MB"/>
    <s v="chulong68"/>
    <x v="1"/>
  </r>
  <r>
    <s v="02-09-2025 13:37:22"/>
    <s v="970454_V09025245IBT1iWMRCGH6397121"/>
    <s v="970454_V09025245IBT1iWMRCGH6397121"/>
    <n v="99522128742"/>
    <s v="Thành công"/>
    <s v="TANG THI TO NGUYEN"/>
    <s v=""/>
    <s v="Chuyển khoản"/>
    <n v="25000"/>
    <s v=""/>
    <s v="QR Code tĩnh đa năng"/>
    <s v="Chuyển khoản Ngân Hàng"/>
    <s v="Ngân hàng hoặc Ví khác"/>
    <s v="TANG THI TO NGUYEN chuyen tien.CT tu 360605857 TANG THI TO NGUYEN tai VPBank"/>
    <s v="cfmuointrtruc"/>
    <x v="12"/>
  </r>
  <r>
    <s v="02-09-2025 13:37:07"/>
    <s v="970454_V09025245IBT1aWWDYYJ7279007"/>
    <s v="970454_V09025245IBT1aWWDYYJ7279007"/>
    <n v="99522128543"/>
    <s v="Thành công"/>
    <s v="TRAN THI THU TRANG"/>
    <s v=""/>
    <s v="Chuyển khoản"/>
    <n v="18000"/>
    <s v=""/>
    <s v="QR Code tĩnh đa năng"/>
    <s v="Chuyển khoản Ngân Hàng"/>
    <s v="Ngân hàng hoặc Ví khác"/>
    <s v="ATM-IBFT.CT tu 700017645437 TRAN THI THU TRANG tai SHINHAN"/>
    <s v="cfmuoithanhnhan"/>
    <x v="6"/>
  </r>
  <r>
    <s v="02-09-2025 13:37:02"/>
    <s v="970454_V09025245IBT1dWL8TGN3918340"/>
    <s v="970454_V09025245IBT1dWL8TGN3918340"/>
    <n v="99522128459"/>
    <s v="Thành công"/>
    <s v="MBBANK IBFT"/>
    <s v=""/>
    <s v="Chuyển khoản"/>
    <n v="25000"/>
    <s v=""/>
    <s v="QR Code tĩnh đa năng"/>
    <s v="Chuyển khoản Ngân Hàng"/>
    <s v="Ngân hàng hoặc Ví khác"/>
    <s v="NGUYEN TRAN QUYNH NHU chuyen tien.CT tu 02011171022857 MBBANK IBFT tai MB"/>
    <s v="chulong68"/>
    <x v="1"/>
  </r>
  <r>
    <s v="02-09-2025 13:35:09"/>
    <s v="970454_V09025245BFTVG2AEN8IU689179"/>
    <s v="970454_V09025245BFTVG2AEN8IU689179"/>
    <n v="99521709613"/>
    <s v="Thành công"/>
    <s v="CAO DIEM TRINH"/>
    <s v=""/>
    <s v="Chuyển khoản"/>
    <n v="108000"/>
    <s v=""/>
    <s v="QR Code tĩnh đa năng"/>
    <s v="Chuyển khoản Ngân Hàng"/>
    <s v="Ngân hàng hoặc Ví khác"/>
    <s v="MBVCB.10767721152.5245BFTVG2AEN8IU.CAO DIEM TRINH chuyen tien.CT tu 9906738535 CAO DIEM TRINH toi 99MM23359M51018147 MOMO_CA PHE MUOI CHU LONG tai BVBank"/>
    <s v="chulong67hg"/>
    <x v="4"/>
  </r>
  <r>
    <s v="02-09-2025 13:35:05"/>
    <s v="970454_V09025245IBT1dWL8TDTX926549"/>
    <s v="970454_V09025245IBT1dWL8TDTX926549"/>
    <n v="99521709515"/>
    <s v="Thành công"/>
    <s v="MBBANK IBFT"/>
    <s v=""/>
    <s v="Chuyển khoản"/>
    <n v="48000"/>
    <s v=""/>
    <s v="QR Code tĩnh đa năng"/>
    <s v="Chuyển khoản Ngân Hàng"/>
    <s v="Ngân hàng hoặc Ví khác"/>
    <s v="NGUYEN LE BAO TOAN chuyen tien.CT tu 083247899999 MBBANK IBFT tai MB"/>
    <s v="chulong884phuriengdo"/>
    <x v="14"/>
  </r>
  <r>
    <s v="02-09-2025 13:34:32"/>
    <s v="970454_V09025245IBT1kJQR1VE6226503"/>
    <s v="970454_V09025245IBT1kJQR1VE6226503"/>
    <n v="99521708915"/>
    <s v="Thành công"/>
    <s v="VND-TGTT-DINH THUY DUNG"/>
    <s v=""/>
    <s v="Chuyển khoản"/>
    <n v="25000"/>
    <s v=""/>
    <s v="QR Code tĩnh đa năng"/>
    <s v="Chuyển khoản Ngân Hàng"/>
    <s v="Ngân hàng hoặc Ví khác"/>
    <s v="DINH THUY DUNG chuyen tien FT25246234325354.CT tu 19039144086011 VND-TGTT-DINH THUY DUNG tai TCB"/>
    <s v="cfmuoiduonglang"/>
    <x v="7"/>
  </r>
  <r>
    <s v="02-09-2025 13:34:25"/>
    <s v="970454_V09025245IBT1kJQR1DRQ226092"/>
    <s v="970454_V09025245IBT1kJQR1DRQ226092"/>
    <n v="99521708796"/>
    <s v="Thành công"/>
    <s v="HOANG THI THUY LINH"/>
    <s v=""/>
    <s v="Chuyển khoản"/>
    <n v="50000"/>
    <s v=""/>
    <s v="QR Code tĩnh đa năng"/>
    <s v="Chuyển khoản Ngân Hàng"/>
    <s v="Ngân hàng hoặc Ví khác"/>
    <s v="HOANG THI THUY LINH chuyen tien FT25246300175564.CT tu 8888883953 HOANG THI THUY LINH tai TCB"/>
    <s v="chulongnhc"/>
    <x v="31"/>
  </r>
  <r>
    <s v="02-09-2025 13:34:03"/>
    <s v="970454_V09025245BFTVG2AENM8T683214"/>
    <s v="970454_V09025245BFTVG2AENM8T683214"/>
    <n v="99521708444"/>
    <s v="Thành công"/>
    <s v="NGUYEN THANH TRI"/>
    <s v=""/>
    <s v="Chuyển khoản"/>
    <n v="25000"/>
    <s v=""/>
    <s v="QR Code tĩnh đa năng"/>
    <s v="Chuyển khoản Ngân Hàng"/>
    <s v="Ngân hàng hoặc Ví khác"/>
    <s v="MBVCB.10767730437.5245BFTVG2AENM8T.cafe chuLong.CT tu 0071004361338 NGUYEN THANH TRI toi 99MM24264M77005890 MOMO_CA PHE MUOI CHU LONG tai BVBank"/>
    <s v="chulongnhc"/>
    <x v="31"/>
  </r>
  <r>
    <s v="02-09-2025 13:33:34"/>
    <s v="970454_V09025245BFTVG2AEN1IU680908"/>
    <s v="970454_V09025245BFTVG2AEN1IU680908"/>
    <n v="99521708047"/>
    <s v="Thành công"/>
    <s v="NGUYEN HOANG TUAN"/>
    <s v=""/>
    <s v="Chuyển khoản"/>
    <n v="65000"/>
    <s v=""/>
    <s v="QR Code tĩnh đa năng"/>
    <s v="Chuyển khoản Ngân Hàng"/>
    <s v="Ngân hàng hoặc Ví khác"/>
    <s v="MBVCB.10767727977.5245BFTVG2AEN1IU.NGUYEN HOANG TUAN chuyen tien nc.CT tu 1022112134 NGUYEN HOANG TUAN toi 99MM24085M27127372 MOMO_CA PHE MUOI CHU LONG tai BVBank"/>
    <s v="cfmuoithanhnhan"/>
    <x v="6"/>
  </r>
  <r>
    <s v="02-09-2025 13:33:25"/>
    <s v="970454_V09025245BFTVG2AEN1EW680217"/>
    <s v="970454_V09025245BFTVG2AEN1EW680217"/>
    <n v="99521321363"/>
    <s v="Thành công"/>
    <s v="PHAM DUY NHAT"/>
    <s v=""/>
    <s v="Chuyển khoản"/>
    <n v="70000"/>
    <s v=""/>
    <s v="QR Code tĩnh đa năng"/>
    <s v="Chuyển khoản Ngân Hàng"/>
    <s v="Ngân hàng hoặc Ví khác"/>
    <s v="MBVCB.10767727269.5245BFTVG2AEN1EW.PHAM DUY NHAT chuyen tien.CT tu 9320299999 PHAM DUY NHAT toi 99MM23359M51027127 MOMO_CA PHE MUOI CHU LONG tai BVBank"/>
    <s v="cfmuoilongthanh"/>
    <x v="35"/>
  </r>
  <r>
    <s v="02-09-2025 13:33:01"/>
    <s v="970454_V09025245IBT1kJQR1QCQ221146"/>
    <s v="970454_V09025245IBT1kJQR1QCQ221146"/>
    <n v="99521320961"/>
    <s v="Thành công"/>
    <s v="NGUYEN HAI QUAN"/>
    <s v=""/>
    <s v="Chuyển khoản"/>
    <n v="18000"/>
    <s v=""/>
    <s v="QR Code tĩnh đa năng"/>
    <s v="Chuyển khoản Ngân Hàng"/>
    <s v="Ngân hàng hoặc Ví khác"/>
    <s v="NGUYEN HAI QUAN chuyen tien FT25246079740630.CT tu 8767896699 NGUYEN HAI QUAN tai TCB"/>
    <s v="chulonghhg"/>
    <x v="26"/>
  </r>
  <r>
    <s v="02-09-2025 13:32:05"/>
    <s v="970454_V09025245IBT1kJQRJTVK217938"/>
    <s v="970454_V09025245IBT1kJQRJTVK217938"/>
    <n v="99521319965"/>
    <s v="Thành công"/>
    <s v="VND-TGTT-NGUYEN YEN VY"/>
    <s v=""/>
    <s v="Chuyển khoản"/>
    <n v="25000"/>
    <s v=""/>
    <s v="QR Code tĩnh đa năng"/>
    <s v="Chuyển khoản Ngân Hàng"/>
    <s v="Ngân hàng hoặc Ví khác"/>
    <s v="NGUYEN YEN VY chuyen tien FT25246907197329.CT tu 19038270958018 VND-TGTT-NGUYEN YEN VY tai TCB"/>
    <s v="chulongcmt8"/>
    <x v="29"/>
  </r>
  <r>
    <s v="02-09-2025 13:32:00"/>
    <s v="JPEVB9LMPU9DHFWS03GH"/>
    <s v="JPEVB9LMPU9DHFWS03GH"/>
    <n v="99521239864"/>
    <s v="Thành công"/>
    <s v="NGUYEN THE HUNG"/>
    <s v=""/>
    <s v="Chuyển khoản"/>
    <n v="18000"/>
    <s v=""/>
    <s v="QR Code động đa năng"/>
    <s v="Chuyển khoản Ngân Hàng"/>
    <s v="Ngân hàng hoặc Ví khác"/>
    <s v="JPEVB9LMPU9DHFWS03GH"/>
    <s v="chulong301ndc"/>
    <x v="5"/>
  </r>
  <r>
    <s v="02-09-2025 13:31:06"/>
    <s v="970454_V09025245IBT1dWL8L4GN895070"/>
    <s v="970454_V09025245IBT1dWL8L4GN895070"/>
    <n v="99521239035"/>
    <s v="Thành công"/>
    <s v="MBBANK IBFT"/>
    <s v=""/>
    <s v="Chuyển khoản"/>
    <n v="40000"/>
    <s v=""/>
    <s v="QR Code tĩnh đa năng"/>
    <s v="Chuyển khoản Ngân Hàng"/>
    <s v="Ngân hàng hoặc Ví khác"/>
    <s v="VU HONG NHI chuyen tien.CT tu 72852495688 MBBANK IBFT tai MB"/>
    <s v="cfmuoiduonglang"/>
    <x v="7"/>
  </r>
  <r>
    <s v="02-09-2025 13:31:06"/>
    <s v="970454_V09025245IBT1hQFCXM9G206621"/>
    <s v="970454_V09025245IBT1hQFCXM9G206621"/>
    <n v="99521239026"/>
    <s v="Thành công"/>
    <s v="SACOMBANK"/>
    <s v=""/>
    <s v="Chuyển khoản"/>
    <n v="25000"/>
    <s v=""/>
    <s v="QR Code tĩnh đa năng"/>
    <s v="Chuyển khoản Ngân Hàng"/>
    <s v="Ngân hàng hoặc Ví khác"/>
    <s v="IBFT HA MINH HONG chuyen tien.CT tu 070011227188 SACOMBANK tai SACOMBANK"/>
    <s v="cfmuointrtruc"/>
    <x v="12"/>
  </r>
  <r>
    <s v="02-09-2025 13:30:49"/>
    <s v="qrc-MOMOJQKW20230803-2446b8a7-71e5-4d5e-8a3c-6f0a7b7ea431"/>
    <s v="qrc-MOMOJQKW20230803-2446b8a7-71e5-4d5e-8a3c-6f0a7b7ea431"/>
    <n v="99521895829"/>
    <s v="Thành công"/>
    <s v="Nguyễn Quốc Thái"/>
    <s v="****0960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30:03"/>
    <s v="970454_V09025245IBT1iWMR1E3B389272"/>
    <s v="970454_V09025245IBT1iWMR1E3B389272"/>
    <n v="99521238064"/>
    <s v="Thành công"/>
    <s v="LE HAO NAM"/>
    <s v=""/>
    <s v="Chuyển khoản"/>
    <n v="78000"/>
    <s v=""/>
    <s v="QR Code tĩnh đa năng"/>
    <s v="Chuyển khoản Ngân Hàng"/>
    <s v="Ngân hàng hoặc Ví khác"/>
    <s v="LE HAO NAM chuyen tien.CT tu 122425258 LE HAO NAM tai VPBank"/>
    <s v="cfmuoiduonglang"/>
    <x v="7"/>
  </r>
  <r>
    <s v="02-09-2025 13:29:06"/>
    <s v="970454_V09025245BFTVG2AEI7HI657334"/>
    <s v="970454_V09025245BFTVG2AEI7HI657334"/>
    <n v="99521237265"/>
    <s v="Thành công"/>
    <s v="LE THUC THAO MY"/>
    <s v=""/>
    <s v="Chuyển khoản"/>
    <n v="25000"/>
    <s v=""/>
    <s v="QR Code tĩnh đa năng"/>
    <s v="Chuyển khoản Ngân Hàng"/>
    <s v="Ngân hàng hoặc Ví khác"/>
    <s v="MBVCB.10767685606.5245BFTVG2AEI7HI.LE THUC THAO MY chuyen tien.CT tu 0561000587375 LE THUC THAO MY toi 99MM24313M94001808 MOMO_CA PHE MUOI CHU LONG tai BVBank"/>
    <s v="chulonghvb"/>
    <x v="28"/>
  </r>
  <r>
    <s v="02-09-2025 13:28:53"/>
    <s v="970454_V09025245IBT1iWMR143M387987"/>
    <s v="970454_V09025245IBT1iWMR143M387987"/>
    <n v="99521237089"/>
    <s v="Thành công"/>
    <s v="NGO PHUONG HANH"/>
    <s v=""/>
    <s v="Chuyển khoản"/>
    <n v="36000"/>
    <s v=""/>
    <s v="QR Code tĩnh đa năng"/>
    <s v="Chuyển khoản Ngân Hàng"/>
    <s v="Ngân hàng hoặc Ví khác"/>
    <s v="NGO PHUONG HANH chuyen tien.CT tu 102895657 NGO PHUONG HANH tai VPBank"/>
    <s v="cfmuoitruongdinh"/>
    <x v="9"/>
  </r>
  <r>
    <s v="02-09-2025 13:28:53"/>
    <s v="970454_V09025245IBT1bWK2ZZQN151438"/>
    <s v="970454_V09025245IBT1bWK2ZZQN151438"/>
    <n v="99521237086"/>
    <s v="Thành công"/>
    <s v="NGUYEN THANH DO"/>
    <s v=""/>
    <s v="Chuyển khoản"/>
    <n v="36000"/>
    <s v=""/>
    <s v="QR Code tĩnh đa năng"/>
    <s v="Chuyển khoản Ngân Hàng"/>
    <s v="Ngân hàng hoặc Ví khác"/>
    <s v="Nguyen Thanh Do chuyen tien.CT tu 80001518865 NGUYEN THANH DO tai MSB"/>
    <s v="cfmuoinaninh"/>
    <x v="36"/>
  </r>
  <r>
    <s v="02-09-2025 13:28:32"/>
    <s v="qrc-MOMOJQKW20230803-ad3ea13d-5c88-4d9b-b937-f2f77a98dffe"/>
    <s v="qrc-MOMOJQKW20230803-ad3ea13d-5c88-4d9b-b937-f2f77a98dffe"/>
    <n v="99521529803"/>
    <s v="Thành công"/>
    <s v="Nguyễn Thị Minh Thư"/>
    <s v="****7820"/>
    <s v="Thanh toán"/>
    <n v="25000"/>
    <s v=""/>
    <s v="QR Code tĩnh đa năng"/>
    <s v="Ví MoMo"/>
    <s v="Ví MoMo"/>
    <s v="Payment for  CÀ PHÊ MUỐI CHÚ LONG - 421 CỘNG HÒA"/>
    <s v="chulong421ch"/>
    <x v="41"/>
  </r>
  <r>
    <s v="02-09-2025 13:28:07"/>
    <s v="970454_V09025245BFTVG2AEINPW651967"/>
    <s v="970454_V09025245BFTVG2AEINPW651967"/>
    <n v="99521236373"/>
    <s v="Thành công"/>
    <s v="DINH QUYNH THANH LAM"/>
    <s v=""/>
    <s v="Chuyển khoản"/>
    <n v="125000"/>
    <s v=""/>
    <s v="QR Code tĩnh đa năng"/>
    <s v="Chuyển khoản Ngân Hàng"/>
    <s v="Ngân hàng hoặc Ví khác"/>
    <s v="MBVCB.10767670617.5245BFTVG2AEINPW.DINH QUYNH THANH LAM chuyen tien.CT tu 1052778641 DINH QUYNH THANH LAM toi 99MM24302M71003927 MOMO_CA PHE MUOI CHU LONG tai BVBank"/>
    <s v="chulong68"/>
    <x v="1"/>
  </r>
  <r>
    <s v="02-09-2025 13:27:38"/>
    <s v="qrc-MOMOJQKW20230803-970cbd0c-bf20-4aa5-a89b-5ddcbae67bb4"/>
    <s v="qrc-MOMOJQKW20230803-970cbd0c-bf20-4aa5-a89b-5ddcbae67bb4"/>
    <n v="99521551271"/>
    <s v="Thành công"/>
    <s v="Huỳnh Tấn Lộc"/>
    <s v="****5297"/>
    <s v="Thanh toán"/>
    <n v="78000"/>
    <s v=""/>
    <s v="QR Code tĩnh đa năng"/>
    <s v="Ví MoMo"/>
    <s v="Ví MoMo"/>
    <s v="Thanh toán cho  CÀ PHÊ MUỐI CHÚ LONG - 71 HẬU GIANG"/>
    <s v="chulong71hg"/>
    <x v="30"/>
  </r>
  <r>
    <s v="02-09-2025 13:27:21"/>
    <s v="970454_V09025245IBT1kJQRWR6I201522"/>
    <s v="970454_V09025245IBT1kJQRWR6I201522"/>
    <n v="99520666293"/>
    <s v="Thành công"/>
    <s v="VND-TGTT-PHAM VAN VIET"/>
    <s v=""/>
    <s v="Chuyển khoản"/>
    <n v="45000"/>
    <s v=""/>
    <s v="QR Code tĩnh đa năng"/>
    <s v="Chuyển khoản Ngân Hàng"/>
    <s v="Ngân hàng hoặc Ví khác"/>
    <s v="PHAM VAN VIET chuyen tien FT25246376412741.CT tu 19036540568011 VND-TGTT-PHAM VAN VIET tai TCB"/>
    <s v="cfmuoitruongdinh"/>
    <x v="9"/>
  </r>
  <r>
    <s v="02-09-2025 13:26:18"/>
    <s v="970454_V09025245IBT1kJQRWHCD197912"/>
    <s v="970454_V09025245IBT1kJQRWHCD197912"/>
    <n v="99520665149"/>
    <s v="Thành công"/>
    <s v="TRAN THI HA"/>
    <s v=""/>
    <s v="Chuyển khoản"/>
    <n v="25000"/>
    <s v=""/>
    <s v="QR Code tĩnh đa năng"/>
    <s v="Chuyển khoản Ngân Hàng"/>
    <s v="Ngân hàng hoặc Ví khác"/>
    <s v="TRAN THI HA chuyen tien FT25246790674411.CT tu 9943810495 TRAN THI HA tai TCB"/>
    <s v="cfmuoitruongdinh"/>
    <x v="9"/>
  </r>
  <r>
    <s v="02-09-2025 13:25:48"/>
    <s v="970454_V09025245IBT1iWMR12R9837159"/>
    <s v="970454_V09025245IBT1iWMR12R9837159"/>
    <n v="99520664660"/>
    <s v="Thành công"/>
    <s v="LE THI SEN"/>
    <s v=""/>
    <s v="Chuyển khoản"/>
    <n v="75000"/>
    <s v=""/>
    <s v="QR Code tĩnh đa năng"/>
    <s v="Chuyển khoản Ngân Hàng"/>
    <s v="Ngân hàng hoặc Ví khác"/>
    <s v="Le Thi Sen chuyen tien QR.CT tu 82850044601 LE THI SEN tai TPBank"/>
    <s v="cfmuoiduonglang"/>
    <x v="7"/>
  </r>
  <r>
    <s v="02-09-2025 13:25:39"/>
    <s v="970454_V09025245IBT1dWL8HASW888682"/>
    <s v="970454_V09025245IBT1dWL8HASW888682"/>
    <n v="99520664513"/>
    <s v="Thành công"/>
    <s v="MBBANK IBFT"/>
    <s v=""/>
    <s v="Chuyển khoản"/>
    <n v="25000"/>
    <s v=""/>
    <s v="QR Code tĩnh đa năng"/>
    <s v="Chuyển khoản Ngân Hàng"/>
    <s v="Ngân hàng hoặc Ví khác"/>
    <s v="LUU CHI CUONG chuyen tien.CT tu 9427042004 MBBANK IBFT tai MB"/>
    <s v="chulongnhc"/>
    <x v="31"/>
  </r>
  <r>
    <s v="02-09-2025 13:24:56"/>
    <s v="qrc-MOMOJQKW20230803-30815eb9-b1ef-40fb-8f4d-c3bb987c7186"/>
    <s v="qrc-MOMOJQKW20230803-30815eb9-b1ef-40fb-8f4d-c3bb987c7186"/>
    <n v="99521327763"/>
    <s v="Thành công"/>
    <s v="Lê Quang Dũng"/>
    <s v="****5612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13:24:09"/>
    <s v="970454_V09025245IBT1kJQRW86T190483"/>
    <s v="970454_V09025245IBT1kJQRW86T190483"/>
    <n v="99520663025"/>
    <s v="Thành công"/>
    <s v="VND-TGTT-TRAN THI PHUONG LINH"/>
    <s v=""/>
    <s v="Chuyển khoản"/>
    <n v="25000"/>
    <s v=""/>
    <s v="QR Code tĩnh đa năng"/>
    <s v="Chuyển khoản Ngân Hàng"/>
    <s v="Ngân hàng hoặc Ví khác"/>
    <s v="TRAN THI PHUONG LINH chuyen tien FT25246293822696.CT tu 19035011478017 VND-TGTT-TRAN THI PHUONG LINH tai TCB"/>
    <s v="cfmuoiduonglang"/>
    <x v="7"/>
  </r>
  <r>
    <s v="02-09-2025 13:23:57"/>
    <s v="970454_V09025245IBT1kJQRWIAE189829"/>
    <s v="970454_V09025245IBT1kJQRWIAE189829"/>
    <n v="99520662847"/>
    <s v="Thành công"/>
    <s v="VUONG NGOC KHANH"/>
    <s v=""/>
    <s v="Chuyển khoản"/>
    <n v="25000"/>
    <s v=""/>
    <s v="QR Code tĩnh đa năng"/>
    <s v="Chuyển khoản Ngân Hàng"/>
    <s v="Ngân hàng hoặc Ví khác"/>
    <s v="VUONG NGOC KHANH chuyen tien FT25246506785290.CT tu 226226888888 VUONG NGOC KHANH tai TCB"/>
    <s v="cfmuoithanhnhan"/>
    <x v="6"/>
  </r>
  <r>
    <s v="02-09-2025 13:23:37"/>
    <s v="2VBL14K5VB1295N402EW"/>
    <s v="2VBL14K5VB1295N402EW"/>
    <n v="99520662527"/>
    <s v="Thành công"/>
    <s v="SACOMBANK"/>
    <s v=""/>
    <s v="Chuyển khoản"/>
    <n v="15000"/>
    <s v=""/>
    <s v="QR Code động đa năng"/>
    <s v="Chuyển khoản Ngân Hàng"/>
    <s v="Ngân hàng hoặc Ví khác"/>
    <s v="2VBL14K5VB1295N402EW"/>
    <s v="chulong108thd"/>
    <x v="10"/>
  </r>
  <r>
    <s v="02-09-2025 13:23:28"/>
    <s v="qrc-MOMOJQKW20230803-6e530058-6269-473f-8d7d-a22c72f6c097"/>
    <s v="qrc-MOMOJQKW20230803-6e530058-6269-473f-8d7d-a22c72f6c097"/>
    <n v="99521129769"/>
    <s v="Thành công"/>
    <s v="Bùi Ngô Thanh Hiếu"/>
    <s v="****0117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23:27"/>
    <s v="970454_V09025245IBT1dWL8H2ZQ865271"/>
    <s v="970454_V09025245IBT1dWL8H2ZQ865271"/>
    <n v="99520662396"/>
    <s v="Thành công"/>
    <s v="MBBANK IBFT"/>
    <s v=""/>
    <s v="Chuyển khoản"/>
    <n v="25000"/>
    <s v=""/>
    <s v="QR Code tĩnh đa năng"/>
    <s v="Chuyển khoản Ngân Hàng"/>
    <s v="Ngân hàng hoặc Ví khác"/>
    <s v="NGUYEN THI MINH ANH chuyen tien.CT tu 0782376942 MBBANK IBFT tai MB"/>
    <s v="cfmuoihodieu"/>
    <x v="19"/>
  </r>
  <r>
    <s v="02-09-2025 13:22:30"/>
    <s v="qrc-MOMOJQKW20230803-390c1791-7762-4cc4-9fa7-39cffd7b6312"/>
    <s v="qrc-MOMOJQKW20230803-390c1791-7762-4cc4-9fa7-39cffd7b6312"/>
    <n v="99521027090"/>
    <s v="Thành công"/>
    <s v="Hồ Thị Ngân"/>
    <s v="****2029"/>
    <s v="Thanh toán"/>
    <n v="100000"/>
    <s v=""/>
    <s v="QR Code tĩnh đa năng"/>
    <s v="Ví MoMo"/>
    <s v="Ví MoMo"/>
    <s v="Thanh toán cho  CÀ PHÊ MUỐI CHÚ LONG - TRẦN HƯNG ĐẠO - BÌNH DƯƠNG"/>
    <s v="cfmuoithungdao"/>
    <x v="11"/>
  </r>
  <r>
    <s v="02-09-2025 13:21:40"/>
    <s v="970454_V09025245BFTVG2AEIUSP617991"/>
    <s v="970454_V09025245BFTVG2AEIUSP617991"/>
    <n v="99520660620"/>
    <s v="Thành công"/>
    <s v="NGUYEN VAN SU"/>
    <s v=""/>
    <s v="Chuyển khoản"/>
    <n v="50000"/>
    <s v=""/>
    <s v="QR Code tĩnh đa năng"/>
    <s v="Chuyển khoản Ngân Hàng"/>
    <s v="Ngân hàng hoặc Ví khác"/>
    <s v="MBVCB.10767626066.5245BFTVG2AEIUSP.NGUYEN VAN SU chuyen tien.CT tu 0431000146277 NGUYEN VAN SU toi 99MM24158M57035143 MOMO_CA PHE MUOI CHU LONG tai BVBank"/>
    <s v="chulong101tqd"/>
    <x v="32"/>
  </r>
  <r>
    <s v="02-09-2025 13:20:44"/>
    <s v="970454_V09025245BFTVG2AEIRES613275"/>
    <s v="970454_V09025245BFTVG2AEIRES613275"/>
    <n v="99520378497"/>
    <s v="Thành công"/>
    <s v="DAO NGUYEN TRUNG CHANH"/>
    <s v=""/>
    <s v="Chuyển khoản"/>
    <n v="18000"/>
    <s v=""/>
    <s v="QR Code tĩnh đa năng"/>
    <s v="Chuyển khoản Ngân Hàng"/>
    <s v="Ngân hàng hoặc Ví khác"/>
    <s v="MBVCB.10767621478.5245BFTVG2AEIRES.caphe.CT tu 1015209778 DAO NGUYEN TRUNG CHANH toi 99MM24302M91010043 MOMO_CA PHE MUOI CHU LONG tai BVBank"/>
    <s v="chulonghhg"/>
    <x v="26"/>
  </r>
  <r>
    <s v="02-09-2025 13:20:28"/>
    <s v="970454_V09025245IBT1dWL8Z7V7868234"/>
    <s v="970454_V09025245IBT1dWL8Z7V7868234"/>
    <n v="99520378094"/>
    <s v="Thành công"/>
    <s v="MBBANK IBFT"/>
    <s v=""/>
    <s v="Chuyển khoản"/>
    <n v="18000"/>
    <s v=""/>
    <s v="QR Code tĩnh đa năng"/>
    <s v="Chuyển khoản Ngân Hàng"/>
    <s v="Ngân hàng hoặc Ví khác"/>
    <s v="DANG THI KHANH HUYEN chuyen tien.CT tu 0832631268 MBBANK IBFT tai MB"/>
    <s v="cfmuoivvkiet"/>
    <x v="40"/>
  </r>
  <r>
    <s v="02-09-2025 13:19:58"/>
    <s v="970454_V09025245BFTVG2AEIZ8K609121"/>
    <s v="970454_V09025245BFTVG2AEIZ8K609121"/>
    <n v="99519815916"/>
    <s v="Thành công"/>
    <s v="TRAN THU TRANG"/>
    <s v=""/>
    <s v="Chuyển khoản"/>
    <n v="50000"/>
    <s v=""/>
    <s v="QR Code tĩnh đa năng"/>
    <s v="Chuyển khoản Ngân Hàng"/>
    <s v="Ngân hàng hoặc Ví khác"/>
    <s v="MBVCB.10767609244.5245BFTVG2AEIZ8K.TRAN THU TRANG chuyen tien.CT tu 0301000345216 TRAN THU TRANG toi 99MM24085M27127372 MOMO_CA PHE MUOI CHU LONG tai BVBank"/>
    <s v="cfmuoithanhnhan"/>
    <x v="6"/>
  </r>
  <r>
    <s v="02-09-2025 13:19:52"/>
    <s v="qrc-MOMOJQKW20230803-87722b42-67ec-4dfc-b91a-4be4cf949181"/>
    <s v="qrc-MOMOJQKW20230803-87722b42-67ec-4dfc-b91a-4be4cf949181"/>
    <n v="99520814123"/>
    <s v="Thành công"/>
    <s v="Nguyễn Vũ Hoàng Quân"/>
    <s v="****3147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3:19:31"/>
    <s v="JPEVB9LMOUP78H4Z038Z"/>
    <s v="JPEVB9LMOUP78H4Z038Z"/>
    <n v="99519815338"/>
    <s v="Thành công"/>
    <s v="TRAN TUNG DUONG"/>
    <s v=""/>
    <s v="Chuyển khoản"/>
    <n v="25000"/>
    <s v=""/>
    <s v="QR Code động đa năng"/>
    <s v="Chuyển khoản Ngân Hàng"/>
    <s v="Ngân hàng hoặc Ví khác"/>
    <s v="JPEVB9LMOUP78H4Z038Z"/>
    <s v="chulong301ndc"/>
    <x v="5"/>
  </r>
  <r>
    <s v="02-09-2025 13:18:31"/>
    <s v="970454_V09025245IBT1aWWDUZ1V848516"/>
    <s v="970454_V09025245IBT1aWWDUZ1V848516"/>
    <n v="99519814317"/>
    <s v="Thành công"/>
    <s v="AGRIBANK"/>
    <s v=""/>
    <s v="Chuyển khoản"/>
    <n v="8000"/>
    <s v=""/>
    <s v="QR Code tĩnh đa năng"/>
    <s v="Chuyển khoản Ngân Hàng"/>
    <s v="Ngân hàng hoặc Ví khác"/>
    <s v="VCCB;99MM24107M47043790;TO HOANG TRONG chuyen tien.CT tu 7601205116093 AGRIBANK tai Agri"/>
    <s v="cfmuoitravinh"/>
    <x v="39"/>
  </r>
  <r>
    <s v="02-09-2025 13:18:29"/>
    <s v="970454_V09025245BFTVG2AEI8HN601359"/>
    <s v="970454_V09025245BFTVG2AEI8HN601359"/>
    <n v="99519814281"/>
    <s v="Thành công"/>
    <s v="NGUYEN DUC YEN SINH"/>
    <s v=""/>
    <s v="Chuyển khoản"/>
    <n v="54000"/>
    <s v=""/>
    <s v="QR Code tĩnh đa năng"/>
    <s v="Chuyển khoản Ngân Hàng"/>
    <s v="Ngân hàng hoặc Ví khác"/>
    <s v="MBVCB.10767602109.5245BFTVG2AEI8HN.NGUYEN DUC YEN SINH chuyen tien.CT tu 0721000657252 NGUYEN DUC YEN SINH toi 99MM24107M19043951 MOMO_CA PHE MUOI CHU LONG tai BVBank"/>
    <s v="cfmuoivvkiet"/>
    <x v="40"/>
  </r>
  <r>
    <s v="02-09-2025 13:18:08"/>
    <s v="970454_V09025245IBT1kJQRQDRB169555"/>
    <s v="970454_V09025245IBT1kJQRQDRB169555"/>
    <n v="99519813882"/>
    <s v="Thành công"/>
    <s v="LUONG THI THU"/>
    <s v=""/>
    <s v="Chuyển khoản"/>
    <n v="120000"/>
    <s v=""/>
    <s v="QR Code tĩnh đa năng"/>
    <s v="Chuyển khoản Ngân Hàng"/>
    <s v="Ngân hàng hoặc Ví khác"/>
    <s v="LUONG THI THU chuyen tien FT25246907140377.CT tu 101333333 LUONG THI THU tai TCB"/>
    <s v="cfmuoiduonglang"/>
    <x v="7"/>
  </r>
  <r>
    <s v="02-09-2025 13:17:57"/>
    <s v="970454_074DGIN25JL63250"/>
    <s v="970454_074DGIN25JL63250"/>
    <n v="99519813704"/>
    <s v="Thành công"/>
    <s v="LE VU PHUONG ANH"/>
    <s v=""/>
    <s v="Chuyển khoản"/>
    <n v="50000"/>
    <s v=""/>
    <s v="QR Code tĩnh đa năng"/>
    <s v="Chuyển khoản Ngân Hàng"/>
    <s v="Ngân hàng hoặc Ví khác"/>
    <s v="Le Vu Phuong Anh chuyen tien"/>
    <s v="cfmuoithanhnhan"/>
    <x v="6"/>
  </r>
  <r>
    <s v="02-09-2025 13:17:29"/>
    <s v="970454_V09025245BFTVG2AEICZM596085"/>
    <s v="970454_V09025245BFTVG2AEICZM596085"/>
    <n v="99519813192"/>
    <s v="Thành công"/>
    <s v="TRAN HUU DAN"/>
    <s v=""/>
    <s v="Chuyển khoản"/>
    <n v="20000"/>
    <s v=""/>
    <s v="QR Code tĩnh đa năng"/>
    <s v="Chuyển khoản Ngân Hàng"/>
    <s v="Ngân hàng hoặc Ví khác"/>
    <s v="MBVCB.10767590269.5245BFTVG2AEICZM.TRAN HUU DAN chuyen tien.CT tu 9366191299 TRAN HUU DAN toi 99MM24085M27127372 MOMO_CA PHE MUOI CHU LONG tai BVBank"/>
    <s v="cfmuoithanhnhan"/>
    <x v="6"/>
  </r>
  <r>
    <s v="02-09-2025 13:17:25"/>
    <s v="970454_V09025245BFTVG2AEICCY595658"/>
    <s v="970454_V09025245BFTVG2AEICCY595658"/>
    <n v="99519813119"/>
    <s v="Thành công"/>
    <s v="CAO TU KHANG"/>
    <s v=""/>
    <s v="Chuyển khoản"/>
    <n v="17000"/>
    <s v=""/>
    <s v="QR Code tĩnh đa năng"/>
    <s v="Chuyển khoản Ngân Hàng"/>
    <s v="Ngân hàng hoặc Ví khác"/>
    <s v="MBVCB.10767597334.5245BFTVG2AEICCY.CAO TU KHANG chuyen tien.CT tu 1025947127 CAO TU KHANG toi 99MM24313M94001808 MOMO_CA PHE MUOI CHU LONG tai BVBank"/>
    <s v="chulonghvb"/>
    <x v="28"/>
  </r>
  <r>
    <s v="02-09-2025 13:16:58"/>
    <s v="970454_V09025245IBT1kJQRQW6I165574"/>
    <s v="970454_V09025245IBT1kJQRQW6I165574"/>
    <n v="99519812659"/>
    <s v="Thành công"/>
    <s v="VND-TGTT-DO THI THANH TINH"/>
    <s v=""/>
    <s v="Chuyển khoản"/>
    <n v="25000"/>
    <s v=""/>
    <s v="QR Code tĩnh đa năng"/>
    <s v="Chuyển khoản Ngân Hàng"/>
    <s v="Ngân hàng hoặc Ví khác"/>
    <s v="DO THI THANH TINH chuyen tien FT25246129662353.CT tu 19028153756026 VND-TGTT-DO THI THANH TINH tai TCB"/>
    <s v="cfmuoithanhnhan"/>
    <x v="6"/>
  </r>
  <r>
    <s v="02-09-2025 13:16:41"/>
    <s v="970454_V09025245IBT1iWMRJQ7R374606"/>
    <s v="970454_V09025245IBT1iWMRJQ7R374606"/>
    <n v="99519812393"/>
    <s v="Thành công"/>
    <s v="DINH HOANG NGOC HAN"/>
    <s v=""/>
    <s v="Chuyển khoản"/>
    <n v="55000"/>
    <s v=""/>
    <s v="QR Code tĩnh đa năng"/>
    <s v="Chuyển khoản Ngân Hàng"/>
    <s v="Ngân hàng hoặc Ví khác"/>
    <s v="DINH HOANG NGOC HAN chuyen tien cafe.CT tu 0869413365 DINH HOANG NGOC HAN tai VPBank"/>
    <s v="cfmuoitruongdinh"/>
    <x v="9"/>
  </r>
  <r>
    <s v="02-09-2025 13:15:57"/>
    <s v="qrc-MOMOJQKW20230803-80a473b5-f14e-42d2-a6b6-e6b69109f59e"/>
    <s v="qrc-MOMOJQKW20230803-80a473b5-f14e-42d2-a6b6-e6b69109f59e"/>
    <n v="99520372309"/>
    <s v="Thành công"/>
    <s v="Lê Minh Hải"/>
    <s v="****644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3:15:15"/>
    <s v="970454_V09025245IBT1kJQXNZWQ159667"/>
    <s v="970454_V09025245IBT1kJQXNZWQ159667"/>
    <n v="99519810996"/>
    <s v="Thành công"/>
    <s v="VND-TGTT-VU THI OANH"/>
    <s v=""/>
    <s v="Chuyển khoản"/>
    <n v="50000"/>
    <s v=""/>
    <s v="QR Code tĩnh đa năng"/>
    <s v="Chuyển khoản Ngân Hàng"/>
    <s v="Ngân hàng hoặc Ví khác"/>
    <s v="VU THI OANH chuyen tien FT25246730416101.CT tu 19036863262017 VND-TGTT-VU THI OANH tai TCB"/>
    <s v="cfmuoivvkiet"/>
    <x v="40"/>
  </r>
  <r>
    <s v="02-09-2025 13:13:50"/>
    <s v="qrc-MOMOJQKW20230803-f286201f-df51-4b63-97b9-4c446eb07816"/>
    <s v="qrc-MOMOJQKW20230803-f286201f-df51-4b63-97b9-4c446eb07816"/>
    <n v="99520191667"/>
    <s v="Thành công"/>
    <s v="Huỳnh Ngọc Linh Đan"/>
    <s v="****1005"/>
    <s v="Thanh toán"/>
    <n v="18000"/>
    <s v=""/>
    <s v="QR Code tĩnh đa năng"/>
    <s v="Ví MoMo"/>
    <s v="Ví MoMo"/>
    <s v="Thanh toán cho  CÀ PHÊ MUỐI CHÚ LONG - 71 HẬU GIANG"/>
    <s v="chulong71hg"/>
    <x v="30"/>
  </r>
  <r>
    <s v="02-09-2025 13:13:36"/>
    <s v="970454_61625MBJL1374556"/>
    <s v="970454_61625MBJL1374556"/>
    <n v="99519699291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B4I6E Que dung Zalopay chuyen tien"/>
    <s v="cfmuoibatrieu"/>
    <x v="18"/>
  </r>
  <r>
    <s v="02-09-2025 13:13:06"/>
    <s v="970454_V09025245BFTVG2AED54M572728"/>
    <s v="970454_V09025245BFTVG2AED54M572728"/>
    <n v="99519201083"/>
    <s v="Thành công"/>
    <s v="NGUYEN CONG TUYEN"/>
    <s v=""/>
    <s v="Chuyển khoản"/>
    <n v="50000"/>
    <s v=""/>
    <s v="QR Code tĩnh đa năng"/>
    <s v="Chuyển khoản Ngân Hàng"/>
    <s v="Ngân hàng hoặc Ví khác"/>
    <s v="MBVCB.10767563689.5245BFTVG2AED54M.NGUYEN CONG TUYEN chuyen tien.CT tu 1047779106 NGUYEN CONG TUYEN toi 99MM24313M01001841 MOMO_CA PHE MUOI CHU LONG tai BVBank"/>
    <s v="chulong17ntt"/>
    <x v="15"/>
  </r>
  <r>
    <s v="02-09-2025 13:12:21"/>
    <s v="970454_V09025245IBT1iWMRW5CW369865"/>
    <s v="970454_V09025245IBT1iWMRW5CW369865"/>
    <n v="99519200147"/>
    <s v="Thành công"/>
    <s v="HOANG THI KIM ANH"/>
    <s v=""/>
    <s v="Chuyển khoản"/>
    <n v="120000"/>
    <s v=""/>
    <s v="QR Code tĩnh đa năng"/>
    <s v="Chuyển khoản Ngân Hàng"/>
    <s v="Ngân hàng hoặc Ví khác"/>
    <s v="HOANG THI KIM ANH chuyen tien.CT tu 0911238234 HOANG THI KIM ANH tai VPBank"/>
    <s v="cfmuoitruongdinh"/>
    <x v="9"/>
  </r>
  <r>
    <s v="02-09-2025 13:12:16"/>
    <s v="JPEVB9LMOARRGKHE0SFN"/>
    <s v="JPEVB9LMOARRGKHE0SFN"/>
    <n v="99519966419"/>
    <s v="Thành công"/>
    <s v="Nguyen Thanh Vinh"/>
    <s v="****2218"/>
    <s v="Thanh toán"/>
    <n v="25000"/>
    <s v=""/>
    <s v="QR Code động đa năng"/>
    <s v="Ví MoMo"/>
    <s v="Ví MoMo"/>
    <s v="JPEVB9LMOARRGKHE0SFN"/>
    <s v="chulong301ndc"/>
    <x v="5"/>
  </r>
  <r>
    <s v="02-09-2025 13:11:36"/>
    <s v="970454_V09025245IBT1aWWDU181426785"/>
    <s v="970454_V09025245IBT1aWWDU181426785"/>
    <n v="99519089420"/>
    <s v="Thành công"/>
    <s v="LE BA HOANG"/>
    <s v=""/>
    <s v="Chuyển khoản"/>
    <n v="22000"/>
    <s v=""/>
    <s v="QR Code tĩnh đa năng"/>
    <s v="Chuyển khoản Ngân Hàng"/>
    <s v="Ngân hàng hoặc Ví khác"/>
    <s v="HOANG BA LE chuyen tien.CT tu 003704070020653 LE BA HOANG tai HDB"/>
    <s v="chulongcmt8"/>
    <x v="29"/>
  </r>
  <r>
    <s v="02-09-2025 13:10:23"/>
    <s v="970454_V09025245BFTVG2AEDDEQ557731"/>
    <s v="970454_V09025245BFTVG2AEDDEQ557731"/>
    <n v="99519088180"/>
    <s v="Thành công"/>
    <s v="PHAM MINH DUC"/>
    <s v=""/>
    <s v="Chuyển khoản"/>
    <n v="43000"/>
    <s v=""/>
    <s v="QR Code tĩnh đa năng"/>
    <s v="Chuyển khoản Ngân Hàng"/>
    <s v="Ngân hàng hoặc Ví khác"/>
    <s v="MBVCB.10767537266.5245BFTVG2AEDDEQ.PHAM MINH DUC transfer.CT tu 0451001592021 PHAM MINH DUC toi 99MM24085M27127372 MOMO_CA PHE MUOI CHU LONG tai BVBank"/>
    <s v="cfmuoithanhnhan"/>
    <x v="6"/>
  </r>
  <r>
    <s v="02-09-2025 13:10:22"/>
    <s v="970454_V09025245IBT1jWWP43MT378748"/>
    <s v="970454_V09025245IBT1jWWP43MT378748"/>
    <n v="99519088149"/>
    <s v="Thành công"/>
    <s v="TRAN NGUYEN XUAN VY"/>
    <s v=""/>
    <s v="Chuyển khoản"/>
    <n v="45000"/>
    <s v=""/>
    <s v="QR Code tĩnh đa năng"/>
    <s v="Chuyển khoản Ngân Hàng"/>
    <s v="Ngân hàng hoặc Ví khác"/>
    <s v="XUAN VY CHUYEN CAPHE-020925-13:10:20 378748.CT tu 28853287 TRAN NGUYEN XUAN VY tai ACB"/>
    <s v="chulongnhc"/>
    <x v="31"/>
  </r>
  <r>
    <s v="02-09-2025 13:10:07"/>
    <s v="970454_V09025245IBT1dWL8E6N6825846"/>
    <s v="970454_V09025245IBT1dWL8E6N6825846"/>
    <n v="99519087849"/>
    <s v="Thành công"/>
    <s v="MBBANK IBFT"/>
    <s v=""/>
    <s v="Chuyển khoản"/>
    <n v="18000"/>
    <s v=""/>
    <s v="QR Code tĩnh đa năng"/>
    <s v="Chuyển khoản Ngân Hàng"/>
    <s v="Ngân hàng hoặc Ví khác"/>
    <s v="NGUYEN VIET ANH chuyen tien.CT tu 96396399999 MBBANK IBFT tai MB"/>
    <s v="cfmuoiduonglang"/>
    <x v="7"/>
  </r>
  <r>
    <s v="02-09-2025 13:09:29"/>
    <s v="970454_V09025245IBT1kJQXRKWG139155"/>
    <s v="970454_V09025245IBT1kJQXRKWG139155"/>
    <n v="99519087163"/>
    <s v="Thành công"/>
    <s v="VND-TGTT-NGUYEN LE NHU QUYNH"/>
    <s v=""/>
    <s v="Chuyển khoản"/>
    <n v="36000"/>
    <s v=""/>
    <s v="QR Code tĩnh đa năng"/>
    <s v="Chuyển khoản Ngân Hàng"/>
    <s v="Ngân hàng hoặc Ví khác"/>
    <s v="NGUYEN LE NHU QUYNH chuyen tien cafe chu Long FT25246703373309.CT tu 19036284815012 VND-TGTT-NGUYEN LE NHU QUYNH tai TCB"/>
    <s v="cfmuoitrangbom"/>
    <x v="2"/>
  </r>
  <r>
    <s v="02-09-2025 13:07:56"/>
    <s v="970454_V09025245BFTVG2AEDXUC544606"/>
    <s v="970454_V09025245BFTVG2AEDXUC544606"/>
    <n v="99519085660"/>
    <s v="Thành công"/>
    <s v="TRAN THI THANH THUY"/>
    <s v=""/>
    <s v="Chuyển khoản"/>
    <n v="25000"/>
    <s v=""/>
    <s v="QR Code tĩnh đa năng"/>
    <s v="Chuyển khoản Ngân Hàng"/>
    <s v="Ngân hàng hoặc Ví khác"/>
    <s v="MBVCB.10767515349.5245BFTVG2AEDXUC.TRAN THI THANH THUY chuyen tien.CT tu 0451000271844 TRAN THI THANH THUY toi 99MM24085M27127372 MOMO_CA PHE MUOI CHU LONG tai BVBank"/>
    <s v="cfmuoithanhnhan"/>
    <x v="6"/>
  </r>
  <r>
    <s v="02-09-2025 13:07:03"/>
    <s v="qrc-MOMOJQKW20230803-63e4523a-4c62-4ed7-af0b-db0c9ea96289"/>
    <s v="qrc-MOMOJQKW20230803-63e4523a-4c62-4ed7-af0b-db0c9ea96289"/>
    <n v="99519376025"/>
    <s v="Thành công"/>
    <s v="Võ Huyền Trâm"/>
    <s v="****3347"/>
    <s v="Thanh toán"/>
    <n v="50000"/>
    <s v=""/>
    <s v="QR Code tĩnh đa năng"/>
    <s v="Ví MoMo"/>
    <s v="Ví MoMo"/>
    <s v="Thanh toán cho  CÀ PHÊ MUỐI CHÚ LONG - 472 Lê Duẫn"/>
    <s v="cfmuoileduan"/>
    <x v="13"/>
  </r>
  <r>
    <s v="02-09-2025 13:06:54"/>
    <s v="970454_V09025245IBT1kJQXR2AY129985"/>
    <s v="970454_V09025245IBT1kJQXR2AY129985"/>
    <n v="99518598586"/>
    <s v="Thành công"/>
    <s v="VND-TGTT-TRINH THI HAI"/>
    <s v=""/>
    <s v="Chuyển khoản"/>
    <n v="25000"/>
    <s v=""/>
    <s v="QR Code tĩnh đa năng"/>
    <s v="Chuyển khoản Ngân Hàng"/>
    <s v="Ngân hàng hoặc Ví khác"/>
    <s v="TRINH THI HAI chuyen tien FT25246564915002.CT tu 19036558797016 VND-TGTT-TRINH THI HAI tai TCB"/>
    <s v="cfmuoithanhnhan"/>
    <x v="6"/>
  </r>
  <r>
    <s v="02-09-2025 13:06:22"/>
    <s v="970454_V09025245IBT1iWMRQ6Q6363208"/>
    <s v="970454_V09025245IBT1iWMRQ6Q6363208"/>
    <n v="99518598008"/>
    <s v="Thành công"/>
    <s v="NGUYEN XUAN NAM"/>
    <s v=""/>
    <s v="Chuyển khoản"/>
    <n v="25000"/>
    <s v=""/>
    <s v="QR Code tĩnh đa năng"/>
    <s v="Chuyển khoản Ngân Hàng"/>
    <s v="Ngân hàng hoặc Ví khác"/>
    <s v="NGUYEN XUAN NAM chuyen tien.CT tu 12452012 NGUYEN XUAN NAM tai VPBank"/>
    <s v="cfmuoithanhnhan"/>
    <x v="6"/>
  </r>
  <r>
    <s v="02-09-2025 13:05:10"/>
    <s v="970454_V09025245IBT1cWJHC141404872"/>
    <s v="970454_V09025245IBT1cWJHC141404872"/>
    <n v="99518596885"/>
    <s v="Thành công"/>
    <s v="NGUYEN VAN DAO"/>
    <s v=""/>
    <s v="Chuyển khoản"/>
    <n v="20000"/>
    <s v=""/>
    <s v="QR Code tĩnh đa năng"/>
    <s v="Chuyển khoản Ngân Hàng"/>
    <s v="Ngân hàng hoặc Ví khác"/>
    <s v="QR - NGUYEN VAN DAO chuyen tien.CT tu 104880565154 NGUYEN VAN DAO tai Vietin"/>
    <s v="cfmuoihtp"/>
    <x v="42"/>
  </r>
  <r>
    <s v="02-09-2025 13:05:01"/>
    <s v="970454_V09025245IBT1dWL8KHFJ793344"/>
    <s v="970454_V09025245IBT1dWL8KHFJ793344"/>
    <n v="99518596721"/>
    <s v="Thành công"/>
    <s v="MBBANK IBFT"/>
    <s v=""/>
    <s v="Chuyển khoản"/>
    <n v="40000"/>
    <s v=""/>
    <s v="QR Code tĩnh đa năng"/>
    <s v="Chuyển khoản Ngân Hàng"/>
    <s v="Ngân hàng hoặc Ví khác"/>
    <s v="NGO LINH CHI chuyen tien.CT tu 0750108326009 MBBANK IBFT tai MB"/>
    <s v="cfmuoithanhnhan"/>
    <x v="6"/>
  </r>
  <r>
    <s v="02-09-2025 13:04:41"/>
    <s v="970454_V09025245IBT1dWL8K6HF803547"/>
    <s v="970454_V09025245IBT1dWL8K6HF803547"/>
    <n v="99518596422"/>
    <s v="Thành công"/>
    <s v="MBBANK IBFT"/>
    <s v=""/>
    <s v="Chuyển khoản"/>
    <n v="25000"/>
    <s v=""/>
    <s v="QR Code tĩnh đa năng"/>
    <s v="Chuyển khoản Ngân Hàng"/>
    <s v="Ngân hàng hoặc Ví khác"/>
    <s v="MAI QUANG HUY chuyen tien.CT tu 3010126032002 MBBANK IBFT tai MB"/>
    <s v="cfmuoitruongdinh"/>
    <x v="9"/>
  </r>
  <r>
    <s v="02-09-2025 13:04:29"/>
    <s v="970454_V09025245BFTVG2AED4YJ525276"/>
    <s v="970454_V09025245BFTVG2AED4YJ525276"/>
    <n v="99518596253"/>
    <s v="Thành công"/>
    <s v="DANG CONG THU"/>
    <s v=""/>
    <s v="Chuyển khoản"/>
    <n v="18000"/>
    <s v=""/>
    <s v="QR Code tĩnh đa năng"/>
    <s v="Chuyển khoản Ngân Hàng"/>
    <s v="Ngân hàng hoặc Ví khác"/>
    <s v="MBVCB.10767486473.5245BFTVG2AED4YJ.DANG CONG THU chuyen tien.CT tu 0721000626766 DANG CONG THU toi 99MM24313M94001808 MOMO_CA PHE MUOI CHU LONG tai BVBank"/>
    <s v="chulonghvb"/>
    <x v="28"/>
  </r>
  <r>
    <s v="02-09-2025 13:04:05"/>
    <s v="2VBL14K5VDZJ7UU20B3V"/>
    <s v="2VBL14K5VDZJ7UU20B3V"/>
    <n v="99518595898"/>
    <s v="Thành công"/>
    <s v="MBBANK IBFT"/>
    <s v=""/>
    <s v="Chuyển khoản"/>
    <n v="25000"/>
    <s v=""/>
    <s v="QR Code động đa năng"/>
    <s v="Chuyển khoản Ngân Hàng"/>
    <s v="Ngân hàng hoặc Ví khác"/>
    <s v="2VBL14K5VDZJ7UU20B3V"/>
    <s v="chulong108thd"/>
    <x v="10"/>
  </r>
  <r>
    <s v="02-09-2025 13:03:31"/>
    <s v="970454_V09025245IBT1iWMRQIGT751571"/>
    <s v="970454_V09025245IBT1iWMRQIGT751571"/>
    <n v="99518595382"/>
    <s v="Thành công"/>
    <s v="TRAN HONG DONG"/>
    <s v=""/>
    <s v="Chuyển khoản"/>
    <n v="45000"/>
    <s v=""/>
    <s v="QR Code tĩnh đa năng"/>
    <s v="Chuyển khoản Ngân Hàng"/>
    <s v="Ngân hàng hoặc Ví khác"/>
    <s v="Tran Hong Dong chuyen tien QR.CT tu 04597185201 TRAN HONG DONG tai TPBank"/>
    <s v="cfmuoithanhnhan"/>
    <x v="6"/>
  </r>
  <r>
    <s v="02-09-2025 13:02:28"/>
    <s v="970454_V09025245IBT1kJQXXI1N114284"/>
    <s v="970454_V09025245IBT1kJQXXI1N114284"/>
    <n v="99518118200"/>
    <s v="Thành công"/>
    <s v="VND-TGTT-CHU THI THANH CHAM"/>
    <s v=""/>
    <s v="Chuyển khoản"/>
    <n v="45000"/>
    <s v=""/>
    <s v="QR Code tĩnh đa năng"/>
    <s v="Chuyển khoản Ngân Hàng"/>
    <s v="Ngân hàng hoặc Ví khác"/>
    <s v="CHU THI THANH CHAM chuyen tien FT25246869823108.CT tu 19021925313015 VND-TGTT-CHU THI THANH CHAM tai TCB"/>
    <s v="cfmuoitruongdinh"/>
    <x v="9"/>
  </r>
  <r>
    <s v="02-09-2025 13:02:21"/>
    <s v="970454_V09025245BFTVG2AED89U514578"/>
    <s v="970454_V09025245BFTVG2AED89U514578"/>
    <n v="99518118067"/>
    <s v="Thành công"/>
    <s v="LY BAO SON"/>
    <s v=""/>
    <s v="Chuyển khoản"/>
    <n v="54000"/>
    <s v=""/>
    <s v="QR Code tĩnh đa năng"/>
    <s v="Chuyển khoản Ngân Hàng"/>
    <s v="Ngân hàng hoặc Ví khác"/>
    <s v="MBVCB.10767468058.5245BFTVG2AED89U.LY BAO SON chuyen tien.CT tu 1025344553 LY BAO SON toi 99MM24313M88002350 MOMO_CA PHE MUOI CHU LONG tai BVBank"/>
    <s v="cfmuoichulongclassic"/>
    <x v="0"/>
  </r>
  <r>
    <s v="02-09-2025 13:02:10"/>
    <s v="970454_V09025245IBT1kJQXXVCQ113244"/>
    <s v="970454_V09025245IBT1kJQXXVCQ113244"/>
    <n v="99518117819"/>
    <s v="Thành công"/>
    <s v="VND-TGTT-DAO MY LINH"/>
    <s v=""/>
    <s v="Chuyển khoản"/>
    <n v="36000"/>
    <s v=""/>
    <s v="QR Code tĩnh đa năng"/>
    <s v="Chuyển khoản Ngân Hàng"/>
    <s v="Ngân hàng hoặc Ví khác"/>
    <s v="DAO MY LINH chuyen tien FT25246321715941.CT tu 19034973859016 VND-TGTT-DAO MY LINH tai TCB"/>
    <s v="cfmuoitruongdinh"/>
    <x v="9"/>
  </r>
  <r>
    <s v="02-09-2025 13:01:30"/>
    <s v="qrc-MOMOJQKW20230803-1e77d2e9-8f4a-449a-b8bf-0280804e06ed"/>
    <s v="qrc-MOMOJQKW20230803-1e77d2e9-8f4a-449a-b8bf-0280804e06ed"/>
    <n v="99518880683"/>
    <s v="Thành công"/>
    <s v="Lê Đức Trung"/>
    <s v="****5238"/>
    <s v="Thanh toán"/>
    <n v="25000"/>
    <s v=""/>
    <s v="QR Code tĩnh đa năng"/>
    <s v="Ví MoMo"/>
    <s v="Ví MoMo"/>
    <s v="Thanh toán cho  Cà Phê Muối Chú Long - Đường Láng"/>
    <s v="cfmuoiduonglang"/>
    <x v="7"/>
  </r>
  <r>
    <s v="02-09-2025 13:00:29"/>
    <s v="2VBL14K5V5ERAPLK0G1D"/>
    <s v="2VBL14K5V5ERAPLK0G1D"/>
    <n v="99518116235"/>
    <s v="Thành công"/>
    <s v="MBBANK IBFT"/>
    <s v=""/>
    <s v="Chuyển khoản"/>
    <n v="36000"/>
    <s v=""/>
    <s v="QR Code động đa năng"/>
    <s v="Chuyển khoản Ngân Hàng"/>
    <s v="Ngân hàng hoặc Ví khác"/>
    <s v="2VBL14K5V5ERAPLK0G1D"/>
    <s v="chulong108thd"/>
    <x v="10"/>
  </r>
  <r>
    <s v="02-09-2025 13:00:22"/>
    <s v="JPEVB9LMKAH2VDC50QLJ"/>
    <s v="JPEVB9LMKAH2VDC50QLJ"/>
    <n v="99518116101"/>
    <s v="Thành công"/>
    <s v="VND-TGTT-LE THI THU TRANG"/>
    <s v=""/>
    <s v="Chuyển khoản"/>
    <n v="45000"/>
    <s v=""/>
    <s v="QR Code động đa năng"/>
    <s v="Chuyển khoản Ngân Hàng"/>
    <s v="Ngân hàng hoặc Ví khác"/>
    <s v="JPEVB9LMKAH2VDC50QLJ"/>
    <s v="chulong301ndc"/>
    <x v="5"/>
  </r>
  <r>
    <s v="02-09-2025 13:00:06"/>
    <s v="970454_V09025245BFTVG2AED1WY502259"/>
    <s v="970454_V09025245BFTVG2AED1WY502259"/>
    <n v="99518115856"/>
    <s v="Thành công"/>
    <s v="TRUONG KHANH DUY"/>
    <s v=""/>
    <s v="Chuyển khoản"/>
    <n v="60000"/>
    <s v=""/>
    <s v="QR Code tĩnh đa năng"/>
    <s v="Chuyển khoản Ngân Hàng"/>
    <s v="Ngân hàng hoặc Ví khác"/>
    <s v="MBVCB.10767455540.5245BFTVG2AED1WY.TRUONG KHANH DUY chuyen tien.CT tu 9947735773 TRUONG KHANH DUY toi 99MM23359M07027011 MOMO_CA PHE MUOI CHU LONG tai BVBank"/>
    <s v="cfmuoi46ntrtr"/>
    <x v="23"/>
  </r>
  <r>
    <s v="02-09-2025 12:59:34"/>
    <s v="970454_V09025245IBT1iWMXNT4W735612"/>
    <s v="970454_V09025245IBT1iWMXNT4W735612"/>
    <n v="99518115360"/>
    <s v="Thành công"/>
    <s v="NGUYEN MINH QUAN"/>
    <s v=""/>
    <s v="Chuyển khoản"/>
    <n v="45000"/>
    <s v=""/>
    <s v="QR Code tĩnh đa năng"/>
    <s v="Chuyển khoản Ngân Hàng"/>
    <s v="Ngân hàng hoặc Ví khác"/>
    <s v="Nguyen Minh Quan chuyen tien QR.CT tu 45641256666 NGUYEN MINH QUAN tai TPBank"/>
    <s v="cfmuoithanhnhan"/>
    <x v="6"/>
  </r>
  <r>
    <s v="02-09-2025 12:59:23"/>
    <s v="qrc-MOMOJQKW20230803-e86becce-e3c8-4727-8606-86f88a782829"/>
    <s v="qrc-MOMOJQKW20230803-e86becce-e3c8-4727-8606-86f88a782829"/>
    <n v="99518720763"/>
    <s v="Thành công"/>
    <s v="Bùi Thị Kim Oanh"/>
    <s v="****6614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12:59:09"/>
    <s v="970454_V09025245IBT1iWMXNHEE733743"/>
    <s v="970454_V09025245IBT1iWMXNHEE733743"/>
    <n v="99518114932"/>
    <s v="Thành công"/>
    <s v="THAI NHAT MY"/>
    <s v=""/>
    <s v="Chuyển khoản"/>
    <n v="40000"/>
    <s v=""/>
    <s v="QR Code tĩnh đa năng"/>
    <s v="Chuyển khoản Ngân Hàng"/>
    <s v="Ngân hàng hoặc Ví khác"/>
    <s v="Thai Nhat My chuyen tien QR.CT tu 39416071999 THAI NHAT MY tai TPBank"/>
    <s v="chulong68"/>
    <x v="1"/>
  </r>
  <r>
    <s v="02-09-2025 12:58:35"/>
    <s v="970454_V09025245IBT1kJQX3AZQ100242"/>
    <s v="970454_V09025245IBT1kJQX3AZQ100242"/>
    <n v="99518114387"/>
    <s v="Thành công"/>
    <s v="VND-TGTT-DOAN ANH TUAN"/>
    <s v=""/>
    <s v="Chuyển khoản"/>
    <n v="75000"/>
    <s v=""/>
    <s v="QR Code tĩnh đa năng"/>
    <s v="Chuyển khoản Ngân Hàng"/>
    <s v="Ngân hàng hoặc Ví khác"/>
    <s v="DOAN ANH TUAN chuyen tien FT25246590187852.CT tu 19033677958010 VND-TGTT-DOAN ANH TUAN tai TCB"/>
    <s v="cfmuoithanhnhan"/>
    <x v="6"/>
  </r>
  <r>
    <s v="02-09-2025 12:58:05"/>
    <s v="970454_V09025245IBT1iWMXNK2M729050"/>
    <s v="970454_V09025245IBT1iWMXNK2M729050"/>
    <n v="99518113912"/>
    <s v="Thành công"/>
    <s v="NGUYEN HUY HOANG"/>
    <s v=""/>
    <s v="Chuyển khoản"/>
    <n v="25000"/>
    <s v=""/>
    <s v="QR Code tĩnh đa năng"/>
    <s v="Chuyển khoản Ngân Hàng"/>
    <s v="Ngân hàng hoặc Ví khác"/>
    <s v="Nguyen Huy Hoang chuyen tien QR.CT tu 00005260830 NGUYEN HUY HOANG tai TPBank"/>
    <s v="chulong17ntt"/>
    <x v="15"/>
  </r>
  <r>
    <s v="02-09-2025 12:58:05"/>
    <s v="2VBLB9LMK4YEN34W0N5O"/>
    <s v="2VBLB9LMK4YEN34W0N5O"/>
    <n v="99518113909"/>
    <s v="Thành công"/>
    <s v="LE TRAN KHA QUYNH"/>
    <s v=""/>
    <s v="Chuyển khoản"/>
    <n v="25000"/>
    <s v=""/>
    <s v="QR Code động đa năng"/>
    <s v="Chuyển khoản Ngân Hàng"/>
    <s v="Ngân hàng hoặc Ví khác"/>
    <s v="2VBLB9LMK4YEN34W0N5O"/>
    <s v="chulong108thd"/>
    <x v="10"/>
  </r>
  <r>
    <s v="02-09-2025 12:57:37"/>
    <s v="970454_V09025245IBT1kJQX3U5L096894"/>
    <s v="970454_V09025245IBT1kJQX3U5L096894"/>
    <n v="99518113477"/>
    <s v="Thành công"/>
    <s v="NGUYEN DIEM THANH HOAN"/>
    <s v=""/>
    <s v="Chuyển khoản"/>
    <n v="20000"/>
    <s v=""/>
    <s v="QR Code tĩnh đa năng"/>
    <s v="Chuyển khoản Ngân Hàng"/>
    <s v="Ngân hàng hoặc Ví khác"/>
    <s v="NGUYEN DIEM THANH HOAN chuyen tien FT25246731479985.CT tu 787899999978 NGUYEN DIEM THANH HOAN tai TCB"/>
    <s v="chulong68"/>
    <x v="1"/>
  </r>
  <r>
    <s v="02-09-2025 12:57:36"/>
    <s v="970454_V09025245BFTVG2AED2N3488749"/>
    <s v="970454_V09025245BFTVG2AED2N3488749"/>
    <n v="99518113437"/>
    <s v="Thành công"/>
    <s v="TRAN THI A"/>
    <s v=""/>
    <s v="Chuyển khoản"/>
    <n v="150000"/>
    <s v=""/>
    <s v="QR Code tĩnh đa năng"/>
    <s v="Chuyển khoản Ngân Hàng"/>
    <s v="Ngân hàng hoặc Ví khác"/>
    <s v="MBVCB.10767432293.5245BFTVG2AED2N3.TRAN THI A chuyen tien.CT tu 1034849486 TRAN THI A toi 99MM23359M66019058 MOMO_CA PHE MUOI CHU LONG tai BVBank"/>
    <s v="cfmuoiqtr"/>
    <x v="17"/>
  </r>
  <r>
    <s v="02-09-2025 12:57:24"/>
    <s v="JPEVB9LMK27KPQ7X0ZYW"/>
    <s v="JPEVB9LMK27KPQ7X0ZYW"/>
    <n v="99518407097"/>
    <s v="Thành công"/>
    <s v="Trương Nhả Uyên"/>
    <s v="****2750"/>
    <s v="Thanh toán"/>
    <n v="18000"/>
    <s v=""/>
    <s v="QR Code động đa năng"/>
    <s v="Ví MoMo"/>
    <s v="Ví MoMo"/>
    <s v="JPEVB9LMK27KPQ7X0ZYW"/>
    <s v="chulong301ndc"/>
    <x v="5"/>
  </r>
  <r>
    <s v="02-09-2025 12:57:06"/>
    <s v="970454_V09025245IBT1bWK2G6BG088122"/>
    <s v="970454_V09025245IBT1bWK2G6BG088122"/>
    <n v="99517616333"/>
    <s v="Thành công"/>
    <s v="TRAN KHANH LY"/>
    <s v=""/>
    <s v="Chuyển khoản"/>
    <n v="25000"/>
    <s v=""/>
    <s v="QR Code tĩnh đa năng"/>
    <s v="Chuyển khoản Ngân Hàng"/>
    <s v="Ngân hàng hoặc Ví khác"/>
    <s v="TRAN KHANH LY chuyen tien.CT tu 0919631219 TRAN KHANH LY tai OCB"/>
    <s v="cfmuoithanhnhan"/>
    <x v="6"/>
  </r>
  <r>
    <s v="02-09-2025 12:57:05"/>
    <s v="970454_V09025245IBT1iWMXN4QB725205"/>
    <s v="970454_V09025245IBT1iWMXN4QB725205"/>
    <n v="99517616312"/>
    <s v="Thành công"/>
    <s v="NGUYEN DANG VUONG"/>
    <s v=""/>
    <s v="Chuyển khoản"/>
    <n v="25000"/>
    <s v=""/>
    <s v="QR Code tĩnh đa năng"/>
    <s v="Chuyển khoản Ngân Hàng"/>
    <s v="Ngân hàng hoặc Ví khác"/>
    <s v="Nguyen Dang Vuong chuyen tien QR.CT tu 00003914727 NGUYEN DANG VUONG tai TPBank"/>
    <s v="cfmuoiduonglang"/>
    <x v="7"/>
  </r>
  <r>
    <s v="02-09-2025 12:56:45"/>
    <s v="NKWLB9LMK19J2FFH03GI"/>
    <s v="NKWLB9LMK19J2FFH03GI"/>
    <n v="99517616018"/>
    <s v="Thành công"/>
    <s v="TRAN HOANG PHUC DUC MINH QUAN"/>
    <s v=""/>
    <s v="Chuyển khoản"/>
    <n v="25000"/>
    <s v=""/>
    <s v="QR Code động đa năng"/>
    <s v="Chuyển khoản Ngân Hàng"/>
    <s v="Ngân hàng hoặc Ví khác"/>
    <s v="NKWLB9LMK19J2FFH03GI"/>
    <s v="cfmuoichulongkvc"/>
    <x v="27"/>
  </r>
  <r>
    <s v="02-09-2025 12:56:07"/>
    <s v="970454_V09025245IBT1dWL872IZ758827"/>
    <s v="970454_V09025245IBT1dWL872IZ758827"/>
    <n v="99517615450"/>
    <s v="Thành công"/>
    <s v="MBBANK IBFT"/>
    <s v=""/>
    <s v="Chuyển khoản"/>
    <n v="30000"/>
    <s v=""/>
    <s v="QR Code tĩnh đa năng"/>
    <s v="Chuyển khoản Ngân Hàng"/>
    <s v="Ngân hàng hoặc Ví khác"/>
    <s v="HOANG THI HANG NGA chuyen tien.CT tu 0996669991996 MBBANK IBFT tai MB"/>
    <s v="cfmuoitruongdinh"/>
    <x v="9"/>
  </r>
  <r>
    <s v="02-09-2025 12:55:59"/>
    <s v="970454_V09025245IBT1eWK27VYB945956"/>
    <s v="970454_V09025245IBT1eWK27VYB945956"/>
    <n v="99517615336"/>
    <s v="Thành công"/>
    <s v="DO THI LINH"/>
    <s v=""/>
    <s v="Chuyển khoản"/>
    <n v="18000"/>
    <s v=""/>
    <s v="QR Code tĩnh đa năng"/>
    <s v="Chuyển khoản Ngân Hàng"/>
    <s v="Ngân hàng hoặc Ví khác"/>
    <s v="DO THI LINH Chuyen tien.CT tu 1230984428 DO THI LINH  tai BIDV"/>
    <s v="cfmuoitruongdinh"/>
    <x v="9"/>
  </r>
  <r>
    <s v="02-09-2025 12:55:50"/>
    <s v="970454_V09025245IBT1kJQX3WTA090498"/>
    <s v="970454_V09025245IBT1kJQX3WTA090498"/>
    <n v="99517615200"/>
    <s v="Thành công"/>
    <s v="VND-TGTT-NGUYEN THI HANG"/>
    <s v=""/>
    <s v="Chuyển khoản"/>
    <n v="50000"/>
    <s v=""/>
    <s v="QR Code tĩnh đa năng"/>
    <s v="Chuyển khoản Ngân Hàng"/>
    <s v="Ngân hàng hoặc Ví khác"/>
    <s v="NGUYEN THI HANG chuyen tien FT25246639861701.CT tu 11122361326016 VND-TGTT-NGUYEN THI HANG tai TCB"/>
    <s v="cfmuoidthidi"/>
    <x v="8"/>
  </r>
  <r>
    <s v="02-09-2025 12:55:16"/>
    <s v="970454_V09025245IBT1kJQXFRVR088513"/>
    <s v="970454_V09025245IBT1kJQXFRVR088513"/>
    <n v="99517614658"/>
    <s v="Thành công"/>
    <s v="VND-TGTT-LE THI BIEN"/>
    <s v=""/>
    <s v="Chuyển khoản"/>
    <n v="18000"/>
    <s v=""/>
    <s v="QR Code tĩnh đa năng"/>
    <s v="Chuyển khoản Ngân Hàng"/>
    <s v="Ngân hàng hoặc Ví khác"/>
    <s v="LE THI BIEN chuyen tien FT25246584064901.CT tu 11521045342011 VND-TGTT-LE THI BIEN tai TCB"/>
    <s v="cfmuoitruongdinh"/>
    <x v="9"/>
  </r>
  <r>
    <s v="02-09-2025 12:54:58"/>
    <s v="970454_V09025245BFTVG2AEHNXF474121"/>
    <s v="970454_V09025245BFTVG2AEHNXF474121"/>
    <n v="99517614332"/>
    <s v="Thành công"/>
    <s v="HO THI THU HANG"/>
    <s v=""/>
    <s v="Chuyển khoản"/>
    <n v="100000"/>
    <s v=""/>
    <s v="QR Code tĩnh đa năng"/>
    <s v="Chuyển khoản Ngân Hàng"/>
    <s v="Ngân hàng hoặc Ví khác"/>
    <s v="MBVCB.10767418045.5245BFTVG2AEHNXF.HO THI THU HANG chuyen tien.CT tu 0121002626594 HO THI THU HANG toi 99MM23359M24026959 MOMO_CA PHE MUOI CHU LONG tai BVBank"/>
    <s v="cfmuoitrangbom"/>
    <x v="2"/>
  </r>
  <r>
    <s v="02-09-2025 12:54:53"/>
    <s v="970454_V09025245IBT1cWJH1SSL388806"/>
    <s v="970454_V09025245IBT1cWJH1SSL388806"/>
    <n v="99517614248"/>
    <s v="Thành công"/>
    <s v="TRAN THI DIEM QUYNH"/>
    <s v=""/>
    <s v="Chuyển khoản"/>
    <n v="25000"/>
    <s v=""/>
    <s v="QR Code tĩnh đa năng"/>
    <s v="Chuyển khoản Ngân Hàng"/>
    <s v="Ngân hàng hoặc Ví khác"/>
    <s v="QR - TRAN THI DIEM QUYNH chuyen tien.CT tu 103870331363 TRAN THI DIEM QUYNH tai Vietin"/>
    <s v="chulonghvb"/>
    <x v="28"/>
  </r>
  <r>
    <s v="02-09-2025 12:53:57"/>
    <s v="970454_V09025245IBT1eWK2GRBB932860"/>
    <s v="970454_V09025245IBT1eWK2GRBB932860"/>
    <n v="99517613337"/>
    <s v="Thành công"/>
    <s v="TA NGUYEN HOANG LONG"/>
    <s v=""/>
    <s v="Chuyển khoản"/>
    <n v="25000"/>
    <s v=""/>
    <s v="QR Code tĩnh đa năng"/>
    <s v="Chuyển khoản Ngân Hàng"/>
    <s v="Ngân hàng hoặc Ví khác"/>
    <s v="TA NGUYEN HOANG LONG Chuyen tien.CT tu 7850276875 TA NGUYEN HOANG LONG  tai BIDV"/>
    <s v="chulongnhc"/>
    <x v="31"/>
  </r>
  <r>
    <s v="02-09-2025 12:53:53"/>
    <s v="2VBLB9LMJTCHUD6Q09SS"/>
    <s v="2VBLB9LMJTCHUD6Q09SS"/>
    <n v="99517613283"/>
    <s v="Thành công"/>
    <s v="MBBANK IBFT"/>
    <s v=""/>
    <s v="Chuyển khoản"/>
    <n v="50000"/>
    <s v=""/>
    <s v="QR Code động đa năng"/>
    <s v="Chuyển khoản Ngân Hàng"/>
    <s v="Ngân hàng hoặc Ví khác"/>
    <s v="2VBLB9LMJTCHUD6Q09SS"/>
    <s v="chulong108thd"/>
    <x v="10"/>
  </r>
  <r>
    <s v="02-09-2025 12:53:49"/>
    <s v="970454_V09025245IBT1kJQXFKBM083109"/>
    <s v="970454_V09025245IBT1kJQXFKBM083109"/>
    <n v="99517613190"/>
    <s v="Thành công"/>
    <s v="TRAN BA LAM"/>
    <s v=""/>
    <s v="Chuyển khoản"/>
    <n v="20000"/>
    <s v=""/>
    <s v="QR Code tĩnh đa năng"/>
    <s v="Chuyển khoản Ngân Hàng"/>
    <s v="Ngân hàng hoặc Ví khác"/>
    <s v="TRAN BA LAM chuyen tien FT25246614030318.CT tu 2816226666 TRAN BA LAM tai TCB"/>
    <s v="cfmuoithanhnhan"/>
    <x v="6"/>
  </r>
  <r>
    <s v="02-09-2025 12:53:46"/>
    <s v="970454_V09025245IBT1aWWDIPZ1477517"/>
    <s v="970454_V09025245IBT1aWWDIPZ1477517"/>
    <n v="99517613114"/>
    <s v="Thành công"/>
    <s v="AGRIBANK"/>
    <s v=""/>
    <s v="Chuyển khoản"/>
    <n v="20000"/>
    <s v=""/>
    <s v="QR Code tĩnh đa năng"/>
    <s v="Chuyển khoản Ngân Hàng"/>
    <s v="Ngân hàng hoặc Ví khác"/>
    <s v="VCCB;99MM24107M19043951;NGUYEN THANH HUNG chuyen tien.CT tu 6380918345339 AGRIBANK tai Agri"/>
    <s v="cfmuoivvkiet"/>
    <x v="40"/>
  </r>
  <r>
    <s v="02-09-2025 12:53:43"/>
    <s v="970454_V09025245IBT1bWK2GC1W275812"/>
    <s v="970454_V09025245IBT1bWK2GC1W275812"/>
    <n v="99517613062"/>
    <s v="Thành công"/>
    <s v="DO MINH TU"/>
    <s v=""/>
    <s v="Chuyển khoản"/>
    <n v="60000"/>
    <s v=""/>
    <s v="QR Code tĩnh đa năng"/>
    <s v="Chuyển khoản Ngân Hàng"/>
    <s v="Ngân hàng hoặc Ví khác"/>
    <s v="DO MINH TU chuyen tien.CT tu 0327575083 DO MINH TU tai ABB"/>
    <s v="cfmuoitruongdinh"/>
    <x v="9"/>
  </r>
  <r>
    <s v="02-09-2025 12:52:43"/>
    <s v="970454_V09025245BFTVG2AEH9IN461625"/>
    <s v="970454_V09025245BFTVG2AEH9IN461625"/>
    <n v="99517611950"/>
    <s v="Thành công"/>
    <s v="VO THI HONG ANH"/>
    <s v=""/>
    <s v="Chuyển khoản"/>
    <n v="50000"/>
    <s v=""/>
    <s v="QR Code tĩnh đa năng"/>
    <s v="Chuyển khoản Ngân Hàng"/>
    <s v="Ngân hàng hoặc Ví khác"/>
    <s v="MBVCB.10767395499.5245BFTVG2AEH9IN.VO THI HONG ANH chuyen tien.CT tu 9961187464 VO THI HONG ANH toi 99MM24157M09093799 MOMO_CA PHE MUOI CHU LONG tai BVBank"/>
    <s v="cfmuoithungdao"/>
    <x v="11"/>
  </r>
  <r>
    <s v="02-09-2025 12:52:30"/>
    <s v="qrc-MOMOJQKW20230803-917b5cec-6a52-43ff-b1bf-8e7bc80eeb9a"/>
    <s v="qrc-MOMOJQKW20230803-917b5cec-6a52-43ff-b1bf-8e7bc80eeb9a"/>
    <n v="99517907924"/>
    <s v="Thành công"/>
    <s v="Lê Minh Thắng"/>
    <s v="****3525"/>
    <s v="Thanh toán"/>
    <n v="18000"/>
    <s v=""/>
    <s v="QR Code tĩnh đa năng"/>
    <s v="Ví MoMo"/>
    <s v="Ví MoMo"/>
    <s v="Thanh toán cho  Cà Phê Muối Chú Long - Võ Văn Kiệt"/>
    <s v="cfmuoivvkiet"/>
    <x v="40"/>
  </r>
  <r>
    <s v="02-09-2025 12:52:06"/>
    <s v="970454_V09025245IBT1dWL8GP1T742647"/>
    <s v="970454_V09025245IBT1dWL8GP1T742647"/>
    <n v="99517124687"/>
    <s v="Thành công"/>
    <s v="MBBANK IBFT"/>
    <s v=""/>
    <s v="Chuyển khoản"/>
    <n v="25000"/>
    <s v=""/>
    <s v="QR Code tĩnh đa năng"/>
    <s v="Chuyển khoản Ngân Hàng"/>
    <s v="Ngân hàng hoặc Ví khác"/>
    <s v="NGUYEN DUY KHANH chuyen tien.CT tu 0915269799 MBBANK IBFT tai MB"/>
    <s v="cfmuoithanhnhan"/>
    <x v="6"/>
  </r>
  <r>
    <s v="02-09-2025 12:52:05"/>
    <s v="NKWLB9LMJNZ4BHQ30KND"/>
    <s v="NKWLB9LMJNZ4BHQ30KND"/>
    <n v="99517124663"/>
    <s v="Thành công"/>
    <s v="SACOMBANK"/>
    <s v=""/>
    <s v="Chuyển khoản"/>
    <n v="50000"/>
    <s v=""/>
    <s v="QR Code động đa năng"/>
    <s v="Chuyển khoản Ngân Hàng"/>
    <s v="Ngân hàng hoặc Ví khác"/>
    <s v="NKWLB9LMJNZ4BHQ30KND"/>
    <s v="cfmuoichulongkvc"/>
    <x v="27"/>
  </r>
  <r>
    <s v="02-09-2025 12:51:19"/>
    <s v="970454_V09025245BFTVG2AEHXAT454157"/>
    <s v="970454_V09025245BFTVG2AEHXAT454157"/>
    <n v="99517123916"/>
    <s v="Thành công"/>
    <s v="NGUYEN TRA GIANG"/>
    <s v=""/>
    <s v="Chuyển khoản"/>
    <n v="23000"/>
    <s v=""/>
    <s v="QR Code tĩnh đa năng"/>
    <s v="Chuyển khoản Ngân Hàng"/>
    <s v="Ngân hàng hoặc Ví khác"/>
    <s v="MBVCB.10767376241.5245BFTVG2AEHXAT.NGUYEN TRA GIANG chuyen tien.CT tu 0561000606044 NGUYEN TRA GIANG toi 99MM24313M93002905 MOMO_CA PHE MUOI CHU LONG tai BVBank"/>
    <s v="chulong161ntt"/>
    <x v="37"/>
  </r>
  <r>
    <s v="02-09-2025 12:51:18"/>
    <s v="970454_V09025245IBT1jWWPBPDA356692"/>
    <s v="970454_V09025245IBT1jWWPBPDA356692"/>
    <n v="99517123901"/>
    <s v="Thành công"/>
    <s v="NGUYEN TRAN THANH SANG"/>
    <s v=""/>
    <s v="Chuyển khoản"/>
    <n v="25000"/>
    <s v=""/>
    <s v="QR Code tĩnh đa năng"/>
    <s v="Chuyển khoản Ngân Hàng"/>
    <s v="Ngân hàng hoặc Ví khác"/>
    <s v="NGUYEN TRAN THANH SANG CHUYEN KHOAN-020925-12:51:17 356692.CT tu 16158191 NGUYEN TRAN THANH SANG tai ACB"/>
    <s v="chulonghcr"/>
    <x v="38"/>
  </r>
  <r>
    <s v="02-09-2025 12:51:14"/>
    <s v="970454_V09025245IBT1dWL8GD8R738731"/>
    <s v="970454_V09025245IBT1dWL8GD8R738731"/>
    <n v="99517123843"/>
    <s v="Thành công"/>
    <s v="MBBANK IBFT"/>
    <s v=""/>
    <s v="Chuyển khoản"/>
    <n v="45000"/>
    <s v=""/>
    <s v="QR Code tĩnh đa năng"/>
    <s v="Chuyển khoản Ngân Hàng"/>
    <s v="Ngân hàng hoặc Ví khác"/>
    <s v="PHAN ANH THAO NGUYEN chuyen tien.CT tu 0948842083 MBBANK IBFT tai MB"/>
    <s v="cfmuoitruongdinh"/>
    <x v="9"/>
  </r>
  <r>
    <s v="02-09-2025 12:50:11"/>
    <s v="970454_V09025245IBT1eWK2GIAI910954"/>
    <s v="970454_V09025245IBT1eWK2GIAI910954"/>
    <n v="99517122815"/>
    <s v="Thành công"/>
    <s v="DO DUC TRUNG"/>
    <s v=""/>
    <s v="Chuyển khoản"/>
    <n v="100000"/>
    <s v=""/>
    <s v="QR Code tĩnh đa năng"/>
    <s v="Chuyển khoản Ngân Hàng"/>
    <s v="Ngân hàng hoặc Ví khác"/>
    <s v="DO DUC TRUNG Chuyen tien.CT tu 1220756204 DO DUC TRUNG  tai BIDV"/>
    <s v="cfmuoitruongdinh"/>
    <x v="9"/>
  </r>
  <r>
    <s v="02-09-2025 12:49:57"/>
    <s v="Y9KQB9LMJILK9VMQ0QHW"/>
    <s v="Y9KQB9LMJILK9VMQ0QHW"/>
    <n v="99517122569"/>
    <s v="Thành công"/>
    <s v="MBBANK IBFT"/>
    <s v=""/>
    <s v="Chuyển khoản"/>
    <n v="50000"/>
    <s v=""/>
    <s v="QR Code động đa năng"/>
    <s v="Chuyển khoản Ngân Hàng"/>
    <s v="Ngân hàng hoặc Ví khác"/>
    <s v="Y9KQB9LMJILK9VMQ0QHW"/>
    <s v="chulong601tn"/>
    <x v="20"/>
  </r>
  <r>
    <s v="02-09-2025 12:49:52"/>
    <s v="2VBLB9LMJDEC2LRD03Y9"/>
    <s v="2VBLB9LMJDEC2LRD03Y9"/>
    <n v="99517731294"/>
    <s v="Thành công"/>
    <s v="Huỳnh Thị Kim Thơm"/>
    <s v="****3836"/>
    <s v="Thanh toán"/>
    <n v="25000"/>
    <s v=""/>
    <s v="QR Code động đa năng"/>
    <s v="Ví MoMo"/>
    <s v="Ví MoMo"/>
    <s v="2VBLB9LMJDEC2LRD03Y9"/>
    <s v="chulong108thd"/>
    <x v="10"/>
  </r>
  <r>
    <s v="02-09-2025 12:49:20"/>
    <s v="qrc-MOMOJQKW20230803-9b1be9dd-b219-441a-b856-82b6b8499ad2"/>
    <s v="qrc-MOMOJQKW20230803-9b1be9dd-b219-441a-b856-82b6b8499ad2"/>
    <n v="99517617401"/>
    <s v="Thành công"/>
    <s v="Phạm Ngọc Minh"/>
    <s v="****2755"/>
    <s v="Thanh toán"/>
    <n v="43000"/>
    <s v=""/>
    <s v="QR Code tĩnh đa năng"/>
    <s v="Ví MoMo"/>
    <s v="Ví MoMo"/>
    <s v="Thanh toán cho  CÀ PHÊ MUỐI CHÚ LONG - 194 CÁCH MẠNG THÁNG TÁM"/>
    <s v="chulongcmt8"/>
    <x v="29"/>
  </r>
  <r>
    <s v="02-09-2025 12:48:59"/>
    <s v="qrc-MOMOJQKW20230803-970290b8-978b-4b2e-9a6e-a8c12b07c0de"/>
    <s v="qrc-MOMOJQKW20230803-970290b8-978b-4b2e-9a6e-a8c12b07c0de"/>
    <n v="99517474918"/>
    <s v="Thành công"/>
    <s v="Nguyễn Thi Lan Hương"/>
    <s v="****3519"/>
    <s v="Thanh toán"/>
    <n v="60000"/>
    <s v=""/>
    <s v="QR Code tĩnh đa năng"/>
    <s v="Ví MoMo"/>
    <s v="Ví MoMo"/>
    <s v="Thanh toán cho  CÀ PHÊ MUỐI CHÚ LONG - THANH NHÀN - HÀ NỘI"/>
    <s v="cfmuoithanhnhan"/>
    <x v="6"/>
  </r>
  <r>
    <s v="02-09-2025 12:48:24"/>
    <s v="970454_V09025245IBT1kJQXT7VH063730"/>
    <s v="970454_V09025245IBT1kJQXT7VH063730"/>
    <n v="99517121038"/>
    <s v="Thành công"/>
    <s v="TIEU GIA MINH"/>
    <s v=""/>
    <s v="Chuyển khoản"/>
    <n v="50000"/>
    <s v=""/>
    <s v="QR Code tĩnh đa năng"/>
    <s v="Chuyển khoản Ngân Hàng"/>
    <s v="Ngân hàng hoặc Ví khác"/>
    <s v="TIEU GIA MINH chuyen tien FT25246936049623.CT tu 5468180205 TIEU GIA MINH tai TCB"/>
    <s v="chulong244tqd"/>
    <x v="34"/>
  </r>
  <r>
    <s v="02-09-2025 12:47:48"/>
    <s v="970454_V09025245IBT1aWWDM38E994542"/>
    <s v="970454_V09025245IBT1aWWDM38E994542"/>
    <n v="99517120448"/>
    <s v="Thành công"/>
    <s v="SHBMB"/>
    <s v=""/>
    <s v="Chuyển khoản"/>
    <n v="43000"/>
    <s v=""/>
    <s v="QR Code tĩnh đa năng"/>
    <s v="Chuyển khoản Ngân Hàng"/>
    <s v="Ngân hàng hoặc Ví khác"/>
    <s v="DUONG PHUONG LY chuyen tien.CT tu 0382332019 SHBMB tai SHB"/>
    <s v="cfmuoitruongdinh"/>
    <x v="9"/>
  </r>
  <r>
    <s v="02-09-2025 12:47:27"/>
    <s v="970454_V09025245IBT1kJQXTPN6060216"/>
    <s v="970454_V09025245IBT1kJQXTPN6060216"/>
    <n v="99517120106"/>
    <s v="Thành công"/>
    <s v="VND-TGTT-HOANG HAI LINH"/>
    <s v=""/>
    <s v="Chuyển khoản"/>
    <n v="60000"/>
    <s v=""/>
    <s v="QR Code tĩnh đa năng"/>
    <s v="Chuyển khoản Ngân Hàng"/>
    <s v="Ngân hàng hoặc Ví khác"/>
    <s v="HOANG HAI LINH chuyen tien FT25246055314582.CT tu 19035665572012 VND-TGTT-HOANG HAI LINH tai TCB"/>
    <s v="cfmuoithanhnhan"/>
    <x v="6"/>
  </r>
  <r>
    <s v="02-09-2025 12:47:17"/>
    <s v="qrc-MOMOJQKW20230803-f5558d11-9b02-4da3-af83-3fdbbf5a516f"/>
    <s v="qrc-MOMOJQKW20230803-f5558d11-9b02-4da3-af83-3fdbbf5a516f"/>
    <n v="99517423020"/>
    <s v="Thành công"/>
    <s v="Nguyễn Doãn Mẫn"/>
    <s v="****5947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12:47:13"/>
    <s v="970454_V09025245IBT1iWMXRMJF686049"/>
    <s v="970454_V09025245IBT1iWMXRMJF686049"/>
    <n v="99516564739"/>
    <s v="Thành công"/>
    <s v="VO THUY MY DUYEN"/>
    <s v=""/>
    <s v="Chuyển khoản"/>
    <n v="45000"/>
    <s v=""/>
    <s v="QR Code tĩnh đa năng"/>
    <s v="Chuyển khoản Ngân Hàng"/>
    <s v="Ngân hàng hoặc Ví khác"/>
    <s v="Vo Thuy My Duyen chuyen tien QR.CT tu 03566360601 VO THUY MY DUYEN tai TPBank"/>
    <s v="chulong67hg"/>
    <x v="4"/>
  </r>
  <r>
    <s v="02-09-2025 12:45:57"/>
    <s v="970454_V09025245IBT1kJQXTCFC054679"/>
    <s v="970454_V09025245IBT1kJQXTCFC054679"/>
    <n v="99516563466"/>
    <s v="Thành công"/>
    <s v="TRAN KHANH LY"/>
    <s v=""/>
    <s v="Chuyển khoản"/>
    <n v="25000"/>
    <s v=""/>
    <s v="QR Code tĩnh đa năng"/>
    <s v="Chuyển khoản Ngân Hàng"/>
    <s v="Ngân hàng hoặc Ví khác"/>
    <s v="TRAN KHANH LY chuyen tien FT25246037143106.CT tu 1059928888 TRAN KHANH LY tai TCB"/>
    <s v="cfmuoithanhnhan"/>
    <x v="6"/>
  </r>
  <r>
    <s v="02-09-2025 12:45:30"/>
    <s v="970454_V09025245IBT1kJQXTWRC053054"/>
    <s v="970454_V09025245IBT1kJQXTWRC053054"/>
    <n v="99516563021"/>
    <s v="Thành công"/>
    <s v="VU TRUONG GIANG"/>
    <s v=""/>
    <s v="Chuyển khoản"/>
    <n v="25000"/>
    <s v=""/>
    <s v="QR Code tĩnh đa năng"/>
    <s v="Chuyển khoản Ngân Hàng"/>
    <s v="Ngân hàng hoặc Ví khác"/>
    <s v="VU TRUONG GIANG chuyen tien FT25246573132428.CT tu 1386999998 VU TRUONG GIANG tai TCB"/>
    <s v="cfmuoitruongdinh"/>
    <x v="9"/>
  </r>
  <r>
    <s v="02-09-2025 12:45:22"/>
    <s v="970454_61625MBJL1372495"/>
    <s v="970454_61625MBJL1372495"/>
    <n v="99516562906"/>
    <s v="Thành công"/>
    <s v="MOMO_CA PHE MUOI CHU LONG"/>
    <s v=""/>
    <s v="Chuyển khoản"/>
    <n v="22000"/>
    <s v=""/>
    <s v="QR Code tĩnh đa năng"/>
    <s v="Chuyển khoản Ngân Hàng"/>
    <s v="Ngân hàng hoặc Ví khác"/>
    <s v="ZPBV7466MB1GEK Khang dung Zalopay chuyen tien"/>
    <s v="cfmuoivovkiet"/>
    <x v="46"/>
  </r>
  <r>
    <s v="02-09-2025 12:45:10"/>
    <s v="970454_V09025245IBT1kJQXLNZP051869"/>
    <s v="970454_V09025245IBT1kJQXLNZP051869"/>
    <n v="99516562687"/>
    <s v="Thành công"/>
    <s v="NGUYEN DUONG HUYEN TRANG"/>
    <s v=""/>
    <s v="Chuyển khoản"/>
    <n v="18000"/>
    <s v=""/>
    <s v="QR Code tĩnh đa năng"/>
    <s v="Chuyển khoản Ngân Hàng"/>
    <s v="Ngân hàng hoặc Ví khác"/>
    <s v="NGUYEN DUONG HUYEN TRANG chuyen tien FT25246348280531.CT tu 6099799999 NGUYEN DUONG HUYEN TRANG tai TCB"/>
    <s v="chulong71hg"/>
    <x v="30"/>
  </r>
  <r>
    <s v="02-09-2025 12:45:09"/>
    <s v="970454_V09025245BFTVG2AEHCVF420002"/>
    <s v="970454_V09025245BFTVG2AEHCVF420002"/>
    <n v="99516562662"/>
    <s v="Thành công"/>
    <s v="NGUYEN THUY NGAN"/>
    <s v=""/>
    <s v="Chuyển khoản"/>
    <n v="22000"/>
    <s v=""/>
    <s v="QR Code tĩnh đa năng"/>
    <s v="Chuyển khoản Ngân Hàng"/>
    <s v="Ngân hàng hoặc Ví khác"/>
    <s v="MBVCB.10767328986.5245BFTVG2AEHCVF.NGUYEN THUY NGAN chuyen tien.CT tu 1037118519 NGUYEN THUY NGAN toi 99MM24157M09093799 MOMO_CA PHE MUOI CHU LONG tai BVBank"/>
    <s v="cfmuoithungdao"/>
    <x v="11"/>
  </r>
  <r>
    <s v="02-09-2025 12:43:59"/>
    <s v="970454_V09025245IBT1dWL843SF719738"/>
    <s v="970454_V09025245IBT1dWL843SF719738"/>
    <n v="99516561352"/>
    <s v="Thành công"/>
    <s v="MBBANK IBFT"/>
    <s v=""/>
    <s v="Chuyển khoản"/>
    <n v="25000"/>
    <s v=""/>
    <s v="QR Code tĩnh đa năng"/>
    <s v="Chuyển khoản Ngân Hàng"/>
    <s v="Ngân hàng hoặc Ví khác"/>
    <s v="TRAN VAN DUNG chuyen tien.CT tu 299999797979 MBBANK IBFT tai MB"/>
    <s v="cfmuoichulongclassic"/>
    <x v="0"/>
  </r>
  <r>
    <s v="02-09-2025 12:43:30"/>
    <s v="qrc-MOMOJQKW20230803-f41c2799-fea7-4f61-b5a5-b8baaebc80de"/>
    <s v="qrc-MOMOJQKW20230803-f41c2799-fea7-4f61-b5a5-b8baaebc80de"/>
    <n v="99517054091"/>
    <s v="Thành công"/>
    <s v="Nguyễn Thị Mỹ Kim"/>
    <s v="****3215"/>
    <s v="Thanh toán"/>
    <n v="29000"/>
    <s v=""/>
    <s v="QR Code tĩnh đa năng"/>
    <s v="Ví MoMo"/>
    <s v="Ví MoMo"/>
    <s v="Thanh toán cho  CÀ PHÊ MUỐI CHÚ LONG CLASSIC"/>
    <s v="cfmuoichulongclassic"/>
    <x v="0"/>
  </r>
  <r>
    <s v="02-09-2025 12:43:16"/>
    <s v="970454_V09025245IBT1kJQXL72F044951"/>
    <s v="970454_V09025245IBT1kJQXL72F044951"/>
    <n v="99516560592"/>
    <s v="Thành công"/>
    <s v="VND-TGTT-LE THI KIM ANH"/>
    <s v=""/>
    <s v="Chuyển khoản"/>
    <n v="25000"/>
    <s v=""/>
    <s v="QR Code tĩnh đa năng"/>
    <s v="Chuyển khoản Ngân Hàng"/>
    <s v="Ngân hàng hoặc Ví khác"/>
    <s v="LE THI KIM ANH chuyen tien FT25246314967686.CT tu 19039906393012 VND-TGTT-LE THI KIM ANH tai TCB"/>
    <s v="cfmuoileduan"/>
    <x v="13"/>
  </r>
  <r>
    <s v="02-09-2025 12:43:04"/>
    <s v="970454_V09025245IBT1kJQXLALY044164"/>
    <s v="970454_V09025245IBT1kJQXLALY044164"/>
    <n v="99516560375"/>
    <s v="Thành công"/>
    <s v="LUONG QUYNH TRAM"/>
    <s v=""/>
    <s v="Chuyển khoản"/>
    <n v="82000"/>
    <s v=""/>
    <s v="QR Code tĩnh đa năng"/>
    <s v="Chuyển khoản Ngân Hàng"/>
    <s v="Ngân hàng hoặc Ví khác"/>
    <s v="LUONG QUYNH TRAM chuyen tien FT25246910758187.CT tu 8889080711 LUONG QUYNH TRAM tai TCB"/>
    <s v="cfmuoidthidi"/>
    <x v="8"/>
  </r>
  <r>
    <s v="02-09-2025 12:42:39"/>
    <s v="970454_V09025245BFTVG2AEHQXU405510"/>
    <s v="970454_V09025245BFTVG2AEHQXU405510"/>
    <n v="99516559942"/>
    <s v="Thành công"/>
    <s v="NGUYEN LE HUYEN TRANG"/>
    <s v=""/>
    <s v="Chuyển khoản"/>
    <n v="36000"/>
    <s v=""/>
    <s v="QR Code tĩnh đa năng"/>
    <s v="Chuyển khoản Ngân Hàng"/>
    <s v="Ngân hàng hoặc Ví khác"/>
    <s v="MBVCB.10767310430.5245BFTVG2AEHQXU.NGUYEN LE HUYEN TRANG chuyen tien.CT tu 9975076427 NGUYEN LE HUYEN TRANG toi 99MM24107M19043951 MOMO_CA PHE MUOI CHU LONG tai BVBank"/>
    <s v="cfmuoivvkiet"/>
    <x v="40"/>
  </r>
  <r>
    <s v="02-09-2025 12:42:34"/>
    <s v="qrc-MOMOJQKW20230803-2df30761-4846-4d80-85c8-96d9716f8736"/>
    <s v="qrc-MOMOJQKW20230803-2df30761-4846-4d80-85c8-96d9716f8736"/>
    <n v="99516935905"/>
    <s v="Thành công"/>
    <s v="Trương Thị Phương Thảo"/>
    <s v="****1186"/>
    <s v="Thanh toán"/>
    <n v="41000"/>
    <s v=""/>
    <s v="QR Code tĩnh đa năng"/>
    <s v="Ví MoMo"/>
    <s v="Ví MoMo"/>
    <s v="Thanh toán cho   CÀ PHÊ MUỐI CHÚ LONG - HUỲNH TẤN PHÁT"/>
    <s v="cfmuoihtp"/>
    <x v="42"/>
  </r>
  <r>
    <s v="02-09-2025 12:42:07"/>
    <s v="970454_V09025245IBT1kJQXLUZS040850"/>
    <s v="970454_V09025245IBT1kJQXLUZS040850"/>
    <n v="99516459413"/>
    <s v="Thành công"/>
    <s v="VND-TKTT- TRAN THI NGOC RI"/>
    <s v=""/>
    <s v="Chuyển khoản"/>
    <n v="25000"/>
    <s v=""/>
    <s v="QR Code tĩnh đa năng"/>
    <s v="Chuyển khoản Ngân Hàng"/>
    <s v="Ngân hàng hoặc Ví khác"/>
    <s v="TRAN THI NGOC RI chuyen tien FT25246930581040.CT tu 19036435591014 VND-TKTT- TRAN THI NGOC RI tai TCB"/>
    <s v="chulong17ntt"/>
    <x v="15"/>
  </r>
  <r>
    <s v="02-09-2025 12:41:19"/>
    <s v="970454_V09025245BFTVG2AEHL8Y398991"/>
    <s v="970454_V09025245BFTVG2AEHL8Y398991"/>
    <n v="99516458579"/>
    <s v="Thành công"/>
    <s v="NGUYEN DUY TAN"/>
    <s v=""/>
    <s v="Chuyển khoản"/>
    <n v="25000"/>
    <s v=""/>
    <s v="QR Code tĩnh đa năng"/>
    <s v="Chuyển khoản Ngân Hàng"/>
    <s v="Ngân hàng hoặc Ví khác"/>
    <s v="MBVCB.10767295992.5245BFTVG2AEHL8Y.NGUYEN DUY TAN chuyen tien.CT tu 9708129338 NGUYEN DUY TAN toi 99MM24157M22093734 MOMO_CA PHE MUOI CHU LONG tai BVBank"/>
    <s v="cfmuoihtp"/>
    <x v="42"/>
  </r>
  <r>
    <s v="02-09-2025 12:40:48"/>
    <s v="970454_V09025245IBT1cWJHJQP8364975"/>
    <s v="970454_V09025245IBT1cWJHJQP8364975"/>
    <n v="99515951994"/>
    <s v="Thành công"/>
    <s v="DUONG MANH DUNG"/>
    <s v=""/>
    <s v="Chuyển khoản"/>
    <n v="25000"/>
    <s v=""/>
    <s v="QR Code tĩnh đa năng"/>
    <s v="Chuyển khoản Ngân Hàng"/>
    <s v="Ngân hàng hoặc Ví khác"/>
    <s v="QR - DUONG MANH DUNG Chuyen tien.CT tu 104881163458 DUONG MANH DUNG tai Vietin"/>
    <s v="cfmuoithanhnhan"/>
    <x v="6"/>
  </r>
  <r>
    <s v="02-09-2025 12:40:11"/>
    <s v="970454_V09025245BFTVG2AE37YN392619"/>
    <s v="970454_V09025245BFTVG2AE37YN392619"/>
    <n v="99515951335"/>
    <s v="Thành công"/>
    <s v="DUONG TUAN MANH"/>
    <s v=""/>
    <s v="Chuyển khoản"/>
    <n v="25000"/>
    <s v=""/>
    <s v="QR Code tĩnh đa năng"/>
    <s v="Chuyển khoản Ngân Hàng"/>
    <s v="Ngân hàng hoặc Ví khác"/>
    <s v="MBVCB.10767289102.5245BFTVG2AE37YN.DUONG TUAN MANH chuyen tien.CT tu 3374156899 DUONG TUAN MANH toi 99MM23356M93020162 MOMO_CA PHE MUOI CHU LONG tai BVBank"/>
    <s v="cfmuoitruongdinh"/>
    <x v="9"/>
  </r>
  <r>
    <s v="02-09-2025 12:39:50"/>
    <s v="970454_902DGIN25JL62830"/>
    <s v="970454_902DGIN25JL62830"/>
    <n v="99515950956"/>
    <s v="Thành công"/>
    <s v="Người dùng Ngân hàng"/>
    <s v=""/>
    <s v="Chuyển khoản"/>
    <n v="36000"/>
    <s v=""/>
    <s v="QR Code tĩnh đa năng"/>
    <s v="Chuyển khoản Ngân Hàng"/>
    <s v="Ngân hàng hoặc Ví khác"/>
    <s v="Nguyen Phuong Thao chuyen tien tu Timo"/>
    <s v="cfmuoithanhnhan"/>
    <x v="6"/>
  </r>
  <r>
    <s v="02-09-2025 12:37:05"/>
    <s v="970454_V09025245IBT1kJQXHPLK022657"/>
    <s v="970454_V09025245IBT1kJQXHPLK022657"/>
    <n v="99515878129"/>
    <s v="Thành công"/>
    <s v="VND-TGTT-THANH XUAN HUY"/>
    <s v=""/>
    <s v="Chuyển khoản"/>
    <n v="54000"/>
    <s v=""/>
    <s v="QR Code tĩnh đa năng"/>
    <s v="Chuyển khoản Ngân Hàng"/>
    <s v="Ngân hàng hoặc Ví khác"/>
    <s v="THANH XUAN HUY chuyen tien FT25246955630176.CT tu 19036398397016 VND-TGTT-THANH XUAN HUY tai TCB"/>
    <s v="cfmuoithanhnhan"/>
    <x v="6"/>
  </r>
  <r>
    <s v="02-09-2025 12:36:55"/>
    <s v="970454_V09025245BFTVG2AE33K2373791"/>
    <s v="970454_V09025245BFTVG2AE33K2373791"/>
    <n v="99515877921"/>
    <s v="Thành công"/>
    <s v="BUI HOANG TIEN"/>
    <s v=""/>
    <s v="Chuyển khoản"/>
    <n v="50000"/>
    <s v=""/>
    <s v="QR Code tĩnh đa năng"/>
    <s v="Chuyển khoản Ngân Hàng"/>
    <s v="Ngân hàng hoặc Ví khác"/>
    <s v="MBVCB.10767260989.5245BFTVG2AE33K2.BUI HOANG TIEN chuyen tien.CT tu 1049299043 BUI HOANG TIEN toi 99MM23356M93020162 MOMO_CA PHE MUOI CHU LONG tai BVBank"/>
    <s v="cfmuoitruongdinh"/>
    <x v="9"/>
  </r>
  <r>
    <s v="02-09-2025 12:36:41"/>
    <s v="970454_V09025245BFTVG2AE39PH372182"/>
    <s v="970454_V09025245BFTVG2AE39PH372182"/>
    <n v="99515877721"/>
    <s v="Thành công"/>
    <s v="TRAN THI KIEU OANH"/>
    <s v=""/>
    <s v="Chuyển khoản"/>
    <n v="22000"/>
    <s v=""/>
    <s v="QR Code tĩnh đa năng"/>
    <s v="Chuyển khoản Ngân Hàng"/>
    <s v="Ngân hàng hoặc Ví khác"/>
    <s v="MBVCB.10767241177.5245BFTVG2AE39PH.TRAN THI KIEU OANH chuyen tien.CT tu 2866774050 TRAN THI KIEU OANH toi 99MM24313M01001841 MOMO_CA PHE MUOI CHU LONG tai BVBank"/>
    <s v="chulong17ntt"/>
    <x v="15"/>
  </r>
  <r>
    <s v="02-09-2025 12:36:34"/>
    <s v="NKWL14K5UNEKU4XO10PD"/>
    <s v="NKWL14K5UNEKU4XO10PD"/>
    <n v="99516333284"/>
    <s v="Thành công"/>
    <s v="Phan Thị Xuân Hiệp"/>
    <s v="****0223"/>
    <s v="Thanh toán"/>
    <n v="75000"/>
    <s v=""/>
    <s v="QR Code động đa năng"/>
    <s v="Ví MoMo"/>
    <s v="Ví MoMo"/>
    <s v="NKWL14K5UNEKU4XO10PD"/>
    <s v="cfmuoichulongkvc"/>
    <x v="27"/>
  </r>
  <r>
    <s v="02-09-2025 12:36:27"/>
    <s v="970454_V09025245IBT1kJQXHM48020297"/>
    <s v="970454_V09025245IBT1kJQXHM48020297"/>
    <n v="99515877472"/>
    <s v="Thành công"/>
    <s v="VND-TGTT-VU DUC GIANG"/>
    <s v=""/>
    <s v="Chuyển khoản"/>
    <n v="50000"/>
    <s v=""/>
    <s v="QR Code tĩnh đa năng"/>
    <s v="Chuyển khoản Ngân Hàng"/>
    <s v="Ngân hàng hoặc Ví khác"/>
    <s v="VU DUC GIANG chuyen tien FT25246590023599.CT tu 19030072207014 VND-TGTT-VU DUC GIANG tai TCB"/>
    <s v="chulong68"/>
    <x v="1"/>
  </r>
  <r>
    <s v="02-09-2025 12:36:18"/>
    <s v="970454_V09025245IBT1eWK242UH828956"/>
    <s v="970454_V09025245IBT1eWK242UH828956"/>
    <n v="99515877308"/>
    <s v="Thành công"/>
    <s v="NGUYEN KHANH VY"/>
    <s v=""/>
    <s v="Chuyển khoản"/>
    <n v="36000"/>
    <s v=""/>
    <s v="QR Code tĩnh đa năng"/>
    <s v="Chuyển khoản Ngân Hàng"/>
    <s v="Ngân hàng hoặc Ví khác"/>
    <s v="NGUYEN KHANH VY Chuyen tien.CT tu 3130667511 NGUYEN KHANH VY  tai BIDV"/>
    <s v="cfmuoiqtr"/>
    <x v="17"/>
  </r>
  <r>
    <s v="02-09-2025 12:35:56"/>
    <s v="qrc-MOMOJQKW20230803-d6f86ee1-4ade-4f2d-a2ac-2759a26d08e3"/>
    <s v="qrc-MOMOJQKW20230803-d6f86ee1-4ade-4f2d-a2ac-2759a26d08e3"/>
    <n v="99516236376"/>
    <s v="Thành công"/>
    <s v="Phạm Khánh Linh"/>
    <s v="****9617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2:35:33"/>
    <s v="Y9KQB9LMIF2AEFRA0XJ4"/>
    <s v="Y9KQB9LMIF2AEFRA0XJ4"/>
    <n v="99515876505"/>
    <s v="Thành công"/>
    <s v="HUYNH LE TRIEU LINH"/>
    <s v=""/>
    <s v="Chuyển khoản"/>
    <n v="25000"/>
    <s v=""/>
    <s v="QR Code động đa năng"/>
    <s v="Chuyển khoản Ngân Hàng"/>
    <s v="Ngân hàng hoặc Ví khác"/>
    <s v="Y9KQB9LMIF2AEFRA0XJ4"/>
    <s v="chulong601tn"/>
    <x v="20"/>
  </r>
  <r>
    <s v="02-09-2025 12:35:27"/>
    <s v="970454_V09025245IBT1kJQXH13M016612"/>
    <s v="970454_V09025245IBT1kJQXH13M016612"/>
    <n v="99515876406"/>
    <s v="Thành công"/>
    <s v="VND-TGTT-NGUYEN THANH LOC"/>
    <s v=""/>
    <s v="Chuyển khoản"/>
    <n v="36000"/>
    <s v=""/>
    <s v="QR Code tĩnh đa năng"/>
    <s v="Chuyển khoản Ngân Hàng"/>
    <s v="Ngân hàng hoặc Ví khác"/>
    <s v="NGUYEN THANH LOC chuyen tien FT25246470357049.CT tu 19035178793011 VND-TGTT-NGUYEN THANH LOC tai TCB"/>
    <s v="chulong17ntt"/>
    <x v="15"/>
  </r>
  <r>
    <s v="02-09-2025 12:34:16"/>
    <s v="970454_V09025245IBT1kJQXZFXH012304"/>
    <s v="970454_V09025245IBT1kJQXZFXH012304"/>
    <n v="99515288730"/>
    <s v="Thành công"/>
    <s v="NGUYEN TUAN DUY"/>
    <s v=""/>
    <s v="Chuyển khoản"/>
    <n v="25000"/>
    <s v=""/>
    <s v="QR Code tĩnh đa năng"/>
    <s v="Chuyển khoản Ngân Hàng"/>
    <s v="Ngân hàng hoặc Ví khác"/>
    <s v="NGUYEN TUAN DUY chuyen tien FT25246926680033.CT tu 19036856991011 NGUYEN TUAN DUY tai TCB"/>
    <s v="cfmuoithanhnhan"/>
    <x v="6"/>
  </r>
  <r>
    <s v="02-09-2025 12:33:23"/>
    <s v="970454_V09025245IBT1eWK2BES6812012"/>
    <s v="970454_V09025245IBT1eWK2BES6812012"/>
    <n v="99515287771"/>
    <s v="Thành công"/>
    <s v="TRAN TRUNG KIET"/>
    <s v=""/>
    <s v="Chuyển khoản"/>
    <n v="27000"/>
    <s v=""/>
    <s v="QR Code tĩnh đa năng"/>
    <s v="Chuyển khoản Ngân Hàng"/>
    <s v="Ngân hàng hoặc Ví khác"/>
    <s v="TRAN TRUNG KIET Chuyen tien.CT tu 5611551236 TRAN TRUNG KIET  tai BIDV"/>
    <s v="cfmuoichulongclassic"/>
    <x v="0"/>
  </r>
  <r>
    <s v="02-09-2025 12:33:22"/>
    <s v="qrc-MOMOJQKW20230803-862e0085-135b-4b89-b848-51b4dceb1ac8"/>
    <s v="qrc-MOMOJQKW20230803-862e0085-135b-4b89-b848-51b4dceb1ac8"/>
    <n v="99516052406"/>
    <s v="Thành công"/>
    <s v="Nguyễn Thu Hương"/>
    <s v="****2802"/>
    <s v="Thanh toán"/>
    <n v="25000"/>
    <s v=""/>
    <s v="QR Code tĩnh đa năng"/>
    <s v="Ví MoMo"/>
    <s v="Ví MoMo"/>
    <s v="Thanh toán cho  CÀ PHÊ MUỐI CHÚ LONG - THANH NHÀN - HÀ NỘI"/>
    <s v="cfmuoithanhnhan"/>
    <x v="6"/>
  </r>
  <r>
    <s v="02-09-2025 12:33:11"/>
    <s v="JPEVB9LMI77B3TZJ0GE5"/>
    <s v="JPEVB9LMI77B3TZJ0GE5"/>
    <n v="99515287561"/>
    <s v="Thành công"/>
    <s v="TRAN THANH NHA"/>
    <s v=""/>
    <s v="Chuyển khoản"/>
    <n v="25000"/>
    <s v=""/>
    <s v="QR Code động đa năng"/>
    <s v="Chuyển khoản Ngân Hàng"/>
    <s v="Ngân hàng hoặc Ví khác"/>
    <s v="JPEVB9LMI77B3TZJ0GE5"/>
    <s v="chulong301ndc"/>
    <x v="5"/>
  </r>
  <r>
    <s v="02-09-2025 12:32:56"/>
    <s v="970454_V09025245IBT1dWL85ZU2663704"/>
    <s v="970454_V09025245IBT1dWL85ZU2663704"/>
    <n v="99515287327"/>
    <s v="Thành công"/>
    <s v="MBBANK IBFT"/>
    <s v=""/>
    <s v="Chuyển khoản"/>
    <n v="32000"/>
    <s v=""/>
    <s v="QR Code tĩnh đa năng"/>
    <s v="Chuyển khoản Ngân Hàng"/>
    <s v="Ngân hàng hoặc Ví khác"/>
    <s v="LE THI KIM NGAN chuyen tien.CT tu 0837689879 MBBANK IBFT tai MB"/>
    <s v="chulonghhg"/>
    <x v="26"/>
  </r>
  <r>
    <s v="02-09-2025 12:32:46"/>
    <s v="qrc-MOMOJQKW20230803-07d8e5c9-89c3-4afa-a29b-b63f98fdb2eb"/>
    <s v="qrc-MOMOJQKW20230803-07d8e5c9-89c3-4afa-a29b-b63f98fdb2eb"/>
    <n v="99515956110"/>
    <s v="Thành công"/>
    <s v="Đào Gia Hân"/>
    <s v="****7498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12:32:31"/>
    <s v="970454_V09025245IBT1dWL85KKS661856"/>
    <s v="970454_V09025245IBT1dWL85KKS661856"/>
    <n v="99515286883"/>
    <s v="Thành công"/>
    <s v="MBBANK IBFT"/>
    <s v=""/>
    <s v="Chuyển khoản"/>
    <n v="25000"/>
    <s v=""/>
    <s v="QR Code tĩnh đa năng"/>
    <s v="Chuyển khoản Ngân Hàng"/>
    <s v="Ngân hàng hoặc Ví khác"/>
    <s v="TRAN THUY DUONG chuyen tien.CT tu 0354110105 MBBANK IBFT tai MB"/>
    <s v="cfmuoithanhnhan"/>
    <x v="6"/>
  </r>
  <r>
    <s v="02-09-2025 12:32:10"/>
    <s v="970454_V09025245IBT1iWMX3IQP624940"/>
    <s v="970454_V09025245IBT1iWMX3IQP624940"/>
    <n v="99515286481"/>
    <s v="Thành công"/>
    <s v="VU MINH THUY"/>
    <s v=""/>
    <s v="Chuyển khoản"/>
    <n v="50000"/>
    <s v=""/>
    <s v="QR Code tĩnh đa năng"/>
    <s v="Chuyển khoản Ngân Hàng"/>
    <s v="Ngân hàng hoặc Ví khác"/>
    <s v="Vu Minh Thuy chuyen tien QR.CT tu 20387432874 VU MINH THUY tai TPBank"/>
    <s v="cfmuoiduonglang"/>
    <x v="7"/>
  </r>
  <r>
    <s v="02-09-2025 12:31:20"/>
    <s v="970454_V09025245BFTVG2AE3ZVB341964"/>
    <s v="970454_V09025245BFTVG2AE3ZVB341964"/>
    <n v="99515285581"/>
    <s v="Thành công"/>
    <s v="CHU VAN THUAN"/>
    <s v=""/>
    <s v="Chuyển khoản"/>
    <n v="18000"/>
    <s v=""/>
    <s v="QR Code tĩnh đa năng"/>
    <s v="Chuyển khoản Ngân Hàng"/>
    <s v="Ngân hàng hoặc Ví khác"/>
    <s v="MBVCB.10767206999.5245BFTVG2AE3ZVB.CHU VAN THUAN chuyen tien.CT tu 1019609393 CHU VAN THUAN toi 99MM24085M27127372 MOMO_CA PHE MUOI CHU LONG tai BVBank"/>
    <s v="cfmuoithanhnhan"/>
    <x v="6"/>
  </r>
  <r>
    <s v="02-09-2025 12:31:06"/>
    <s v="970454_V09025245IBT1kJQXZDII000365"/>
    <s v="970454_V09025245IBT1kJQXZDII000365"/>
    <n v="99515285363"/>
    <s v="Thành công"/>
    <s v="VND-TGTT-DANG KHANH BAN"/>
    <s v=""/>
    <s v="Chuyển khoản"/>
    <n v="43000"/>
    <s v=""/>
    <s v="QR Code tĩnh đa năng"/>
    <s v="Chuyển khoản Ngân Hàng"/>
    <s v="Ngân hàng hoặc Ví khác"/>
    <s v="DANG KHANH BAN chuyen tien FT25246585601207.CT tu 19036335773018 VND-TGTT-DANG KHANH BAN tai TCB"/>
    <s v="cfmuoiduonglang"/>
    <x v="7"/>
  </r>
  <r>
    <s v="02-09-2025 12:29:36"/>
    <s v="970454_V09025245IBT1dWL85JN6658955"/>
    <s v="970454_V09025245IBT1dWL85JN6658955"/>
    <n v="99515283707"/>
    <s v="Thành công"/>
    <s v="MBBANK IBFT"/>
    <s v=""/>
    <s v="Chuyển khoản"/>
    <n v="18000"/>
    <s v=""/>
    <s v="QR Code tĩnh đa năng"/>
    <s v="Chuyển khoản Ngân Hàng"/>
    <s v="Ngân hàng hoặc Ví khác"/>
    <s v="CAO HAI LONG chuyen tien.CT tu 0369358096 MBBANK IBFT tai MB"/>
    <s v="chulong417ch"/>
    <x v="21"/>
  </r>
  <r>
    <s v="02-09-2025 12:28:33"/>
    <s v="970454_V09025245IBT1hQFCHWGZ097440"/>
    <s v="970454_V09025245IBT1hQFCHWGZ097440"/>
    <n v="99514765194"/>
    <s v="Thành công"/>
    <s v="SACOMBANK"/>
    <s v=""/>
    <s v="Chuyển khoản"/>
    <n v="25000"/>
    <s v=""/>
    <s v="QR Code tĩnh đa năng"/>
    <s v="Chuyển khoản Ngân Hàng"/>
    <s v="Ngân hàng hoặc Ví khác"/>
    <s v="IBFT NGUYEN MINH THUC chuyen tien.CT tu 060052997995 SACOMBANK tai SACOMBANK"/>
    <s v="cfmuoiclongcmt8"/>
    <x v="33"/>
  </r>
  <r>
    <s v="02-09-2025 12:28:27"/>
    <s v="970454_V09025245BFTVG2AE31HX325226"/>
    <s v="970454_V09025245BFTVG2AE31HX325226"/>
    <n v="99514765093"/>
    <s v="Thành công"/>
    <s v="NGUYEN NGOC KIM CHAU"/>
    <s v=""/>
    <s v="Chuyển khoản"/>
    <n v="50000"/>
    <s v=""/>
    <s v="QR Code tĩnh đa năng"/>
    <s v="Chuyển khoản Ngân Hàng"/>
    <s v="Ngân hàng hoặc Ví khác"/>
    <s v="MBVCB.10767179403.5245BFTVG2AE31HX.NGUYEN NGOC KIM CHAU chuyen tien.CT tu 1043699506 NGUYEN NGOC KIM CHAU toi 99MM24313M94001808 MOMO_CA PHE MUOI CHU LONG tai BVBank"/>
    <s v="chulonghvb"/>
    <x v="28"/>
  </r>
  <r>
    <s v="02-09-2025 12:27:25"/>
    <s v="NKWL14K5UKX6MH1Z0VD5"/>
    <s v="NKWL14K5UKX6MH1Z0VD5"/>
    <n v="99515440361"/>
    <s v="Thành công"/>
    <s v="Phan Trần Ngọc Hương"/>
    <s v="****0508"/>
    <s v="Thanh toán"/>
    <n v="25000"/>
    <s v=""/>
    <s v="QR Code động đa năng"/>
    <s v="Ví MoMo"/>
    <s v="Ví MoMo"/>
    <s v="NKWL14K5UKX6MH1Z0VD5"/>
    <s v="cfmuoichulongkvc"/>
    <x v="27"/>
  </r>
  <r>
    <s v="02-09-2025 12:27:01"/>
    <s v="NKWLB9LMHQJAS3FQ0RG6"/>
    <s v="NKWLB9LMHQJAS3FQ0RG6"/>
    <n v="99514763371"/>
    <s v="Thành công"/>
    <s v="MBBANK IBFT"/>
    <s v=""/>
    <s v="Chuyển khoản"/>
    <n v="43000"/>
    <s v=""/>
    <s v="QR Code động đa năng"/>
    <s v="Chuyển khoản Ngân Hàng"/>
    <s v="Ngân hàng hoặc Ví khác"/>
    <s v="NKWLB9LMHQJAS3FQ0RG6"/>
    <s v="cfmuoichulongkvc"/>
    <x v="27"/>
  </r>
  <r>
    <s v="02-09-2025 12:26:00"/>
    <s v="JPEVB9LMHNMBP4RE0OA3"/>
    <s v="JPEVB9LMHNMBP4RE0OA3"/>
    <n v="99514762268"/>
    <s v="Thành công"/>
    <s v="TRAN THANH HAI"/>
    <s v=""/>
    <s v="Chuyển khoản"/>
    <n v="25000"/>
    <s v=""/>
    <s v="QR Code động đa năng"/>
    <s v="Chuyển khoản Ngân Hàng"/>
    <s v="Ngân hàng hoặc Ví khác"/>
    <s v="JPEVB9LMHNMBP4RE0OA3"/>
    <s v="chulong301ndc"/>
    <x v="5"/>
  </r>
  <r>
    <s v="02-09-2025 12:25:45"/>
    <s v="970454_V09025245IBT1kJQX6953980556"/>
    <s v="970454_V09025245IBT1kJQX6953980556"/>
    <n v="99514762002"/>
    <s v="Thành công"/>
    <s v="DAO DANH TAI"/>
    <s v=""/>
    <s v="Chuyển khoản"/>
    <n v="75000"/>
    <s v=""/>
    <s v="QR Code tĩnh đa năng"/>
    <s v="Chuyển khoản Ngân Hàng"/>
    <s v="Ngân hàng hoặc Ví khác"/>
    <s v="DAO DANH TAI chuyen tien FT25246018761349.CT tu 9015365666 DAO DANH TAI tai TCB"/>
    <s v="cfmuoitruongdinh"/>
    <x v="9"/>
  </r>
  <r>
    <s v="02-09-2025 12:25:40"/>
    <s v="970454_V09025245IBT1eWK25UIM763778"/>
    <s v="970454_V09025245IBT1eWK25UIM763778"/>
    <n v="99514761846"/>
    <s v="Thành công"/>
    <s v="DAO KIEU TRINH"/>
    <s v=""/>
    <s v="Chuyển khoản"/>
    <n v="10000"/>
    <s v=""/>
    <s v="QR Code tĩnh đa năng"/>
    <s v="Chuyển khoản Ngân Hàng"/>
    <s v="Ngân hàng hoặc Ví khác"/>
    <s v="DAO KIEU TRINH Chuyen tien.CT tu 8803545906 DAO KIEU TRINH  tai BIDV"/>
    <s v="cfmuoilongthanh"/>
    <x v="35"/>
  </r>
  <r>
    <s v="02-09-2025 12:25:23"/>
    <s v="970454_V09025245BFTVG2AE32LT307468"/>
    <s v="970454_V09025245BFTVG2AE32LT307468"/>
    <n v="99514761569"/>
    <s v="Thành công"/>
    <s v="NGUYEN THI VAN"/>
    <s v=""/>
    <s v="Chuyển khoản"/>
    <n v="61000"/>
    <s v=""/>
    <s v="QR Code tĩnh đa năng"/>
    <s v="Chuyển khoản Ngân Hàng"/>
    <s v="Ngân hàng hoặc Ví khác"/>
    <s v="MBVCB.10767161472.5245BFTVG2AE32LT.NGUYEN THI VAN chuyen tien.CT tu 1012374770 NGUYEN THI VAN toi 99MM24085M27127372 MOMO_CA PHE MUOI CHU LONG tai BVBank"/>
    <s v="cfmuoithanhnhan"/>
    <x v="6"/>
  </r>
  <r>
    <s v="02-09-2025 12:25:10"/>
    <s v="970454_V09025245IBT1kJQX6JKH978413"/>
    <s v="970454_V09025245IBT1kJQX6JKH978413"/>
    <n v="99514761333"/>
    <s v="Thành công"/>
    <s v="TRAN VAN THE"/>
    <s v=""/>
    <s v="Chuyển khoản"/>
    <n v="75000"/>
    <s v=""/>
    <s v="QR Code tĩnh đa năng"/>
    <s v="Chuyển khoản Ngân Hàng"/>
    <s v="Ngân hàng hoặc Ví khác"/>
    <s v="TRAN VAN THE  chuyen tien FT25246374975107.CT tu 2989333339 TRAN VAN THE  tai TCB"/>
    <s v="cfmuoiduonglang"/>
    <x v="7"/>
  </r>
  <r>
    <s v="02-09-2025 12:24:20"/>
    <s v="qrc-MOMOJQKW20230803-b407f125-6a7d-40a3-8271-152a3f955409"/>
    <s v="qrc-MOMOJQKW20230803-b407f125-6a7d-40a3-8271-152a3f955409"/>
    <n v="99515061197"/>
    <s v="Thành công"/>
    <s v="Nguyễn Thị Mỹ Phương"/>
    <s v="****3959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2:23:53"/>
    <s v="970454_V09025245IBT1dWL8PNDS625220"/>
    <s v="970454_V09025245IBT1dWL8PNDS625220"/>
    <n v="99514381271"/>
    <s v="Thành công"/>
    <s v="MBBANK IBFT"/>
    <s v=""/>
    <s v="Chuyển khoản"/>
    <n v="75000"/>
    <s v=""/>
    <s v="QR Code tĩnh đa năng"/>
    <s v="Chuyển khoản Ngân Hàng"/>
    <s v="Ngân hàng hoặc Ví khác"/>
    <s v="HO QUYNH NHU chuyen tien.CT tu 33933363333 MBBANK IBFT tai MB"/>
    <s v="chulong101tqd"/>
    <x v="32"/>
  </r>
  <r>
    <s v="02-09-2025 12:23:35"/>
    <s v="970454_V09025245IBT1iWMXF99P589224"/>
    <s v="970454_V09025245IBT1iWMXF99P589224"/>
    <n v="99514380965"/>
    <s v="Thành công"/>
    <s v="NGUYEN DUC VIET"/>
    <s v=""/>
    <s v="Chuyển khoản"/>
    <n v="70000"/>
    <s v=""/>
    <s v="QR Code tĩnh đa năng"/>
    <s v="Chuyển khoản Ngân Hàng"/>
    <s v="Ngân hàng hoặc Ví khác"/>
    <s v="Nguyen Duc Viet chuyen tien QR.CT tu 35159810556 NGUYEN DUC VIET tai TPBank"/>
    <s v="cfmuoitruongdinh"/>
    <x v="9"/>
  </r>
  <r>
    <s v="02-09-2025 12:23:11"/>
    <s v="970454_V09025245IBT1aWWDDALI262349"/>
    <s v="970454_V09025245IBT1aWWDDALI262349"/>
    <n v="99514380517"/>
    <s v="Thành công"/>
    <s v="TRAN DUY THAI"/>
    <s v=""/>
    <s v="Chuyển khoản"/>
    <n v="25000"/>
    <s v=""/>
    <s v="QR Code tĩnh đa năng"/>
    <s v="Chuyển khoản Ngân Hàng"/>
    <s v="Ngân hàng hoặc Ví khác"/>
    <s v="ATM-IBFT.CT tu 700015945432 TRAN DUY THAI tai SHINHAN"/>
    <s v="cfmuoiduonglang"/>
    <x v="7"/>
  </r>
  <r>
    <s v="02-09-2025 12:23:05"/>
    <s v="970454_V09025245IBT1cWJHQYE1336056"/>
    <s v="970454_V09025245IBT1cWJHQYE1336056"/>
    <n v="99514380407"/>
    <s v="Thành công"/>
    <s v="NGUYEN THI MINH HIEN"/>
    <s v=""/>
    <s v="Chuyển khoản"/>
    <n v="60000"/>
    <s v=""/>
    <s v="QR Code tĩnh đa năng"/>
    <s v="Chuyển khoản Ngân Hàng"/>
    <s v="Ngân hàng hoặc Ví khác"/>
    <s v="QR - NGUYEN THI MINH HIEN chuyen tien.CT tu 104005744323 NGUYEN THI MINH HIEN tai Vietin"/>
    <s v="cfmuoitruongdinh"/>
    <x v="9"/>
  </r>
  <r>
    <s v="02-09-2025 12:22:38"/>
    <s v="970454_V09025245IBT1kJQXEA2B968709"/>
    <s v="970454_V09025245IBT1kJQXEA2B968709"/>
    <n v="99514289898"/>
    <s v="Thành công"/>
    <s v="KHUC THI DIEU THUY"/>
    <s v=""/>
    <s v="Chuyển khoản"/>
    <n v="25000"/>
    <s v=""/>
    <s v="QR Code tĩnh đa năng"/>
    <s v="Chuyển khoản Ngân Hàng"/>
    <s v="Ngân hàng hoặc Ví khác"/>
    <s v="KHUC THI DIEU THUY chuyen tien FT25246892104128.CT tu 8922100486 KHUC THI DIEU THUY tai TCB"/>
    <s v="cfmuoithanhnhan"/>
    <x v="6"/>
  </r>
  <r>
    <s v="02-09-2025 12:22:36"/>
    <s v="970454_V09025245IBT1jWWPYCLI322774"/>
    <s v="970454_V09025245IBT1jWWPYCLI322774"/>
    <n v="99514289878"/>
    <s v="Thành công"/>
    <s v="NGUYEN THI NA"/>
    <s v=""/>
    <s v="Chuyển khoản"/>
    <n v="18000"/>
    <s v=""/>
    <s v="QR Code tĩnh đa năng"/>
    <s v="Chuyển khoản Ngân Hàng"/>
    <s v="Ngân hàng hoặc Ví khác"/>
    <s v="NGUYEN THI NA CHUYEN KHOAN-020925-12:22:35 322774.CT tu 3066737 NGUYEN THI NA tai ACB"/>
    <s v="cfmuoileduan"/>
    <x v="13"/>
  </r>
  <r>
    <s v="02-09-2025 12:22:21"/>
    <s v="970454_V09025245BFTVG2AE9DRK289734"/>
    <s v="970454_V09025245BFTVG2AE9DRK289734"/>
    <n v="99514289630"/>
    <s v="Thành công"/>
    <s v="HOANG DINH THI"/>
    <s v=""/>
    <s v="Chuyển khoản"/>
    <n v="50000"/>
    <s v=""/>
    <s v="QR Code tĩnh đa năng"/>
    <s v="Chuyển khoản Ngân Hàng"/>
    <s v="Ngân hàng hoặc Ví khác"/>
    <s v="MBVCB.10767142820.5245BFTVG2AE9DRK.HOANG DINH THI chuyen tien.CT tu 1015015415 HOANG DINH THI toi 99MM24085M27127372 MOMO_CA PHE MUOI CHU LONG tai BVBank"/>
    <s v="cfmuoithanhnhan"/>
    <x v="6"/>
  </r>
  <r>
    <s v="02-09-2025 12:21:25"/>
    <s v="970454_V09025245IBT1dWL8P5KW624531"/>
    <s v="970454_V09025245IBT1dWL8P5KW624531"/>
    <n v="99514288569"/>
    <s v="Thành công"/>
    <s v="MBBANK IBFT"/>
    <s v=""/>
    <s v="Chuyển khoản"/>
    <n v="30000"/>
    <s v=""/>
    <s v="QR Code tĩnh đa năng"/>
    <s v="Chuyển khoản Ngân Hàng"/>
    <s v="Ngân hàng hoặc Ví khác"/>
    <s v="HUYNH THI THUY TRINH chuyen tien.CT tu 0346565037 MBBANK IBFT tai MB"/>
    <s v="chulonghvb"/>
    <x v="28"/>
  </r>
  <r>
    <s v="02-09-2025 12:21:22"/>
    <s v="qrc-MOMOJQKW20230803-714e69c9-de6d-4459-94ff-7f9d0c4465ef"/>
    <s v="qrc-MOMOJQKW20230803-714e69c9-de6d-4459-94ff-7f9d0c4465ef"/>
    <n v="99514766383"/>
    <s v="Thành công"/>
    <s v="Dương Phong"/>
    <s v="****5093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12:21:15"/>
    <s v="970454_V09025245IBT1kJQXEVKT963495"/>
    <s v="970454_V09025245IBT1kJQXEVKT963495"/>
    <n v="99514288393"/>
    <s v="Thành công"/>
    <s v="VND-TGTT-LE HOANG BAO NGUYEN"/>
    <s v=""/>
    <s v="Chuyển khoản"/>
    <n v="46000"/>
    <s v=""/>
    <s v="QR Code tĩnh đa năng"/>
    <s v="Chuyển khoản Ngân Hàng"/>
    <s v="Ngân hàng hoặc Ví khác"/>
    <s v="LE HOANG BAO NGUYEN chuyen tien FT25246938318543.CT tu 19034724975014 VND-TGTT-LE HOANG BAO NGUYEN tai TCB"/>
    <s v="cfmuoitruongdinh"/>
    <x v="9"/>
  </r>
  <r>
    <s v="02-09-2025 12:20:07"/>
    <s v="970454_V09025245IBT1kJQXEWF6959219"/>
    <s v="970454_V09025245IBT1kJQXEWF6959219"/>
    <n v="99513808477"/>
    <s v="Thành công"/>
    <s v="NGUYEN THI HONG THAO"/>
    <s v=""/>
    <s v="Chuyển khoản"/>
    <n v="126000"/>
    <s v=""/>
    <s v="QR Code tĩnh đa năng"/>
    <s v="Chuyển khoản Ngân Hàng"/>
    <s v="Ngân hàng hoặc Ví khác"/>
    <s v="NGUYEN THI HONG THAO chuyen tien FT25246462940634.CT tu 8801031969 NGUYEN THI HONG THAO tai TCB"/>
    <s v="chulong67hg"/>
    <x v="4"/>
  </r>
  <r>
    <s v="02-09-2025 12:19:51"/>
    <s v="970454_V09025245BFTVG2AE9VNA275061"/>
    <s v="970454_V09025245BFTVG2AE9VNA275061"/>
    <n v="99513808099"/>
    <s v="Thành công"/>
    <s v="HOANG NGUYEN THANH NAM"/>
    <s v=""/>
    <s v="Chuyển khoản"/>
    <n v="25000"/>
    <s v=""/>
    <s v="QR Code tĩnh đa năng"/>
    <s v="Chuyển khoản Ngân Hàng"/>
    <s v="Ngân hàng hoặc Ví khác"/>
    <s v="MBVCB.10767106409.5245BFTVG2AE9VNA.HOANG NGUYEN THANH NAM chuyen tien.CT tu 1038099446 HOANG NGUYEN THANH NAM toi 99MM24158M19035104 MOMO_CA PHE MUOI CHU LONG tai BVBank"/>
    <s v="chulong244tqd"/>
    <x v="34"/>
  </r>
  <r>
    <s v="02-09-2025 12:19:50"/>
    <s v="970454_V09025245IBT1iWMXTK3E310332"/>
    <s v="970454_V09025245IBT1iWMXTK3E310332"/>
    <n v="99513808094"/>
    <s v="Thành công"/>
    <s v="NGUYEN DUC THANG"/>
    <s v=""/>
    <s v="Chuyển khoản"/>
    <n v="20000"/>
    <s v=""/>
    <s v="QR Code tĩnh đa năng"/>
    <s v="Chuyển khoản Ngân Hàng"/>
    <s v="Ngân hàng hoặc Ví khác"/>
    <s v="NGUYEN DUC THANG chuyen tien.CT tu 221120914 NGUYEN DUC THANG tai VPBank"/>
    <s v="cfmuoitruongdinh"/>
    <x v="9"/>
  </r>
  <r>
    <s v="02-09-2025 12:19:42"/>
    <s v="970454_V09025245IBT1hQFCZVI7079534"/>
    <s v="970454_V09025245IBT1hQFCZVI7079534"/>
    <n v="99513807885"/>
    <s v="Thành công"/>
    <s v="SACOMBANK"/>
    <s v=""/>
    <s v="Chuyển khoản"/>
    <n v="75000"/>
    <s v=""/>
    <s v="QR Code tĩnh đa năng"/>
    <s v="Chuyển khoản Ngân Hàng"/>
    <s v="Ngân hàng hoặc Ví khác"/>
    <s v="IBFT PHAM THI NGOC CHAM chuyen tien.CT tu 050127848480 SACOMBANK tai SACOMBANK"/>
    <s v="cfmuoivovkiet"/>
    <x v="46"/>
  </r>
  <r>
    <s v="02-09-2025 12:19:27"/>
    <s v="970454_V09025245BFTVG2AE9K3N272412"/>
    <s v="970454_V09025245BFTVG2AE9K3N272412"/>
    <n v="99513807604"/>
    <s v="Thành công"/>
    <s v="NGUYEN NGOC PHUONG THY"/>
    <s v=""/>
    <s v="Chuyển khoản"/>
    <n v="18000"/>
    <s v=""/>
    <s v="QR Code tĩnh đa năng"/>
    <s v="Chuyển khoản Ngân Hàng"/>
    <s v="Ngân hàng hoặc Ví khác"/>
    <s v="MBVCB.10767115102.5245BFTVG2AE9K3N.NGUYEN NGOC PHUONG THY chuyen tien.CT tu 1039973657 NGUYEN NGOC PHUONG THY toi 99MM24158M57035143 MOMO_CA PHE MUOI CHU LONG tai BVBank"/>
    <s v="chulong101tqd"/>
    <x v="32"/>
  </r>
  <r>
    <s v="02-09-2025 12:18:52"/>
    <s v="970454_V09025245IBT1eWK2YDMN721140"/>
    <s v="970454_V09025245IBT1eWK2YDMN721140"/>
    <n v="99513806857"/>
    <s v="Thành công"/>
    <s v="NGUYEN KIM HUYEN"/>
    <s v=""/>
    <s v="Chuyển khoản"/>
    <n v="20000"/>
    <s v=""/>
    <s v="QR Code tĩnh đa năng"/>
    <s v="Chuyển khoản Ngân Hàng"/>
    <s v="Ngân hàng hoặc Ví khác"/>
    <s v="NGUYEN KIM HUYEN Chuyen tien.CT tu 8854100750 NGUYEN KIM HUYEN  tai BIDV"/>
    <s v="cfmuoithungdao"/>
    <x v="11"/>
  </r>
  <r>
    <s v="02-09-2025 12:18:41"/>
    <s v="970454_V09025245IBT1iWMXTBA1568085"/>
    <s v="970454_V09025245IBT1iWMXTBA1568085"/>
    <n v="99513806644"/>
    <s v="Thành công"/>
    <s v="DOAN THE VU"/>
    <s v=""/>
    <s v="Chuyển khoản"/>
    <n v="25000"/>
    <s v=""/>
    <s v="QR Code tĩnh đa năng"/>
    <s v="Chuyển khoản Ngân Hàng"/>
    <s v="Ngân hàng hoặc Ví khác"/>
    <s v="Doan The Vu chuyen tien QR.CT tu 03980075501 DOAN THE VU tai TPBank"/>
    <s v="cfmuoithanhnhan"/>
    <x v="6"/>
  </r>
  <r>
    <s v="02-09-2025 12:18:14"/>
    <s v="970454_V09025245IBT1kJQXKEQA952098"/>
    <s v="970454_V09025245IBT1kJQXKEQA952098"/>
    <n v="99513806111"/>
    <s v="Thành công"/>
    <s v="NGUYEN PHUONG NAM"/>
    <s v=""/>
    <s v="Chuyển khoản"/>
    <n v="50000"/>
    <s v=""/>
    <s v="QR Code tĩnh đa năng"/>
    <s v="Chuyển khoản Ngân Hàng"/>
    <s v="Ngân hàng hoặc Ví khác"/>
    <s v="NGUYEN PHUONG NAM chuyen tien FT25246528961758.CT tu 3039456789 NGUYEN PHUONG NAM tai TCB"/>
    <s v="cfmuoithanhnhan"/>
    <x v="6"/>
  </r>
  <r>
    <s v="02-09-2025 12:18:10"/>
    <s v="970454_V09025245IBT1cWJHQQZU328307"/>
    <s v="970454_V09025245IBT1cWJHQQZU328307"/>
    <n v="99513805993"/>
    <s v="Thành công"/>
    <s v="NGUYEN XUAN PHUONG"/>
    <s v=""/>
    <s v="Chuyển khoản"/>
    <n v="78000"/>
    <s v=""/>
    <s v="QR Code tĩnh đa năng"/>
    <s v="Chuyển khoản Ngân Hàng"/>
    <s v="Ngân hàng hoặc Ví khác"/>
    <s v="QR - NGUYEN XUAN PHUONG chuyen tien.CT tu 106882474388 NGUYEN XUAN PHUONG tai Vietin"/>
    <s v="cfmuoitruongdinh"/>
    <x v="9"/>
  </r>
  <r>
    <s v="02-09-2025 12:18:10"/>
    <s v="970454_V09025245IBT1kJQXKK47951867"/>
    <s v="970454_V09025245IBT1kJQXKK47951867"/>
    <n v="99513805990"/>
    <s v="Thành công"/>
    <s v="VND-TGTT-TRUONG THI THAO DUYEN"/>
    <s v=""/>
    <s v="Chuyển khoản"/>
    <n v="25000"/>
    <s v=""/>
    <s v="QR Code tĩnh đa năng"/>
    <s v="Chuyển khoản Ngân Hàng"/>
    <s v="Ngân hàng hoặc Ví khác"/>
    <s v="TRUONG THI THAO DUYEN chuyen tien FT25246709785541.CT tu 19036558856012 VND-TGTT-TRUONG THI THAO DUYEN tai TCB"/>
    <s v="chulongbentre"/>
    <x v="22"/>
  </r>
  <r>
    <s v="02-09-2025 12:17:58"/>
    <s v="970454_V09025245BFTVG2AE9WUR263868"/>
    <s v="970454_V09025245BFTVG2AE9WUR263868"/>
    <n v="99513805793"/>
    <s v="Thành công"/>
    <s v="NGUYEN TRAN KHANH LINH"/>
    <s v=""/>
    <s v="Chuyển khoản"/>
    <n v="18000"/>
    <s v=""/>
    <s v="QR Code tĩnh đa năng"/>
    <s v="Chuyển khoản Ngân Hàng"/>
    <s v="Ngân hàng hoặc Ví khác"/>
    <s v="MBVCB.10767096474.5245BFTVG2AE9WUR.NGUYEN TRAN KHANH LINH chuyen tien.CT tu 1030245486 NGUYEN TRAN KHANH LINH toi 99MM24085M27127372 MOMO_CA PHE MUOI CHU LONG tai BVBank"/>
    <s v="cfmuoithanhnhan"/>
    <x v="6"/>
  </r>
  <r>
    <s v="02-09-2025 12:17:41"/>
    <s v="970454_V09025245IBT1jWWPPZQM316707"/>
    <s v="970454_V09025245IBT1jWWPPZQM316707"/>
    <n v="99513805438"/>
    <s v="Thành công"/>
    <s v="TONG BAO QUOC"/>
    <s v=""/>
    <s v="Chuyển khoản"/>
    <n v="25000"/>
    <s v=""/>
    <s v="QR Code tĩnh đa năng"/>
    <s v="Chuyển khoản Ngân Hàng"/>
    <s v="Ngân hàng hoặc Ví khác"/>
    <s v="TONG BAO QUOC chuyen khoan-020925-12:17:39 316707.CT tu 17620537 TONG BAO QUOC tai ACB"/>
    <s v="chulong187llq"/>
    <x v="16"/>
  </r>
  <r>
    <s v="02-09-2025 12:17:40"/>
    <s v="970454_V09025245IBT1jWWPP6RL316694"/>
    <s v="970454_V09025245IBT1jWWPP6RL316694"/>
    <n v="99513805426"/>
    <s v="Thành công"/>
    <s v="TRAN TUAN HUONG"/>
    <s v=""/>
    <s v="Chuyển khoản"/>
    <n v="25000"/>
    <s v=""/>
    <s v="QR Code tĩnh đa năng"/>
    <s v="Chuyển khoản Ngân Hàng"/>
    <s v="Ngân hàng hoặc Ví khác"/>
    <s v="TRAN TUAN HUONG CHUYEN KHOAN-020925-12:17:38 316694.CT tu 28188707 TRAN TUAN HUONG tai ACB"/>
    <s v="cfmuoilongthanh"/>
    <x v="35"/>
  </r>
  <r>
    <s v="02-09-2025 12:17:39"/>
    <s v="970454_V09025245IBT1iWMXT8LB564501"/>
    <s v="970454_V09025245IBT1iWMXT8LB564501"/>
    <n v="99513805423"/>
    <s v="Thành công"/>
    <s v="DANG HUU HAU"/>
    <s v=""/>
    <s v="Chuyển khoản"/>
    <n v="50000"/>
    <s v=""/>
    <s v="QR Code tĩnh đa năng"/>
    <s v="Chuyển khoản Ngân Hàng"/>
    <s v="Ngân hàng hoặc Ví khác"/>
    <s v="Dang Huu Hau chuyen tien QR.CT tu 10000552221 DANG HUU HAU tai TPBank"/>
    <s v="chulonghhg"/>
    <x v="26"/>
  </r>
  <r>
    <s v="02-09-2025 12:17:07"/>
    <s v="970454_V09025245IBT1eWK2YQQD709437"/>
    <s v="970454_V09025245IBT1eWK2YQQD709437"/>
    <n v="99513804813"/>
    <s v="Thành công"/>
    <s v="Bui Duc Tien"/>
    <s v=""/>
    <s v="Chuyển khoản"/>
    <n v="90000"/>
    <s v=""/>
    <s v="QR Code tĩnh đa năng"/>
    <s v="Chuyển khoản Ngân Hàng"/>
    <s v="Ngân hàng hoặc Ví khác"/>
    <s v="Bui Duc Tien Chuyen tien cafe.CT tu 8874964183 Bui Duc Tien  tai BIDV"/>
    <s v="cfmuoithanhnhan"/>
    <x v="6"/>
  </r>
  <r>
    <s v="02-09-2025 12:17:00"/>
    <s v="970454_V09025245BFTVG2AE94R5258305"/>
    <s v="970454_V09025245BFTVG2AE94R5258305"/>
    <n v="99513804690"/>
    <s v="Thành công"/>
    <s v="NGUYEN THI PHUONG THANH"/>
    <s v=""/>
    <s v="Chuyển khoản"/>
    <n v="120000"/>
    <s v=""/>
    <s v="QR Code tĩnh đa năng"/>
    <s v="Chuyển khoản Ngân Hàng"/>
    <s v="Ngân hàng hoặc Ví khác"/>
    <s v="MBVCB.10767090695.5245BFTVG2AE94R5.NGUYEN THI PHUONG THANH chuyen tien.CT tu 0541000242937 NGUYEN THI PHUONG THANH toi 99MM24313M79000843 MOMO_CA PHE MUOI CHU LONG tai BVBank"/>
    <s v="cfmuoihtp"/>
    <x v="42"/>
  </r>
  <r>
    <s v="02-09-2025 12:16:57"/>
    <s v="970454_V09025245IBT1kJQXKPDE947262"/>
    <s v="970454_V09025245IBT1kJQXKPDE947262"/>
    <n v="99513804603"/>
    <s v="Thành công"/>
    <s v="NGUYEN KHUONG DUY"/>
    <s v=""/>
    <s v="Chuyển khoản"/>
    <n v="36000"/>
    <s v=""/>
    <s v="QR Code tĩnh đa năng"/>
    <s v="Chuyển khoản Ngân Hàng"/>
    <s v="Ngân hàng hoặc Ví khác"/>
    <s v="NGUYEN KHUONG DUY chuyen tien FT25246199742080.CT tu 6666683383 NGUYEN KHUONG DUY tai TCB"/>
    <s v="cfmuoitruongdinh"/>
    <x v="9"/>
  </r>
  <r>
    <s v="02-09-2025 12:16:04"/>
    <s v="qrc-MOMOJQKW20230803-45a91bda-7d2e-4e1c-a65a-28e9022453cc"/>
    <s v="qrc-MOMOJQKW20230803-45a91bda-7d2e-4e1c-a65a-28e9022453cc"/>
    <n v="99514156650"/>
    <s v="Thành công"/>
    <s v="Nguyễn Khánh Dương"/>
    <s v="****4452"/>
    <s v="Thanh toán"/>
    <n v="75000"/>
    <s v=""/>
    <s v="QR Code tĩnh đa năng"/>
    <s v="Ví MoMo"/>
    <s v="Ví MoMo"/>
    <s v="Thanh toán cho  CÀ PHÊ MUỐI CHÚ LONG - 496 Hoàng Diệu"/>
    <s v="cfmuoihodieu"/>
    <x v="19"/>
  </r>
  <r>
    <s v="02-09-2025 12:15:16"/>
    <s v="970454_V09025245IBT1kJQXKJAB940800"/>
    <s v="970454_V09025245IBT1kJQXKJAB940800"/>
    <n v="99513802657"/>
    <s v="Thành công"/>
    <s v="VND-TGTT-LE THI THUY HUONG"/>
    <s v=""/>
    <s v="Chuyển khoản"/>
    <n v="20000"/>
    <s v=""/>
    <s v="QR Code tĩnh đa năng"/>
    <s v="Chuyển khoản Ngân Hàng"/>
    <s v="Ngân hàng hoặc Ví khác"/>
    <s v="LE THI THUY HUONG chuyen tien FT25246020586372.CT tu 19031027700016 VND-TGTT-LE THI THUY HUONG tai TCB"/>
    <s v="cfmuoitruongdinh"/>
    <x v="9"/>
  </r>
  <r>
    <s v="02-09-2025 12:14:57"/>
    <s v="2VBLB9LMGT27BUT000V1"/>
    <s v="2VBLB9LMGT27BUT000V1"/>
    <n v="99513802190"/>
    <s v="Thành công"/>
    <s v="SACOMBANK"/>
    <s v=""/>
    <s v="Chuyển khoản"/>
    <n v="50000"/>
    <s v=""/>
    <s v="QR Code động đa năng"/>
    <s v="Chuyển khoản Ngân Hàng"/>
    <s v="Ngân hàng hoặc Ví khác"/>
    <s v="2VBLB9LMGT27BUT000V1"/>
    <s v="chulong108thd"/>
    <x v="10"/>
  </r>
  <r>
    <s v="02-09-2025 12:14:26"/>
    <s v="970454_V09025245BFTVG2AE98JK243015"/>
    <s v="970454_V09025245BFTVG2AE98JK243015"/>
    <n v="99513343045"/>
    <s v="Thành công"/>
    <s v="LE VIET ANH"/>
    <s v=""/>
    <s v="Chuyển khoản"/>
    <n v="61000"/>
    <s v=""/>
    <s v="QR Code tĩnh đa năng"/>
    <s v="Chuyển khoản Ngân Hàng"/>
    <s v="Ngân hàng hoặc Ví khác"/>
    <s v="MBVCB.10767066245.5245BFTVG2AE98JK.LE VIET ANH chuyen tien.CT tu 0881000452930 LE VIET ANH toi 99MM24313M79000843 MOMO_CA PHE MUOI CHU LONG tai BVBank"/>
    <s v="cfmuoihtp"/>
    <x v="42"/>
  </r>
  <r>
    <s v="02-09-2025 12:13:51"/>
    <s v="970454_V09025245IBT1kJQX7H41935225"/>
    <s v="970454_V09025245IBT1kJQX7H41935225"/>
    <n v="99513342163"/>
    <s v="Thành công"/>
    <s v="LE THU THAO"/>
    <s v=""/>
    <s v="Chuyển khoản"/>
    <n v="44000"/>
    <s v=""/>
    <s v="QR Code tĩnh đa năng"/>
    <s v="Chuyển khoản Ngân Hàng"/>
    <s v="Ngân hàng hoặc Ví khác"/>
    <s v="LE THU THAO chuyen tien FT25246075213036.CT tu 1373051104 LE THU THAO tai TCB"/>
    <s v="cfmuoithanhnhan"/>
    <x v="6"/>
  </r>
  <r>
    <s v="02-09-2025 12:13:37"/>
    <s v="970454_V09025245IBT1dWL88XNI580704"/>
    <s v="970454_V09025245IBT1dWL88XNI580704"/>
    <n v="99513341879"/>
    <s v="Thành công"/>
    <s v="MBBANK IBFT"/>
    <s v=""/>
    <s v="Chuyển khoản"/>
    <n v="20000"/>
    <s v=""/>
    <s v="QR Code tĩnh đa năng"/>
    <s v="Chuyển khoản Ngân Hàng"/>
    <s v="Ngân hàng hoặc Ví khác"/>
    <s v="Nguyen Tuan Kiet chuyen tien tu ViettelMoney.CT tu 9704229202151472219 MBBANK IBFT tai MB"/>
    <s v="chulong68"/>
    <x v="1"/>
  </r>
  <r>
    <s v="02-09-2025 12:13:35"/>
    <s v="970454_V09025245IBT1kJQX767W934135"/>
    <s v="970454_V09025245IBT1kJQX767W934135"/>
    <n v="99513341856"/>
    <s v="Thành công"/>
    <s v="VND-TGTT-TRUONG PHI QUYEN"/>
    <s v=""/>
    <s v="Chuyển khoản"/>
    <n v="20000"/>
    <s v=""/>
    <s v="QR Code tĩnh đa năng"/>
    <s v="Chuyển khoản Ngân Hàng"/>
    <s v="Ngân hàng hoặc Ví khác"/>
    <s v="TRUONG PHI QUYEN chuyen tien FT25246398039988.CT tu 10223449756018 VND-TGTT-TRUONG PHI QUYEN tai TCB"/>
    <s v="chulong68"/>
    <x v="1"/>
  </r>
  <r>
    <s v="02-09-2025 12:13:33"/>
    <s v="qrc-MOMOJQKW20230803-594f94d4-6480-4791-b11d-b7f95f73cabd"/>
    <s v="qrc-MOMOJQKW20230803-594f94d4-6480-4791-b11d-b7f95f73cabd"/>
    <n v="99513962044"/>
    <s v="Thành công"/>
    <s v="Trần Thị Mỹ Tâm"/>
    <s v="****9157"/>
    <s v="Thanh toán"/>
    <n v="36000"/>
    <s v=""/>
    <s v="QR Code tĩnh đa năng"/>
    <s v="Ví MoMo"/>
    <s v="Ví MoMo"/>
    <s v="Thanh toán cho  Cà Phê Muối Chú Long - Phạm Văn Đồng - Tây Ninh"/>
    <s v="cfmuoivovkiet"/>
    <x v="46"/>
  </r>
  <r>
    <s v="02-09-2025 12:13:21"/>
    <s v="970454_V09025245BFTVG2AE9MBY236337"/>
    <s v="970454_V09025245BFTVG2AE9MBY236337"/>
    <n v="99513341555"/>
    <s v="Thành công"/>
    <s v="VU THI NGA"/>
    <s v=""/>
    <s v="Chuyển khoản"/>
    <n v="18000"/>
    <s v=""/>
    <s v="QR Code tĩnh đa năng"/>
    <s v="Chuyển khoản Ngân Hàng"/>
    <s v="Ngân hàng hoặc Ví khác"/>
    <s v="MBVCB.10767050207.5245BFTVG2AE9MBY.VU THI NGA chuyen tien.CT tu 1012901707 VU THI NGA toi 99MM24158M19035137 MOMO_CA PHE MUOI CHU LONG tai BVBank"/>
    <s v="chulongcmt8"/>
    <x v="29"/>
  </r>
  <r>
    <s v="02-09-2025 12:13:06"/>
    <s v="970454_V09025245IBT1kJQX77MQ932341"/>
    <s v="970454_V09025245IBT1kJQX77MQ932341"/>
    <n v="99513341256"/>
    <s v="Thành công"/>
    <s v="VND-TGTT-VO HONG QUOC THAO"/>
    <s v=""/>
    <s v="Chuyển khoản"/>
    <n v="18000"/>
    <s v=""/>
    <s v="QR Code tĩnh đa năng"/>
    <s v="Chuyển khoản Ngân Hàng"/>
    <s v="Ngân hàng hoặc Ví khác"/>
    <s v="VO HONG QUOC THAO chuyen tien FT25246303596750.CT tu 19032863111021 VND-TGTT-VO HONG QUOC THAO tai TCB"/>
    <s v="cfmuoihodieu"/>
    <x v="19"/>
  </r>
  <r>
    <s v="02-09-2025 12:13:04"/>
    <s v="970454_V09025245IBT1dWL88TVY589185"/>
    <s v="970454_V09025245IBT1dWL88TVY589185"/>
    <n v="99513341227"/>
    <s v="Thành công"/>
    <s v="MBBANK IBFT"/>
    <s v=""/>
    <s v="Chuyển khoản"/>
    <n v="50000"/>
    <s v=""/>
    <s v="QR Code tĩnh đa năng"/>
    <s v="Chuyển khoản Ngân Hàng"/>
    <s v="Ngân hàng hoặc Ví khác"/>
    <s v="NGUYEN THUY TRANG chuyen tien.CT tu 0000798213747 MBBANK IBFT tai MB"/>
    <s v="cfmuoitruongdinh"/>
    <x v="9"/>
  </r>
  <r>
    <s v="02-09-2025 12:12:47"/>
    <s v="970454_V09025245BFTVG2AE9BGN232924"/>
    <s v="970454_V09025245BFTVG2AE9BGN232924"/>
    <n v="99513340886"/>
    <s v="Thành công"/>
    <s v="BUI THI BICH NGOC"/>
    <s v=""/>
    <s v="Chuyển khoản"/>
    <n v="50000"/>
    <s v=""/>
    <s v="QR Code tĩnh đa năng"/>
    <s v="Chuyển khoản Ngân Hàng"/>
    <s v="Ngân hàng hoặc Ví khác"/>
    <s v="MBVCB.10767047012.5245BFTVG2AE9BGN.BUI THI BICH NGOC chuyen tien.CT tu 0271001107968 BUI THI BICH NGOC toi 99MM23359M66019058 MOMO_CA PHE MUOI CHU LONG tai BVBank"/>
    <s v="cfmuoiqtr"/>
    <x v="17"/>
  </r>
  <r>
    <s v="02-09-2025 12:12:34"/>
    <s v="970454_V09025245IBT1cWJZNBGW318082"/>
    <s v="970454_V09025245IBT1cWJZNBGW318082"/>
    <n v="99513340615"/>
    <s v="Thành công"/>
    <s v="NGUYEN THI HONG NHUNG"/>
    <s v=""/>
    <s v="Chuyển khoản"/>
    <n v="50000"/>
    <s v=""/>
    <s v="QR Code tĩnh đa năng"/>
    <s v="Chuyển khoản Ngân Hàng"/>
    <s v="Ngân hàng hoặc Ví khác"/>
    <s v="QR - NGUYEN THI HONG NHUNG chuyen tien.CT tu 104003029463 NGUYEN THI HONG NHUNG tai Vietin"/>
    <s v="cfmuoithanhnhan"/>
    <x v="6"/>
  </r>
  <r>
    <s v="02-09-2025 12:12:25"/>
    <s v="970454_V09025245IBT1dWL88E3N575312"/>
    <s v="970454_V09025245IBT1dWL88E3N575312"/>
    <n v="99513340419"/>
    <s v="Thành công"/>
    <s v="MBBANK IBFT"/>
    <s v=""/>
    <s v="Chuyển khoản"/>
    <n v="18000"/>
    <s v=""/>
    <s v="QR Code tĩnh đa năng"/>
    <s v="Chuyển khoản Ngân Hàng"/>
    <s v="Ngân hàng hoặc Ví khác"/>
    <s v="Ho Huu Hoang Anh chuyen tien tu ViettelMoney.CT tu 9704229205056648163 MBBANK IBFT tai MB"/>
    <s v="cfmuoitruongdinh"/>
    <x v="9"/>
  </r>
  <r>
    <s v="02-09-2025 12:12:04"/>
    <s v="970454_V09025245IBT1dWL8877J573767"/>
    <s v="970454_V09025245IBT1dWL8877J573767"/>
    <n v="99513339963"/>
    <s v="Thành công"/>
    <s v="MBBANK IBFT"/>
    <s v=""/>
    <s v="Chuyển khoản"/>
    <n v="36000"/>
    <s v=""/>
    <s v="QR Code tĩnh đa năng"/>
    <s v="Chuyển khoản Ngân Hàng"/>
    <s v="Ngân hàng hoặc Ví khác"/>
    <s v="PHAM QUYNH NGA chuyen tien.CT tu 0877058378 MBBANK IBFT tai MB"/>
    <s v="cfmuoithanhnhan"/>
    <x v="6"/>
  </r>
  <r>
    <s v="02-09-2025 12:12:01"/>
    <s v="970454_V09025245IBT1eWK2PCHV675599"/>
    <s v="970454_V09025245IBT1eWK2PCHV675599"/>
    <n v="99513209860"/>
    <s v="Thành công"/>
    <s v="NGUYEN THI TRANG NHUNG"/>
    <s v=""/>
    <s v="Chuyển khoản"/>
    <n v="25000"/>
    <s v=""/>
    <s v="QR Code tĩnh đa năng"/>
    <s v="Chuyển khoản Ngân Hàng"/>
    <s v="Ngân hàng hoặc Ví khác"/>
    <s v="NGUYEN THI TRANG NHUNG Chuyen tien.CT tu 5510911214 NGUYEN THI TRANG NHUNG  tai BIDV"/>
    <s v="cfmuoibatrieu"/>
    <x v="18"/>
  </r>
  <r>
    <s v="02-09-2025 12:11:16"/>
    <s v="970454_V09025245BFTVG2AE9Y4C223727"/>
    <s v="970454_V09025245BFTVG2AE9Y4C223727"/>
    <n v="99513208942"/>
    <s v="Thành công"/>
    <s v="NGUYEN THI THOM"/>
    <s v=""/>
    <s v="Chuyển khoản"/>
    <n v="25000"/>
    <s v=""/>
    <s v="QR Code tĩnh đa năng"/>
    <s v="Chuyển khoản Ngân Hàng"/>
    <s v="Ngân hàng hoặc Ví khác"/>
    <s v="MBVCB.10767028028.5245BFTVG2AE9Y4C.NGUYEN THI THOM chuyen tien.CT tu 0371000435345 NGUYEN THI THOM toi 99MM24313M19001759 MOMO_CA PHE MUOI CHU LONG tai BVBank"/>
    <s v="chulong421ch"/>
    <x v="41"/>
  </r>
  <r>
    <s v="02-09-2025 12:11:01"/>
    <s v="970454_V09025245IBT1dWL88PDM569272"/>
    <s v="970454_V09025245IBT1dWL88PDM569272"/>
    <n v="99513208587"/>
    <s v="Thành công"/>
    <s v="MBBANK IBFT"/>
    <s v=""/>
    <s v="Chuyển khoản"/>
    <n v="175000"/>
    <s v=""/>
    <s v="QR Code tĩnh đa năng"/>
    <s v="Chuyển khoản Ngân Hàng"/>
    <s v="Ngân hàng hoặc Ví khác"/>
    <s v="NGUYEN HOANG LAM chuyen tien.CT tu 6879293979 MBBANK IBFT tai MB"/>
    <s v="chulong884phuriengdo"/>
    <x v="14"/>
  </r>
  <r>
    <s v="02-09-2025 12:11:00"/>
    <s v="970454_V09025245IBT1kJQX794M924189"/>
    <s v="970454_V09025245IBT1kJQX794M924189"/>
    <n v="99513208566"/>
    <s v="Thành công"/>
    <s v="NGUYEN VAN THUAN"/>
    <s v=""/>
    <s v="Chuyển khoản"/>
    <n v="25000"/>
    <s v=""/>
    <s v="QR Code tĩnh đa năng"/>
    <s v="Chuyển khoản Ngân Hàng"/>
    <s v="Ngân hàng hoặc Ví khác"/>
    <s v="NGUYEN VAN THUAN chuyen tien FT25246762845606.CT tu 484639397979 NGUYEN VAN THUAN tai TCB"/>
    <s v="cfmuoithanhnhan"/>
    <x v="6"/>
  </r>
  <r>
    <s v="02-09-2025 12:10:48"/>
    <s v="qrc-MOMOJQKW20230803-c482c37f-5222-40eb-a25d-76ea36e65421"/>
    <s v="qrc-MOMOJQKW20230803-c482c37f-5222-40eb-a25d-76ea36e65421"/>
    <n v="99513598583"/>
    <s v="Thành công"/>
    <s v="Lý Thanh Thảo"/>
    <s v="****0615"/>
    <s v="Thanh toán"/>
    <n v="18000"/>
    <s v=""/>
    <s v="QR Code tĩnh đa năng"/>
    <s v="Ví MoMo"/>
    <s v="Ví MoMo"/>
    <s v="Thanh toán cho  CÀ PHÊ MUỐI CHÚ LONG - 244 THÍCH QUẢNG ĐỨC - TDM"/>
    <s v="chulong244tqd"/>
    <x v="34"/>
  </r>
  <r>
    <s v="02-09-2025 12:10:46"/>
    <s v="970454_V09025245IBT1cWJZNIRD314464"/>
    <s v="970454_V09025245IBT1cWJZNIRD314464"/>
    <n v="99513208295"/>
    <s v="Thành công"/>
    <s v="NGUYEN DUC THANG"/>
    <s v=""/>
    <s v="Chuyển khoản"/>
    <n v="25000"/>
    <s v=""/>
    <s v="QR Code tĩnh đa năng"/>
    <s v="Chuyển khoản Ngân Hàng"/>
    <s v="Ngân hàng hoặc Ví khác"/>
    <s v="QR - NGUYEN DUC THANG chuyen tien.CT tu 109840999993 NGUYEN DUC THANG tai Vietin"/>
    <s v="chulong190hvb"/>
    <x v="25"/>
  </r>
  <r>
    <s v="02-09-2025 12:10:46"/>
    <s v="qrc-MOMOJQKW20230803-816d0c8a-d928-47b7-939a-e899d9a2776e"/>
    <s v="qrc-MOMOJQKW20230803-816d0c8a-d928-47b7-939a-e899d9a2776e"/>
    <n v="99513620880"/>
    <s v="Thành công"/>
    <s v="Trần Thị Thúy Sương"/>
    <s v="****2778"/>
    <s v="Thanh toán"/>
    <n v="20000"/>
    <s v=""/>
    <s v="QR Code tĩnh đa năng"/>
    <s v="Ví MoMo"/>
    <s v="Ví MoMo"/>
    <s v="Thanh toán cho  CÀ PHÊ MUỐI CHÚ LONG - 07 BÌNH LONG"/>
    <s v="chulong07bl"/>
    <x v="24"/>
  </r>
  <r>
    <s v="02-09-2025 12:10:13"/>
    <s v="qrc-MOMOJQKW20230803-b9615487-a6ef-4258-b867-a85e4011c82f"/>
    <s v="qrc-MOMOJQKW20230803-b9615487-a6ef-4258-b867-a85e4011c82f"/>
    <n v="99513591828"/>
    <s v="Thành công"/>
    <s v="Trần Thị Thúy Sương"/>
    <s v="****2778"/>
    <s v="Thanh toán"/>
    <n v="150000"/>
    <s v=""/>
    <s v="QR Code tĩnh đa năng"/>
    <s v="Ví MoMo"/>
    <s v="Ví MoMo"/>
    <s v="Thanh toán cho  CÀ PHÊ MUỐI CHÚ LONG - 07 BÌNH LONG"/>
    <s v="chulong07bl"/>
    <x v="24"/>
  </r>
  <r>
    <s v="02-09-2025 12:09:59"/>
    <s v="970454_V09025245BFTVG2AES5C2215387"/>
    <s v="970454_V09025245BFTVG2AES5C2215387"/>
    <n v="99513207311"/>
    <s v="Thành công"/>
    <s v="TRINH CONG THIEN"/>
    <s v=""/>
    <s v="Chuyển khoản"/>
    <n v="25000"/>
    <s v=""/>
    <s v="QR Code tĩnh đa năng"/>
    <s v="Chuyển khoản Ngân Hàng"/>
    <s v="Ngân hàng hoặc Ví khác"/>
    <s v="MBVCB.10767022905.5245BFTVG2AES5C2.TRINH CONG THIEN chuyen tien.CT tu 0331000492364 TRINH CONG THIEN toi 99MM23297M05030936 MOMO_CA PHE MUOI CHU LONG tai BVBank"/>
    <s v="chulong187llq"/>
    <x v="16"/>
  </r>
  <r>
    <s v="02-09-2025 12:09:29"/>
    <s v="970454_V09025245IBT1iWMXLVG5298028"/>
    <s v="970454_V09025245IBT1iWMXLVG5298028"/>
    <n v="99512738565"/>
    <s v="Thành công"/>
    <s v="PHAM ANH HONG"/>
    <s v=""/>
    <s v="Chuyển khoản"/>
    <n v="85000"/>
    <s v=""/>
    <s v="QR Code tĩnh đa năng"/>
    <s v="Chuyển khoản Ngân Hàng"/>
    <s v="Ngân hàng hoặc Ví khác"/>
    <s v="coffee.CT tu 59150154 PHAM ANH HONG tai VPBank"/>
    <s v="cfmuoidthidi"/>
    <x v="8"/>
  </r>
  <r>
    <s v="02-09-2025 12:09:17"/>
    <s v="970454_V09025245IBT1cWJZNSUH312189"/>
    <s v="970454_V09025245IBT1cWJZNSUH312189"/>
    <n v="99512738260"/>
    <s v="Thành công"/>
    <s v="DO NGUYEN HAI DANG"/>
    <s v=""/>
    <s v="Chuyển khoản"/>
    <n v="50000"/>
    <s v=""/>
    <s v="QR Code tĩnh đa năng"/>
    <s v="Chuyển khoản Ngân Hàng"/>
    <s v="Ngân hàng hoặc Ví khác"/>
    <s v="QR - DO NGUYEN HAI DANG chuyen tien.CT tu 102882002817 DO NGUYEN HAI DANG tai Vietin"/>
    <s v="cfmuoithungdao"/>
    <x v="11"/>
  </r>
  <r>
    <s v="02-09-2025 12:09:00"/>
    <s v="970454_V09025245IBT1kJQXGHKB916533"/>
    <s v="970454_V09025245IBT1kJQXGHKB916533"/>
    <n v="99512737905"/>
    <s v="Thành công"/>
    <s v="VND-TGTT-HOANG THU TRANG"/>
    <s v=""/>
    <s v="Chuyển khoản"/>
    <n v="25000"/>
    <s v=""/>
    <s v="QR Code tĩnh đa năng"/>
    <s v="Chuyển khoản Ngân Hàng"/>
    <s v="Ngân hàng hoặc Ví khác"/>
    <s v="HOANG THU TRANG chuyen tien FT25246082443956.CT tu 19031567492031 VND-TGTT-HOANG THU TRANG tai TCB"/>
    <s v="cfmuoitruongdinh"/>
    <x v="9"/>
  </r>
  <r>
    <s v="02-09-2025 12:08:58"/>
    <s v="970454_V09025245IBT1kJQXGHPI916410"/>
    <s v="970454_V09025245IBT1kJQXGHPI916410"/>
    <n v="99512737874"/>
    <s v="Thành công"/>
    <s v="VND-TGTT-NGUYEN THI THANH THUY"/>
    <s v=""/>
    <s v="Chuyển khoản"/>
    <n v="20000"/>
    <s v=""/>
    <s v="QR Code tĩnh đa năng"/>
    <s v="Chuyển khoản Ngân Hàng"/>
    <s v="Ngân hàng hoặc Ví khác"/>
    <s v="NGUYEN THI THANH THUY chuyen tien FT25246191028646.CT tu 19033470210016 VND-TGTT-NGUYEN THI THANH THUY tai TCB"/>
    <s v="cfmuoithanhnhan"/>
    <x v="6"/>
  </r>
  <r>
    <s v="02-09-2025 12:08:40"/>
    <s v="qrc-MOMOJQKW20230803-b59797d2-df2b-4cd0-9403-611271f5321a"/>
    <s v="qrc-MOMOJQKW20230803-b59797d2-df2b-4cd0-9403-611271f5321a"/>
    <n v="99513387015"/>
    <s v="Thành công"/>
    <s v="Huỳnh Thị Ái Lộc"/>
    <s v="****4501"/>
    <s v="Thanh toán"/>
    <n v="20000"/>
    <s v=""/>
    <s v="QR Code tĩnh đa năng"/>
    <s v="Ví MoMo"/>
    <s v="Ví MoMo"/>
    <s v="Thanh toán cho  CÀ PHÊ MUỐI CHÚ LONG - 194 CÁCH MẠNG THÁNG TÁM"/>
    <s v="chulongcmt8"/>
    <x v="29"/>
  </r>
  <r>
    <s v="02-09-2025 12:08:06"/>
    <s v="970454_V09025245IBT1eWK2U5MG650596"/>
    <s v="970454_V09025245IBT1eWK2U5MG650596"/>
    <n v="99512736797"/>
    <s v="Thành công"/>
    <s v="NGUYEN PHUC TAN"/>
    <s v=""/>
    <s v="Chuyển khoản"/>
    <n v="25000"/>
    <s v=""/>
    <s v="QR Code tĩnh đa năng"/>
    <s v="Chuyển khoản Ngân Hàng"/>
    <s v="Ngân hàng hoặc Ví khác"/>
    <s v="NGUYEN PHUC TAN Chuyen tien.CT tu 6521141232 NGUYEN PHUC TAN  tai BIDV"/>
    <s v="chulong244tqd"/>
    <x v="34"/>
  </r>
  <r>
    <s v="02-09-2025 12:08:03"/>
    <s v="970454_V09025245IBT1dWL8ILXU567262"/>
    <s v="970454_V09025245IBT1dWL8ILXU567262"/>
    <n v="99512736722"/>
    <s v="Thành công"/>
    <s v="MBBANK IBFT"/>
    <s v=""/>
    <s v="Chuyển khoản"/>
    <n v="43000"/>
    <s v=""/>
    <s v="QR Code tĩnh đa năng"/>
    <s v="Chuyển khoản Ngân Hàng"/>
    <s v="Ngân hàng hoặc Ví khác"/>
    <s v="LUONG HUU TUYEN chuyen tien.CT tu 0310120564004 MBBANK IBFT tai MB"/>
    <s v="cfmuoitruongdinh"/>
    <x v="9"/>
  </r>
  <r>
    <s v="02-09-2025 12:07:50"/>
    <s v="970454_V09025245IBT1iWMXLWLA296019"/>
    <s v="970454_V09025245IBT1iWMXLWLA296019"/>
    <n v="99512736455"/>
    <s v="Thành công"/>
    <s v="LE GIA HUY"/>
    <s v=""/>
    <s v="Chuyển khoản"/>
    <n v="25000"/>
    <s v=""/>
    <s v="QR Code tĩnh đa năng"/>
    <s v="Chuyển khoản Ngân Hàng"/>
    <s v="Ngân hàng hoặc Ví khác"/>
    <s v="LE GIA HUY chuyen tien.CT tu 0325103847 LE GIA HUY tai VPBank"/>
    <s v="cfmuointrtruc"/>
    <x v="12"/>
  </r>
  <r>
    <s v="02-09-2025 12:07:42"/>
    <s v="970454_V09025245BFTVG2AESIM1201478"/>
    <s v="970454_V09025245BFTVG2AESIM1201478"/>
    <n v="99512736286"/>
    <s v="Thành công"/>
    <s v="HUYNH THI THANH TAM"/>
    <s v=""/>
    <s v="Chuyển khoản"/>
    <n v="50000"/>
    <s v=""/>
    <s v="QR Code tĩnh đa năng"/>
    <s v="Chuyển khoản Ngân Hàng"/>
    <s v="Ngân hàng hoặc Ví khác"/>
    <s v="MBVCB.10766998483.5245BFTVG2AESIM1.HUYNH THI THANH TAM chuyen tien.CT tu 0701000420328 HUYNH THI THANH TAM toi 99MM24107M06044203 MOMO_CA PHE MUOI CHU LONG tai BVBank"/>
    <s v="cfmuoivovkiet"/>
    <x v="46"/>
  </r>
  <r>
    <s v="02-09-2025 12:07:34"/>
    <s v="970454_V09025245BFTVG2AESIY7201011"/>
    <s v="970454_V09025245BFTVG2AESIY7201011"/>
    <n v="99512736123"/>
    <s v="Thành công"/>
    <s v="NGUYEN NGOC THAO VY"/>
    <s v=""/>
    <s v="Chuyển khoản"/>
    <n v="50000"/>
    <s v=""/>
    <s v="QR Code tĩnh đa năng"/>
    <s v="Chuyển khoản Ngân Hàng"/>
    <s v="Ngân hàng hoặc Ví khác"/>
    <s v="MBVCB.10766997987.5245BFTVG2AESIY7.NGUYEN NGOC THAO VY chuyen tien.CT tu 1044819615 NGUYEN NGOC THAO VY toi 99MM24302M91010043 MOMO_CA PHE MUOI CHU LONG tai BVBank"/>
    <s v="chulonghhg"/>
    <x v="26"/>
  </r>
  <r>
    <s v="02-09-2025 12:07:18"/>
    <s v="2VBL14K5URVHAAN50CLD"/>
    <s v="2VBL14K5URVHAAN50CLD"/>
    <n v="99512735788"/>
    <s v="Thành công"/>
    <s v="NGUYEN THANH SANG"/>
    <s v=""/>
    <s v="Chuyển khoản"/>
    <n v="200000"/>
    <s v=""/>
    <s v="QR Code động đa năng"/>
    <s v="Chuyển khoản Ngân Hàng"/>
    <s v="Ngân hàng hoặc Ví khác"/>
    <s v="2VBL14K5URVHAAN50CLD"/>
    <s v="chulong108thd"/>
    <x v="10"/>
  </r>
  <r>
    <s v="02-09-2025 12:07:18"/>
    <s v="970454_V09025245IBT1eWK2UI9Q644918"/>
    <s v="970454_V09025245IBT1eWK2UI9Q644918"/>
    <n v="99512735768"/>
    <s v="Thành công"/>
    <s v="BANH NGOC TU"/>
    <s v=""/>
    <s v="Chuyển khoản"/>
    <n v="180000"/>
    <s v=""/>
    <s v="QR Code tĩnh đa năng"/>
    <s v="Chuyển khoản Ngân Hàng"/>
    <s v="Ngân hàng hoặc Ví khác"/>
    <s v="BANH NGOC TU Chuyen tien.CT tu 1410124484 BANH NGOC TU  tai BIDV"/>
    <s v="cfmuoichulongclassic"/>
    <x v="0"/>
  </r>
  <r>
    <s v="02-09-2025 12:07:16"/>
    <s v="qrc-MOMOJQKW20230803-ccb233a3-3647-49ab-9c3a-b20966988a52"/>
    <s v="qrc-MOMOJQKW20230803-ccb233a3-3647-49ab-9c3a-b20966988a52"/>
    <n v="99513342965"/>
    <s v="Thành công"/>
    <s v="Võ Văn Luân"/>
    <s v="****4971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12:07:14"/>
    <s v="970454_V09025245IBT1kJQXGURV909510"/>
    <s v="970454_V09025245IBT1kJQXGURV909510"/>
    <n v="99512735674"/>
    <s v="Thành công"/>
    <s v="VND-TGTT-VO THANH NGAN"/>
    <s v=""/>
    <s v="Chuyển khoản"/>
    <n v="15000"/>
    <s v=""/>
    <s v="QR Code tĩnh đa năng"/>
    <s v="Chuyển khoản Ngân Hàng"/>
    <s v="Ngân hàng hoặc Ví khác"/>
    <s v="VO THANH NGAN chuyen tien FT25246047460731.CT tu 19072915939017 VND-TGTT-VO THANH NGAN tai TCB"/>
    <s v="chulongcmt8"/>
    <x v="29"/>
  </r>
  <r>
    <s v="02-09-2025 12:06:54"/>
    <s v="970454_V09025245IBT1kJQXGIBT908169"/>
    <s v="970454_V09025245IBT1kJQXGIBT908169"/>
    <n v="99512735207"/>
    <s v="Thành công"/>
    <s v="VND-TGTT-NGUYEN THI THANH THUY"/>
    <s v=""/>
    <s v="Chuyển khoản"/>
    <n v="110000"/>
    <s v=""/>
    <s v="QR Code tĩnh đa năng"/>
    <s v="Chuyển khoản Ngân Hàng"/>
    <s v="Ngân hàng hoặc Ví khác"/>
    <s v="NGUYEN THI THANH THUY chuyen tien FT25246106107940.CT tu 19033470210016 VND-TGTT-NGUYEN THI THANH THUY tai TCB"/>
    <s v="cfmuoithanhnhan"/>
    <x v="6"/>
  </r>
  <r>
    <s v="02-09-2025 12:06:43"/>
    <s v="qrc-MOMOJQKW20230803-e7ce0108-bccd-4ea6-86f9-6c26b99640b7"/>
    <s v="qrc-MOMOJQKW20230803-e7ce0108-bccd-4ea6-86f9-6c26b99640b7"/>
    <n v="99513202569"/>
    <s v="Thành công"/>
    <s v="Huỳnh Thị Ái Lộc"/>
    <s v="****450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2:06:33"/>
    <s v="970454_V09025245IBT1dWL8IB5G560469"/>
    <s v="970454_V09025245IBT1dWL8IB5G560469"/>
    <n v="99512734743"/>
    <s v="Thành công"/>
    <s v="MBBANK IBFT"/>
    <s v=""/>
    <s v="Chuyển khoản"/>
    <n v="45000"/>
    <s v=""/>
    <s v="QR Code tĩnh đa năng"/>
    <s v="Chuyển khoản Ngân Hàng"/>
    <s v="Ngân hàng hoặc Ví khác"/>
    <s v="LE CONG HIEU chuyen tien.CT tu 5556789555999 MBBANK IBFT tai MB"/>
    <s v="cfmuoipquoc"/>
    <x v="3"/>
  </r>
  <r>
    <s v="02-09-2025 12:06:17"/>
    <s v="970454_V09025245IBT1kJQXGSCF905776"/>
    <s v="970454_V09025245IBT1kJQXGSCF905776"/>
    <n v="99512734433"/>
    <s v="Thành công"/>
    <s v="VND-TGTT-SON VU BANG"/>
    <s v=""/>
    <s v="Chuyển khoản"/>
    <n v="18000"/>
    <s v=""/>
    <s v="QR Code tĩnh đa năng"/>
    <s v="Chuyển khoản Ngân Hàng"/>
    <s v="Ngân hàng hoặc Ví khác"/>
    <s v="SON VU BANG chuyen tien FT25246200158483.CT tu 19039064386012 VND-TGTT-SON VU BANG tai TCB"/>
    <s v="cfmuoithungdao"/>
    <x v="11"/>
  </r>
  <r>
    <s v="02-09-2025 12:05:50"/>
    <s v="970454_V09025245VNIBJ2LLVNG9247567"/>
    <s v="970454_V09025245VNIBJ2LLVNG9247567"/>
    <n v="99512733846"/>
    <s v="Thành công"/>
    <s v="NGUYEN THAI VY"/>
    <s v=""/>
    <s v="Chuyển khoản"/>
    <n v="50000"/>
    <s v=""/>
    <s v="QR Code tĩnh đa năng"/>
    <s v="Chuyển khoản Ngân Hàng"/>
    <s v="Ngân hàng hoặc Ví khác"/>
    <s v="NGUYEN THAI VY CHUYEN TIEN DEN MOMO_CA PHE MUOI CHU LONG - 99MM24157M09093799"/>
    <s v="cfmuoithungdao"/>
    <x v="11"/>
  </r>
  <r>
    <s v="02-09-2025 12:05:42"/>
    <s v="qrc-MOMOJQKW20230803-6ddd077c-e0ca-4017-a420-b085bd250359"/>
    <s v="qrc-MOMOJQKW20230803-6ddd077c-e0ca-4017-a420-b085bd250359"/>
    <n v="99513112458"/>
    <s v="Thành công"/>
    <s v="Lê Kim Tiểu My"/>
    <s v="****9085"/>
    <s v="Thanh toán"/>
    <n v="36000"/>
    <s v=""/>
    <s v="QR Code tĩnh đa năng"/>
    <s v="Ví MoMo"/>
    <s v="Ví MoMo"/>
    <s v="Thanh toán cho  CÀ PHÊ MUỐI CHÚ LONG - TRẦN HƯNG ĐẠO - BÌNH DƯƠNG"/>
    <s v="cfmuoithungdao"/>
    <x v="11"/>
  </r>
  <r>
    <s v="02-09-2025 12:04:40"/>
    <s v="qrc-MOMOJQKW20230803-20a9adf9-4259-4358-adc7-8b04dd613680"/>
    <s v="qrc-MOMOJQKW20230803-20a9adf9-4259-4358-adc7-8b04dd613680"/>
    <n v="99513012373"/>
    <s v="Thành công"/>
    <s v="Mai Công Vinh"/>
    <s v="****2253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12:04:23"/>
    <s v="970454_V09025245IBT1iWMXH4F3507613"/>
    <s v="970454_V09025245IBT1iWMXH4F3507613"/>
    <n v="99512431631"/>
    <s v="Thành công"/>
    <s v="NGUYEN THANH LOI"/>
    <s v=""/>
    <s v="Chuyển khoản"/>
    <n v="25000"/>
    <s v=""/>
    <s v="QR Code tĩnh đa năng"/>
    <s v="Chuyển khoản Ngân Hàng"/>
    <s v="Ngân hàng hoặc Ví khác"/>
    <s v="Nguyen Thanh Loi chuyen tien QR.CT tu 97678978888 NGUYEN THANH LOI tai TPBank"/>
    <s v="cfmuoichulongclassic"/>
    <x v="0"/>
  </r>
  <r>
    <s v="02-09-2025 12:04:03"/>
    <s v="970454_V09025245IBT1iWMXHB2F291339"/>
    <s v="970454_V09025245IBT1iWMXHB2F291339"/>
    <n v="99512431269"/>
    <s v="Thành công"/>
    <s v="NGUYEN HUU PHUOC"/>
    <s v=""/>
    <s v="Chuyển khoản"/>
    <n v="36000"/>
    <s v=""/>
    <s v="QR Code tĩnh đa năng"/>
    <s v="Chuyển khoản Ngân Hàng"/>
    <s v="Ngân hàng hoặc Ví khác"/>
    <s v="NGUYEN HUU PHUOC chuyen tien.CT tu 2199201810 NGUYEN HUU PHUOC tai VPBank"/>
    <s v="chulong101tqd"/>
    <x v="32"/>
  </r>
  <r>
    <s v="02-09-2025 12:04:02"/>
    <s v="970454_V09025245IBT1eWK28HG3622909"/>
    <s v="970454_V09025245IBT1eWK28HG3622909"/>
    <n v="99512431239"/>
    <s v="Thành công"/>
    <s v="CHAU THANH TRUC"/>
    <s v=""/>
    <s v="Chuyển khoản"/>
    <n v="36000"/>
    <s v=""/>
    <s v="QR Code tĩnh đa năng"/>
    <s v="Chuyển khoản Ngân Hàng"/>
    <s v="Ngân hàng hoặc Ví khác"/>
    <s v="CHAU THANH TRUC Chuyen tien.CT tu 3680663980 CHAU THANH TRUC  tai BIDV"/>
    <s v="chulong07bl"/>
    <x v="24"/>
  </r>
  <r>
    <s v="02-09-2025 12:03:24"/>
    <s v="970454_V09025245IBT1kJQXAGBQ894367"/>
    <s v="970454_V09025245IBT1kJQXAGBQ894367"/>
    <n v="99512430430"/>
    <s v="Thành công"/>
    <s v="PHAM THI XUAN TRANG"/>
    <s v=""/>
    <s v="Chuyển khoản"/>
    <n v="25000"/>
    <s v=""/>
    <s v="QR Code tĩnh đa năng"/>
    <s v="Chuyển khoản Ngân Hàng"/>
    <s v="Ngân hàng hoặc Ví khác"/>
    <s v="PHAM THI XUAN TRANG chuyen tien FT25246203551530.CT tu 8129061998 PHAM THI XUAN TRANG tai TCB"/>
    <s v="chulong71hg"/>
    <x v="30"/>
  </r>
  <r>
    <s v="02-09-2025 12:02:25"/>
    <s v="970454_61625MBJL1369427"/>
    <s v="970454_61625MBJL1369427"/>
    <n v="99512329039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ASDDF Minh dung Zalopay chuyen tien"/>
    <s v="chulongnhc"/>
    <x v="31"/>
  </r>
  <r>
    <s v="02-09-2025 12:02:18"/>
    <s v="970454_V09025245IBT1iWMXHD6Q288998"/>
    <s v="970454_V09025245IBT1iWMXHD6Q288998"/>
    <n v="99512328881"/>
    <s v="Thành công"/>
    <s v="BUI TUAN KHANH"/>
    <s v=""/>
    <s v="Chuyển khoản"/>
    <n v="120000"/>
    <s v=""/>
    <s v="QR Code tĩnh đa năng"/>
    <s v="Chuyển khoản Ngân Hàng"/>
    <s v="Ngân hàng hoặc Ví khác"/>
    <s v="BUI TUAN KHANH transfer.CT tu 868681996 BUI TUAN KHANH tai VPBank"/>
    <s v="cfmuoiduonglang"/>
    <x v="7"/>
  </r>
  <r>
    <s v="02-09-2025 12:02:08"/>
    <s v="970454_V09025245IBT1cWJZR4HH298657"/>
    <s v="970454_V09025245IBT1cWJZR4HH298657"/>
    <n v="99511919763"/>
    <s v="Thành công"/>
    <s v="TRAN VAN TRUONG"/>
    <s v=""/>
    <s v="Chuyển khoản"/>
    <n v="38000"/>
    <s v=""/>
    <s v="QR Code tĩnh đa năng"/>
    <s v="Chuyển khoản Ngân Hàng"/>
    <s v="Ngân hàng hoặc Ví khác"/>
    <s v="QR - TRAN VAN TRUONG chuyen tien.CT tu 100878743978 TRAN VAN TRUONG tai Vietin"/>
    <s v="chulonghhg"/>
    <x v="26"/>
  </r>
  <r>
    <s v="02-09-2025 12:01:12"/>
    <s v="qrc-MOMOJQKW20230803-a4a52d0c-03c9-42a7-a5bb-80d191c444b5"/>
    <s v="qrc-MOMOJQKW20230803-a4a52d0c-03c9-42a7-a5bb-80d191c444b5"/>
    <n v="99512622153"/>
    <s v="Thành công"/>
    <s v="Phan Khánh Duy"/>
    <s v="****9010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1:59:55"/>
    <s v="970454_61625MBJL1369265"/>
    <s v="970454_61625MBJL1369265"/>
    <n v="99511916933"/>
    <s v="Thành công"/>
    <s v="MOMO_CA PHE MUOI CHU LONG"/>
    <s v=""/>
    <s v="Chuyển khoản"/>
    <n v="18000"/>
    <s v=""/>
    <s v="QR Code tĩnh đa năng"/>
    <s v="Chuyển khoản Ngân Hàng"/>
    <s v="Ngân hàng hoặc Ví khác"/>
    <s v="ZPBV7466MAS6GJ Nguyen dung Zalopay chuyen tien"/>
    <s v="cfmuoilongthanh"/>
    <x v="35"/>
  </r>
  <r>
    <s v="02-09-2025 11:58:55"/>
    <s v="970454_V09025245IBT1dWL8VRB3527045"/>
    <s v="970454_V09025245IBT1dWL8VRB3527045"/>
    <n v="99511915810"/>
    <s v="Thành công"/>
    <s v="MBBANK IBFT"/>
    <s v=""/>
    <s v="Chuyển khoản"/>
    <n v="25000"/>
    <s v=""/>
    <s v="QR Code tĩnh đa năng"/>
    <s v="Chuyển khoản Ngân Hàng"/>
    <s v="Ngân hàng hoặc Ví khác"/>
    <s v="LUU THUY DUONG chuyen tien.CT tu 111122222 MBBANK IBFT tai MB"/>
    <s v="cfmuoithanhnhan"/>
    <x v="6"/>
  </r>
  <r>
    <s v="02-09-2025 11:58:03"/>
    <s v="JPEVB9LMCEXA4IN80P7L"/>
    <s v="JPEVB9LMCEXA4IN80P7L"/>
    <n v="99511914767"/>
    <s v="Thành công"/>
    <s v="TAT VINH QUE"/>
    <s v=""/>
    <s v="Chuyển khoản"/>
    <n v="54000"/>
    <s v=""/>
    <s v="QR Code động đa năng"/>
    <s v="Chuyển khoản Ngân Hàng"/>
    <s v="Ngân hàng hoặc Ví khác"/>
    <s v="JPEVB9LMCEXA4IN80P7L"/>
    <s v="chulong301ndc"/>
    <x v="5"/>
  </r>
  <r>
    <s v="02-09-2025 11:58:00"/>
    <s v="970454_V09025245IBT1iWMXZKVG283691"/>
    <s v="970454_V09025245IBT1iWMXZKVG283691"/>
    <n v="99511914678"/>
    <s v="Thành công"/>
    <s v="PHAM MINH DUC"/>
    <s v=""/>
    <s v="Chuyển khoản"/>
    <n v="25000"/>
    <s v=""/>
    <s v="QR Code tĩnh đa năng"/>
    <s v="Chuyển khoản Ngân Hàng"/>
    <s v="Ngân hàng hoặc Ví khác"/>
    <s v="PHAM MINH DUC transfer.CT tu 206089757 PHAM MINH DUC tai VPBank"/>
    <s v="chulonghvb"/>
    <x v="28"/>
  </r>
  <r>
    <s v="02-09-2025 11:57:37"/>
    <s v="NKWLB9LMCE8HGLU20ZUK"/>
    <s v="NKWLB9LMCE8HGLU20ZUK"/>
    <n v="99512203207"/>
    <s v="Thành công"/>
    <s v="Nguyễn Tuấn Anh"/>
    <s v="****8677"/>
    <s v="Thanh toán"/>
    <n v="25000"/>
    <s v=""/>
    <s v="QR Code động đa năng"/>
    <s v="Ví MoMo"/>
    <s v="Ví MoMo"/>
    <s v="NKWLB9LMCE8HGLU20ZUK"/>
    <s v="cfmuoichulongkvc"/>
    <x v="27"/>
  </r>
  <r>
    <s v="02-09-2025 11:57:30"/>
    <s v="970454_V09025245BFTVG2AESAP1139059"/>
    <s v="970454_V09025245BFTVG2AESAP1139059"/>
    <n v="99511554829"/>
    <s v="Thành công"/>
    <s v="NGUYEN THI TUYET VAN"/>
    <s v=""/>
    <s v="Chuyển khoản"/>
    <n v="50000"/>
    <s v=""/>
    <s v="QR Code tĩnh đa năng"/>
    <s v="Chuyển khoản Ngân Hàng"/>
    <s v="Ngân hàng hoặc Ví khác"/>
    <s v="MBVCB.10766907677.5245BFTVG2AESAP1.NGUYEN THI TUYET VAN chuyen tien.CT tu 1019858817 NGUYEN THI TUYET VAN toi 99MM24085M27127372 MOMO_CA PHE MUOI CHU LONG tai BVBank"/>
    <s v="cfmuoithanhnhan"/>
    <x v="6"/>
  </r>
  <r>
    <s v="02-09-2025 11:57:21"/>
    <s v="970454_V09025245IBT1cWJZR1UH291106"/>
    <s v="970454_V09025245IBT1cWJZR1UH291106"/>
    <n v="99511554674"/>
    <s v="Thành công"/>
    <s v="TRAN LE HOANG DIEP"/>
    <s v=""/>
    <s v="Chuyển khoản"/>
    <n v="81000"/>
    <s v=""/>
    <s v="QR Code tĩnh đa năng"/>
    <s v="Chuyển khoản Ngân Hàng"/>
    <s v="Ngân hàng hoặc Ví khác"/>
    <s v="QR - TRAN LE HOANG DIEP chuyen tien.CT tu 100875186900 TRAN LE HOANG DIEP tai Vietin"/>
    <s v="cfmuoichulongclassic"/>
    <x v="0"/>
  </r>
  <r>
    <s v="02-09-2025 11:56:36"/>
    <s v="970454_V09025245IBT1kJQX4251867276"/>
    <s v="970454_V09025245IBT1kJQX4251867276"/>
    <n v="99511553768"/>
    <s v="Thành công"/>
    <s v="PHAM THI HAI AN"/>
    <s v=""/>
    <s v="Chuyển khoản"/>
    <n v="1710000"/>
    <s v=""/>
    <s v="QR Code tĩnh đa năng"/>
    <s v="Chuyển khoản Ngân Hàng"/>
    <s v="Ngân hàng hoặc Ví khác"/>
    <s v="PHAM THI HAI AN chuyen tien FT25246955798501.CT tu 3926051988 PHAM THI HAI AN tai TCB"/>
    <s v="cfmuoivvkiet"/>
    <x v="40"/>
  </r>
  <r>
    <s v="02-09-2025 11:56:07"/>
    <s v="JPEVB9LMC9HOP2S80L8J"/>
    <s v="JPEVB9LMC9HOP2S80L8J"/>
    <n v="99512038428"/>
    <s v="Thành công"/>
    <s v="Phan Bảo Trân"/>
    <s v="****8605"/>
    <s v="Thanh toán"/>
    <n v="15000"/>
    <s v=""/>
    <s v="QR Code động đa năng"/>
    <s v="Ví MoMo"/>
    <s v="Ví MoMo"/>
    <s v="JPEVB9LMC9HOP2S80L8J"/>
    <s v="chulong301ndc"/>
    <x v="5"/>
  </r>
  <r>
    <s v="02-09-2025 11:55:52"/>
    <s v="970454_V09025245IBT1fWUWPFM2128834"/>
    <s v="970454_V09025245IBT1fWUWPFM2128834"/>
    <n v="99511552880"/>
    <s v="Thành công"/>
    <s v="LE THI LANH"/>
    <s v=""/>
    <s v="Chuyển khoản"/>
    <n v="45000"/>
    <s v=""/>
    <s v="QR Code tĩnh đa năng"/>
    <s v="Chuyển khoản Ngân Hàng"/>
    <s v="Ngân hàng hoặc Ví khác"/>
    <s v="MBVCB.10766892454.128834.LE THI LANH chuyen tien.CT tu 9969733921 LE THI LANH toi 99MM24107M34043986 MOMO_CA PHE MUOI CHU LONG tai BVBank"/>
    <s v="cfmuoipquoc"/>
    <x v="3"/>
  </r>
  <r>
    <s v="02-09-2025 11:55:46"/>
    <s v="970454_V09025245IBT1dWL8VM52502645"/>
    <s v="970454_V09025245IBT1dWL8VM52502645"/>
    <n v="99511552808"/>
    <s v="Thành công"/>
    <s v="MBBANK IBFT"/>
    <s v=""/>
    <s v="Chuyển khoản"/>
    <n v="25000"/>
    <s v=""/>
    <s v="QR Code tĩnh đa năng"/>
    <s v="Chuyển khoản Ngân Hàng"/>
    <s v="Ngân hàng hoặc Ví khác"/>
    <s v="NGUYEN NGOC MINH chuyen tien.CT tu 7170188111996 MBBANK IBFT tai MB"/>
    <s v="cfmuoipquoc"/>
    <x v="3"/>
  </r>
  <r>
    <s v="02-09-2025 11:55:44"/>
    <s v="970454_V09025245IBT1cWJZXRMN286933"/>
    <s v="970454_V09025245IBT1cWJZXRMN286933"/>
    <n v="99511552766"/>
    <s v="Thành công"/>
    <s v="NGUYEN THI ANH NGOC"/>
    <s v=""/>
    <s v="Chuyển khoản"/>
    <n v="36000"/>
    <s v=""/>
    <s v="QR Code tĩnh đa năng"/>
    <s v="Chuyển khoản Ngân Hàng"/>
    <s v="Ngân hàng hoặc Ví khác"/>
    <s v="QR - NGUYEN THI ANH NGOC chuyen tien.CT tu 104878643965 NGUYEN THI ANH NGOC tai Vietin"/>
    <s v="cfmuoitrangbom"/>
    <x v="2"/>
  </r>
  <r>
    <s v="02-09-2025 11:55:43"/>
    <s v="970454_V09025245IBT1kJQXBNCC863752"/>
    <s v="970454_V09025245IBT1kJQXBNCC863752"/>
    <n v="99511552741"/>
    <s v="Thành công"/>
    <s v="VND-TGTT-NGUYEN UT HAU"/>
    <s v=""/>
    <s v="Chuyển khoản"/>
    <n v="18000"/>
    <s v=""/>
    <s v="QR Code tĩnh đa năng"/>
    <s v="Chuyển khoản Ngân Hàng"/>
    <s v="Ngân hàng hoặc Ví khác"/>
    <s v="NGUYEN UT HAU chuyen tien FT25246121079207.CT tu 19071638074015 VND-TGTT-NGUYEN UT HAU tai TCB"/>
    <s v="chulongnhc"/>
    <x v="31"/>
  </r>
  <r>
    <s v="02-09-2025 11:55:41"/>
    <s v="970454_V09025245BFTVG2AES2GJ127561"/>
    <s v="970454_V09025245BFTVG2AES2GJ127561"/>
    <n v="99511552691"/>
    <s v="Thành công"/>
    <s v="TRIEU HOANG YEN"/>
    <s v=""/>
    <s v="Chuyển khoản"/>
    <n v="50000"/>
    <s v=""/>
    <s v="QR Code tĩnh đa năng"/>
    <s v="Chuyển khoản Ngân Hàng"/>
    <s v="Ngân hàng hoặc Ví khác"/>
    <s v="MBVCB.10766891338.5245BFTVG2AES2GJ.TRIEU HOANG YEN chuyen tien.CT tu 9335521302 TRIEU HOANG YEN toi 99MM23359M51027127 MOMO_CA PHE MUOI CHU LONG tai BVBank"/>
    <s v="cfmuoilongthanh"/>
    <x v="35"/>
  </r>
  <r>
    <s v="02-09-2025 11:55:38"/>
    <s v="89LZB9LMC77FPBTM0TJQ"/>
    <s v="89LZB9LMC77FPBTM0TJQ"/>
    <n v="99511552631"/>
    <s v="Thành công"/>
    <s v="TRAN NGOC THAO"/>
    <s v=""/>
    <s v="Chuyển khoản"/>
    <n v="25000"/>
    <s v=""/>
    <s v="QR Code động đa năng"/>
    <s v="Chuyển khoản Ngân Hàng"/>
    <s v="Ngân hàng hoặc Ví khác"/>
    <s v="89LZB9LMC77FPBTM0TJQ"/>
    <s v="cfmuoicamau"/>
    <x v="47"/>
  </r>
  <r>
    <s v="02-09-2025 11:55:24"/>
    <s v="970454_V09025245IBT1hQFCEJ3V036754"/>
    <s v="970454_V09025245IBT1hQFCEJ3V036754"/>
    <n v="99511552362"/>
    <s v="Thành công"/>
    <s v="SACOMBANK"/>
    <s v=""/>
    <s v="Chuyển khoản"/>
    <n v="18000"/>
    <s v=""/>
    <s v="QR Code tĩnh đa năng"/>
    <s v="Chuyển khoản Ngân Hàng"/>
    <s v="Ngân hàng hoặc Ví khác"/>
    <s v="IBFT NGUYEN THI THANH TRUC chuyen tien.CT tu 070124120053 SACOMBANK tai SACOMBANK"/>
    <s v="cfmuoi46ntrtr"/>
    <x v="23"/>
  </r>
  <r>
    <s v="02-09-2025 11:55:19"/>
    <s v="qrc-MOMOJQKW20230803-80c2b17c-6b9c-46b5-a4b1-93054ed42355"/>
    <s v="qrc-MOMOJQKW20230803-80c2b17c-6b9c-46b5-a4b1-93054ed42355"/>
    <n v="99511918888"/>
    <s v="Thành công"/>
    <s v="Vũ Kim Nhung"/>
    <s v="****5706"/>
    <s v="Thanh toán"/>
    <n v="20000"/>
    <s v=""/>
    <s v="QR Code tĩnh đa năng"/>
    <s v="Ví MoMo"/>
    <s v="Ví MoMo"/>
    <s v="Thanh toán cho  CÀ PHÊ MUỐI CHÚ LONG - 330 Trương Định"/>
    <s v="cfmuoitruongdinh"/>
    <x v="9"/>
  </r>
  <r>
    <s v="02-09-2025 11:55:15"/>
    <s v="970454_V09025245IBT1iWMXZVDR467432"/>
    <s v="970454_V09025245IBT1iWMXZVDR467432"/>
    <n v="99511552147"/>
    <s v="Thành công"/>
    <s v="NGUYEN THI YEN NGOC"/>
    <s v=""/>
    <s v="Chuyển khoản"/>
    <n v="75000"/>
    <s v=""/>
    <s v="QR Code tĩnh đa năng"/>
    <s v="Chuyển khoản Ngân Hàng"/>
    <s v="Ngân hàng hoặc Ví khác"/>
    <s v="Nguyen Thi Yen Ngoc chuyen tien QR.CT tu 03714558201 NGUYEN THI YEN NGOC tai TPBank"/>
    <s v="cfmuoichulongclassic"/>
    <x v="0"/>
  </r>
  <r>
    <s v="02-09-2025 11:55:02"/>
    <s v="970454_V09025245IBT1dWL8VCRN509460"/>
    <s v="970454_V09025245IBT1dWL8VCRN509460"/>
    <n v="99511551902"/>
    <s v="Thành công"/>
    <s v="MBBANK IBFT"/>
    <s v=""/>
    <s v="Chuyển khoản"/>
    <n v="20000"/>
    <s v=""/>
    <s v="QR Code tĩnh đa năng"/>
    <s v="Chuyển khoản Ngân Hàng"/>
    <s v="Ngân hàng hoặc Ví khác"/>
    <s v="NGUYEN NHAT PHI TRUONG chuyen tien.CT tu 0358740149 MBBANK IBFT tai MB"/>
    <s v="cfmuoithungdao"/>
    <x v="11"/>
  </r>
  <r>
    <s v="02-09-2025 11:54:17"/>
    <s v="970454_V09025245VNIBJ2LLVXGP188397"/>
    <s v="970454_V09025245VNIBJ2LLVXGP188397"/>
    <n v="99511550975"/>
    <s v="Thành công"/>
    <s v="NGUYEN QUANG VINH"/>
    <s v=""/>
    <s v="Chuyển khoản"/>
    <n v="50000"/>
    <s v=""/>
    <s v="QR Code tĩnh đa năng"/>
    <s v="Chuyển khoản Ngân Hàng"/>
    <s v="Ngân hàng hoặc Ví khác"/>
    <s v="NGUYEN QUANG VINH CHUYEN TIEN DEN MOMO_CA PHE MUOI CHU LONG - 99MM24157M78095712"/>
    <s v="cfmuoiduonglang"/>
    <x v="7"/>
  </r>
  <r>
    <s v="02-09-2025 11:54:07"/>
    <s v="970454_V09025245IBT1iWMXZ1H6462090"/>
    <s v="970454_V09025245IBT1iWMXZ1H6462090"/>
    <n v="99511550797"/>
    <s v="Thành công"/>
    <s v="NGUYEN QUANG THINH"/>
    <s v=""/>
    <s v="Chuyển khoản"/>
    <n v="25000"/>
    <s v=""/>
    <s v="QR Code tĩnh đa năng"/>
    <s v="Chuyển khoản Ngân Hàng"/>
    <s v="Ngân hàng hoặc Ví khác"/>
    <s v="Nguyen Quang Thinh chuyen tien QR.CT tu 04344736601 NGUYEN QUANG THINH tai TPBank"/>
    <s v="chulonghhg"/>
    <x v="26"/>
  </r>
  <r>
    <s v="02-09-2025 11:53:04"/>
    <s v="970454_V09025245IBT1kJQXBURY853109"/>
    <s v="970454_V09025245IBT1kJQXBURY853109"/>
    <n v="99511040630"/>
    <s v="Thành công"/>
    <s v="VND-TGTT-MAI HONG NHI"/>
    <s v=""/>
    <s v="Chuyển khoản"/>
    <n v="48000"/>
    <s v=""/>
    <s v="QR Code tĩnh đa năng"/>
    <s v="Chuyển khoản Ngân Hàng"/>
    <s v="Ngân hàng hoặc Ví khác"/>
    <s v="MAI HONG NHI chuyen tien FT25246575349141.CT tu 19037842344011 VND-TGTT-MAI HONG NHI tai TCB"/>
    <s v="cfmuoihtp"/>
    <x v="42"/>
  </r>
  <r>
    <s v="02-09-2025 11:52:58"/>
    <s v="970454_V09025245BFTVG2AEXIY1110857"/>
    <s v="970454_V09025245BFTVG2AEXIY1110857"/>
    <n v="99511040537"/>
    <s v="Thành công"/>
    <s v="NGUYEN THI KIM NGAN"/>
    <s v=""/>
    <s v="Chuyển khoản"/>
    <n v="25000"/>
    <s v=""/>
    <s v="QR Code tĩnh đa năng"/>
    <s v="Chuyển khoản Ngân Hàng"/>
    <s v="Ngân hàng hoặc Ví khác"/>
    <s v="MBVCB.10766866274.5245BFTVG2AEXIY1.NGUYEN THI KIM NGAN chuyen tien.CT tu 1036584540 NGUYEN THI KIM NGAN toi 99MM23359M71018042 MOMO_CA PHE MUOI CHU LONG tai BVBank"/>
    <s v="cfmuoileduan"/>
    <x v="13"/>
  </r>
  <r>
    <s v="02-09-2025 11:52:38"/>
    <s v="970454_V09025245BFTVG2AEXD4I108577"/>
    <s v="970454_V09025245BFTVG2AEXD4I108577"/>
    <n v="99511040137"/>
    <s v="Thành công"/>
    <s v="TRAN TRONG SON"/>
    <s v=""/>
    <s v="Chuyển khoản"/>
    <n v="38000"/>
    <s v=""/>
    <s v="QR Code tĩnh đa năng"/>
    <s v="Chuyển khoản Ngân Hàng"/>
    <s v="Ngân hàng hoặc Ví khác"/>
    <s v="MBVCB.10766864219.5245BFTVG2AEXD4I.TRAN TRONG SON chuyen tien.CT tu 0081001182968 TRAN TRONG SON toi 99MM24302M91010043 MOMO_CA PHE MUOI CHU LONG tai BVBank"/>
    <s v="chulonghhg"/>
    <x v="26"/>
  </r>
  <r>
    <s v="02-09-2025 11:52:24"/>
    <s v="970454_V09025245IBT1iWMX6FY3276649"/>
    <s v="970454_V09025245IBT1iWMX6FY3276649"/>
    <n v="99510949870"/>
    <s v="Thành công"/>
    <s v="NGUYEN NGOC HAI"/>
    <s v=""/>
    <s v="Chuyển khoản"/>
    <n v="75000"/>
    <s v=""/>
    <s v="QR Code tĩnh đa năng"/>
    <s v="Chuyển khoản Ngân Hàng"/>
    <s v="Ngân hàng hoặc Ví khác"/>
    <s v="NGUYEN NGOC HAI chuyen tien.CT tu 2828756666 NGUYEN NGOC HAI tai VPBank"/>
    <s v="cfmuoiduonglang"/>
    <x v="7"/>
  </r>
  <r>
    <s v="02-09-2025 11:52:14"/>
    <s v="970454_V09025245IBT1cWJZXG4B281186"/>
    <s v="970454_V09025245IBT1cWJZXG4B281186"/>
    <n v="99510949681"/>
    <s v="Thành công"/>
    <s v="VU QUANG TUAN"/>
    <s v=""/>
    <s v="Chuyển khoản"/>
    <n v="25000"/>
    <s v=""/>
    <s v="QR Code tĩnh đa năng"/>
    <s v="Chuyển khoản Ngân Hàng"/>
    <s v="Ngân hàng hoặc Ví khác"/>
    <s v="QR - VU QUANG TUAN chuyen tien.CT tu 109880299113 VU QUANG TUAN tai Vietin"/>
    <s v="chulong244tqd"/>
    <x v="34"/>
  </r>
  <r>
    <s v="02-09-2025 11:52:12"/>
    <s v="970454_V09025245IBT1cWJZXGPX281155"/>
    <s v="970454_V09025245IBT1cWJZXGPX281155"/>
    <n v="99510949643"/>
    <s v="Thành công"/>
    <s v="THACH NHU QUAN"/>
    <s v=""/>
    <s v="Chuyển khoản"/>
    <n v="18000"/>
    <s v=""/>
    <s v="QR Code tĩnh đa năng"/>
    <s v="Chuyển khoản Ngân Hàng"/>
    <s v="Ngân hàng hoặc Ví khác"/>
    <s v="QR - THACH NHU QUAN chuyen tien.CT tu 105872841529 THACH NHU QUAN tai Vietin"/>
    <s v="cfmuoithanhnhan"/>
    <x v="6"/>
  </r>
  <r>
    <s v="02-09-2025 11:52:05"/>
    <s v="970454_V09025245IBT1dWL8DBGJ496500"/>
    <s v="970454_V09025245IBT1dWL8DBGJ496500"/>
    <n v="99510949472"/>
    <s v="Thành công"/>
    <s v="MBBANK IBFT"/>
    <s v=""/>
    <s v="Chuyển khoản"/>
    <n v="80000"/>
    <s v=""/>
    <s v="QR Code tĩnh đa năng"/>
    <s v="Chuyển khoản Ngân Hàng"/>
    <s v="Ngân hàng hoặc Ví khác"/>
    <s v="Phan Quynh Anh chuyen tien tu ViettelMoney.CT tu 9704229283352529 MBBANK IBFT tai MB"/>
    <s v="cfmuoithanhnhan"/>
    <x v="6"/>
  </r>
  <r>
    <s v="02-09-2025 11:52:04"/>
    <s v="JPEVB9LMBY12C24L060U"/>
    <s v="JPEVB9LMBY12C24L060U"/>
    <n v="99510949456"/>
    <s v="Thành công"/>
    <s v="HUYNH THU THAO"/>
    <s v=""/>
    <s v="Chuyển khoản"/>
    <n v="50000"/>
    <s v=""/>
    <s v="QR Code động đa năng"/>
    <s v="Chuyển khoản Ngân Hàng"/>
    <s v="Ngân hàng hoặc Ví khác"/>
    <s v="JPEVB9LMBY12C24L060U"/>
    <s v="chulong301ndc"/>
    <x v="5"/>
  </r>
  <r>
    <s v="02-09-2025 11:51:32"/>
    <s v="970454_V09025245IBT1hQFCK6HW028119"/>
    <s v="970454_V09025245IBT1hQFCK6HW028119"/>
    <n v="99510948812"/>
    <s v="Thành công"/>
    <s v="SACOMBANK"/>
    <s v=""/>
    <s v="Chuyển khoản"/>
    <n v="120000"/>
    <s v=""/>
    <s v="QR Code tĩnh đa năng"/>
    <s v="Chuyển khoản Ngân Hàng"/>
    <s v="Ngân hàng hoặc Ví khác"/>
    <s v="IBFT DOAN THI NGOC HA chuyen tien.CT tu 030931514612 SACOMBANK tai SACOMBANK"/>
    <s v="cfmuoidthidi"/>
    <x v="8"/>
  </r>
  <r>
    <s v="02-09-2025 11:51:24"/>
    <s v="970454_V09025245IBT1fWUWPARE223664"/>
    <s v="970454_V09025245IBT1fWUWPARE223664"/>
    <n v="99510948645"/>
    <s v="Thành công"/>
    <s v="TRANSFER"/>
    <s v=""/>
    <s v="Chuyển khoản"/>
    <n v="25000"/>
    <s v=""/>
    <s v="QR Code tĩnh đa năng"/>
    <s v="Chuyển khoản Ngân Hàng"/>
    <s v="Ngân hàng hoặc Ví khác"/>
    <s v="TIEU NGUYEN AI THUONG chuyen tien, ma GD 100000005816365.CT tu 053761560001 TRANSFER tai LPBank"/>
    <s v="cfmuoitravinh"/>
    <x v="39"/>
  </r>
  <r>
    <s v="02-09-2025 11:51:18"/>
    <s v="qrc-MOMOJQKW20230803-c0490f02-ce8b-405b-b224-2d5b2dacbd86"/>
    <s v="qrc-MOMOJQKW20230803-c0490f02-ce8b-405b-b224-2d5b2dacbd86"/>
    <n v="99511556105"/>
    <s v="Thành công"/>
    <s v="Trần Nguyễn Nam   Như"/>
    <s v="****1931"/>
    <s v="Thanh toán"/>
    <n v="75000"/>
    <s v=""/>
    <s v="QR Code tĩnh đa năng"/>
    <s v="Ví MoMo"/>
    <s v="Ví MoMo"/>
    <s v="Thanh toán cho  CÀ PHÊ MUỐI CHÚ LONG CLASSIC"/>
    <s v="cfmuoichulongclassic"/>
    <x v="0"/>
  </r>
  <r>
    <s v="02-09-2025 11:50:48"/>
    <s v="970454_V09025245BFTVG2AEXSL8096941"/>
    <s v="970454_V09025245BFTVG2AEXSL8096941"/>
    <n v="99510947922"/>
    <s v="Thành công"/>
    <s v="LE KIM NGAN"/>
    <s v=""/>
    <s v="Chuyển khoản"/>
    <n v="20000"/>
    <s v=""/>
    <s v="QR Code tĩnh đa năng"/>
    <s v="Chuyển khoản Ngân Hàng"/>
    <s v="Ngân hàng hoặc Ví khác"/>
    <s v="MBVCB.10766844045.5245BFTVG2AEXSL8.LE KIM NGAN chuyen tien.CT tu 0171003484614 LE KIM NGAN toi 99MM23356M40018753 MOMO_CA PHE MUOI CHU LONG tai BVBank"/>
    <s v="chulong71hg"/>
    <x v="30"/>
  </r>
  <r>
    <s v="02-09-2025 11:50:34"/>
    <s v="970454_V09025245IBT1aWWD2IXG843983"/>
    <s v="970454_V09025245IBT1aWWD2IXG843983"/>
    <n v="99510947588"/>
    <s v="Thành công"/>
    <s v="AGRIBANK"/>
    <s v=""/>
    <s v="Chuyển khoản"/>
    <n v="25000"/>
    <s v=""/>
    <s v="QR Code tĩnh đa năng"/>
    <s v="Chuyển khoản Ngân Hàng"/>
    <s v="Ngân hàng hoặc Ví khác"/>
    <s v="VCCB;99MM23359M71018042;TRAN DINH HUY chuyen tien.CT tu 5229205205935 AGRIBANK tai Agri"/>
    <s v="cfmuoileduan"/>
    <x v="13"/>
  </r>
  <r>
    <s v="02-09-2025 11:49:54"/>
    <s v="2VBLB9LMBS7383HK0KYA"/>
    <s v="2VBLB9LMBS7383HK0KYA"/>
    <n v="99511292301"/>
    <s v="Thành công"/>
    <s v="Ngô Duy Linh"/>
    <s v="****1516"/>
    <s v="Thanh toán"/>
    <n v="50000"/>
    <s v=""/>
    <s v="QR Code động đa năng"/>
    <s v="Ví MoMo"/>
    <s v="Ví MoMo"/>
    <s v="2VBLB9LMBS7383HK0KYA"/>
    <s v="chulong108thd"/>
    <x v="10"/>
  </r>
  <r>
    <s v="02-09-2025 11:49:46"/>
    <s v="qrc-MOMOJQKW20230803-308a1f5c-0f2c-49f6-a582-43a7f0730685"/>
    <s v="qrc-MOMOJQKW20230803-308a1f5c-0f2c-49f6-a582-43a7f0730685"/>
    <n v="99511311639"/>
    <s v="Thành công"/>
    <s v="Dương Thị Thục Anh"/>
    <s v="****0319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49:25"/>
    <s v="qrc-MOMOJQKW20230803-baac2575-f5ae-4d59-9ff7-acaf0450a291"/>
    <s v="qrc-MOMOJQKW20230803-baac2575-f5ae-4d59-9ff7-acaf0450a291"/>
    <n v="99511323139"/>
    <s v="Thành công"/>
    <s v="Phạm Thị Thu Minh"/>
    <s v="****2926"/>
    <s v="Thanh toán"/>
    <n v="143000"/>
    <s v=""/>
    <s v="QR Code tĩnh đa năng"/>
    <s v="Ví MoMo"/>
    <s v="Ví MoMo"/>
    <s v="Thanh toán cho  CÀ PHÊ MUỐI CHÚ LONG - 67 HẬU GIANG"/>
    <s v="chulong67hg"/>
    <x v="4"/>
  </r>
  <r>
    <s v="02-09-2025 11:48:57"/>
    <s v="970454_V09025245IBT1aWWD29VZ676628"/>
    <s v="970454_V09025245IBT1aWWD29VZ676628"/>
    <n v="99510945581"/>
    <s v="Thành công"/>
    <s v="AGRIBANK"/>
    <s v=""/>
    <s v="Chuyển khoản"/>
    <n v="300000"/>
    <s v=""/>
    <s v="QR Code tĩnh đa năng"/>
    <s v="Chuyển khoản Ngân Hàng"/>
    <s v="Ngân hàng hoặc Ví khác"/>
    <s v="VCCB;99MM25063M04000529;VU THI PHUONG THANH chuyen tien.CT tu 2311215005709 AGRIBANK tai Agri"/>
    <s v="cfmuoidthidi"/>
    <x v="8"/>
  </r>
  <r>
    <s v="02-09-2025 11:48:44"/>
    <s v="970454_V09025245BFTVG2AEXEQ7083918"/>
    <s v="970454_V09025245BFTVG2AEXEQ7083918"/>
    <n v="99510945274"/>
    <s v="Thành công"/>
    <s v="NGUYEN VAN THAI"/>
    <s v=""/>
    <s v="Chuyển khoản"/>
    <n v="77000"/>
    <s v=""/>
    <s v="QR Code tĩnh đa năng"/>
    <s v="Chuyển khoản Ngân Hàng"/>
    <s v="Ngân hàng hoặc Ví khác"/>
    <s v="MBVCB.10766824094.5245BFTVG2AEXEQ7.NGUYEN VAN THAI chuyen tien.CT tu 0331000513514 NGUYEN VAN THAI toi 99MM24313M88002350 MOMO_CA PHE MUOI CHU LONG tai BVBank"/>
    <s v="cfmuoichulongclassic"/>
    <x v="0"/>
  </r>
  <r>
    <s v="02-09-2025 11:48:37"/>
    <s v="970454_V09025245BFTVG2AEXWSM082816"/>
    <s v="970454_V09025245BFTVG2AEXWSM082816"/>
    <n v="99510945136"/>
    <s v="Thành công"/>
    <s v="KIEU HOANG ANH"/>
    <s v=""/>
    <s v="Chuyển khoản"/>
    <n v="25000"/>
    <s v=""/>
    <s v="QR Code tĩnh đa năng"/>
    <s v="Chuyển khoản Ngân Hàng"/>
    <s v="Ngân hàng hoặc Ví khác"/>
    <s v="MBVCB.10766823390.5245BFTVG2AEXWSM.KIEU HOANG ANH chuyen tien.CT tu 0021001283692 KIEU HOANG ANH toi 99MM24085M27127372 MOMO_CA PHE MUOI CHU LONG tai BVBank"/>
    <s v="cfmuoithanhnhan"/>
    <x v="6"/>
  </r>
  <r>
    <s v="02-09-2025 11:48:29"/>
    <s v="qrc-MOMOJQKW20230803-f4f5404a-d0a9-4d88-865e-446ed9359d12"/>
    <s v="qrc-MOMOJQKW20230803-f4f5404a-d0a9-4d88-865e-446ed9359d12"/>
    <n v="99511223811"/>
    <s v="Thành công"/>
    <s v="Nguyễn Ngọc Phú"/>
    <s v="****0104"/>
    <s v="Thanh toán"/>
    <n v="25000"/>
    <s v=""/>
    <s v="QR Code tĩnh đa năng"/>
    <s v="Ví MoMo"/>
    <s v="Ví MoMo"/>
    <s v="Thanh toán cho  CÀ PHÊ MUỐI CHÚ LONG - 6B CÔNG TRƯỜNG DÂN CHỦ"/>
    <s v="chulonghcr"/>
    <x v="38"/>
  </r>
  <r>
    <s v="02-09-2025 11:48:26"/>
    <s v="970454_V09025245IBT1dWL8SZAB479490"/>
    <s v="970454_V09025245IBT1dWL8SZAB479490"/>
    <n v="99510944892"/>
    <s v="Thành công"/>
    <s v="MBBANK IBFT"/>
    <s v=""/>
    <s v="Chuyển khoản"/>
    <n v="36000"/>
    <s v=""/>
    <s v="QR Code tĩnh đa năng"/>
    <s v="Chuyển khoản Ngân Hàng"/>
    <s v="Ngân hàng hoặc Ví khác"/>
    <s v="NGUYEN QUYNH PHUONG chuyen tien.CT tu 0915673289 MBBANK IBFT tai MB"/>
    <s v="cfmuoitruongdinh"/>
    <x v="9"/>
  </r>
  <r>
    <s v="02-09-2025 11:48:15"/>
    <s v="970454_V09025245BFTVG2AEXU7Z080669"/>
    <s v="970454_V09025245BFTVG2AEXU7Z080669"/>
    <n v="99510944601"/>
    <s v="Thành công"/>
    <s v="PHUNG TRAN PHU SON"/>
    <s v=""/>
    <s v="Chuyển khoản"/>
    <n v="93000"/>
    <s v=""/>
    <s v="QR Code tĩnh đa năng"/>
    <s v="Chuyển khoản Ngân Hàng"/>
    <s v="Ngân hàng hoặc Ví khác"/>
    <s v="MBVCB.10766819704.5245BFTVG2AEXU7Z.PHUNG TRAN PHU SON chuyen tien.CT tu 1047984893 PHUNG TRAN PHU SON toi 99MM24302M91010043 MOMO_CA PHE MUOI CHU LONG tai BVBank"/>
    <s v="chulonghhg"/>
    <x v="26"/>
  </r>
  <r>
    <s v="02-09-2025 11:47:37"/>
    <s v="JPEVB9LMBFB1SE3P0AN0"/>
    <s v="JPEVB9LMBFB1SE3P0AN0"/>
    <n v="99510723918"/>
    <s v="Thành công"/>
    <s v="VU THI BINH NGUYEN"/>
    <s v=""/>
    <s v="Chuyển khoản"/>
    <n v="150000"/>
    <s v=""/>
    <s v="QR Code động đa năng"/>
    <s v="Chuyển khoản Ngân Hàng"/>
    <s v="Ngân hàng hoặc Ví khác"/>
    <s v="JPEVB9LMBFB1SE3P0AN0"/>
    <s v="chulong301ndc"/>
    <x v="5"/>
  </r>
  <r>
    <s v="02-09-2025 11:46:10"/>
    <s v="970454_V09025245IBT1cWJZ3NB2270075"/>
    <s v="970454_V09025245IBT1cWJZ3NB2270075"/>
    <n v="99510361038"/>
    <s v="Thành công"/>
    <s v="TO THI QUYNH ANH"/>
    <s v=""/>
    <s v="Chuyển khoản"/>
    <n v="420000"/>
    <s v=""/>
    <s v="QR Code tĩnh đa năng"/>
    <s v="Chuyển khoản Ngân Hàng"/>
    <s v="Ngân hàng hoặc Ví khác"/>
    <s v="QR - TO THI QUYNH ANH chuyen tien.CT tu 100883925126 TO THI QUYNH ANH tai Vietin"/>
    <s v="cfmuoiduonglang"/>
    <x v="7"/>
  </r>
  <r>
    <s v="02-09-2025 11:45:48"/>
    <s v="970454_V09025245IBT1bWK2DADM171080"/>
    <s v="970454_V09025245IBT1bWK2DADM171080"/>
    <n v="99510360615"/>
    <s v="Thành công"/>
    <s v="VO KIEU PHUONG"/>
    <s v=""/>
    <s v="Chuyển khoản"/>
    <n v="25000"/>
    <s v=""/>
    <s v="QR Code tĩnh đa năng"/>
    <s v="Chuyển khoản Ngân Hàng"/>
    <s v="Ngân hàng hoặc Ví khác"/>
    <s v="Vo Kieu Phuong chuyen tien.CT tu 80001916807 VO KIEU PHUONG tai MSB"/>
    <s v="cfmuoitruongdinh"/>
    <x v="9"/>
  </r>
  <r>
    <s v="02-09-2025 11:45:26"/>
    <s v="970454_V09025245IBT1kJQXYZAM822034"/>
    <s v="970454_V09025245IBT1kJQXYZAM822034"/>
    <n v="99510360140"/>
    <s v="Thành công"/>
    <s v="VND-TGTT-TRAN THI HAI YEN"/>
    <s v=""/>
    <s v="Chuyển khoản"/>
    <n v="145000"/>
    <s v=""/>
    <s v="QR Code tĩnh đa năng"/>
    <s v="Chuyển khoản Ngân Hàng"/>
    <s v="Ngân hàng hoặc Ví khác"/>
    <s v="TRAN THI HAI YEN chuyen tien FT25246048161783.CT tu 19031438361018 VND-TGTT-TRAN THI HAI YEN tai TCB"/>
    <s v="chulonghvb"/>
    <x v="28"/>
  </r>
  <r>
    <s v="02-09-2025 11:45:12"/>
    <s v="qrc-MOMOJQKW20230803-c5229b5b-2da9-409f-90ea-167aa5c9426f"/>
    <s v="qrc-MOMOJQKW20230803-c5229b5b-2da9-409f-90ea-167aa5c9426f"/>
    <n v="99510746444"/>
    <s v="Thành công"/>
    <s v="Vũ Minh Trí"/>
    <s v="****0747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1:44:56"/>
    <s v="JPEV14K5TXONLUW20AU1"/>
    <s v="JPEV14K5TXONLUW20AU1"/>
    <n v="99510771529"/>
    <s v="Thành công"/>
    <s v="Trần Nữ Ngọc Anh"/>
    <s v="****6978"/>
    <s v="Thanh toán"/>
    <n v="60000"/>
    <s v=""/>
    <s v="QR Code động đa năng"/>
    <s v="Ví MoMo"/>
    <s v="Ví MoMo"/>
    <s v="JPEV14K5TXONLUW20AU1"/>
    <s v="chulong301ndc"/>
    <x v="5"/>
  </r>
  <r>
    <s v="02-09-2025 11:44:14"/>
    <s v="Y9KQB9LMBBF0ITDG10R4"/>
    <s v="Y9KQB9LMBBF0ITDG10R4"/>
    <n v="99510248568"/>
    <s v="Thành công"/>
    <s v="MBBANK IBFT"/>
    <s v=""/>
    <s v="Chuyển khoản"/>
    <n v="45000"/>
    <s v=""/>
    <s v="QR Code động đa năng"/>
    <s v="Chuyển khoản Ngân Hàng"/>
    <s v="Ngân hàng hoặc Ví khác"/>
    <s v="Y9KQB9LMBBF0ITDG10R4"/>
    <s v="chulong601tn"/>
    <x v="20"/>
  </r>
  <r>
    <s v="02-09-2025 11:44:01"/>
    <s v="NKWLB9LMBBRC9QMR0BH3"/>
    <s v="NKWLB9LMBBRC9QMR0BH3"/>
    <n v="99510248296"/>
    <s v="Thành công"/>
    <s v="MBBANK IBFT"/>
    <s v=""/>
    <s v="Chuyển khoản"/>
    <n v="360000"/>
    <s v=""/>
    <s v="QR Code động đa năng"/>
    <s v="Chuyển khoản Ngân Hàng"/>
    <s v="Ngân hàng hoặc Ví khác"/>
    <s v="NKWLB9LMBBRC9QMR0BH3"/>
    <s v="cfmuoichulongkvc"/>
    <x v="27"/>
  </r>
  <r>
    <s v="02-09-2025 11:43:51"/>
    <s v="970454_V09025245IBT1dWL89HBZ459214"/>
    <s v="970454_V09025245IBT1dWL89HBZ459214"/>
    <n v="99510248095"/>
    <s v="Thành công"/>
    <s v="MBBANK IBFT"/>
    <s v=""/>
    <s v="Chuyển khoản"/>
    <n v="25000"/>
    <s v=""/>
    <s v="QR Code tĩnh đa năng"/>
    <s v="Chuyển khoản Ngân Hàng"/>
    <s v="Ngân hàng hoặc Ví khác"/>
    <s v="HOANG NGUYEN THIEN PHUOC chuyen tien.CT tu 731985246 MBBANK IBFT tai MB"/>
    <s v="chulong417ch"/>
    <x v="21"/>
  </r>
  <r>
    <s v="02-09-2025 11:43:29"/>
    <s v="970454_V09025245IBT1kJQXYIQJ813964"/>
    <s v="970454_V09025245IBT1kJQXYIQJ813964"/>
    <n v="99510247639"/>
    <s v="Thành công"/>
    <s v="VND-TGTT-PHAM THI THU TRANG"/>
    <s v=""/>
    <s v="Chuyển khoản"/>
    <n v="25000"/>
    <s v=""/>
    <s v="QR Code tĩnh đa năng"/>
    <s v="Chuyển khoản Ngân Hàng"/>
    <s v="Ngân hàng hoặc Ví khác"/>
    <s v="PHAM THI THU TRANG chuyen tien FT25246967409416.CT tu 19032989736019 VND-TGTT-PHAM THI THU TRANG tai TCB"/>
    <s v="cfmuoitruongdinh"/>
    <x v="9"/>
  </r>
  <r>
    <s v="02-09-2025 11:43:15"/>
    <s v="2VBLB9LMB8YGD1VF0DKB"/>
    <s v="2VBLB9LMB8YGD1VF0DKB"/>
    <n v="99510247320"/>
    <s v="Thành công"/>
    <s v="MBBANK IBFT"/>
    <s v=""/>
    <s v="Chuyển khoản"/>
    <n v="125000"/>
    <s v=""/>
    <s v="QR Code động đa năng"/>
    <s v="Chuyển khoản Ngân Hàng"/>
    <s v="Ngân hàng hoặc Ví khác"/>
    <s v="2VBLB9LMB8YGD1VF0DKB"/>
    <s v="chulong108thd"/>
    <x v="10"/>
  </r>
  <r>
    <s v="02-09-2025 11:42:43"/>
    <s v="970454_V09025245IBT1kJQXY2M1810801"/>
    <s v="970454_V09025245IBT1kJQXY2M1810801"/>
    <n v="99510246643"/>
    <s v="Thành công"/>
    <s v="VND-TGTT-LY HUY HOANG"/>
    <s v=""/>
    <s v="Chuyển khoản"/>
    <n v="40000"/>
    <s v=""/>
    <s v="QR Code tĩnh đa năng"/>
    <s v="Chuyển khoản Ngân Hàng"/>
    <s v="Ngân hàng hoặc Ví khác"/>
    <s v="LY HUY HOANG  chuyen tien FT25246711220603.CT tu 19030089429010 VND-TGTT-LY HUY HOANG  tai TCB"/>
    <s v="chulonghvb"/>
    <x v="28"/>
  </r>
  <r>
    <s v="02-09-2025 11:42:14"/>
    <s v="2VBLB9LMB6YH7Q0G0LVF"/>
    <s v="2VBLB9LMB6YH7Q0G0LVF"/>
    <n v="99509764482"/>
    <s v="Thành công"/>
    <s v="Người dùng Ngân hàng"/>
    <s v=""/>
    <s v="Chuyển khoản"/>
    <n v="25000"/>
    <s v=""/>
    <s v="QR Code động đa năng"/>
    <s v="Chuyển khoản Ngân Hàng"/>
    <s v="Ngân hàng hoặc Ví khác"/>
    <s v="2VBLB9LMB6YH7Q0G0LVF"/>
    <s v="chulong108thd"/>
    <x v="10"/>
  </r>
  <r>
    <s v="02-09-2025 11:41:57"/>
    <s v="970454_V09025245IBT1kJQXPN7D807658"/>
    <s v="970454_V09025245IBT1kJQXPN7D807658"/>
    <n v="99509764105"/>
    <s v="Thành công"/>
    <s v="HOANG THU DUNG"/>
    <s v=""/>
    <s v="Chuyển khoản"/>
    <n v="43000"/>
    <s v=""/>
    <s v="QR Code tĩnh đa năng"/>
    <s v="Chuyển khoản Ngân Hàng"/>
    <s v="Ngân hàng hoặc Ví khác"/>
    <s v="HOANG THU DUNG chuyen tien FT25246175766637.CT tu 19850839632132 HOANG THU DUNG tai TCB"/>
    <s v="cfmuoithanhnhan"/>
    <x v="6"/>
  </r>
  <r>
    <s v="02-09-2025 11:41:52"/>
    <s v="970454_V09025245IBT1dWL8988W450795"/>
    <s v="970454_V09025245IBT1dWL8988W450795"/>
    <n v="99509764022"/>
    <s v="Thành công"/>
    <s v="MBBANK IBFT"/>
    <s v=""/>
    <s v="Chuyển khoản"/>
    <n v="25000"/>
    <s v=""/>
    <s v="QR Code tĩnh đa năng"/>
    <s v="Chuyển khoản Ngân Hàng"/>
    <s v="Ngân hàng hoặc Ví khác"/>
    <s v="TRINH THI NGOC NHI chuyen tien.CT tu 0202238480706 MBBANK IBFT tai MB"/>
    <s v="cfmuoileduan"/>
    <x v="13"/>
  </r>
  <r>
    <s v="02-09-2025 11:41:03"/>
    <s v="970454_V09025245IBT1aWWDCIGS458614"/>
    <s v="970454_V09025245IBT1aWWDCIGS458614"/>
    <n v="99509762933"/>
    <s v="Thành công"/>
    <s v="AGRIBANK"/>
    <s v=""/>
    <s v="Chuyển khoản"/>
    <n v="130000"/>
    <s v=""/>
    <s v="QR Code tĩnh đa năng"/>
    <s v="Chuyển khoản Ngân Hàng"/>
    <s v="Ngân hàng hoặc Ví khác"/>
    <s v="VCCB;99MM24157M78095712;DO THI THANH HUONG chuyen tien.CT tu 1300206480162 AGRIBANK tai Agri"/>
    <s v="cfmuoiduonglang"/>
    <x v="7"/>
  </r>
  <r>
    <s v="02-09-2025 11:40:24"/>
    <s v="970454_V09025245IBT1cWJZ3UF9258250"/>
    <s v="970454_V09025245IBT1cWJZ3UF9258250"/>
    <n v="99509761979"/>
    <s v="Thành công"/>
    <s v="PHAM TRUONG NGOC LINH"/>
    <s v=""/>
    <s v="Chuyển khoản"/>
    <n v="48000"/>
    <s v=""/>
    <s v="QR Code tĩnh đa năng"/>
    <s v="Chuyển khoản Ngân Hàng"/>
    <s v="Ngân hàng hoặc Ví khác"/>
    <s v="QR - PHAM TRUONG NGOC LINH chuyen tien.CT tu 103875924120 PHAM TRUONG NGOC LINH tai Vietin"/>
    <s v="cfmuoihtp"/>
    <x v="42"/>
  </r>
  <r>
    <s v="02-09-2025 11:39:28"/>
    <s v="970454_V09025245IBT1dWL82TRT440016"/>
    <s v="970454_V09025245IBT1dWL82TRT440016"/>
    <n v="99509760623"/>
    <s v="Thành công"/>
    <s v="MBBANK IBFT"/>
    <s v=""/>
    <s v="Chuyển khoản"/>
    <n v="25000"/>
    <s v=""/>
    <s v="QR Code tĩnh đa năng"/>
    <s v="Chuyển khoản Ngân Hàng"/>
    <s v="Ngân hàng hoặc Ví khác"/>
    <s v="NGUYEN HOANG LAN chuyen tien.CT tu 1803200752525 MBBANK IBFT tai MB"/>
    <s v="chulong67hg"/>
    <x v="4"/>
  </r>
  <r>
    <s v="02-09-2025 11:39:26"/>
    <s v="970454_V09025245IBT1dWL82TEV427233"/>
    <s v="970454_V09025245IBT1dWL82TEV427233"/>
    <n v="99509760561"/>
    <s v="Thành công"/>
    <s v="MBBANK IBFT"/>
    <s v=""/>
    <s v="Chuyển khoản"/>
    <n v="25000"/>
    <s v=""/>
    <s v="QR Code tĩnh đa năng"/>
    <s v="Chuyển khoản Ngân Hàng"/>
    <s v="Ngân hàng hoặc Ví khác"/>
    <s v="NGUYEN CHI THANH chuyen tien.CT tu 0937189760 MBBANK IBFT tai MB"/>
    <s v="cfmuoilongthanh"/>
    <x v="35"/>
  </r>
  <r>
    <s v="02-09-2025 11:39:11"/>
    <s v="970454_V09025245IBT1eWK2DU1X896362"/>
    <s v="970454_V09025245IBT1eWK2DU1X896362"/>
    <n v="99509760216"/>
    <s v="Thành công"/>
    <s v="NGO VAN TUAN"/>
    <s v=""/>
    <s v="Chuyển khoản"/>
    <n v="18000"/>
    <s v=""/>
    <s v="QR Code tĩnh đa năng"/>
    <s v="Chuyển khoản Ngân Hàng"/>
    <s v="Ngân hàng hoặc Ví khác"/>
    <s v="NGO VAN TUAN Chuyen tien.CT tu 8854038653 NGO VAN TUAN  tai BIDV"/>
    <s v="cfmuoithanhnhan"/>
    <x v="6"/>
  </r>
  <r>
    <s v="02-09-2025 11:38:58"/>
    <s v="970454_V09025245IBT1dWL82ZIT437584"/>
    <s v="970454_V09025245IBT1dWL82ZIT437584"/>
    <n v="99509759944"/>
    <s v="Thành công"/>
    <s v="MBBANK IBFT"/>
    <s v=""/>
    <s v="Chuyển khoản"/>
    <n v="25000"/>
    <s v=""/>
    <s v="QR Code tĩnh đa năng"/>
    <s v="Chuyển khoản Ngân Hàng"/>
    <s v="Ngân hàng hoặc Ví khác"/>
    <s v="VO MAI HOANG chuyen tien.CT tu 0944747679 MBBANK IBFT tai MB"/>
    <s v="cfmuoiqtr"/>
    <x v="17"/>
  </r>
  <r>
    <s v="02-09-2025 11:38:57"/>
    <s v="970454_V09025245IBT1dWL82Z91437474"/>
    <s v="970454_V09025245IBT1dWL82Z91437474"/>
    <n v="99509649886"/>
    <s v="Thành công"/>
    <s v="MBBANK IBFT"/>
    <s v=""/>
    <s v="Chuyển khoản"/>
    <n v="75000"/>
    <s v=""/>
    <s v="QR Code tĩnh đa năng"/>
    <s v="Chuyển khoản Ngân Hàng"/>
    <s v="Ngân hàng hoặc Ví khác"/>
    <s v="NGUYEN THI TRUONG AN chuyen tien.CT tu 7555501011987 MBBANK IBFT tai MB"/>
    <s v="chulongbentre"/>
    <x v="22"/>
  </r>
  <r>
    <s v="02-09-2025 11:37:49"/>
    <s v="qrc-MOMOJQKW20230803-de5d36bc-3e00-4502-a1c4-c54efedfc039"/>
    <s v="qrc-MOMOJQKW20230803-de5d36bc-3e00-4502-a1c4-c54efedfc039"/>
    <n v="99509898349"/>
    <s v="Thành công"/>
    <s v="Nguyễn Hoàng Hải Yến"/>
    <s v="****3650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11:37:10"/>
    <s v="970454_V09025245IBT1kJQXUX75787783"/>
    <s v="970454_V09025245IBT1kJQXUX75787783"/>
    <n v="99509175871"/>
    <s v="Thành công"/>
    <s v="MAI THI NGOC THACH"/>
    <s v=""/>
    <s v="Chuyển khoản"/>
    <n v="65000"/>
    <s v=""/>
    <s v="QR Code tĩnh đa năng"/>
    <s v="Chuyển khoản Ngân Hàng"/>
    <s v="Ngân hàng hoặc Ví khác"/>
    <s v="MAI THI NGOC THACH chuyen tien FT25246821151203.CT tu 7985888879 MAI THI NGOC THACH tai TCB"/>
    <s v="chulongnhc"/>
    <x v="31"/>
  </r>
  <r>
    <s v="02-09-2025 11:36:59"/>
    <s v="970454_V09025245IBT1cWJZ3J45250928"/>
    <s v="970454_V09025245IBT1cWJZ3J45250928"/>
    <n v="99509175666"/>
    <s v="Thành công"/>
    <s v="LAM VIET HOA"/>
    <s v=""/>
    <s v="Chuyển khoản"/>
    <n v="50000"/>
    <s v=""/>
    <s v="QR Code tĩnh đa năng"/>
    <s v="Chuyển khoản Ngân Hàng"/>
    <s v="Ngân hàng hoặc Ví khác"/>
    <s v="QR - LAM VIET HOA Chuyen tien.CT tu 101004413863 LAM VIET HOA tai Vietin"/>
    <s v="cfmuoiduonglang"/>
    <x v="7"/>
  </r>
  <r>
    <s v="02-09-2025 11:36:28"/>
    <s v="970454_V09025245IBT1bWK29TTD988056"/>
    <s v="970454_V09025245IBT1bWK29TTD988056"/>
    <n v="99509175013"/>
    <s v="Thành công"/>
    <s v="NGUYEN TAN PHUOC"/>
    <s v=""/>
    <s v="Chuyển khoản"/>
    <n v="60000"/>
    <s v=""/>
    <s v="QR Code tĩnh đa năng"/>
    <s v="Chuyển khoản Ngân Hàng"/>
    <s v="Ngân hàng hoặc Ví khác"/>
    <s v="NGUYEN TAN PHUOC chuyen tien.CT tu 99222279 NGUYEN TAN PHUOC tai VietA"/>
    <s v="chulong101tqd"/>
    <x v="32"/>
  </r>
  <r>
    <s v="02-09-2025 11:36:17"/>
    <s v="970454_V09025245IBT1iWMXKBWN255702"/>
    <s v="970454_V09025245IBT1iWMXKBWN255702"/>
    <n v="99509174760"/>
    <s v="Thành công"/>
    <s v="LE TRONG NHAN"/>
    <s v=""/>
    <s v="Chuyển khoản"/>
    <n v="50000"/>
    <s v=""/>
    <s v="QR Code tĩnh đa năng"/>
    <s v="Chuyển khoản Ngân Hàng"/>
    <s v="Ngân hàng hoặc Ví khác"/>
    <s v="LE TRONG NHAN chuyen tien.CT tu 279080297 LE TRONG NHAN tai VPBank"/>
    <s v="chulongbentre"/>
    <x v="22"/>
  </r>
  <r>
    <s v="02-09-2025 11:35:40"/>
    <s v="970454_V09025245IBT1bWK29KHT023688"/>
    <s v="970454_V09025245IBT1bWK29KHT023688"/>
    <n v="99509173871"/>
    <s v="Thành công"/>
    <s v="DAU NGOC HUYEN"/>
    <s v=""/>
    <s v="Chuyển khoản"/>
    <n v="25000"/>
    <s v=""/>
    <s v="QR Code tĩnh đa năng"/>
    <s v="Chuyển khoản Ngân Hàng"/>
    <s v="Ngân hàng hoặc Ví khác"/>
    <s v="DAU NGOC HUYEN chuyen tien.CT tu 0936341499 DAU NGOC HUYEN tai OCB"/>
    <s v="cfmuoitruongdinh"/>
    <x v="9"/>
  </r>
  <r>
    <s v="02-09-2025 11:35:07"/>
    <s v="qrc-MOMOJQKW20230803-a2016b77-c7ba-4589-878a-a6376adef527"/>
    <s v="qrc-MOMOJQKW20230803-a2016b77-c7ba-4589-878a-a6376adef527"/>
    <n v="99509648305"/>
    <s v="Thành công"/>
    <s v="Vũ Sỹ Duy Phước"/>
    <s v="****9261"/>
    <s v="Thanh toán"/>
    <n v="18000"/>
    <s v=""/>
    <s v="QR Code tĩnh đa năng"/>
    <s v="Ví MoMo"/>
    <s v="Ví MoMo"/>
    <s v="Thanh toán cho  CÀ PHÊ MUỐI CHÚ LONG - Trảng Bom"/>
    <s v="cfmuoitrangbom"/>
    <x v="2"/>
  </r>
  <r>
    <s v="02-09-2025 11:34:41"/>
    <s v="970454_V09025245IBT1aWWD1EV4692243"/>
    <s v="970454_V09025245IBT1aWWD1EV4692243"/>
    <n v="99509172540"/>
    <s v="Thành công"/>
    <s v="AGRIBANK"/>
    <s v=""/>
    <s v="Chuyển khoản"/>
    <n v="36000"/>
    <s v=""/>
    <s v="QR Code tĩnh đa năng"/>
    <s v="Chuyển khoản Ngân Hàng"/>
    <s v="Ngân hàng hoặc Ví khác"/>
    <s v="VCCB;99MM24085M27127372;PHAM THUY LINH chuyen tien.CT tu 1500215066037 AGRIBANK tai Agri"/>
    <s v="cfmuoithanhnhan"/>
    <x v="6"/>
  </r>
  <r>
    <s v="02-09-2025 11:34:38"/>
    <s v="970454_V09025245IBT1jWWPIWRR262065"/>
    <s v="970454_V09025245IBT1jWWPIWRR262065"/>
    <n v="99509172484"/>
    <s v="Thành công"/>
    <s v="NGUYEN LUU TUYEN"/>
    <s v=""/>
    <s v="Chuyển khoản"/>
    <n v="95000"/>
    <s v=""/>
    <s v="QR Code tĩnh đa năng"/>
    <s v="Chuyển khoản Ngân Hàng"/>
    <s v="Ngân hàng hoặc Ví khác"/>
    <s v="NGUYEN LUU TUYEN CHUYEN KHOAN-020925-11:34:36 262065.CT tu 22171977 NGUYEN LUU TUYEN tai ACB"/>
    <s v="chulonghvb"/>
    <x v="28"/>
  </r>
  <r>
    <s v="02-09-2025 11:34:27"/>
    <s v="970454_V09025245IBT1kJQXUMTN776262"/>
    <s v="970454_V09025245IBT1kJQXUMTN776262"/>
    <n v="99509172252"/>
    <s v="Thành công"/>
    <s v="VND-TGTT-NGUYEN VU TUYET NHUNG"/>
    <s v=""/>
    <s v="Chuyển khoản"/>
    <n v="75000"/>
    <s v=""/>
    <s v="QR Code tĩnh đa năng"/>
    <s v="Chuyển khoản Ngân Hàng"/>
    <s v="Ngân hàng hoặc Ví khác"/>
    <s v="NGUYEN VU TUYET NHUNG chuyen tien FT25246560806569.CT tu 19020778238014 VND-TGTT-NGUYEN VU TUYET NHUNG tai TCB"/>
    <s v="cfmuoithanhnhan"/>
    <x v="6"/>
  </r>
  <r>
    <s v="02-09-2025 11:33:48"/>
    <s v="970454_V09025245IBT1eWK2SIK9855944"/>
    <s v="970454_V09025245IBT1eWK2SIK9855944"/>
    <n v="99509171455"/>
    <s v="Thành công"/>
    <s v="DUONG THI HONG"/>
    <s v=""/>
    <s v="Chuyển khoản"/>
    <n v="45000"/>
    <s v=""/>
    <s v="QR Code tĩnh đa năng"/>
    <s v="Chuyển khoản Ngân Hàng"/>
    <s v="Ngân hàng hoặc Ví khác"/>
    <s v="DUONG THI HONG Chuyen tien.CT tu 7530422374 DUONG THI HONG  tai BIDV"/>
    <s v="cfmuoipquoc"/>
    <x v="3"/>
  </r>
  <r>
    <s v="02-09-2025 11:33:44"/>
    <s v="970454_V09025245BFTVG2AEV48V985804"/>
    <s v="970454_V09025245BFTVG2AEV48V985804"/>
    <n v="99509171374"/>
    <s v="Thành công"/>
    <s v="TRAN QUOC CHUONG"/>
    <s v=""/>
    <s v="Chuyển khoản"/>
    <n v="180000"/>
    <s v=""/>
    <s v="QR Code tĩnh đa năng"/>
    <s v="Chuyển khoản Ngân Hàng"/>
    <s v="Ngân hàng hoặc Ví khác"/>
    <s v="MBVCB.10766671764.5245BFTVG2AEV48V.TRAN QUOC CHUONG chuyen tien.CT tu 0531002507833 TRAN QUOC CHUONG toi 99MM24107M70043958 MOMO_CA PHE MUOI CHU LONG tai BVBank"/>
    <s v="cfmuointrtruc"/>
    <x v="12"/>
  </r>
  <r>
    <s v="02-09-2025 11:32:58"/>
    <s v="970454_V09025245IBT1dWL8CPNA410293"/>
    <s v="970454_V09025245IBT1dWL8CPNA410293"/>
    <n v="99509170294"/>
    <s v="Thành công"/>
    <s v="MBBANK IBFT"/>
    <s v=""/>
    <s v="Chuyển khoản"/>
    <n v="50000"/>
    <s v=""/>
    <s v="QR Code tĩnh đa năng"/>
    <s v="Chuyển khoản Ngân Hàng"/>
    <s v="Ngân hàng hoặc Ví khác"/>
    <s v="LE MINH NGOC chuyen tien.CT tu 0966710434 MBBANK IBFT tai MB"/>
    <s v="cfmuoithanhnhan"/>
    <x v="6"/>
  </r>
  <r>
    <s v="02-09-2025 11:32:24"/>
    <s v="970454_V09025245IBT1dWL8CM34394087"/>
    <s v="970454_V09025245IBT1dWL8CM34394087"/>
    <n v="99509079529"/>
    <s v="Thành công"/>
    <s v="MBBANK IBFT"/>
    <s v=""/>
    <s v="Chuyển khoản"/>
    <n v="43000"/>
    <s v=""/>
    <s v="QR Code tĩnh đa năng"/>
    <s v="Chuyển khoản Ngân Hàng"/>
    <s v="Ngân hàng hoặc Ví khác"/>
    <s v="TRUONG AI LINH chuyen tien.CT tu 7624062407 MBBANK IBFT tai MB"/>
    <s v="cfmuoitravinh"/>
    <x v="39"/>
  </r>
  <r>
    <s v="02-09-2025 11:32:19"/>
    <s v="970454_V09025245BFTVG2AEVJ5Z976717"/>
    <s v="970454_V09025245BFTVG2AEVJ5Z976717"/>
    <n v="99509079399"/>
    <s v="Thành công"/>
    <s v="NGUYEN THI KIM THAO"/>
    <s v=""/>
    <s v="Chuyển khoản"/>
    <n v="18000"/>
    <s v=""/>
    <s v="QR Code tĩnh đa năng"/>
    <s v="Chuyển khoản Ngân Hàng"/>
    <s v="Ngân hàng hoặc Ví khác"/>
    <s v="MBVCB.10766666655.5245BFTVG2AEVJ5Z.NGUYEN THI KIM THAO chuyen tien.CT tu 1034789209 NGUYEN THI KIM THAO toi 99MM23359M33026968 MOMO_CA PHE MUOI CHU LONG tai BVBank"/>
    <s v="cfmuoihodieu"/>
    <x v="19"/>
  </r>
  <r>
    <s v="02-09-2025 11:32:13"/>
    <s v="89LZ14K5TUCOBO0Q1045"/>
    <s v="89LZ14K5TUCOBO0Q1045"/>
    <n v="99508688363"/>
    <s v="Thành công"/>
    <s v="MBBANK IBFT"/>
    <s v=""/>
    <s v="Chuyển khoản"/>
    <n v="23000"/>
    <s v=""/>
    <s v="QR Code động đa năng"/>
    <s v="Chuyển khoản Ngân Hàng"/>
    <s v="Ngân hàng hoặc Ví khác"/>
    <s v="89LZ14K5TUCOBO0Q1045"/>
    <s v="cfmuoicamau"/>
    <x v="47"/>
  </r>
  <r>
    <s v="02-09-2025 11:31:40"/>
    <s v="970454_V09025245IBT1iWMX7HFT249531"/>
    <s v="970454_V09025245IBT1iWMX7HFT249531"/>
    <n v="99508687606"/>
    <s v="Thành công"/>
    <s v="NGUYEN VINH HIEN"/>
    <s v=""/>
    <s v="Chuyển khoản"/>
    <n v="25000"/>
    <s v=""/>
    <s v="QR Code tĩnh đa năng"/>
    <s v="Chuyển khoản Ngân Hàng"/>
    <s v="Ngân hàng hoặc Ví khác"/>
    <s v="NGUYEN VINH HIEN chuyen tien.CT tu 152849338 NGUYEN VINH HIEN tai VPBank"/>
    <s v="chulonghhg"/>
    <x v="26"/>
  </r>
  <r>
    <s v="02-09-2025 11:31:35"/>
    <s v="970454_V09025245BFTVG2AEVFYJ971561"/>
    <s v="970454_V09025245BFTVG2AEVFYJ971561"/>
    <n v="99508687458"/>
    <s v="Thành công"/>
    <s v="LU PHUC THANH TAI"/>
    <s v=""/>
    <s v="Chuyển khoản"/>
    <n v="50000"/>
    <s v=""/>
    <s v="QR Code tĩnh đa năng"/>
    <s v="Chuyển khoản Ngân Hàng"/>
    <s v="Ngân hàng hoặc Ví khác"/>
    <s v="MBVCB.10766654985.5245BFTVG2AEVFYJ.LU PHUC THANH TAI chuyen tien.CT tu 1012630807 LU PHUC THANH TAI toi 99MM23297M05030936 MOMO_CA PHE MUOI CHU LONG tai BVBank"/>
    <s v="chulong187llq"/>
    <x v="16"/>
  </r>
  <r>
    <s v="02-09-2025 11:31:28"/>
    <s v="qrc-MOMOJQKW20230803-6287144d-9d87-4705-9983-1bf24dff542b"/>
    <s v="qrc-MOMOJQKW20230803-6287144d-9d87-4705-9983-1bf24dff542b"/>
    <n v="99509297775"/>
    <s v="Thành công"/>
    <s v="Trần Thị Ngọc Anh"/>
    <s v="****6311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11:31:19"/>
    <s v="970454_V09025245IBT1dWL8CJNP388971"/>
    <s v="970454_V09025245IBT1dWL8CJNP388971"/>
    <n v="99508686987"/>
    <s v="Thành công"/>
    <s v="MBBANK IBFT"/>
    <s v=""/>
    <s v="Chuyển khoản"/>
    <n v="25000"/>
    <s v=""/>
    <s v="QR Code tĩnh đa năng"/>
    <s v="Chuyển khoản Ngân Hàng"/>
    <s v="Ngân hàng hoặc Ví khác"/>
    <s v="TRUONG THI NGA chuyen tien.CT tu 0938122324 MBBANK IBFT tai MB"/>
    <s v="cfmuoitruongdinh"/>
    <x v="9"/>
  </r>
  <r>
    <s v="02-09-2025 11:31:16"/>
    <s v="970454_V09025245IBT1fWUWUIWD969472"/>
    <s v="970454_V09025245IBT1fWUWUIWD969472"/>
    <n v="99508686882"/>
    <s v="Thành công"/>
    <s v="NGUYEN THANH PHUONG"/>
    <s v=""/>
    <s v="Chuyển khoản"/>
    <n v="25000"/>
    <s v=""/>
    <s v="QR Code tĩnh đa năng"/>
    <s v="Chuyển khoản Ngân Hàng"/>
    <s v="Ngân hàng hoặc Ví khác"/>
    <s v="MBVCB.10766642221.969472.NGUYEN THANH PHUONG chuyen tien.CT tu 0411001098372 NGUYEN THANH PHUONG toi 99MM24157M09093799 MOMO_CA PHE MUOI CHU LONG tai BVBank"/>
    <s v="cfmuoithungdao"/>
    <x v="11"/>
  </r>
  <r>
    <s v="02-09-2025 11:31:12"/>
    <s v="970454_V09025245IBT1iWMX76AI358420"/>
    <s v="970454_V09025245IBT1iWMX76AI358420"/>
    <n v="99508686797"/>
    <s v="Thành công"/>
    <s v="NGUYEN TRUNG NGHIA"/>
    <s v=""/>
    <s v="Chuyển khoản"/>
    <n v="108000"/>
    <s v=""/>
    <s v="QR Code tĩnh đa năng"/>
    <s v="Chuyển khoản Ngân Hàng"/>
    <s v="Ngân hàng hoặc Ví khác"/>
    <s v="Nguyen Trung Nghia chuyen tien QR.CT tu 12200172788 NGUYEN TRUNG NGHIA tai TPBank"/>
    <s v="cfmuoiduonglang"/>
    <x v="7"/>
  </r>
  <r>
    <s v="02-09-2025 11:31:10"/>
    <s v="qrc-MOMOJQKW20230803-b3541b2d-598d-4458-9373-feeff71b8e10"/>
    <s v="qrc-MOMOJQKW20230803-b3541b2d-598d-4458-9373-feeff71b8e10"/>
    <n v="99509295842"/>
    <s v="Thành công"/>
    <s v="Võ Thanh Ngân"/>
    <s v="****9802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1:30:56"/>
    <s v="970454_V09025245IBT1kJQX8BLX761397"/>
    <s v="970454_V09025245IBT1kJQX8BLX761397"/>
    <n v="99508686409"/>
    <s v="Thành công"/>
    <s v="NGUYEN GIA HUY"/>
    <s v=""/>
    <s v="Chuyển khoản"/>
    <n v="50000"/>
    <s v=""/>
    <s v="QR Code tĩnh đa năng"/>
    <s v="Chuyển khoản Ngân Hàng"/>
    <s v="Ngân hàng hoặc Ví khác"/>
    <s v="NGUYEN GIA HUY chuyen tien FT25246261762647.CT tu 20020977417922 NGUYEN GIA HUY tai TCB"/>
    <s v="chulong101tqd"/>
    <x v="32"/>
  </r>
  <r>
    <s v="02-09-2025 11:30:49"/>
    <s v="970454_V09025245BFTVG2AEVCLS966347"/>
    <s v="970454_V09025245BFTVG2AEVCLS966347"/>
    <n v="99508686224"/>
    <s v="Thành công"/>
    <s v="NGUYEN NGOC LAN CHI"/>
    <s v=""/>
    <s v="Chuyển khoản"/>
    <n v="52000"/>
    <s v=""/>
    <s v="QR Code tĩnh đa năng"/>
    <s v="Chuyển khoản Ngân Hàng"/>
    <s v="Ngân hàng hoặc Ví khác"/>
    <s v="MBVCB.10766650490.5245BFTVG2AEVCLS.NGUYEN NGOC LAN CHI chuyen tien.CT tu 0061001066217 NGUYEN NGOC LAN CHI toi 99MM25063M04000529 MOMO_CA PHE MUOI CHU LONG tai BVBank"/>
    <s v="cfmuoidthidi"/>
    <x v="8"/>
  </r>
  <r>
    <s v="02-09-2025 11:30:47"/>
    <s v="970454_V09025245IBT1aWWD1VWA321456"/>
    <s v="970454_V09025245IBT1aWWD1VWA321456"/>
    <n v="99508686185"/>
    <s v="Thành công"/>
    <s v="AGRIBANK"/>
    <s v=""/>
    <s v="Chuyển khoản"/>
    <n v="60000"/>
    <s v=""/>
    <s v="QR Code tĩnh đa năng"/>
    <s v="Chuyển khoản Ngân Hàng"/>
    <s v="Ngân hàng hoặc Ví khác"/>
    <s v="VCCB;99MM23356M93020162;NGUYEN DUC LAP chuyen tien.CT tu 3180207002304 AGRIBANK tai Agri"/>
    <s v="cfmuoitruongdinh"/>
    <x v="9"/>
  </r>
  <r>
    <s v="02-09-2025 11:30:34"/>
    <s v="970454_V09025245IBT1dWL81XDG385257"/>
    <s v="970454_V09025245IBT1dWL81XDG385257"/>
    <n v="99508685898"/>
    <s v="Thành công"/>
    <s v="MBBANK IBFT"/>
    <s v=""/>
    <s v="Chuyển khoản"/>
    <n v="36000"/>
    <s v=""/>
    <s v="QR Code tĩnh đa năng"/>
    <s v="Chuyển khoản Ngân Hàng"/>
    <s v="Ngân hàng hoặc Ví khác"/>
    <s v="BUI THI KIM THU chuyen tien.CT tu 0373193371 MBBANK IBFT tai MB"/>
    <s v="chulong101tqd"/>
    <x v="32"/>
  </r>
  <r>
    <s v="02-09-2025 11:29:42"/>
    <s v="970454_V09025245IBT1kJQX8DSC756075"/>
    <s v="970454_V09025245IBT1kJQX8DSC756075"/>
    <n v="99508684703"/>
    <s v="Thành công"/>
    <s v="DO HOANG TRUNG"/>
    <s v=""/>
    <s v="Chuyển khoản"/>
    <n v="45000"/>
    <s v=""/>
    <s v="QR Code tĩnh đa năng"/>
    <s v="Chuyển khoản Ngân Hàng"/>
    <s v="Ngân hàng hoặc Ví khác"/>
    <s v="DO HOANG TRUNG chuyen tien FT25246537621479.CT tu 1466666 DO HOANG TRUNG tai TCB"/>
    <s v="cfmuoiduonglang"/>
    <x v="7"/>
  </r>
  <r>
    <s v="02-09-2025 11:29:24"/>
    <s v="JPEVB9LMA6QJG2PR0U3U"/>
    <s v="JPEVB9LMA6QJG2PR0U3U"/>
    <n v="99508684265"/>
    <s v="Thành công"/>
    <s v="DINH VAN VINH"/>
    <s v=""/>
    <s v="Chuyển khoản"/>
    <n v="18000"/>
    <s v=""/>
    <s v="QR Code động đa năng"/>
    <s v="Chuyển khoản Ngân Hàng"/>
    <s v="Ngân hàng hoặc Ví khác"/>
    <s v="JPEVB9LMA6QJG2PR0U3U"/>
    <s v="chulong301ndc"/>
    <x v="5"/>
  </r>
  <r>
    <s v="02-09-2025 11:28:33"/>
    <s v="970454_V09025245BFTVG2AEK5G6951087"/>
    <s v="970454_V09025245BFTVG2AEK5G6951087"/>
    <n v="99508472486"/>
    <s v="Thành công"/>
    <s v="PHAM HOANG ANH"/>
    <s v=""/>
    <s v="Chuyển khoản"/>
    <n v="25000"/>
    <s v=""/>
    <s v="QR Code tĩnh đa năng"/>
    <s v="Chuyển khoản Ngân Hàng"/>
    <s v="Ngân hàng hoặc Ví khác"/>
    <s v="MBVCB.10766627438.5245BFTVG2AEK5G6.PHAM HOANG ANH chuyen tien.CT tu 9938232574 PHAM HOANG ANH toi 99MM24313M12001837 MOMO_CA PHE MUOI CHU LONG tai BVBank"/>
    <s v="chulongnhc"/>
    <x v="31"/>
  </r>
  <r>
    <s v="02-09-2025 11:28:01"/>
    <s v="970454_V09025245IBT1eWK29VFE813166"/>
    <s v="970454_V09025245IBT1eWK29VFE813166"/>
    <n v="99508471623"/>
    <s v="Thành công"/>
    <s v="NGUYEN THI THU TUYET"/>
    <s v=""/>
    <s v="Chuyển khoản"/>
    <n v="23000"/>
    <s v=""/>
    <s v="QR Code tĩnh đa năng"/>
    <s v="Chuyển khoản Ngân Hàng"/>
    <s v="Ngân hàng hoặc Ví khác"/>
    <s v="NGUYEN THI THU TUYET Chuyen tien.CT tu 1190430090 NGUYEN THI THU TUYET  tai BIDV"/>
    <s v="chulong71hg"/>
    <x v="30"/>
  </r>
  <r>
    <s v="02-09-2025 11:27:55"/>
    <s v="qrc-MOMOJQKW20230803-b9ccc0b7-f6f5-47cc-9239-f80aef54f525"/>
    <s v="qrc-MOMOJQKW20230803-b9ccc0b7-f6f5-47cc-9239-f80aef54f525"/>
    <n v="99508804287"/>
    <s v="Thành công"/>
    <s v="Đỗ Anh Hào"/>
    <s v="****7035"/>
    <s v="Thanh toán"/>
    <n v="25000"/>
    <s v=""/>
    <s v="QR Code tĩnh đa năng"/>
    <s v="Ví MoMo"/>
    <s v="Ví MoMo"/>
    <s v="Thanh toán cho  CÀ PHÊ MUỐI CHÚ LONG - 244 THÍCH QUẢNG ĐỨC - TDM"/>
    <s v="chulong244tqd"/>
    <x v="34"/>
  </r>
  <r>
    <s v="02-09-2025 11:27:36"/>
    <s v="970454_V09025245BFTVG2AEK55C944597"/>
    <s v="970454_V09025245BFTVG2AEK55C944597"/>
    <n v="99508470949"/>
    <s v="Thành công"/>
    <s v="NGUYEN HA TUYET VAN"/>
    <s v=""/>
    <s v="Chuyển khoản"/>
    <n v="25000"/>
    <s v=""/>
    <s v="QR Code tĩnh đa năng"/>
    <s v="Chuyển khoản Ngân Hàng"/>
    <s v="Ngân hàng hoặc Ví khác"/>
    <s v="MBVCB.10766611913.5245BFTVG2AEK55C.NGUYEN HA TUYET VAN chuyen tien.CT tu 7706560464 NGUYEN HA TUYET VAN toi 99MM24107M19043951 MOMO_CA PHE MUOI CHU LONG tai BVBank"/>
    <s v="cfmuoivvkiet"/>
    <x v="40"/>
  </r>
  <r>
    <s v="02-09-2025 11:26:04"/>
    <s v="970454_V09025245IBT1dWL8JRCT378741"/>
    <s v="970454_V09025245IBT1dWL8JRCT378741"/>
    <n v="99508107332"/>
    <s v="Thành công"/>
    <s v="MBBANK IBFT"/>
    <s v=""/>
    <s v="Chuyển khoản"/>
    <n v="25000"/>
    <s v=""/>
    <s v="QR Code tĩnh đa năng"/>
    <s v="Chuyển khoản Ngân Hàng"/>
    <s v="Ngân hàng hoặc Ví khác"/>
    <s v="NGUYEN GIA MINH chuyen tien.CT tu 200812369999 MBBANK IBFT tai MB"/>
    <s v="cfmuoithanhnhan"/>
    <x v="6"/>
  </r>
  <r>
    <s v="02-09-2025 11:25:57"/>
    <s v="970454_V09025245BFTVG2AEKNIZ933275"/>
    <s v="970454_V09025245BFTVG2AEKNIZ933275"/>
    <n v="99508107123"/>
    <s v="Thành công"/>
    <s v="PHAM THI THU TRANG"/>
    <s v=""/>
    <s v="Chuyển khoản"/>
    <n v="30000"/>
    <s v=""/>
    <s v="QR Code tĩnh đa năng"/>
    <s v="Chuyển khoản Ngân Hàng"/>
    <s v="Ngân hàng hoặc Ví khác"/>
    <s v="MBVCB.10766589473.5245BFTVG2AEKNIZ.PHAM THI THU TRANG chuyen tien.CT tu 0281000544958 PHAM THI THU TRANG toi 99MM24158M57035143 MOMO_CA PHE MUOI CHU LONG tai BVBank"/>
    <s v="chulong101tqd"/>
    <x v="32"/>
  </r>
  <r>
    <s v="02-09-2025 11:25:51"/>
    <s v="970454_V09025245BFTVG2AEKNDF932903"/>
    <s v="970454_V09025245BFTVG2AEKNDF932903"/>
    <n v="99508106947"/>
    <s v="Thành công"/>
    <s v="DO NGOC DUONG"/>
    <s v=""/>
    <s v="Chuyển khoản"/>
    <n v="25000"/>
    <s v=""/>
    <s v="QR Code tĩnh đa năng"/>
    <s v="Chuyển khoản Ngân Hàng"/>
    <s v="Ngân hàng hoặc Ví khác"/>
    <s v="MBVCB.10766589265.5245BFTVG2AEKNDF.DO NGOC DUONG chuyen tien.CT tu 1029288633 DO NGOC DUONG toi 99MM23356M93020162 MOMO_CA PHE MUOI CHU LONG tai BVBank"/>
    <s v="cfmuoitruongdinh"/>
    <x v="9"/>
  </r>
  <r>
    <s v="02-09-2025 11:25:18"/>
    <s v="970454_V09025245IBT1dWL8JHIW375191"/>
    <s v="970454_V09025245IBT1dWL8JHIW375191"/>
    <n v="99508106147"/>
    <s v="Thành công"/>
    <s v="MBBANK IBFT"/>
    <s v=""/>
    <s v="Chuyển khoản"/>
    <n v="25000"/>
    <s v=""/>
    <s v="QR Code tĩnh đa năng"/>
    <s v="Chuyển khoản Ngân Hàng"/>
    <s v="Ngân hàng hoặc Ví khác"/>
    <s v="NGUYEN PHU DUONG chuyen tien.CT tu 0705501593 MBBANK IBFT tai MB"/>
    <s v="cfmuoithanhnhan"/>
    <x v="6"/>
  </r>
  <r>
    <s v="02-09-2025 11:24:56"/>
    <s v="970454_V09025245IBT1kJQXICMC735186"/>
    <s v="970454_V09025245IBT1kJQXICMC735186"/>
    <n v="99508105597"/>
    <s v="Thành công"/>
    <s v="VND-TGTT-NGUYEN THI NGOC LAN"/>
    <s v=""/>
    <s v="Chuyển khoản"/>
    <n v="125000"/>
    <s v=""/>
    <s v="QR Code tĩnh đa năng"/>
    <s v="Chuyển khoản Ngân Hàng"/>
    <s v="Ngân hàng hoặc Ví khác"/>
    <s v="NGUYEN THI NGOC LAN chuyen tien FT25246940089652.CT tu 19037950377013 VND-TGTT-NGUYEN THI NGOC LAN tai TCB"/>
    <s v="chulonghvb"/>
    <x v="28"/>
  </r>
  <r>
    <s v="02-09-2025 11:23:43"/>
    <s v="970454_V09025245IBT1dWL8JPPY353519"/>
    <s v="970454_V09025245IBT1dWL8JPPY353519"/>
    <n v="99507701389"/>
    <s v="Thành công"/>
    <s v="MBBANK IBFT"/>
    <s v=""/>
    <s v="Chuyển khoản"/>
    <n v="20000"/>
    <s v=""/>
    <s v="QR Code tĩnh đa năng"/>
    <s v="Chuyển khoản Ngân Hàng"/>
    <s v="Ngân hàng hoặc Ví khác"/>
    <s v="NGUYEN THI NGOC MY chuyen tien.CT tu 1680101236789 MBBANK IBFT tai MB"/>
    <s v="cfmuoitrangbom"/>
    <x v="2"/>
  </r>
  <r>
    <s v="02-09-2025 11:23:22"/>
    <s v="970454_V09025245BFTVG2AEKSWS915835"/>
    <s v="970454_V09025245BFTVG2AEKSWS915835"/>
    <n v="99507700830"/>
    <s v="Thành công"/>
    <s v="VU VAN DIEN"/>
    <s v=""/>
    <s v="Chuyển khoản"/>
    <n v="95000"/>
    <s v=""/>
    <s v="QR Code tĩnh đa năng"/>
    <s v="Chuyển khoản Ngân Hàng"/>
    <s v="Ngân hàng hoặc Ví khác"/>
    <s v="MBVCB.10766576138.5245BFTVG2AEKSWS.VU VAN DIEN chuyen tien.CT tu 0341005746800 VU VAN DIEN toi 99MM24313M93001773 MOMO_CA PHE MUOI CHU LONG tai BVBank"/>
    <s v="chulong417ch"/>
    <x v="21"/>
  </r>
  <r>
    <s v="02-09-2025 11:23:22"/>
    <s v="970454_V09025245IBT1jWWPMWUS246938"/>
    <s v="970454_V09025245IBT1jWWPMWUS246938"/>
    <n v="99507700828"/>
    <s v="Thành công"/>
    <s v="VO THI ANH NGUYET"/>
    <s v=""/>
    <s v="Chuyển khoản"/>
    <n v="18000"/>
    <s v=""/>
    <s v="QR Code tĩnh đa năng"/>
    <s v="Chuyển khoản Ngân Hàng"/>
    <s v="Ngân hàng hoặc Ví khác"/>
    <s v="VO THI ANH NGUYET CHUYEN KHOAN-020925-11:23:20 246938.CT tu 33876247 VO THI ANH NGUYET tai ACB"/>
    <s v="cfmuoithungdao"/>
    <x v="11"/>
  </r>
  <r>
    <s v="02-09-2025 11:23:09"/>
    <s v="970454_V09025245IBT1aWWDJPES319303"/>
    <s v="970454_V09025245IBT1aWWDJPES319303"/>
    <n v="99507700440"/>
    <s v="Thành công"/>
    <s v="AGRIBANK"/>
    <s v=""/>
    <s v="Chuyển khoản"/>
    <n v="50000"/>
    <s v=""/>
    <s v="QR Code tĩnh đa năng"/>
    <s v="Chuyển khoản Ngân Hàng"/>
    <s v="Ngân hàng hoặc Ví khác"/>
    <s v="VCCB;99MM25048M95013680;NGUYEN CONG TOAI chuyen tien.CT tu 1903206293466 AGRIBANK tai Agri"/>
    <s v="cfmuoiclongcmt8"/>
    <x v="33"/>
  </r>
  <r>
    <s v="02-09-2025 11:23:03"/>
    <s v="qrc-MOMOJQKW20230803-e316688f-586c-42ca-b9e7-9d928d42bc40"/>
    <s v="qrc-MOMOJQKW20230803-e316688f-586c-42ca-b9e7-9d928d42bc40"/>
    <n v="99508277882"/>
    <s v="Thành công"/>
    <s v="Ngô Đức Huy"/>
    <s v="****0924"/>
    <s v="Thanh toán"/>
    <n v="25000"/>
    <s v=""/>
    <s v="QR Code tĩnh đa năng"/>
    <s v="Ví MoMo"/>
    <s v="Ví MoMo"/>
    <s v="Thanh toán tại cửa hàng CÀ PHÊ MUỐI CHÚ LONG - 187 LẠC LONG QUÂN"/>
    <s v="chulong187llq"/>
    <x v="16"/>
  </r>
  <r>
    <s v="02-09-2025 11:23:03"/>
    <s v="970454_V09025245IBT1iWMXG56N320541"/>
    <s v="970454_V09025245IBT1iWMXG56N320541"/>
    <n v="99507700297"/>
    <s v="Thành công"/>
    <s v="LUU HUONG NHI"/>
    <s v=""/>
    <s v="Chuyển khoản"/>
    <n v="25000"/>
    <s v=""/>
    <s v="QR Code tĩnh đa năng"/>
    <s v="Chuyển khoản Ngân Hàng"/>
    <s v="Ngân hàng hoặc Ví khác"/>
    <s v="Luu Huong Nhi chuyen tien QR.CT tu 00358548899 LUU HUONG NHI tai TPBank"/>
    <s v="cfmuoitruongdinh"/>
    <x v="9"/>
  </r>
  <r>
    <s v="02-09-2025 11:22:56"/>
    <s v="JPEVB9LM9NDSKQBV0UY9"/>
    <s v="JPEVB9LM9NDSKQBV0UY9"/>
    <n v="99507700125"/>
    <s v="Thành công"/>
    <s v="NGUYEN DINH QUOC CUONG"/>
    <s v=""/>
    <s v="Chuyển khoản"/>
    <n v="100000"/>
    <s v=""/>
    <s v="QR Code động đa năng"/>
    <s v="Chuyển khoản Ngân Hàng"/>
    <s v="Ngân hàng hoặc Ví khác"/>
    <s v="JPEVB9LM9NDSKQBV0UY9"/>
    <s v="chulong301ndc"/>
    <x v="5"/>
  </r>
  <r>
    <s v="02-09-2025 11:22:35"/>
    <s v="970454_V09025245IBT1iWMXGPMC317573"/>
    <s v="970454_V09025245IBT1iWMXGPMC317573"/>
    <n v="99507649599"/>
    <s v="Thành công"/>
    <s v="NGUYEN THI THU UYEN"/>
    <s v=""/>
    <s v="Chuyển khoản"/>
    <n v="25000"/>
    <s v=""/>
    <s v="QR Code tĩnh đa năng"/>
    <s v="Chuyển khoản Ngân Hàng"/>
    <s v="Ngân hàng hoặc Ví khác"/>
    <s v="Nguyen Thi Thu Uyen chuyen tien QR.CT tu 84199223680 NGUYEN THI THU UYEN tai TPBank"/>
    <s v="cfmuoithanhnhan"/>
    <x v="6"/>
  </r>
  <r>
    <s v="02-09-2025 11:22:27"/>
    <s v="970454_V09025245IBT1kJQXM4B2724277"/>
    <s v="970454_V09025245IBT1kJQXM4B2724277"/>
    <n v="99507649428"/>
    <s v="Thành công"/>
    <s v="MAI TUAN VY"/>
    <s v=""/>
    <s v="Chuyển khoản"/>
    <n v="36000"/>
    <s v=""/>
    <s v="QR Code tĩnh đa năng"/>
    <s v="Chuyển khoản Ngân Hàng"/>
    <s v="Ngân hàng hoặc Ví khác"/>
    <s v="MAI TUAN VY chuyen tien FT25246097149000.CT tu 7999779999 MAI TUAN VY tai TCB"/>
    <s v="cfmuoihtp"/>
    <x v="42"/>
  </r>
  <r>
    <s v="02-09-2025 11:22:09"/>
    <s v="970454_V09025245IBT1aWWDJMLB163904"/>
    <s v="970454_V09025245IBT1aWWDJMLB163904"/>
    <n v="99507648958"/>
    <s v="Thành công"/>
    <s v="AGRIBANK"/>
    <s v=""/>
    <s v="Chuyển khoản"/>
    <n v="25000"/>
    <s v=""/>
    <s v="QR Code tĩnh đa năng"/>
    <s v="Chuyển khoản Ngân Hàng"/>
    <s v="Ngân hàng hoặc Ví khác"/>
    <s v="VCCB;99MM23298M25037293;CHU VAN SY chuyen tien.CT tu 5502205301479 AGRIBANK tai Agri"/>
    <s v="chulong884phuriengdo"/>
    <x v="14"/>
  </r>
  <r>
    <s v="02-09-2025 11:21:16"/>
    <s v="970454_V09025245IBT1kJQXMDXD719036"/>
    <s v="970454_V09025245IBT1kJQXMDXD719036"/>
    <n v="99507647620"/>
    <s v="Thành công"/>
    <s v="DUONG BICH NGA"/>
    <s v=""/>
    <s v="Chuyển khoản"/>
    <n v="60000"/>
    <s v=""/>
    <s v="QR Code tĩnh đa năng"/>
    <s v="Chuyển khoản Ngân Hàng"/>
    <s v="Ngân hàng hoặc Ví khác"/>
    <s v="DUONG BICH NGA chuyen tien FT25246786500190.CT tu 8686300886 DUONG BICH NGA tai TCB"/>
    <s v="cfmuoithanhnhan"/>
    <x v="6"/>
  </r>
  <r>
    <s v="02-09-2025 11:21:15"/>
    <s v="970454_V09025245BFTVG2AEKEB4901418"/>
    <s v="970454_V09025245BFTVG2AEKEB4901418"/>
    <n v="99507647583"/>
    <s v="Thành công"/>
    <s v="PHAM NGOC QUYNH"/>
    <s v=""/>
    <s v="Chuyển khoản"/>
    <n v="18000"/>
    <s v=""/>
    <s v="QR Code tĩnh đa năng"/>
    <s v="Chuyển khoản Ngân Hàng"/>
    <s v="Ngân hàng hoặc Ví khác"/>
    <s v="MBVCB.10766552036.5245BFTVG2AEKEB4.PHAM NGOC QUYNH chuyen tien.CT tu 0021000332653 PHAM NGOC QUYNH toi 99MM24085M27127372 MOMO_CA PHE MUOI CHU LONG tai BVBank"/>
    <s v="cfmuoithanhnhan"/>
    <x v="6"/>
  </r>
  <r>
    <s v="02-09-2025 11:21:06"/>
    <s v="970454_V09025245IBT1fWUW87HF302930"/>
    <s v="970454_V09025245IBT1fWUW87HF302930"/>
    <n v="99507647389"/>
    <s v="Thành công"/>
    <s v="HUYNH THI TUY PHUONG"/>
    <s v=""/>
    <s v="Chuyển khoản"/>
    <n v="36000"/>
    <s v=""/>
    <s v="QR Code tĩnh đa năng"/>
    <s v="Chuyển khoản Ngân Hàng"/>
    <s v="Ngân hàng hoặc Ví khác"/>
    <s v="HUYNH THI TUY PHUONG chuyen tien.CT tu 0408140005617 HUYNH THI TUY PHUONG tai Public"/>
    <s v="cfmuoihodieu"/>
    <x v="19"/>
  </r>
  <r>
    <s v="02-09-2025 11:20:55"/>
    <s v="970454_V09025245IBT1dWL8WL1Q339766"/>
    <s v="970454_V09025245IBT1dWL8WL1Q339766"/>
    <n v="99507647161"/>
    <s v="Thành công"/>
    <s v="MBBANK IBFT"/>
    <s v=""/>
    <s v="Chuyển khoản"/>
    <n v="25000"/>
    <s v=""/>
    <s v="QR Code tĩnh đa năng"/>
    <s v="Chuyển khoản Ngân Hàng"/>
    <s v="Ngân hàng hoặc Ví khác"/>
    <s v="DOAN THI DIU chuyen tien.CT tu 8166999999 MBBANK IBFT tai MB"/>
    <s v="cfmuoithanhnhan"/>
    <x v="6"/>
  </r>
  <r>
    <s v="02-09-2025 11:19:16"/>
    <s v="970454_V09025245IBT1dWL8WP3C346306"/>
    <s v="970454_V09025245IBT1dWL8WP3C346306"/>
    <n v="99507644666"/>
    <s v="Thành công"/>
    <s v="MBBANK IBFT"/>
    <s v=""/>
    <s v="Chuyển khoản"/>
    <n v="75000"/>
    <s v=""/>
    <s v="QR Code tĩnh đa năng"/>
    <s v="Chuyển khoản Ngân Hàng"/>
    <s v="Ngân hàng hoặc Ví khác"/>
    <s v="ck.CT tu 0590118734008 MBBANK IBFT tai MB"/>
    <s v="cfmuoitruongdinh"/>
    <x v="9"/>
  </r>
  <r>
    <s v="02-09-2025 11:19:06"/>
    <s v="970454_V09025245IBT1kJQXVZGA709484"/>
    <s v="970454_V09025245IBT1kJQXVZGA709484"/>
    <n v="99507221013"/>
    <s v="Thành công"/>
    <s v="VND-TGTT-HOANG NGOC DUONG"/>
    <s v=""/>
    <s v="Chuyển khoản"/>
    <n v="18000"/>
    <s v=""/>
    <s v="QR Code tĩnh đa năng"/>
    <s v="Chuyển khoản Ngân Hàng"/>
    <s v="Ngân hàng hoặc Ví khác"/>
    <s v="HOANG NGOC DUONG chuyen tien FT25246293360928.CT tu 19026658888668 VND-TGTT-HOANG NGOC DUONG tai TCB"/>
    <s v="cfmuoithanhnhan"/>
    <x v="6"/>
  </r>
  <r>
    <s v="02-09-2025 11:19:04"/>
    <s v="970454_V09025245IBT1jWWPVKQS240984"/>
    <s v="970454_V09025245IBT1jWWPVKQS240984"/>
    <n v="99507220973"/>
    <s v="Thành công"/>
    <s v="NGUYEN TRAN TRUNG"/>
    <s v=""/>
    <s v="Chuyển khoản"/>
    <n v="18000"/>
    <s v=""/>
    <s v="QR Code tĩnh đa năng"/>
    <s v="Chuyển khoản Ngân Hàng"/>
    <s v="Ngân hàng hoặc Ví khác"/>
    <s v="NGUYEN TRAN TRUNG CHUYEN KHOAN-020925-11:19:02 240984.CT tu 77777339 NGUYEN TRAN TRUNG tai ACB"/>
    <s v="chulong17ntt"/>
    <x v="15"/>
  </r>
  <r>
    <s v="02-09-2025 11:19:04"/>
    <s v="970454_V09025245IBT1bWK217ES010009"/>
    <s v="970454_V09025245IBT1bWK217ES010009"/>
    <n v="99507220969"/>
    <s v="Thành công"/>
    <s v="PHAM DUC HUNG"/>
    <s v=""/>
    <s v="Chuyển khoản"/>
    <n v="25000"/>
    <s v=""/>
    <s v="QR Code tĩnh đa năng"/>
    <s v="Chuyển khoản Ngân Hàng"/>
    <s v="Ngân hàng hoặc Ví khác"/>
    <s v="PHAM DUC HUNG chuyen tien.CT tu 0100100006100009 PHAM DUC HUNG tai OCB"/>
    <s v="chulongcmt8"/>
    <x v="29"/>
  </r>
  <r>
    <s v="02-09-2025 11:18:53"/>
    <s v="qrc-MOMOJQKW20230803-83f17543-a55c-43e7-ac70-cc1dc036c00f"/>
    <s v="qrc-MOMOJQKW20230803-83f17543-a55c-43e7-ac70-cc1dc036c00f"/>
    <n v="99507809566"/>
    <s v="Thành công"/>
    <s v="Nguyễn Chung Phát"/>
    <s v="****2147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1:18:33"/>
    <s v="qrc-MOMOJQKW20230803-351c9720-11ba-4907-a2e6-1b8ef5e2f557"/>
    <s v="qrc-MOMOJQKW20230803-351c9720-11ba-4907-a2e6-1b8ef5e2f557"/>
    <n v="99507804355"/>
    <s v="Thành công"/>
    <s v="Lê Thị Kim Hồng"/>
    <s v="****5419"/>
    <s v="Thanh toán"/>
    <n v="50000"/>
    <s v=""/>
    <s v="QR Code tĩnh đa năng"/>
    <s v="Ví MoMo"/>
    <s v="Ví MoMo"/>
    <s v="Thanh toán cho  CÀ PHÊ MUỐI CHÚ LONG - 244 THÍCH QUẢNG ĐỨC - TDM"/>
    <s v="chulong244tqd"/>
    <x v="34"/>
  </r>
  <r>
    <s v="02-09-2025 11:18:16"/>
    <s v="970454_V09025245BFTVG2AEKFR7880337"/>
    <s v="970454_V09025245BFTVG2AEKFR7880337"/>
    <n v="99507129784"/>
    <s v="Thành công"/>
    <s v="BO XUAN DUONG"/>
    <s v=""/>
    <s v="Chuyển khoản"/>
    <n v="25000"/>
    <s v=""/>
    <s v="QR Code tĩnh đa năng"/>
    <s v="Chuyển khoản Ngân Hàng"/>
    <s v="Ngân hàng hoặc Ví khác"/>
    <s v="MBVCB.10766511433.5245BFTVG2AEKFR7.BO XUAN DUONG chuyen tien.CT tu 1012912780 BO XUAN DUONG toi 99MM23359M51027127 MOMO_CA PHE MUOI CHU LONG tai BVBank"/>
    <s v="cfmuoilongthanh"/>
    <x v="35"/>
  </r>
  <r>
    <s v="02-09-2025 11:18:02"/>
    <s v="970454_V09025245IBT1kJQXV5RB704736"/>
    <s v="970454_V09025245IBT1kJQXV5RB704736"/>
    <n v="99507129416"/>
    <s v="Thành công"/>
    <s v="VND-TGTT-NGUYEN VAN VIET"/>
    <s v=""/>
    <s v="Chuyển khoản"/>
    <n v="100000"/>
    <s v=""/>
    <s v="QR Code tĩnh đa năng"/>
    <s v="Chuyển khoản Ngân Hàng"/>
    <s v="Ngân hàng hoặc Ví khác"/>
    <s v="NGUYEN VAN VIET chuyen tien FT25246186042509.CT tu 19029471239010 VND-TGTT-NGUYEN VAN VIET tai TCB"/>
    <s v="cfmuoiduonglang"/>
    <x v="7"/>
  </r>
  <r>
    <s v="02-09-2025 11:17:46"/>
    <s v="2VBLB9LM9BEJCUCQ03PZ"/>
    <s v="2VBLB9LM9BEJCUCQ03PZ"/>
    <n v="99507129069"/>
    <s v="Thành công"/>
    <s v="LE DIEU AI"/>
    <s v=""/>
    <s v="Chuyển khoản"/>
    <n v="18000"/>
    <s v=""/>
    <s v="QR Code động đa năng"/>
    <s v="Chuyển khoản Ngân Hàng"/>
    <s v="Ngân hàng hoặc Ví khác"/>
    <s v="2VBLB9LM9BEJCUCQ03PZ"/>
    <s v="chulong108thd"/>
    <x v="10"/>
  </r>
  <r>
    <s v="02-09-2025 11:17:04"/>
    <s v="970454_V09025245BFTVG2AEKM4X872085"/>
    <s v="970454_V09025245BFTVG2AEKM4X872085"/>
    <n v="99507128039"/>
    <s v="Thành công"/>
    <s v="HUYNH VAN BAO KHANH"/>
    <s v=""/>
    <s v="Chuyển khoản"/>
    <n v="20000"/>
    <s v=""/>
    <s v="QR Code tĩnh đa năng"/>
    <s v="Chuyển khoản Ngân Hàng"/>
    <s v="Ngân hàng hoặc Ví khác"/>
    <s v="MBVCB.10766507223.5245BFTVG2AEKM4X.HUYNH VAN BAO KHANH chuyen tien.CT tu 1031117979 HUYNH VAN BAO KHANH toi 99MM24313M01001841 MOMO_CA PHE MUOI CHU LONG tai BVBank"/>
    <s v="chulong17ntt"/>
    <x v="15"/>
  </r>
  <r>
    <s v="02-09-2025 11:16:41"/>
    <s v="970454_V09025245IBT1iWMXA5KH229034"/>
    <s v="970454_V09025245IBT1iWMXA5KH229034"/>
    <n v="99507127445"/>
    <s v="Thành công"/>
    <s v="NGO VAN HUNG"/>
    <s v=""/>
    <s v="Chuyển khoản"/>
    <n v="25000"/>
    <s v=""/>
    <s v="QR Code tĩnh đa năng"/>
    <s v="Chuyển khoản Ngân Hàng"/>
    <s v="Ngân hàng hoặc Ví khác"/>
    <s v="NGO VAN HUNG chuyen tien.CT tu 0938252573 NGO VAN HUNG tai VPBank"/>
    <s v="chulong161ntt"/>
    <x v="37"/>
  </r>
  <r>
    <s v="02-09-2025 11:16:23"/>
    <s v="970454_V09025245IBT1dWL8QH7E332307"/>
    <s v="970454_V09025245IBT1dWL8QH7E332307"/>
    <n v="99507127045"/>
    <s v="Thành công"/>
    <s v="MBBANK IBFT"/>
    <s v=""/>
    <s v="Chuyển khoản"/>
    <n v="25000"/>
    <s v=""/>
    <s v="QR Code tĩnh đa năng"/>
    <s v="Chuyển khoản Ngân Hàng"/>
    <s v="Ngân hàng hoặc Ví khác"/>
    <s v="LE ANH THU chuyen tien.CT tu 0773557769 MBBANK IBFT tai MB"/>
    <s v="cfmuoihtp"/>
    <x v="42"/>
  </r>
  <r>
    <s v="02-09-2025 11:15:49"/>
    <s v="970454_V09025245VNIBJ2LLK7M6969375"/>
    <s v="970454_V09025245VNIBJ2LLK7M6969375"/>
    <n v="99507126163"/>
    <s v="Thành công"/>
    <s v="LUU LE PHUONG"/>
    <s v=""/>
    <s v="Chuyển khoản"/>
    <n v="20000"/>
    <s v=""/>
    <s v="QR Code tĩnh đa năng"/>
    <s v="Chuyển khoản Ngân Hàng"/>
    <s v="Ngân hàng hoặc Ví khác"/>
    <s v="LUU LE PHUONG CHUYEN TIEN DEN MOMO_CA PHE MUOI CHU LONG - 99MM23359M71018042"/>
    <s v="cfmuoileduan"/>
    <x v="13"/>
  </r>
  <r>
    <s v="02-09-2025 11:15:48"/>
    <s v="970454_V09025245IBT1eWK213XV717799"/>
    <s v="970454_V09025245IBT1eWK213XV717799"/>
    <n v="99507126143"/>
    <s v="Thành công"/>
    <s v="CU THUY HOA"/>
    <s v=""/>
    <s v="Chuyển khoản"/>
    <n v="100000"/>
    <s v=""/>
    <s v="QR Code tĩnh đa năng"/>
    <s v="Chuyển khoản Ngân Hàng"/>
    <s v="Ngân hàng hoặc Ví khác"/>
    <s v="CU THUY HOA Chuyen tien.CT tu 1220404266 CU THUY HOA  tai BIDV"/>
    <s v="cfmuoithanhnhan"/>
    <x v="6"/>
  </r>
  <r>
    <s v="02-09-2025 11:15:28"/>
    <s v="970454_V09025245IBT1cWJZLHEG207819"/>
    <s v="970454_V09025245IBT1cWJZLHEG207819"/>
    <n v="99507125666"/>
    <s v="Thành công"/>
    <s v="TRAN QUOC DUNG"/>
    <s v=""/>
    <s v="Chuyển khoản"/>
    <n v="50000"/>
    <s v=""/>
    <s v="QR Code tĩnh đa năng"/>
    <s v="Chuyển khoản Ngân Hàng"/>
    <s v="Ngân hàng hoặc Ví khác"/>
    <s v="QR - TRAN QUOC DUNG chuyen tien.CT tu 100610119988 TRAN QUOC DUNG tai Vietin"/>
    <s v="chulong187llq"/>
    <x v="16"/>
  </r>
  <r>
    <s v="02-09-2025 11:14:41"/>
    <s v="qrc-MOMOJQKW20230803-3e742c39-1ac2-43b8-a5d2-ddf4d6ed023e"/>
    <s v="qrc-MOMOJQKW20230803-3e742c39-1ac2-43b8-a5d2-ddf4d6ed023e"/>
    <n v="99507307523"/>
    <s v="Thành công"/>
    <s v="Huỳnh Hoàng Phúc"/>
    <s v="****2333"/>
    <s v="Thanh toán"/>
    <n v="18000"/>
    <s v=""/>
    <s v="QR Code tĩnh đa năng"/>
    <s v="Ví MoMo"/>
    <s v="Ví MoMo"/>
    <s v="Thanh toán cho  CÀ PHÊ MUỐI CHÚ LONG - 244 THÍCH QUẢNG ĐỨC - TDM"/>
    <s v="chulong244tqd"/>
    <x v="34"/>
  </r>
  <r>
    <s v="02-09-2025 11:14:23"/>
    <s v="970454_V09025245IBT1dWL8QIP9322957"/>
    <s v="970454_V09025245IBT1dWL8QIP9322957"/>
    <n v="99506651435"/>
    <s v="Thành công"/>
    <s v="MBBANK IBFT"/>
    <s v=""/>
    <s v="Chuyển khoản"/>
    <n v="93000"/>
    <s v=""/>
    <s v="QR Code tĩnh đa năng"/>
    <s v="Chuyển khoản Ngân Hàng"/>
    <s v="Ngân hàng hoặc Ví khác"/>
    <s v="THAI THI THUY LINH chuyen tien.CT tu 5999915032003 MBBANK IBFT tai MB"/>
    <s v="cfmuoiduonglang"/>
    <x v="7"/>
  </r>
  <r>
    <s v="02-09-2025 11:13:59"/>
    <s v="970454_V09025245IBT1dWL8QDPK306860"/>
    <s v="970454_V09025245IBT1dWL8QDPK306860"/>
    <n v="99506650836"/>
    <s v="Thành công"/>
    <s v="MBBANK IBFT"/>
    <s v=""/>
    <s v="Chuyển khoản"/>
    <n v="18000"/>
    <s v=""/>
    <s v="QR Code tĩnh đa năng"/>
    <s v="Chuyển khoản Ngân Hàng"/>
    <s v="Ngân hàng hoặc Ví khác"/>
    <s v="NGUYEN THI PHUONG chuyen tien.CT tu 0986413353 MBBANK IBFT tai MB"/>
    <s v="cfmuoitruongdinh"/>
    <x v="9"/>
  </r>
  <r>
    <s v="02-09-2025 11:13:49"/>
    <s v="2VBLB9LM8Y77D2PH0JK1"/>
    <s v="2VBLB9LM8Y77D2PH0JK1"/>
    <n v="99506650638"/>
    <s v="Thành công"/>
    <s v="TRAN NGOC XUAN AN"/>
    <s v=""/>
    <s v="Chuyển khoản"/>
    <n v="45000"/>
    <s v=""/>
    <s v="QR Code động đa năng"/>
    <s v="Chuyển khoản Ngân Hàng"/>
    <s v="Ngân hàng hoặc Ví khác"/>
    <s v="2VBLB9LM8Y77D2PH0JK1"/>
    <s v="chulong108thd"/>
    <x v="10"/>
  </r>
  <r>
    <s v="02-09-2025 11:13:45"/>
    <s v="970454_V09025245IBT1kJQXD573685870"/>
    <s v="970454_V09025245IBT1kJQXD573685870"/>
    <n v="99506650519"/>
    <s v="Thành công"/>
    <s v="VND-TGTT-NGUYEN MINH CHAU"/>
    <s v=""/>
    <s v="Chuyển khoản"/>
    <n v="18000"/>
    <s v=""/>
    <s v="QR Code tĩnh đa năng"/>
    <s v="Chuyển khoản Ngân Hàng"/>
    <s v="Ngân hàng hoặc Ví khác"/>
    <s v="NGUYEN MINH CHAU chuyen tien FT25246151922001.CT tu 19028595362027 VND-TGTT-NGUYEN MINH CHAU tai TCB"/>
    <s v="cfmuoiduonglang"/>
    <x v="7"/>
  </r>
  <r>
    <s v="02-09-2025 11:13:38"/>
    <s v="qrc-MOMOJQKW20230803-48dba3ae-6e58-4a60-b905-c2a20e774232"/>
    <s v="qrc-MOMOJQKW20230803-48dba3ae-6e58-4a60-b905-c2a20e774232"/>
    <n v="99507226100"/>
    <s v="Thành công"/>
    <s v="Nguyễn Trung Hiếu"/>
    <s v="****1095"/>
    <s v="Thanh toán"/>
    <n v="120000"/>
    <s v=""/>
    <s v="QR Code tĩnh đa năng"/>
    <s v="Ví MoMo"/>
    <s v="Ví MoMo"/>
    <s v="Thanh toán cho  CÀ PHÊ MUỐI CHÚ LONG - TRẦN HƯNG ĐẠO - BÌNH DƯƠNG"/>
    <s v="cfmuoithungdao"/>
    <x v="11"/>
  </r>
  <r>
    <s v="02-09-2025 11:13:36"/>
    <s v="970454_V09025245IBT1dWL8Q2PP304846"/>
    <s v="970454_V09025245IBT1dWL8Q2PP304846"/>
    <n v="99506650294"/>
    <s v="Thành công"/>
    <s v="MBBANK IBFT"/>
    <s v=""/>
    <s v="Chuyển khoản"/>
    <n v="25000"/>
    <s v=""/>
    <s v="QR Code tĩnh đa năng"/>
    <s v="Chuyển khoản Ngân Hàng"/>
    <s v="Ngân hàng hoặc Ví khác"/>
    <s v="NGUYEN NINH TRUC LINH chuyen tien.CT tu 559966669999 MBBANK IBFT tai MB"/>
    <s v="chulong190hvb"/>
    <x v="25"/>
  </r>
  <r>
    <s v="02-09-2025 11:13:09"/>
    <s v="970454_V09025245IBT1dWL8QWNS302651"/>
    <s v="970454_V09025245IBT1dWL8QWNS302651"/>
    <n v="99506549638"/>
    <s v="Thành công"/>
    <s v="MBBANK IBFT"/>
    <s v=""/>
    <s v="Chuyển khoản"/>
    <n v="25000"/>
    <s v=""/>
    <s v="QR Code tĩnh đa năng"/>
    <s v="Chuyển khoản Ngân Hàng"/>
    <s v="Ngân hàng hoặc Ví khác"/>
    <s v="VO BAO NGOC chuyen tien.CT tu 0393304753 MBBANK IBFT tai MB"/>
    <s v="cfmuoihtp"/>
    <x v="42"/>
  </r>
  <r>
    <s v="02-09-2025 11:12:28"/>
    <s v="970454_V09025245BFTVG2AEGNJT839674"/>
    <s v="970454_V09025245BFTVG2AEGNJT839674"/>
    <n v="99506548609"/>
    <s v="Thành công"/>
    <s v="NGUYEN THU HA"/>
    <s v=""/>
    <s v="Chuyển khoản"/>
    <n v="58000"/>
    <s v=""/>
    <s v="QR Code tĩnh đa năng"/>
    <s v="Chuyển khoản Ngân Hàng"/>
    <s v="Ngân hàng hoặc Ví khác"/>
    <s v="MBVCB.10766456031.5245BFTVG2AEGNJT.NGUYEN THU HA chuyen tien caffe.CT tu 9397348093 NGUYEN THU HA toi 99MM24157M78095712 MOMO_CA PHE MUOI CHU LONG tai BVBank"/>
    <s v="cfmuoiduonglang"/>
    <x v="7"/>
  </r>
  <r>
    <s v="02-09-2025 11:12:17"/>
    <s v="970454_V09025245IBT1eWK212BB689585"/>
    <s v="970454_V09025245IBT1eWK212BB689585"/>
    <n v="99506548349"/>
    <s v="Thành công"/>
    <s v="THWIN HTOO NAUNG"/>
    <s v=""/>
    <s v="Chuyển khoản"/>
    <n v="76000"/>
    <s v=""/>
    <s v="QR Code tĩnh đa năng"/>
    <s v="Chuyển khoản Ngân Hàng"/>
    <s v="Ngân hàng hoặc Ví khác"/>
    <s v="THWIN HTOO NAUNG transfer.CT tu 8864132619 THWIN HTOO NAUNG  tai BIDV"/>
    <s v="cfmuoichulongclassic"/>
    <x v="0"/>
  </r>
  <r>
    <s v="02-09-2025 11:11:59"/>
    <s v="970454_V09025245IBT1dWLINH3Q311492"/>
    <s v="970454_V09025245IBT1dWLINH3Q311492"/>
    <n v="99506547848"/>
    <s v="Thành công"/>
    <s v="MBBANK IBFT"/>
    <s v=""/>
    <s v="Chuyển khoản"/>
    <n v="25000"/>
    <s v=""/>
    <s v="QR Code tĩnh đa năng"/>
    <s v="Chuyển khoản Ngân Hàng"/>
    <s v="Ngân hàng hoặc Ví khác"/>
    <s v="NGUYEN PHUC THO chuyen tien.CT tu 0912066668 MBBANK IBFT tai MB"/>
    <s v="cfmuoithanhnhan"/>
    <x v="6"/>
  </r>
  <r>
    <s v="02-09-2025 11:11:47"/>
    <s v="970454_V09025245IBT1dWLINZBP296187"/>
    <s v="970454_V09025245IBT1dWLINZBP296187"/>
    <n v="99506547578"/>
    <s v="Thành công"/>
    <s v="MBBANK IBFT"/>
    <s v=""/>
    <s v="Chuyển khoản"/>
    <n v="32000"/>
    <s v=""/>
    <s v="QR Code tĩnh đa năng"/>
    <s v="Chuyển khoản Ngân Hàng"/>
    <s v="Ngân hàng hoặc Ví khác"/>
    <s v="NGUYEN THI PHUONG THAO chuyen tien.CT tu 0333298625 MBBANK IBFT tai MB"/>
    <s v="cfmuoithungdao"/>
    <x v="11"/>
  </r>
  <r>
    <s v="02-09-2025 11:11:31"/>
    <s v="qrc-MOMOJQKW20230803-3f89cd18-4de7-4b35-8568-62938e3bd5e6"/>
    <s v="qrc-MOMOJQKW20230803-3f89cd18-4de7-4b35-8568-62938e3bd5e6"/>
    <n v="99506916880"/>
    <s v="Thành công"/>
    <s v="Phạm Như Quỳnh"/>
    <s v="****4215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1:11:21"/>
    <s v="qrc-MOMOJQKW20230803-5253061e-92b2-4c37-88ab-f082177ccb26"/>
    <s v="qrc-MOMOJQKW20230803-5253061e-92b2-4c37-88ab-f082177ccb26"/>
    <n v="99506914331"/>
    <s v="Thành công"/>
    <s v="Trần Thanh Tú"/>
    <s v="****6598"/>
    <s v="Thanh toán"/>
    <n v="56000"/>
    <s v=""/>
    <s v="QR Code tĩnh đa năng"/>
    <s v="Ví MoMo"/>
    <s v="Ví MoMo"/>
    <s v="Thanh toán cho  CÀ PHÊ MUỐI CHÚ LONG CLASSIC"/>
    <s v="cfmuoichulongclassic"/>
    <x v="0"/>
  </r>
  <r>
    <s v="02-09-2025 11:11:17"/>
    <s v="970454_V09025245IBT1dWLIN743293645"/>
    <s v="970454_V09025245IBT1dWLIN743293645"/>
    <n v="99506546725"/>
    <s v="Thành công"/>
    <s v="MBBANK IBFT"/>
    <s v=""/>
    <s v="Chuyển khoản"/>
    <n v="20000"/>
    <s v=""/>
    <s v="QR Code tĩnh đa năng"/>
    <s v="Chuyển khoản Ngân Hàng"/>
    <s v="Ngân hàng hoặc Ví khác"/>
    <s v="PHAM MINH HUYEN chuyen tien.CT tu 8990189969899 MBBANK IBFT tai MB"/>
    <s v="cfmuoithanhnhan"/>
    <x v="6"/>
  </r>
  <r>
    <s v="02-09-2025 11:11:11"/>
    <s v="970454_V09025245IBT1aWWDWJPY360749"/>
    <s v="970454_V09025245IBT1aWWDWJPY360749"/>
    <n v="99506546589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TRAN BA MANH chuyen tien.CT tu 5900205482868 AGRIBANK tai Agri"/>
    <s v="chulonghhg"/>
    <x v="26"/>
  </r>
  <r>
    <s v="02-09-2025 11:10:42"/>
    <s v="970454_V09025245IBT1kJQXSZHJ672198"/>
    <s v="970454_V09025245IBT1kJQXSZHJ672198"/>
    <n v="99506545850"/>
    <s v="Thành công"/>
    <s v="VND-TGTT-BUI THI LUONG"/>
    <s v=""/>
    <s v="Chuyển khoản"/>
    <n v="72000"/>
    <s v=""/>
    <s v="QR Code tĩnh đa năng"/>
    <s v="Chuyển khoản Ngân Hàng"/>
    <s v="Ngân hàng hoặc Ví khác"/>
    <s v="BUI THI LUONG chuyen tien cf FT25246669122717.CT tu 19030476944012 VND-TGTT-BUI THI LUONG tai TCB"/>
    <s v="chulong244tqd"/>
    <x v="34"/>
  </r>
  <r>
    <s v="02-09-2025 11:10:14"/>
    <s v="970454_V09025245IBT1kJQXS7NJ670074"/>
    <s v="970454_V09025245IBT1kJQXS7NJ670074"/>
    <n v="99506545194"/>
    <s v="Thành công"/>
    <s v="DUONG HOANG TRUONG VU"/>
    <s v=""/>
    <s v="Chuyển khoản"/>
    <n v="69000"/>
    <s v=""/>
    <s v="QR Code tĩnh đa năng"/>
    <s v="Chuyển khoản Ngân Hàng"/>
    <s v="Ngân hàng hoặc Ví khác"/>
    <s v="DUONG HOANG TRUONG VU chuyen tien FT25246069560156.CT tu 10386060706 DUONG HOANG TRUONG VU tai TCB"/>
    <s v="cfmuoidthidi"/>
    <x v="8"/>
  </r>
  <r>
    <s v="02-09-2025 11:10:04"/>
    <s v="qrc-MOMOJQKW20230803-58d6829d-26c1-4b1c-a16e-05f372e7538c"/>
    <s v="qrc-MOMOJQKW20230803-58d6829d-26c1-4b1c-a16e-05f372e7538c"/>
    <n v="99506724404"/>
    <s v="Thành công"/>
    <s v="Phạm Hoàng Tâm Anh"/>
    <s v="****1065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09:49"/>
    <s v="JPEV14K5UAYN48CK042Z"/>
    <s v="JPEV14K5UAYN48CK042Z"/>
    <n v="99506171613"/>
    <s v="Thành công"/>
    <s v="MBBANK IBFT"/>
    <s v=""/>
    <s v="Chuyển khoản"/>
    <n v="75000"/>
    <s v=""/>
    <s v="QR Code động đa năng"/>
    <s v="Chuyển khoản Ngân Hàng"/>
    <s v="Ngân hàng hoặc Ví khác"/>
    <s v="JPEV14K5UAYN48CK042Z"/>
    <s v="chulong301ndc"/>
    <x v="5"/>
  </r>
  <r>
    <s v="02-09-2025 11:09:41"/>
    <s v="970454_V09025245IBT1cWJZLCSN195956"/>
    <s v="970454_V09025245IBT1cWJZLCSN195956"/>
    <n v="99506171376"/>
    <s v="Thành công"/>
    <s v="NGUYEN LE BAO QUYNH"/>
    <s v=""/>
    <s v="Chuyển khoản"/>
    <n v="25000"/>
    <s v=""/>
    <s v="QR Code tĩnh đa năng"/>
    <s v="Chuyển khoản Ngân Hàng"/>
    <s v="Ngân hàng hoặc Ví khác"/>
    <s v="QR - NGUYEN LE BAO QUYNH chuyen tien.CT tu 109881849327 NGUYEN LE BAO QUYNH tai Vietin"/>
    <s v="cfmuoilongthanh"/>
    <x v="35"/>
  </r>
  <r>
    <s v="02-09-2025 11:09:40"/>
    <s v="970454_V09025245IBT1dWLINDTW285846"/>
    <s v="970454_V09025245IBT1dWLINDTW285846"/>
    <n v="99506171339"/>
    <s v="Thành công"/>
    <s v="MBBANK IBFT"/>
    <s v=""/>
    <s v="Chuyển khoản"/>
    <n v="25000"/>
    <s v=""/>
    <s v="QR Code tĩnh đa năng"/>
    <s v="Chuyển khoản Ngân Hàng"/>
    <s v="Ngân hàng hoặc Ví khác"/>
    <s v="HUYNH NGUYEN BAO PHUC chuyen tien.CT tu 0389637931 MBBANK IBFT tai MB"/>
    <s v="cfmuoilongthanh"/>
    <x v="35"/>
  </r>
  <r>
    <s v="02-09-2025 11:09:36"/>
    <s v="970454_V09025245IBT1fWUWI3QG457138"/>
    <s v="970454_V09025245IBT1fWUWI3QG457138"/>
    <n v="99506171155"/>
    <s v="Thành công"/>
    <s v="NGUYEN ANH TUNG"/>
    <s v=""/>
    <s v="Chuyển khoản"/>
    <n v="50000"/>
    <s v=""/>
    <s v="QR Code tĩnh đa năng"/>
    <s v="Chuyển khoản Ngân Hàng"/>
    <s v="Ngân hàng hoặc Ví khác"/>
    <s v="NGUYEN ANH TUNG chuyen tien.CT tu 0858796686 NGUYEN ANH TUNG tai EIB"/>
    <s v="chulong190hvb"/>
    <x v="25"/>
  </r>
  <r>
    <s v="02-09-2025 11:09:33"/>
    <s v="qrc-MOMOJQKW20230803-c293b9e5-8b0c-4453-8df4-069e6a53d6f6"/>
    <s v="qrc-MOMOJQKW20230803-c293b9e5-8b0c-4453-8df4-069e6a53d6f6"/>
    <n v="99506735710"/>
    <s v="Thành công"/>
    <s v="Phan Thanh Duy"/>
    <s v="****6423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11:08:59"/>
    <s v="970454_V09025245IBT1dWLIN1PT282421"/>
    <s v="970454_V09025245IBT1dWLIN1PT282421"/>
    <n v="99506170052"/>
    <s v="Thành công"/>
    <s v="MBBANK IBFT"/>
    <s v=""/>
    <s v="Chuyển khoản"/>
    <n v="16000"/>
    <s v=""/>
    <s v="QR Code tĩnh đa năng"/>
    <s v="Chuyển khoản Ngân Hàng"/>
    <s v="Ngân hàng hoặc Ví khác"/>
    <s v="NGUYEN THI PHUONG THAO chuyen tien.CT tu 0333298625 MBBANK IBFT tai MB"/>
    <s v="cfmuoithungdao"/>
    <x v="11"/>
  </r>
  <r>
    <s v="02-09-2025 11:08:58"/>
    <s v="970454_V09025245IBT1jWWPD6PK227334"/>
    <s v="970454_V09025245IBT1jWWPD6PK227334"/>
    <n v="99506170004"/>
    <s v="Thành công"/>
    <s v="VU VAN CHINH"/>
    <s v=""/>
    <s v="Chuyển khoản"/>
    <n v="18000"/>
    <s v=""/>
    <s v="QR Code tĩnh đa năng"/>
    <s v="Chuyển khoản Ngân Hàng"/>
    <s v="Ngân hàng hoặc Ví khác"/>
    <s v="VU VAN CHINH CHUYEN KHOAN-020925-11:08:57 227334.CT tu 2322268888 VU VAN CHINH tai ACB"/>
    <s v="chulong884phuriengdo"/>
    <x v="14"/>
  </r>
  <r>
    <s v="02-09-2025 11:08:41"/>
    <s v="970454_V09025245IBT1dWLINWJ4295222"/>
    <s v="970454_V09025245IBT1dWLINWJ4295222"/>
    <n v="99506049624"/>
    <s v="Thành công"/>
    <s v="MBBANK IBFT"/>
    <s v=""/>
    <s v="Chuyển khoản"/>
    <n v="8000"/>
    <s v=""/>
    <s v="QR Code tĩnh đa năng"/>
    <s v="Chuyển khoản Ngân Hàng"/>
    <s v="Ngân hàng hoặc Ví khác"/>
    <s v="VAN KIM PHUNG chuyen tien.CT tu 0815122262 MBBANK IBFT tai MB"/>
    <s v="chulongnhc"/>
    <x v="31"/>
  </r>
  <r>
    <s v="02-09-2025 11:08:35"/>
    <s v="qrc-MOMOJQKW20230803-38111523-367a-4f31-b51b-226e96e2fe7e"/>
    <s v="qrc-MOMOJQKW20230803-38111523-367a-4f31-b51b-226e96e2fe7e"/>
    <n v="99506655651"/>
    <s v="Thành công"/>
    <s v="Nguyễn Huỳnh Mỹ Duyên"/>
    <s v="****9212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08:34"/>
    <s v="qrc-MOMOJQKW20230803-a888de2e-0f6b-4a5f-8d3a-2bd4c0c7c607"/>
    <s v="qrc-MOMOJQKW20230803-a888de2e-0f6b-4a5f-8d3a-2bd4c0c7c607"/>
    <n v="99506654829"/>
    <s v="Thành công"/>
    <s v="Nguyễn Thị Thúy Kiều"/>
    <s v="****7224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11:08:20"/>
    <s v="970454_V09025245BFTVG2AEGEV8809718"/>
    <s v="970454_V09025245BFTVG2AEGEV8809718"/>
    <n v="99506049102"/>
    <s v="Thành công"/>
    <s v="NGUYEN TRUNG NGUYEN"/>
    <s v=""/>
    <s v="Chuyển khoản"/>
    <n v="120000"/>
    <s v=""/>
    <s v="QR Code tĩnh đa năng"/>
    <s v="Chuyển khoản Ngân Hàng"/>
    <s v="Ngân hàng hoặc Ví khác"/>
    <s v="MBVCB.10766415678.5245BFTVG2AEGEV8.NGUYEN TRUNG NGUYEN chuyen tien.CT tu 0271000998496 NGUYEN TRUNG NGUYEN toi 99MM24085M92126761 MOMO_CA PHE MUOI CHU LONG tai BVBank"/>
    <s v="chulong07bl"/>
    <x v="24"/>
  </r>
  <r>
    <s v="02-09-2025 11:07:54"/>
    <s v="970454_V09025245IBT1eWK2JI9K653897"/>
    <s v="970454_V09025245IBT1eWK2JI9K653897"/>
    <n v="99506048454"/>
    <s v="Thành công"/>
    <s v="NGUYEN THI KIM THOA"/>
    <s v=""/>
    <s v="Chuyển khoản"/>
    <n v="36000"/>
    <s v=""/>
    <s v="QR Code tĩnh đa năng"/>
    <s v="Chuyển khoản Ngân Hàng"/>
    <s v="Ngân hàng hoặc Ví khác"/>
    <s v="NGUYEN THI KIM THOA Chuyen tien.CT tu 8874850078 NGUYEN THI KIM THOA  tai BIDV"/>
    <s v="cfmuoileduan"/>
    <x v="13"/>
  </r>
  <r>
    <s v="02-09-2025 11:07:39"/>
    <s v="970454_V09025245BFTVG2AEGUXL804501"/>
    <s v="970454_V09025245BFTVG2AEGUXL804501"/>
    <n v="99506048029"/>
    <s v="Thành công"/>
    <s v="LE DUC HIEU"/>
    <s v=""/>
    <s v="Chuyển khoản"/>
    <n v="75000"/>
    <s v=""/>
    <s v="QR Code tĩnh đa năng"/>
    <s v="Chuyển khoản Ngân Hàng"/>
    <s v="Ngân hàng hoặc Ví khác"/>
    <s v="MBVCB.10766412702.5245BFTVG2AEGUXL.LE DUC HIEU chuyen tien.CT tu 0041000382544 LE DUC HIEU toi 99MM23359M71018042 MOMO_CA PHE MUOI CHU LONG tai BVBank"/>
    <s v="cfmuoileduan"/>
    <x v="13"/>
  </r>
  <r>
    <s v="02-09-2025 11:07:25"/>
    <s v="qrc-MOMOJQKW20230803-f30ea37c-9037-4452-9a61-906756dee3a6"/>
    <s v="qrc-MOMOJQKW20230803-f30ea37c-9037-4452-9a61-906756dee3a6"/>
    <n v="99506467574"/>
    <s v="Thành công"/>
    <s v="Trần Ngọc Sáng"/>
    <s v="****4023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1:07:18"/>
    <s v="970454_V09025245IBT1kJQX9XXN656825"/>
    <s v="970454_V09025245IBT1kJQX9XXN656825"/>
    <n v="99506047553"/>
    <s v="Thành công"/>
    <s v="CAO THAO MY"/>
    <s v=""/>
    <s v="Chuyển khoản"/>
    <n v="54000"/>
    <s v=""/>
    <s v="QR Code tĩnh đa năng"/>
    <s v="Chuyển khoản Ngân Hàng"/>
    <s v="Ngân hàng hoặc Ví khác"/>
    <s v="CAO THAO MY chuyen tien FT25246199487091.CT tu 9016210398 CAO THAO MY tai TCB"/>
    <s v="chulonghvb"/>
    <x v="28"/>
  </r>
  <r>
    <s v="02-09-2025 11:06:56"/>
    <s v="970454_V09025245IBT1kJQX9TKJ655022"/>
    <s v="970454_V09025245IBT1kJQX9TKJ655022"/>
    <n v="99506046970"/>
    <s v="Thành công"/>
    <s v="VND-TGTT-TRAN THI NGOC ANH"/>
    <s v=""/>
    <s v="Chuyển khoản"/>
    <n v="80000"/>
    <s v=""/>
    <s v="QR Code tĩnh đa năng"/>
    <s v="Chuyển khoản Ngân Hàng"/>
    <s v="Ngân hàng hoặc Ví khác"/>
    <s v="TRAN THI NGOC ANH chuyen tien FT25246940401248.CT tu 19034594098016 VND-TGTT-TRAN THI NGOC ANH tai TCB"/>
    <s v="cfmuoiduonglang"/>
    <x v="7"/>
  </r>
  <r>
    <s v="02-09-2025 11:06:53"/>
    <s v="970454_V09025245IBT1dWLIR7WP286268"/>
    <s v="970454_V09025245IBT1dWLIR7WP286268"/>
    <n v="99506046894"/>
    <s v="Thành công"/>
    <s v="MBBANK IBFT"/>
    <s v=""/>
    <s v="Chuyển khoản"/>
    <n v="25000"/>
    <s v=""/>
    <s v="QR Code tĩnh đa năng"/>
    <s v="Chuyển khoản Ngân Hàng"/>
    <s v="Ngân hàng hoặc Ví khác"/>
    <s v="NGUYEN HO BAO NGOC chuyen tien.CT tu 0931156135 MBBANK IBFT tai MB"/>
    <s v="cfmuoithungdao"/>
    <x v="11"/>
  </r>
  <r>
    <s v="02-09-2025 11:06:25"/>
    <s v="970454_V09025245IBT1iWMXB38H239725"/>
    <s v="970454_V09025245IBT1iWMXB38H239725"/>
    <n v="99505772049"/>
    <s v="Thành công"/>
    <s v="NGUYEN DUC CUONG"/>
    <s v=""/>
    <s v="Chuyển khoản"/>
    <n v="8000"/>
    <s v=""/>
    <s v="QR Code tĩnh đa năng"/>
    <s v="Chuyển khoản Ngân Hàng"/>
    <s v="Ngân hàng hoặc Ví khác"/>
    <s v="Nguyen Duc Cuong chuyen tien QR.CT tu 08669855196 NGUYEN DUC CUONG tai TPBank"/>
    <s v="chulongnhc"/>
    <x v="31"/>
  </r>
  <r>
    <s v="02-09-2025 11:06:03"/>
    <s v="970454_V09025245IBT1dWLIRP7V268081"/>
    <s v="970454_V09025245IBT1dWLIRP7V268081"/>
    <n v="99505771409"/>
    <s v="Thành công"/>
    <s v="MBBANK IBFT"/>
    <s v=""/>
    <s v="Chuyển khoản"/>
    <n v="25000"/>
    <s v=""/>
    <s v="QR Code tĩnh đa năng"/>
    <s v="Chuyển khoản Ngân Hàng"/>
    <s v="Ngân hàng hoặc Ví khác"/>
    <s v="PHAM THAO LINH chuyen tien.CT tu 0905716808 MBBANK IBFT tai MB"/>
    <s v="chulonghcr"/>
    <x v="38"/>
  </r>
  <r>
    <s v="02-09-2025 11:06:02"/>
    <s v="qrc-MOMOJQKW20230803-1fb246a1-02e7-48f1-b1a5-32ac053efc83"/>
    <s v="qrc-MOMOJQKW20230803-1fb246a1-02e7-48f1-b1a5-32ac053efc83"/>
    <n v="99506340909"/>
    <s v="Thành công"/>
    <s v="Lâm Đức Lộc"/>
    <s v="****9369"/>
    <s v="Thanh toán"/>
    <n v="34000"/>
    <s v=""/>
    <s v="QR Code tĩnh đa năng"/>
    <s v="Ví MoMo"/>
    <s v="Ví MoMo"/>
    <s v="Thanh toán cho  CÀ PHÊ MUỐI CHÚ LONG - 17A NGÔ TẤT TỐ"/>
    <s v="chulong17ntt"/>
    <x v="15"/>
  </r>
  <r>
    <s v="02-09-2025 11:05:53"/>
    <s v="970454_V09025245IBT1kJQX9ANK650235"/>
    <s v="970454_V09025245IBT1kJQX9ANK650235"/>
    <n v="99505771174"/>
    <s v="Thành công"/>
    <s v="VND-TGTT-NGUYEN THI PHUONG HA"/>
    <s v=""/>
    <s v="Chuyển khoản"/>
    <n v="50000"/>
    <s v=""/>
    <s v="QR Code tĩnh đa năng"/>
    <s v="Chuyển khoản Ngân Hàng"/>
    <s v="Ngân hàng hoặc Ví khác"/>
    <s v="NGUYEN THI PHUONG HA chuyen tien FT25246079961129.CT tu 19035373011011 VND-TGTT-NGUYEN THI PHUONG HA tai TCB"/>
    <s v="cfmuoithanhnhan"/>
    <x v="6"/>
  </r>
  <r>
    <s v="02-09-2025 11:05:42"/>
    <s v="970454_V09025245BFTVG2AEGJVN790542"/>
    <s v="970454_V09025245BFTVG2AEGJVN790542"/>
    <n v="99505770916"/>
    <s v="Thành công"/>
    <s v="LE HOANG TUAN THANH"/>
    <s v=""/>
    <s v="Chuyển khoản"/>
    <n v="16000"/>
    <s v=""/>
    <s v="QR Code tĩnh đa năng"/>
    <s v="Chuyển khoản Ngân Hàng"/>
    <s v="Ngân hàng hoặc Ví khác"/>
    <s v="MBVCB.10766393748.5245BFTVG2AEGJVN.LE HOANG TUAN THANH chuyen tien.CT tu 1046363225 LE HOANG TUAN THANH toi 99MM24264M77005890 MOMO_CA PHE MUOI CHU LONG tai BVBank"/>
    <s v="chulongnhc"/>
    <x v="31"/>
  </r>
  <r>
    <s v="02-09-2025 11:05:39"/>
    <s v="qrc-MOMOJQKW20230803-7fbdfe55-9c51-41e7-8d32-2bbbd0279caf"/>
    <s v="qrc-MOMOJQKW20230803-7fbdfe55-9c51-41e7-8d32-2bbbd0279caf"/>
    <n v="99506228259"/>
    <s v="Thành công"/>
    <s v="Đỗ Thị Thùy Trang"/>
    <s v="****3668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1:05:20"/>
    <s v="970454_V09025245IBT1hQFC4DQX935977"/>
    <s v="970454_V09025245IBT1hQFC4DQX935977"/>
    <n v="99505770334"/>
    <s v="Thành công"/>
    <s v="SACOMBANK"/>
    <s v=""/>
    <s v="Chuyển khoản"/>
    <n v="32000"/>
    <s v=""/>
    <s v="QR Code tĩnh đa năng"/>
    <s v="Chuyển khoản Ngân Hàng"/>
    <s v="Ngân hàng hoặc Ví khác"/>
    <s v="IBFT BUI THI MY TAM chuyen tien.CT tu 050156930528 SACOMBANK tai SACOMBANK"/>
    <s v="cfmuoithungdao"/>
    <x v="11"/>
  </r>
  <r>
    <s v="02-09-2025 11:05:14"/>
    <s v="qrc-MOMOJQKW20230803-ec8e6972-97e5-4347-8eb1-ba935c285fb1"/>
    <s v="qrc-MOMOJQKW20230803-ec8e6972-97e5-4347-8eb1-ba935c285fb1"/>
    <n v="99506058907"/>
    <s v="Thành công"/>
    <s v="Nguyễn Hữu Duy Thái"/>
    <s v="****3868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11:04:56"/>
    <s v="qrc-MOMOJQKW20230803-d96bc96e-03dc-44dc-84cf-4c5ecee031d3"/>
    <s v="qrc-MOMOJQKW20230803-d96bc96e-03dc-44dc-84cf-4c5ecee031d3"/>
    <n v="99506177615"/>
    <s v="Thành công"/>
    <s v="Phạm Thị Loan"/>
    <s v="****0441"/>
    <s v="Thanh toán"/>
    <n v="54000"/>
    <s v=""/>
    <s v="QR Code tĩnh đa năng"/>
    <s v="Ví MoMo"/>
    <s v="Ví MoMo"/>
    <s v="Thanh toán cho  CÀ PHÊ MUỐI CHÚ LONG - 101 THÍCH QUẢNG ĐỨC"/>
    <s v="chulong101tqd"/>
    <x v="32"/>
  </r>
  <r>
    <s v="02-09-2025 11:04:43"/>
    <s v="970454_V09025245IBT1eWK2WENX626978"/>
    <s v="970454_V09025245IBT1eWK2WENX626978"/>
    <n v="99505699488"/>
    <s v="Thành công"/>
    <s v="NGUYEN THI LUU GIANG"/>
    <s v=""/>
    <s v="Chuyển khoản"/>
    <n v="50000"/>
    <s v=""/>
    <s v="QR Code tĩnh đa năng"/>
    <s v="Chuyển khoản Ngân Hàng"/>
    <s v="Ngân hàng hoặc Ví khác"/>
    <s v="NGUYEN THI LUU GIANG Chuyen tien.CT tu 1302087796 NGUYEN THI LUU GIANG  tai BIDV"/>
    <s v="cfmuoihtp"/>
    <x v="42"/>
  </r>
  <r>
    <s v="02-09-2025 11:04:34"/>
    <s v="970454_V09025245BFTVG2AEGCGI782583"/>
    <s v="970454_V09025245BFTVG2AEGCGI782583"/>
    <n v="99505699233"/>
    <s v="Thành công"/>
    <s v="LE MINH HOANG"/>
    <s v=""/>
    <s v="Chuyển khoản"/>
    <n v="25000"/>
    <s v=""/>
    <s v="QR Code tĩnh đa năng"/>
    <s v="Chuyển khoản Ngân Hàng"/>
    <s v="Ngân hàng hoặc Ví khác"/>
    <s v="MBVCB.10766376249.5245BFTVG2AEGCGI.LE MINH HOANG chuyen tien.CT tu 1034839232 LE MINH HOANG toi 99MM24302M71003927 MOMO_CA PHE MUOI CHU LONG tai BVBank"/>
    <s v="chulong68"/>
    <x v="1"/>
  </r>
  <r>
    <s v="02-09-2025 11:04:27"/>
    <s v="970454_V09025245BFTVG2AEGCZY781727"/>
    <s v="970454_V09025245BFTVG2AEGCZY781727"/>
    <n v="99505699060"/>
    <s v="Thành công"/>
    <s v="DAO TUAN ANH"/>
    <s v=""/>
    <s v="Chuyển khoản"/>
    <n v="36000"/>
    <s v=""/>
    <s v="QR Code tĩnh đa năng"/>
    <s v="Chuyển khoản Ngân Hàng"/>
    <s v="Ngân hàng hoặc Ví khác"/>
    <s v="MBVCB.10766375482.5245BFTVG2AEGCZY.DAO TUAN ANH chuyen tien.CT tu 0781000465101 DAO TUAN ANH toi 99MM24158M55035062 MOMO_CA PHE MUOI CHU LONG tai BVBank"/>
    <s v="cfmuoinaninh"/>
    <x v="36"/>
  </r>
  <r>
    <s v="02-09-2025 11:04:24"/>
    <s v="970454_V09025245IBT1bWK2Q73I238993"/>
    <s v="970454_V09025245IBT1bWK2Q73I238993"/>
    <n v="99505698998"/>
    <s v="Thành công"/>
    <s v="TRAN KHAI MINH"/>
    <s v=""/>
    <s v="Chuyển khoản"/>
    <n v="75000"/>
    <s v=""/>
    <s v="QR Code tĩnh đa năng"/>
    <s v="Chuyển khoản Ngân Hàng"/>
    <s v="Ngân hàng hoặc Ví khác"/>
    <s v="Tran Khai Minh tu Liobank.CT tu 0824640479 TRAN KHAI MINH tai Liobank"/>
    <s v="chulongnhc"/>
    <x v="31"/>
  </r>
  <r>
    <s v="02-09-2025 11:03:00"/>
    <s v="970454_V09025245IBT1iWMXBIIL222485"/>
    <s v="970454_V09025245IBT1iWMXBIIL222485"/>
    <n v="99505394414"/>
    <s v="Thành công"/>
    <s v="LE HUU PHUOC"/>
    <s v=""/>
    <s v="Chuyển khoản"/>
    <n v="36000"/>
    <s v=""/>
    <s v="QR Code tĩnh đa năng"/>
    <s v="Chuyển khoản Ngân Hàng"/>
    <s v="Ngân hàng hoặc Ví khác"/>
    <s v="Le Huu Phuoc chuyen tien QR.CT tu 49919111994 LE HUU PHUOC tai TPBank"/>
    <s v="cfmuoileduan"/>
    <x v="13"/>
  </r>
  <r>
    <s v="02-09-2025 11:03:00"/>
    <s v="qrc-MOMOJQKW20230803-17ae9dd2-a25f-4f0f-92ac-1ad4ed142a80"/>
    <s v="qrc-MOMOJQKW20230803-17ae9dd2-a25f-4f0f-92ac-1ad4ed142a80"/>
    <n v="99505963567"/>
    <s v="Thành công"/>
    <s v="Trần Tăng Quang"/>
    <s v="****1672"/>
    <s v="Thanh toán"/>
    <n v="54000"/>
    <s v=""/>
    <s v="QR Code tĩnh đa năng"/>
    <s v="Ví MoMo"/>
    <s v="Ví MoMo"/>
    <s v="Thanh toán cho  CÀ PHÊ MUỐI CHÚ LONG - 67 HẬU GIANG"/>
    <s v="chulong67hg"/>
    <x v="4"/>
  </r>
  <r>
    <s v="02-09-2025 11:02:27"/>
    <s v="970454_V09025245IBT1aWWDQW7K452151"/>
    <s v="970454_V09025245IBT1aWWDQW7K452151"/>
    <n v="99505393633"/>
    <s v="Thành công"/>
    <s v="AGRIBANK"/>
    <s v=""/>
    <s v="Chuyển khoản"/>
    <n v="240000"/>
    <s v=""/>
    <s v="QR Code tĩnh đa năng"/>
    <s v="Chuyển khoản Ngân Hàng"/>
    <s v="Ngân hàng hoặc Ví khác"/>
    <s v="VCCB;99MM24085M27127372;DUONG THI THUY chuyen tien.CT tu 3525215040232 AGRIBANK tai Agri"/>
    <s v="cfmuoithanhnhan"/>
    <x v="6"/>
  </r>
  <r>
    <s v="02-09-2025 11:01:42"/>
    <s v="970454_V09025245IBT1dWLIXYIV247048"/>
    <s v="970454_V09025245IBT1dWLIXYIV247048"/>
    <n v="99505392477"/>
    <s v="Thành công"/>
    <s v="MBBANK IBFT"/>
    <s v=""/>
    <s v="Chuyển khoản"/>
    <n v="16000"/>
    <s v=""/>
    <s v="QR Code tĩnh đa năng"/>
    <s v="Chuyển khoản Ngân Hàng"/>
    <s v="Ngân hàng hoặc Ví khác"/>
    <s v="VO KHAC THAI BAO chuyen tien.CT tu 0944510288 MBBANK IBFT tai MB"/>
    <s v="cfmuoihuvu"/>
    <x v="48"/>
  </r>
  <r>
    <s v="02-09-2025 11:01:39"/>
    <s v="970454_V09025245IBT1hQFCBFV2927170"/>
    <s v="970454_V09025245IBT1hQFCBFV2927170"/>
    <n v="99505392394"/>
    <s v="Thành công"/>
    <s v="SACOMBANK"/>
    <s v=""/>
    <s v="Chuyển khoản"/>
    <n v="24000"/>
    <s v=""/>
    <s v="QR Code tĩnh đa năng"/>
    <s v="Chuyển khoản Ngân Hàng"/>
    <s v="Ngân hàng hoặc Ví khác"/>
    <s v="IBFT NGUYEN NGOC YEN chuyen tien.CT tu 067405072001 SACOMBANK tai SACOMBANK"/>
    <s v="chulong417ch"/>
    <x v="21"/>
  </r>
  <r>
    <s v="02-09-2025 11:01:18"/>
    <s v="970454_V09025245IBT1kJQX2YAY629084"/>
    <s v="970454_V09025245IBT1kJQX2YAY629084"/>
    <n v="99505391880"/>
    <s v="Thành công"/>
    <s v="VND-TGTT-CAO HOANG LONG"/>
    <s v=""/>
    <s v="Chuyển khoản"/>
    <n v="120000"/>
    <s v=""/>
    <s v="QR Code tĩnh đa năng"/>
    <s v="Chuyển khoản Ngân Hàng"/>
    <s v="Ngân hàng hoặc Ví khác"/>
    <s v="CAO HOANG LONG chuyen tien FT25246765060806.CT tu 19038019731012 VND-TGTT-CAO HOANG LONG tai TCB"/>
    <s v="cfmuoitruongdinh"/>
    <x v="9"/>
  </r>
  <r>
    <s v="02-09-2025 11:01:17"/>
    <s v="970454_V09025245IBT1hQFCBLX7922813"/>
    <s v="970454_V09025245IBT1hQFCBLX7922813"/>
    <n v="99505391825"/>
    <s v="Thành công"/>
    <s v="SACOMBANK"/>
    <s v=""/>
    <s v="Chuyển khoản"/>
    <n v="26000"/>
    <s v=""/>
    <s v="QR Code tĩnh đa năng"/>
    <s v="Chuyển khoản Ngân Hàng"/>
    <s v="Ngân hàng hoặc Ví khác"/>
    <s v="IBFT THI THU NGAN chuyen tien.CT tu 070107926011 SACOMBANK tai SACOMBANK"/>
    <s v="cfmuoipquoc"/>
    <x v="3"/>
  </r>
  <r>
    <s v="02-09-2025 11:00:59"/>
    <s v="970454_V09025245IBT1hQFCBH36922483"/>
    <s v="970454_V09025245IBT1hQFCBH36922483"/>
    <n v="99505391430"/>
    <s v="Thành công"/>
    <s v="SACOMBANK"/>
    <s v=""/>
    <s v="Chuyển khoản"/>
    <n v="118000"/>
    <s v=""/>
    <s v="QR Code tĩnh đa năng"/>
    <s v="Chuyển khoản Ngân Hàng"/>
    <s v="Ngân hàng hoặc Ví khác"/>
    <s v="IBFT TRAN THE HIEN chuyen tien.CT tu 9704030444696261 SACOMBANK tai SACOMBANK"/>
    <s v="cfmuoitravinh"/>
    <x v="39"/>
  </r>
  <r>
    <s v="02-09-2025 11:00:45"/>
    <s v="970454_V09025245IBT1jWWPSRAD215978"/>
    <s v="970454_V09025245IBT1jWWPSRAD215978"/>
    <n v="99505391074"/>
    <s v="Thành công"/>
    <s v="NGUYEN THI KIM HANG"/>
    <s v=""/>
    <s v="Chuyển khoản"/>
    <n v="180000"/>
    <s v=""/>
    <s v="QR Code tĩnh đa năng"/>
    <s v="Chuyển khoản Ngân Hàng"/>
    <s v="Ngân hàng hoặc Ví khác"/>
    <s v="NGUYEN THI KIM HANG CHUYEN KHOAN-020925-11:00:44 215978.CT tu 1727868 NGUYEN THI KIM HANG tai ACB"/>
    <s v="chulonghhg"/>
    <x v="26"/>
  </r>
  <r>
    <s v="02-09-2025 11:00:08"/>
    <s v="970454_V09025245IBT1dWLIX12J254189"/>
    <s v="970454_V09025245IBT1dWLIX12J254189"/>
    <n v="99504997841"/>
    <s v="Thành công"/>
    <s v="MBBANK IBFT"/>
    <s v=""/>
    <s v="Chuyển khoản"/>
    <n v="40000"/>
    <s v=""/>
    <s v="QR Code tĩnh đa năng"/>
    <s v="Chuyển khoản Ngân Hàng"/>
    <s v="Ngân hàng hoặc Ví khác"/>
    <s v="NGUYEN THI NGOC MY chuyen tien.CT tu 1680101236789 MBBANK IBFT tai MB"/>
    <s v="cfmuoitrangbom"/>
    <x v="2"/>
  </r>
  <r>
    <s v="02-09-2025 11:00:00"/>
    <s v="970454_V09025245IBT1kJQX22VS623428"/>
    <s v="970454_V09025245IBT1kJQX22VS623428"/>
    <n v="99504997618"/>
    <s v="Thành công"/>
    <s v="DO XUAN QUYNH"/>
    <s v=""/>
    <s v="Chuyển khoản"/>
    <n v="36000"/>
    <s v=""/>
    <s v="QR Code tĩnh đa năng"/>
    <s v="Chuyển khoản Ngân Hàng"/>
    <s v="Ngân hàng hoặc Ví khác"/>
    <s v="DO XUAN QUYNH chuyen tien FT25246445226859.CT tu 19035801337014 DO XUAN QUYNH tai TCB"/>
    <s v="cfmuoithanhnhan"/>
    <x v="6"/>
  </r>
  <r>
    <s v="02-09-2025 10:59:55"/>
    <s v="970454_V09025245IBT1jWWPSFNE214914"/>
    <s v="970454_V09025245IBT1jWWPSFNE214914"/>
    <n v="99504997513"/>
    <s v="Thành công"/>
    <s v="BUI THI KIM THOA"/>
    <s v=""/>
    <s v="Chuyển khoản"/>
    <n v="58000"/>
    <s v=""/>
    <s v="QR Code tĩnh đa năng"/>
    <s v="Chuyển khoản Ngân Hàng"/>
    <s v="Ngân hàng hoặc Ví khác"/>
    <s v="BUI THI KIM THOA CHUYEN KHOAN-020925-10:59:54 214914.CT tu 77334348 BUI THI KIM THOA tai ACB"/>
    <s v="chulong71hg"/>
    <x v="30"/>
  </r>
  <r>
    <s v="02-09-2025 10:59:41"/>
    <s v="970454_V09025245IBT1kJQX2JKV621942"/>
    <s v="970454_V09025245IBT1kJQX2JKV621942"/>
    <n v="99504997228"/>
    <s v="Thành công"/>
    <s v="VND-TGTT-DUONG THI TUYET DUNG"/>
    <s v=""/>
    <s v="Chuyển khoản"/>
    <n v="18000"/>
    <s v=""/>
    <s v="QR Code tĩnh đa năng"/>
    <s v="Chuyển khoản Ngân Hàng"/>
    <s v="Ngân hàng hoặc Ví khác"/>
    <s v="DUONG THI TUYET DUNG chuyen tien FT25246656955100.CT tu 19070075150015 VND-TGTT-DUONG THI TUYET DUNG tai TCB"/>
    <s v="chulong244tqd"/>
    <x v="34"/>
  </r>
  <r>
    <s v="02-09-2025 10:59:36"/>
    <s v="970454_V09025245IBT1kJQX2WR7621569"/>
    <s v="970454_V09025245IBT1kJQX2WR7621569"/>
    <n v="99504997091"/>
    <s v="Thành công"/>
    <s v="BANH SY KHANG"/>
    <s v=""/>
    <s v="Chuyển khoản"/>
    <n v="25000"/>
    <s v=""/>
    <s v="QR Code tĩnh đa năng"/>
    <s v="Chuyển khoản Ngân Hàng"/>
    <s v="Ngân hàng hoặc Ví khác"/>
    <s v="BANH SY KHANG transfers FT25246808050901.CT tu 7878787863 BANH SY KHANG tai TCB"/>
    <s v="chulong17ntt"/>
    <x v="15"/>
  </r>
  <r>
    <s v="02-09-2025 10:59:32"/>
    <s v="970454_V09025245IBT1cWJZHQ8B175284"/>
    <s v="970454_V09025245IBT1cWJZHQ8B175284"/>
    <n v="99504997009"/>
    <s v="Thành công"/>
    <s v="NGUYEN VAN THANH"/>
    <s v=""/>
    <s v="Chuyển khoản"/>
    <n v="25000"/>
    <s v=""/>
    <s v="QR Code tĩnh đa năng"/>
    <s v="Chuyển khoản Ngân Hàng"/>
    <s v="Ngân hàng hoặc Ví khác"/>
    <s v="QR - NGUYEN VAN THANH chuyen tien.CT tu 105881232325 NGUYEN VAN THANH tai Vietin"/>
    <s v="cfmuoithanhnhan"/>
    <x v="6"/>
  </r>
  <r>
    <s v="02-09-2025 10:59:20"/>
    <s v="qrc-MOMOJQKW20230803-98c90528-90a2-49f6-83e4-5bb5fd7d87b5"/>
    <s v="qrc-MOMOJQKW20230803-98c90528-90a2-49f6-83e4-5bb5fd7d87b5"/>
    <n v="99505497465"/>
    <s v="Thành công"/>
    <s v="Trần Thị Thúy"/>
    <s v="****1147"/>
    <s v="Thanh toán"/>
    <n v="48000"/>
    <s v=""/>
    <s v="QR Code tĩnh đa năng"/>
    <s v="Ví MoMo"/>
    <s v="Ví MoMo"/>
    <s v="Thanh toán cho  CÀ PHÊ MUỐI CHÚ LONG - 137A NGUYỄN HỮU CẢNH"/>
    <s v="chulongnhc"/>
    <x v="31"/>
  </r>
  <r>
    <s v="02-09-2025 10:59:16"/>
    <s v="970454_V09025245IBT1dWLI33LL235203"/>
    <s v="970454_V09025245IBT1dWLI33LL235203"/>
    <n v="99504996607"/>
    <s v="Thành công"/>
    <s v="MBBANK IBFT"/>
    <s v=""/>
    <s v="Chuyển khoản"/>
    <n v="20000"/>
    <s v=""/>
    <s v="QR Code tĩnh đa năng"/>
    <s v="Chuyển khoản Ngân Hàng"/>
    <s v="Ngân hàng hoặc Ví khác"/>
    <s v="NGUYEN THU TRANG chuyen tien.CT tu 0760103235008 MBBANK IBFT tai MB"/>
    <s v="cfmuoitruongdinh"/>
    <x v="9"/>
  </r>
  <r>
    <s v="02-09-2025 10:59:15"/>
    <s v="qrc-MOMOJQKW20230803-c163b121-0a50-4619-9055-6a735339968f"/>
    <s v="qrc-MOMOJQKW20230803-c163b121-0a50-4619-9055-6a735339968f"/>
    <n v="99505376645"/>
    <s v="Thành công"/>
    <s v="Nguyễn Thị Thúy Hằng"/>
    <s v="****9192"/>
    <s v="Thanh toán"/>
    <n v="96000"/>
    <s v=""/>
    <s v="QR Code tĩnh đa năng"/>
    <s v="Ví MoMo"/>
    <s v="Ví MoMo"/>
    <s v="Thanh toán cho  CÀ PHÊ MUỐI CHÚ LONG - Trảng Bom"/>
    <s v="cfmuoitrangbom"/>
    <x v="2"/>
  </r>
  <r>
    <s v="02-09-2025 10:59:06"/>
    <s v="qrc-MOMOJQKW20230803-b33a3128-9fad-45dc-bf11-0263ea483c2d"/>
    <s v="qrc-MOMOJQKW20230803-b33a3128-9fad-45dc-bf11-0263ea483c2d"/>
    <n v="99505493875"/>
    <s v="Thành công"/>
    <s v="Võ Quốc Kiệt"/>
    <s v="****1025"/>
    <s v="Thanh toán"/>
    <n v="8000"/>
    <s v=""/>
    <s v="QR Code tĩnh đa năng"/>
    <s v="Ví MoMo"/>
    <s v="Ví MoMo"/>
    <s v="Thanh toán cho  CÀ PHÊ MUỐI CHÚ LONG - 137A NGUYỄN HỮU CẢNH"/>
    <s v="chulongnhc"/>
    <x v="31"/>
  </r>
  <r>
    <s v="02-09-2025 10:59:00"/>
    <s v="970454_V09025245IBT1dWLI3TKN233839"/>
    <s v="970454_V09025245IBT1dWLI3TKN233839"/>
    <n v="99504996146"/>
    <s v="Thành công"/>
    <s v="MBBANK IBFT"/>
    <s v=""/>
    <s v="Chuyển khoản"/>
    <n v="84000"/>
    <s v=""/>
    <s v="QR Code tĩnh đa năng"/>
    <s v="Chuyển khoản Ngân Hàng"/>
    <s v="Ngân hàng hoặc Ví khác"/>
    <s v="NGUYEN THI HAN chuyen tien.CT tu 0337762464 MBBANK IBFT tai MB"/>
    <s v="cfmuoitrangbom"/>
    <x v="2"/>
  </r>
  <r>
    <s v="02-09-2025 10:58:13"/>
    <s v="970454_V09025245IBT1dWLI3K6V245503"/>
    <s v="970454_V09025245IBT1dWLI3K6V245503"/>
    <n v="99504995047"/>
    <s v="Thành công"/>
    <s v="MBBANK IBFT"/>
    <s v=""/>
    <s v="Chuyển khoản"/>
    <n v="8000"/>
    <s v=""/>
    <s v="QR Code tĩnh đa năng"/>
    <s v="Chuyển khoản Ngân Hàng"/>
    <s v="Ngân hàng hoặc Ví khác"/>
    <s v="PHAN BICH NGOC chuyen tien.CT tu 0523089717 MBBANK IBFT tai MB"/>
    <s v="chulong71hg"/>
    <x v="30"/>
  </r>
  <r>
    <s v="02-09-2025 10:58:01"/>
    <s v="2VBLB9LM4OHN94D00721"/>
    <s v="2VBLB9LM4OHN94D00721"/>
    <n v="99505268710"/>
    <s v="Thành công"/>
    <s v="Dương Ngọc Thu Vy"/>
    <s v="****6845"/>
    <s v="Thanh toán"/>
    <n v="8000"/>
    <s v=""/>
    <s v="QR Code động đa năng"/>
    <s v="Ví MoMo"/>
    <s v="Ví MoMo"/>
    <s v="2VBLB9LM4OHN94D00721"/>
    <s v="chulong108thd"/>
    <x v="10"/>
  </r>
  <r>
    <s v="02-09-2025 10:57:54"/>
    <s v="970454_V09025245IBT1dWLI3GP3228514"/>
    <s v="970454_V09025245IBT1dWLI3GP3228514"/>
    <n v="99504994507"/>
    <s v="Thành công"/>
    <s v="MBBANK IBFT"/>
    <s v=""/>
    <s v="Chuyển khoản"/>
    <n v="40000"/>
    <s v=""/>
    <s v="QR Code tĩnh đa năng"/>
    <s v="Chuyển khoản Ngân Hàng"/>
    <s v="Ngân hàng hoặc Ví khác"/>
    <s v="HA THI MY TAM chuyen tien.CT tu 1502002006 MBBANK IBFT tai MB"/>
    <s v="cfmuoibatrieu"/>
    <x v="18"/>
  </r>
  <r>
    <s v="02-09-2025 10:57:23"/>
    <s v="970454_V09025245IBT1hQFCBPYP913842"/>
    <s v="970454_V09025245IBT1hQFCBPYP913842"/>
    <n v="99504681308"/>
    <s v="Thành công"/>
    <s v="SACOMBANK"/>
    <s v=""/>
    <s v="Chuyển khoản"/>
    <n v="8000"/>
    <s v=""/>
    <s v="QR Code tĩnh đa năng"/>
    <s v="Chuyển khoản Ngân Hàng"/>
    <s v="Ngân hàng hoặc Ví khác"/>
    <s v="IBFT LE TRAM ANH chuyen tien.CT tu 0394571949 SACOMBANK tai SACOMBANK"/>
    <s v="cfmuoipquoc"/>
    <x v="3"/>
  </r>
  <r>
    <s v="02-09-2025 10:57:21"/>
    <s v="970454_V09025245IBT1iWMX5PTD195413"/>
    <s v="970454_V09025245IBT1iWMX5PTD195413"/>
    <n v="99504681222"/>
    <s v="Thành công"/>
    <s v="NGUYEN NGOC ANH"/>
    <s v=""/>
    <s v="Chuyển khoản"/>
    <n v="8000"/>
    <s v=""/>
    <s v="QR Code tĩnh đa năng"/>
    <s v="Chuyển khoản Ngân Hàng"/>
    <s v="Ngân hàng hoặc Ví khác"/>
    <s v="Nguyen Ngoc Anh chuyen tien QR.CT tu 08032006222 NGUYEN NGOC ANH tai TPBank"/>
    <s v="chulong71hg"/>
    <x v="30"/>
  </r>
  <r>
    <s v="02-09-2025 10:57:07"/>
    <s v="970454_V09025245IBT1dWLI3P5S224781"/>
    <s v="970454_V09025245IBT1dWLI3P5S224781"/>
    <n v="99504680805"/>
    <s v="Thành công"/>
    <s v="MBBANK IBFT"/>
    <s v=""/>
    <s v="Chuyển khoản"/>
    <n v="25000"/>
    <s v=""/>
    <s v="QR Code tĩnh đa năng"/>
    <s v="Chuyển khoản Ngân Hàng"/>
    <s v="Ngân hàng hoặc Ví khác"/>
    <s v="DINH QUOC THANG chuyen tien.CT tu 0796999965 MBBANK IBFT tai MB"/>
    <s v="chulonghvb"/>
    <x v="28"/>
  </r>
  <r>
    <s v="02-09-2025 10:56:49"/>
    <s v="970454_V09025245IBT1hQFCB8AY913219"/>
    <s v="970454_V09025245IBT1hQFCB8AY913219"/>
    <n v="99504680285"/>
    <s v="Thành công"/>
    <s v="SACOMBANK"/>
    <s v=""/>
    <s v="Chuyển khoản"/>
    <n v="8000"/>
    <s v=""/>
    <s v="QR Code tĩnh đa năng"/>
    <s v="Chuyển khoản Ngân Hàng"/>
    <s v="Ngân hàng hoặc Ví khác"/>
    <s v="IBFT LE MINH TAM chuyen tien.CT tu 040102297182 SACOMBANK tai SACOMBANK"/>
    <s v="chulong244tqd"/>
    <x v="34"/>
  </r>
  <r>
    <s v="02-09-2025 10:56:28"/>
    <s v="qrc-MOMOJQKW20230803-63d7272f-7149-4bde-81dc-8bb0e75c20e1"/>
    <s v="qrc-MOMOJQKW20230803-63d7272f-7149-4bde-81dc-8bb0e75c20e1"/>
    <n v="99505172040"/>
    <s v="Thành công"/>
    <s v="Nguyễn Ngọc Khánh"/>
    <s v="****0568"/>
    <s v="Thanh toán"/>
    <n v="34000"/>
    <s v=""/>
    <s v="QR Code tĩnh đa năng"/>
    <s v="Ví MoMo"/>
    <s v="Ví MoMo"/>
    <s v="Thanh toán cho  Cà Phê Muối Chú Long - Võ Văn Kiệt"/>
    <s v="cfmuoivvkiet"/>
    <x v="40"/>
  </r>
  <r>
    <s v="02-09-2025 10:56:17"/>
    <s v="970454_V09025245IBT1dWLI3DQK236169"/>
    <s v="970454_V09025245IBT1dWLI3DQK236169"/>
    <n v="99504579437"/>
    <s v="Thành công"/>
    <s v="MBBANK IBFT"/>
    <s v=""/>
    <s v="Chuyển khoản"/>
    <n v="8000"/>
    <s v=""/>
    <s v="QR Code tĩnh đa năng"/>
    <s v="Chuyển khoản Ngân Hàng"/>
    <s v="Ngân hàng hoặc Ví khác"/>
    <s v="VU QUANG TRI chuyen tien.CT tu 0342876754 MBBANK IBFT tai MB"/>
    <s v="chulong07bl"/>
    <x v="24"/>
  </r>
  <r>
    <s v="02-09-2025 10:56:05"/>
    <s v="970454_V09025245IBT1kJQXC9AQ605363"/>
    <s v="970454_V09025245IBT1kJQXC9AQ605363"/>
    <n v="99504579122"/>
    <s v="Thành công"/>
    <s v="PHAN THI THU THAO"/>
    <s v=""/>
    <s v="Chuyển khoản"/>
    <n v="36000"/>
    <s v=""/>
    <s v="QR Code tĩnh đa năng"/>
    <s v="Chuyển khoản Ngân Hàng"/>
    <s v="Ngân hàng hoặc Ví khác"/>
    <s v="PHAN THI THU THAO chuyen tien FT25246756886208.CT tu 5852866868 PHAN THI THU THAO tai TCB"/>
    <s v="chulong190hvb"/>
    <x v="25"/>
  </r>
  <r>
    <s v="02-09-2025 10:56:01"/>
    <s v="970454_V09025245NAMAA22T7A5K539739"/>
    <s v="970454_V09025245NAMAA22T7A5K539739"/>
    <n v="99504578990"/>
    <s v="Thành công"/>
    <s v="NGUYEN HOANG LONG"/>
    <s v=""/>
    <s v="Chuyển khoản"/>
    <n v="50000"/>
    <s v=""/>
    <s v="QR Code tĩnh đa năng"/>
    <s v="Chuyển khoản Ngân Hàng"/>
    <s v="Ngân hàng hoặc Ví khác"/>
    <s v="NGUYEN HOANG LONG CHUYEN KHOAN"/>
    <s v="chulong190hvb"/>
    <x v="25"/>
  </r>
  <r>
    <s v="02-09-2025 10:55:30"/>
    <s v="qrc-MOMOJQKW20230803-9c6a9aa1-8e46-4364-a7a1-ce3a30fb10f6"/>
    <s v="qrc-MOMOJQKW20230803-9c6a9aa1-8e46-4364-a7a1-ce3a30fb10f6"/>
    <n v="99505091027"/>
    <s v="Thành công"/>
    <s v="Nguyễn Hoàng Phúc"/>
    <s v="****9106"/>
    <s v="Thanh toán"/>
    <n v="50000"/>
    <s v=""/>
    <s v="QR Code tĩnh đa năng"/>
    <s v="Ví MoMo"/>
    <s v="Ví MoMo"/>
    <s v="Thanh toán cho  CÀ PHÊ MUỐI CHÚ LONG - 67 HẬU GIANG"/>
    <s v="chulong67hg"/>
    <x v="4"/>
  </r>
  <r>
    <s v="02-09-2025 10:55:12"/>
    <s v="970454_V09025245BFTVG2AEEWDB714512"/>
    <s v="970454_V09025245BFTVG2AEEWDB714512"/>
    <n v="99504577794"/>
    <s v="Thành công"/>
    <s v="NGUYEN KHAC BAO"/>
    <s v=""/>
    <s v="Chuyển khoản"/>
    <n v="100000"/>
    <s v=""/>
    <s v="QR Code tĩnh đa năng"/>
    <s v="Chuyển khoản Ngân Hàng"/>
    <s v="Ngân hàng hoặc Ví khác"/>
    <s v="MBVCB.10766267644.5245BFTVG2AEEWDB.NGUYEN KHAC BAO chuyen tien.CT tu 1020532895 NGUYEN KHAC BAO toi 99MM24157M78095712 MOMO_CA PHE MUOI CHU LONG tai BVBank"/>
    <s v="cfmuoiduonglang"/>
    <x v="7"/>
  </r>
  <r>
    <s v="02-09-2025 10:55:10"/>
    <s v="970454_V09025245BFTVG2AEEUUK714458"/>
    <s v="970454_V09025245BFTVG2AEEUUK714458"/>
    <n v="99504577767"/>
    <s v="Thành công"/>
    <s v="NGUYEN NGOC MINH THAO"/>
    <s v=""/>
    <s v="Chuyển khoản"/>
    <n v="74000"/>
    <s v=""/>
    <s v="QR Code tĩnh đa năng"/>
    <s v="Chuyển khoản Ngân Hàng"/>
    <s v="Ngân hàng hoặc Ví khác"/>
    <s v="MBVCB.10766276812.5245BFTVG2AEEUUK.NGUYEN NGOC MINH THAO transfer.CT tu 1001002349999 NGUYEN NGOC MINH THAO toi 99MM23297M05030936 MOMO_CA PHE MUOI CHU LONG tai BVBank"/>
    <s v="chulong187llq"/>
    <x v="16"/>
  </r>
  <r>
    <s v="02-09-2025 10:54:56"/>
    <s v="970454_V09025245IBT1fWUWMFZZ452990"/>
    <s v="970454_V09025245IBT1fWUWMFZZ452990"/>
    <n v="99504577326"/>
    <s v="Thành công"/>
    <s v="NGUYEN VAN MANH"/>
    <s v=""/>
    <s v="Chuyển khoản"/>
    <n v="100000"/>
    <s v=""/>
    <s v="QR Code tĩnh đa năng"/>
    <s v="Chuyển khoản Ngân Hàng"/>
    <s v="Ngân hàng hoặc Ví khác"/>
    <s v="NGUYEN VAN MANH chuyen tien.CT tu 10299999 NGUYEN VAN MANH tai EIB"/>
    <s v="chulong884phuriengdo"/>
    <x v="14"/>
  </r>
  <r>
    <s v="02-09-2025 10:54:29"/>
    <s v="970454_V09025245IBT1cWJZZYVY164270"/>
    <s v="970454_V09025245IBT1cWJZZYVY164270"/>
    <n v="99504384874"/>
    <s v="Thành công"/>
    <s v="TRAN NGOC THO"/>
    <s v=""/>
    <s v="Chuyển khoản"/>
    <n v="16000"/>
    <s v=""/>
    <s v="QR Code tĩnh đa năng"/>
    <s v="Chuyển khoản Ngân Hàng"/>
    <s v="Ngân hàng hoặc Ví khác"/>
    <s v="QR - TRAN NGOC THO chuyen tien.CT tu 101878698255 TRAN NGOC THO tai Vietin"/>
    <s v="cfmuoivovkiet"/>
    <x v="46"/>
  </r>
  <r>
    <s v="02-09-2025 10:54:15"/>
    <s v="970454_V09025245IBT1iWMXYXXP196665"/>
    <s v="970454_V09025245IBT1iWMXYXXP196665"/>
    <n v="99504384431"/>
    <s v="Thành công"/>
    <s v="NGUYEN MINH DUC"/>
    <s v=""/>
    <s v="Chuyển khoản"/>
    <n v="25000"/>
    <s v=""/>
    <s v="QR Code tĩnh đa năng"/>
    <s v="Chuyển khoản Ngân Hàng"/>
    <s v="Ngân hàng hoặc Ví khác"/>
    <s v="NGUYEN MINH DUC chuyen tien.CT tu 171953464 NGUYEN MINH DUC tai VPBank"/>
    <s v="cfmuoithanhnhan"/>
    <x v="6"/>
  </r>
  <r>
    <s v="02-09-2025 10:53:45"/>
    <s v="970454_V09025245IBT1eWKCNB8W983163"/>
    <s v="970454_V09025245IBT1eWKCNB8W983163"/>
    <n v="99504383377"/>
    <s v="Thành công"/>
    <s v="NGUYEN DUC BINH"/>
    <s v=""/>
    <s v="Chuyển khoản"/>
    <n v="25000"/>
    <s v=""/>
    <s v="QR Code tĩnh đa năng"/>
    <s v="Chuyển khoản Ngân Hàng"/>
    <s v="Ngân hàng hoặc Ví khác"/>
    <s v="NGUYEN DUC BINH Chuyen tien.CT tu 1230784008 NGUYEN DUC BINH  tai BIDV"/>
    <s v="cfmuoitruongdinh"/>
    <x v="9"/>
  </r>
  <r>
    <s v="02-09-2025 10:53:26"/>
    <s v="qrc-MOMOJQKW20230803-7965f1c6-41d8-4cd4-90fc-c5787764ca24"/>
    <s v="qrc-MOMOJQKW20230803-7965f1c6-41d8-4cd4-90fc-c5787764ca24"/>
    <n v="99504774855"/>
    <s v="Thành công"/>
    <s v="Lâm Ái Nhi"/>
    <s v="****7857"/>
    <s v="Thanh toán"/>
    <n v="51000"/>
    <s v=""/>
    <s v="QR Code tĩnh đa năng"/>
    <s v="Ví MoMo"/>
    <s v="Ví MoMo"/>
    <s v="Thanh toán cho  CÀ PHÊ MUỐI CHÚ LONG CLASSIC"/>
    <s v="cfmuoichulongclassic"/>
    <x v="0"/>
  </r>
  <r>
    <s v="02-09-2025 10:53:16"/>
    <s v="970454_V09025245IBT1kJQX15XM592384"/>
    <s v="970454_V09025245IBT1kJQX15XM592384"/>
    <n v="99504382535"/>
    <s v="Thành công"/>
    <s v="VND-TGTT-TRUONG THI KIEU TRINH"/>
    <s v=""/>
    <s v="Chuyển khoản"/>
    <n v="25000"/>
    <s v=""/>
    <s v="QR Code tĩnh đa năng"/>
    <s v="Chuyển khoản Ngân Hàng"/>
    <s v="Ngân hàng hoặc Ví khác"/>
    <s v="TRUONG THI KIEU TRINH chuyen tien FT25246100909685.CT tu 19038848003016 VND-TGTT-TRUONG THI KIEU TRINH tai TCB"/>
    <s v="cfmuoihodieu"/>
    <x v="19"/>
  </r>
  <r>
    <s v="02-09-2025 10:53:16"/>
    <s v="970454_V09025245IBT1dWLIF4KD206983"/>
    <s v="970454_V09025245IBT1dWLIF4KD206983"/>
    <n v="99504382514"/>
    <s v="Thành công"/>
    <s v="MBBANK IBFT"/>
    <s v=""/>
    <s v="Chuyển khoản"/>
    <n v="40000"/>
    <s v=""/>
    <s v="QR Code tĩnh đa năng"/>
    <s v="Chuyển khoản Ngân Hàng"/>
    <s v="Ngân hàng hoặc Ví khác"/>
    <s v="CAO THI SAM chuyen tien.CT tu 0969801516 MBBANK IBFT tai MB"/>
    <s v="cfmuoitruongdinh"/>
    <x v="9"/>
  </r>
  <r>
    <s v="02-09-2025 10:53:11"/>
    <s v="970454_V09025245BFTVG2AEEJ2J699574"/>
    <s v="970454_V09025245BFTVG2AEEJ2J699574"/>
    <n v="99504382317"/>
    <s v="Thành công"/>
    <s v="NGUYEN THI THU THAO"/>
    <s v=""/>
    <s v="Chuyển khoản"/>
    <n v="25000"/>
    <s v=""/>
    <s v="QR Code tĩnh đa năng"/>
    <s v="Chuyển khoản Ngân Hàng"/>
    <s v="Ngân hàng hoặc Ví khác"/>
    <s v="MBVCB.10766247868.5245BFTVG2AEEJ2J.NGUYEN THI THU THAO chuyen tien.CT tu 0481000770950 NGUYEN THI THU THAO toi 99MM24302M91010043 MOMO_CA PHE MUOI CHU LONG tai BVBank"/>
    <s v="chulonghhg"/>
    <x v="26"/>
  </r>
  <r>
    <s v="02-09-2025 10:53:09"/>
    <s v="970454_V09025245IBT1dWLIFBN9206561"/>
    <s v="970454_V09025245IBT1dWLIFBN9206561"/>
    <n v="99504382267"/>
    <s v="Thành công"/>
    <s v="MBBANK IBFT"/>
    <s v=""/>
    <s v="Chuyển khoản"/>
    <n v="26000"/>
    <s v=""/>
    <s v="QR Code tĩnh đa năng"/>
    <s v="Chuyển khoản Ngân Hàng"/>
    <s v="Ngân hàng hoặc Ví khác"/>
    <s v="PHAM NGOC DUY chuyen tien.CT tu 0566611115 MBBANK IBFT tai MB"/>
    <s v="cfmuoipquoc"/>
    <x v="3"/>
  </r>
  <r>
    <s v="02-09-2025 10:52:52"/>
    <s v="970454_V09025245IBT1kJQX1UU8590426"/>
    <s v="970454_V09025245IBT1kJQX1UU8590426"/>
    <n v="99504381778"/>
    <s v="Thành công"/>
    <s v="VND-TGTT-TRUONG THI KIEU TRINH"/>
    <s v=""/>
    <s v="Chuyển khoản"/>
    <n v="23000"/>
    <s v=""/>
    <s v="QR Code tĩnh đa năng"/>
    <s v="Chuyển khoản Ngân Hàng"/>
    <s v="Ngân hàng hoặc Ví khác"/>
    <s v="TRUONG THI KIEU TRINH chuyen tien FT25246968520650.CT tu 19038848003016 VND-TGTT-TRUONG THI KIEU TRINH tai TCB"/>
    <s v="cfmuoihodieu"/>
    <x v="19"/>
  </r>
  <r>
    <s v="02-09-2025 10:52:41"/>
    <s v="970454_V09025245IBT1iWMXYEUT194539"/>
    <s v="970454_V09025245IBT1iWMXYEUT194539"/>
    <n v="99503917214"/>
    <s v="Thành công"/>
    <s v="NGUYEN THI KIM NGAN"/>
    <s v=""/>
    <s v="Chuyển khoản"/>
    <n v="25000"/>
    <s v=""/>
    <s v="QR Code tĩnh đa năng"/>
    <s v="Chuyển khoản Ngân Hàng"/>
    <s v="Ngân hàng hoặc Ví khác"/>
    <s v="NGUYEN THI KIM NGAN chuyen tien.CT tu 0775659223 NGUYEN THI KIM NGAN tai VPBank"/>
    <s v="cfmuoihtp"/>
    <x v="42"/>
  </r>
  <r>
    <s v="02-09-2025 10:52:41"/>
    <s v="970454_V09025245IBT1kJQX1IKQ589499"/>
    <s v="970454_V09025245IBT1kJQX1IKQ589499"/>
    <n v="99503917182"/>
    <s v="Thành công"/>
    <s v="VND-TGTT-LU CAM DUNG"/>
    <s v=""/>
    <s v="Chuyển khoản"/>
    <n v="50000"/>
    <s v=""/>
    <s v="QR Code tĩnh đa năng"/>
    <s v="Chuyển khoản Ngân Hàng"/>
    <s v="Ngân hàng hoặc Ví khác"/>
    <s v="LU CAM DUNG chuyen tien FT25246433160373.CT tu 19036966283012 VND-TGTT-LU CAM DUNG tai TCB"/>
    <s v="chulong67hg"/>
    <x v="4"/>
  </r>
  <r>
    <s v="02-09-2025 10:52:39"/>
    <s v="970454_V09025245BFTVG2AEEJCX695990"/>
    <s v="970454_V09025245BFTVG2AEEJCX695990"/>
    <n v="99503917026"/>
    <s v="Thành công"/>
    <s v="PHAM THANH LAM"/>
    <s v=""/>
    <s v="Chuyển khoản"/>
    <n v="15000"/>
    <s v=""/>
    <s v="QR Code tĩnh đa năng"/>
    <s v="Chuyển khoản Ngân Hàng"/>
    <s v="Ngân hàng hoặc Ví khác"/>
    <s v="MBVCB.10766245670.5245BFTVG2AEEJCX.PHAM THANH LAM chuyen tien.CT tu 0181003414365 PHAM THANH LAM toi 99MM24313M88002350 MOMO_CA PHE MUOI CHU LONG tai BVBank"/>
    <s v="cfmuoichulongclassic"/>
    <x v="0"/>
  </r>
  <r>
    <s v="02-09-2025 10:52:22"/>
    <s v="qrc-MOMOJQKW20230803-b9f4d433-4fc5-412a-a016-f85e12a678c9"/>
    <s v="qrc-MOMOJQKW20230803-b9f4d433-4fc5-412a-a016-f85e12a678c9"/>
    <n v="99504575339"/>
    <s v="Thành công"/>
    <s v="Mai Thị Diễm Quỳnh"/>
    <s v="****2057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52:05"/>
    <s v="qrc-MOMOJQKW20230803-3f703018-b4b7-4495-9495-be0c1bab562a"/>
    <s v="qrc-MOMOJQKW20230803-3f703018-b4b7-4495-9495-be0c1bab562a"/>
    <n v="99504575282"/>
    <s v="Thành công"/>
    <s v="Phan Nguyễn Thúy Quyên"/>
    <s v="****2956"/>
    <s v="Thanh toán"/>
    <n v="25000"/>
    <s v=""/>
    <s v="QR Code tĩnh đa năng"/>
    <s v="Ví MoMo"/>
    <s v="Ví MoMo"/>
    <s v="Thanh toán cho  CÀ PHÊ MUỐI CHÚ LONG - ĐẠI LỘ ĐỒNG KHỞI - BẾN TRE"/>
    <s v="chulongbentre"/>
    <x v="22"/>
  </r>
  <r>
    <s v="02-09-2025 10:52:05"/>
    <s v="970454_V09025245IBT1kJQX193S586884"/>
    <s v="970454_V09025245IBT1kJQX193S586884"/>
    <n v="99503915997"/>
    <s v="Thành công"/>
    <s v="VND-TGTT-DO THI THANH HUYEN"/>
    <s v=""/>
    <s v="Chuyển khoản"/>
    <n v="15000"/>
    <s v=""/>
    <s v="QR Code tĩnh đa năng"/>
    <s v="Chuyển khoản Ngân Hàng"/>
    <s v="Ngân hàng hoặc Ví khác"/>
    <s v="DO THI THANH HUYEN chuyen tien FT25246190702454.CT tu 19027720703013 VND-TGTT-DO THI THANH HUYEN tai TCB"/>
    <s v="cfmuoithanhnhan"/>
    <x v="6"/>
  </r>
  <r>
    <s v="02-09-2025 10:52:00"/>
    <s v="qrc-MOMOJQKW20230803-becafbc2-11b6-48cd-bb54-0a9b2da82b11"/>
    <s v="qrc-MOMOJQKW20230803-becafbc2-11b6-48cd-bb54-0a9b2da82b11"/>
    <n v="99504575791"/>
    <s v="Thành công"/>
    <s v="Mai Hoàng Sơn"/>
    <s v="****3760"/>
    <s v="Thanh toán"/>
    <n v="41000"/>
    <s v=""/>
    <s v="QR Code tĩnh đa năng"/>
    <s v="Ví MoMo"/>
    <s v="Ví MoMo"/>
    <s v="Thanh toán cho  CÀ PHÊ MUỐI CHÚ LONG - 137A NGUYỄN HỮU CẢNH"/>
    <s v="chulongnhc"/>
    <x v="31"/>
  </r>
  <r>
    <s v="02-09-2025 10:51:24"/>
    <s v="970454_V09025245IBT1kJQX1WWN583639"/>
    <s v="970454_V09025245IBT1kJQX1WWN583639"/>
    <n v="99503915044"/>
    <s v="Thành công"/>
    <s v="TRAN NGOC PHUONG TRAM"/>
    <s v=""/>
    <s v="Chuyển khoản"/>
    <n v="60000"/>
    <s v=""/>
    <s v="QR Code tĩnh đa năng"/>
    <s v="Chuyển khoản Ngân Hàng"/>
    <s v="Ngân hàng hoặc Ví khác"/>
    <s v="TRAN NGOC PHUONG TRAM chuyen tien cf FT25246238855001.CT tu 8241131319 TRAN NGOC PHUONG TRAM tai TCB"/>
    <s v="cfmuoivvkiet"/>
    <x v="40"/>
  </r>
  <r>
    <s v="02-09-2025 10:51:17"/>
    <s v="970454_V09025245IBT1kJQX1QJR583109"/>
    <s v="970454_V09025245IBT1kJQX1QJR583109"/>
    <n v="99503914904"/>
    <s v="Thành công"/>
    <s v="VND-TGTT-NGUYEN PHAM NGOC CHAU"/>
    <s v=""/>
    <s v="Chuyển khoản"/>
    <n v="30000"/>
    <s v=""/>
    <s v="QR Code tĩnh đa năng"/>
    <s v="Chuyển khoản Ngân Hàng"/>
    <s v="Ngân hàng hoặc Ví khác"/>
    <s v="NGUYEN PHAM NGOC CHAU chuyen tien FT25246230901997.CT tu 14023641512012 VND-TGTT-NGUYEN PHAM NGOC CHAU tai TCB"/>
    <s v="chulonghvb"/>
    <x v="28"/>
  </r>
  <r>
    <s v="02-09-2025 10:50:39"/>
    <s v="qrc-MOMOJQKW20230803-3889689c-38b7-4f7e-9d91-71845ce66a49"/>
    <s v="qrc-MOMOJQKW20230803-3889689c-38b7-4f7e-9d91-71845ce66a49"/>
    <n v="99504388256"/>
    <s v="Thành công"/>
    <s v="Nguyễn Quỳnh Mai"/>
    <s v="****5959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10:50:20"/>
    <s v="970454_V09025245IBT1eWKCRHAX954669"/>
    <s v="970454_V09025245IBT1eWKCRHAX954669"/>
    <n v="99503913510"/>
    <s v="Thành công"/>
    <s v="DANG THI THU THAO"/>
    <s v=""/>
    <s v="Chuyển khoản"/>
    <n v="91000"/>
    <s v=""/>
    <s v="QR Code tĩnh đa năng"/>
    <s v="Chuyển khoản Ngân Hàng"/>
    <s v="Ngân hàng hoặc Ví khác"/>
    <s v="DANG THI THU THAO Chuyen tien.CT tu 2160712662 DANG THI THU THAO  tai BIDV"/>
    <s v="cfmuoidthidi"/>
    <x v="8"/>
  </r>
  <r>
    <s v="02-09-2025 10:50:11"/>
    <s v="970454_V09025245BFTVG2AEEARX677731"/>
    <s v="970454_V09025245BFTVG2AEEARX677731"/>
    <n v="99503913278"/>
    <s v="Thành công"/>
    <s v="NGUYEN THU TRANG"/>
    <s v=""/>
    <s v="Chuyển khoản"/>
    <n v="100000"/>
    <s v=""/>
    <s v="QR Code tĩnh đa năng"/>
    <s v="Chuyển khoản Ngân Hàng"/>
    <s v="Ngân hàng hoặc Ví khác"/>
    <s v="MBVCB.10766214825.5245BFTVG2AEEARX.NGUYEN THU TRANG chuyen tien.CT tu 1018000754 NGUYEN THU TRANG toi 99MM23356M93020162 MOMO_CA PHE MUOI CHU LONG tai BVBank"/>
    <s v="cfmuoitruongdinh"/>
    <x v="9"/>
  </r>
  <r>
    <s v="02-09-2025 10:50:10"/>
    <s v="970454_V09025245IBT1kJQXJ6AT577907"/>
    <s v="970454_V09025245IBT1kJQXJ6AT577907"/>
    <n v="99503913222"/>
    <s v="Thành công"/>
    <s v="VND-TGTT-TIA LE ANH NHI"/>
    <s v=""/>
    <s v="Chuyển khoản"/>
    <n v="88000"/>
    <s v=""/>
    <s v="QR Code tĩnh đa năng"/>
    <s v="Chuyển khoản Ngân Hàng"/>
    <s v="Ngân hàng hoặc Ví khác"/>
    <s v="TIA LE ANH NHI chuyen tien FT25246935446096.CT tu 19071712112013 VND-TGTT-TIA LE ANH NHI tai TCB"/>
    <s v="chulong68"/>
    <x v="1"/>
  </r>
  <r>
    <s v="02-09-2025 10:50:03"/>
    <s v="970454_V09025245IBT1kJQXJE51577298"/>
    <s v="970454_V09025245IBT1kJQXJE51577298"/>
    <n v="99503913021"/>
    <s v="Thành công"/>
    <s v="VND-TGTT-NGUYEN THI HONG TRANG"/>
    <s v=""/>
    <s v="Chuyển khoản"/>
    <n v="195000"/>
    <s v=""/>
    <s v="QR Code tĩnh đa năng"/>
    <s v="Chuyển khoản Ngân Hàng"/>
    <s v="Ngân hàng hoặc Ví khác"/>
    <s v="NGUYEN THI HONG TRANG chuyen tien FT25246071499215.CT tu 19028650162016 VND-TGTT-NGUYEN THI HONG TRANG tai TCB"/>
    <s v="cfmuoitruongdinh"/>
    <x v="9"/>
  </r>
  <r>
    <s v="02-09-2025 10:49:51"/>
    <s v="970454_V09025245IBT1iWMXYSRP158566"/>
    <s v="970454_V09025245IBT1iWMXYSRP158566"/>
    <n v="99503912788"/>
    <s v="Thành công"/>
    <s v="VO NGOC THANH"/>
    <s v=""/>
    <s v="Chuyển khoản"/>
    <n v="25000"/>
    <s v=""/>
    <s v="QR Code tĩnh đa năng"/>
    <s v="Chuyển khoản Ngân Hàng"/>
    <s v="Ngân hàng hoặc Ví khác"/>
    <s v="Vo Ngoc Thanh chuyen tien QR.CT tu 03664271601 VO NGOC THANH tai TPBank"/>
    <s v="cfmuoichulongclassic"/>
    <x v="0"/>
  </r>
  <r>
    <s v="02-09-2025 10:49:50"/>
    <s v="970454_V09025245IBT1iWMXYSTJ158009"/>
    <s v="970454_V09025245IBT1iWMXYSTJ158009"/>
    <n v="99503912751"/>
    <s v="Thành công"/>
    <s v="HO CONG THANH"/>
    <s v=""/>
    <s v="Chuyển khoản"/>
    <n v="75000"/>
    <s v=""/>
    <s v="QR Code tĩnh đa năng"/>
    <s v="Chuyển khoản Ngân Hàng"/>
    <s v="Ngân hàng hoặc Ví khác"/>
    <s v="Ho Cong Thanh chuyen tien QR.CT tu 00000384852 HO CONG THANH tai TPBank"/>
    <s v="cfmuoiduonglang"/>
    <x v="7"/>
  </r>
  <r>
    <s v="02-09-2025 10:49:49"/>
    <s v="970454_V09025245IBT1aWWSRGIF258878"/>
    <s v="970454_V09025245IBT1aWWSRGIF258878"/>
    <n v="99503912731"/>
    <s v="Thành công"/>
    <s v="TRUONG SON TUNG"/>
    <s v=""/>
    <s v="Chuyển khoản"/>
    <n v="50000"/>
    <s v=""/>
    <s v="QR Code tĩnh đa năng"/>
    <s v="Chuyển khoản Ngân Hàng"/>
    <s v="Ngân hàng hoặc Ví khác"/>
    <s v="TRUONG SON TUNG transfer.CT tu 100701015158 TRUONG SON TUNG tai Wooribank"/>
    <s v="cfmuoinaninh"/>
    <x v="36"/>
  </r>
  <r>
    <s v="02-09-2025 10:49:37"/>
    <s v="JPEV14K5T7LS76K10XYG"/>
    <s v="JPEV14K5T7LS76K10XYG"/>
    <n v="99504276224"/>
    <s v="Thành công"/>
    <s v="Phạm Hoàng Minh Thư"/>
    <s v="****0425"/>
    <s v="Thanh toán"/>
    <n v="50000"/>
    <s v=""/>
    <s v="QR Code động đa năng"/>
    <s v="Ví MoMo"/>
    <s v="Ví MoMo"/>
    <s v="JPEV14K5T7LS76K10XYG"/>
    <s v="chulong301ndc"/>
    <x v="5"/>
  </r>
  <r>
    <s v="02-09-2025 10:49:23"/>
    <s v="qrc-MOMOJQKW20230803-3286a5af-c872-4149-9e67-0ef523e38b10"/>
    <s v="qrc-MOMOJQKW20230803-3286a5af-c872-4149-9e67-0ef523e38b10"/>
    <n v="99504109876"/>
    <s v="Thành công"/>
    <s v="Võ Ngọc Thảo Vy"/>
    <s v="****2205"/>
    <s v="Thanh toán"/>
    <n v="32000"/>
    <s v=""/>
    <s v="QR Code tĩnh đa năng"/>
    <s v="Ví MoMo"/>
    <s v="Ví MoMo"/>
    <s v="Thanh toán cho  CÀ PHÊ MUỐI CHÚ LONG - 137A NGUYỄN HỮU CẢNH"/>
    <s v="chulongnhc"/>
    <x v="31"/>
  </r>
  <r>
    <s v="02-09-2025 10:48:58"/>
    <s v="970454_V09025245BFTVG2AEELC1668659"/>
    <s v="970454_V09025245BFTVG2AEELC1668659"/>
    <n v="99503911360"/>
    <s v="Thành công"/>
    <s v="NGUYEN THUY VY"/>
    <s v=""/>
    <s v="Chuyển khoản"/>
    <n v="32000"/>
    <s v=""/>
    <s v="QR Code tĩnh đa năng"/>
    <s v="Chuyển khoản Ngân Hàng"/>
    <s v="Ngân hàng hoặc Ví khác"/>
    <s v="MBVCB.10766205978.5245BFTVG2AEELC1.NGUYEN THUY VY chuyen tien.CT tu 1051739938 NGUYEN THUY VY toi 99MM24158M55035062 MOMO_CA PHE MUOI CHU LONG tai BVBank"/>
    <s v="cfmuoinaninh"/>
    <x v="36"/>
  </r>
  <r>
    <s v="02-09-2025 10:48:46"/>
    <s v="970454_V09025245BFTVG2AEE2NU667204"/>
    <s v="970454_V09025245BFTVG2AEE2NU667204"/>
    <n v="99503911029"/>
    <s v="Thành công"/>
    <s v="TRAN HOANG MY HANH"/>
    <s v=""/>
    <s v="Chuyển khoản"/>
    <n v="75000"/>
    <s v=""/>
    <s v="QR Code tĩnh đa năng"/>
    <s v="Chuyển khoản Ngân Hàng"/>
    <s v="Ngân hàng hoặc Ví khác"/>
    <s v="MBVCB.10766204578.5245BFTVG2AEE2NU.TRAN HOANG MY HANH chuyen tien.CT tu 0161001695219 TRAN HOANG MY HANH toi 99MM25063M04000529 MOMO_CA PHE MUOI CHU LONG tai BVBank"/>
    <s v="cfmuoidthidi"/>
    <x v="8"/>
  </r>
  <r>
    <s v="02-09-2025 10:48:28"/>
    <s v="970454_V09025245IBT1eWKCRU18938291"/>
    <s v="970454_V09025245IBT1eWKCRU18938291"/>
    <n v="99503910599"/>
    <s v="Thành công"/>
    <s v="NGUYEN THI KIM ANH"/>
    <s v=""/>
    <s v="Chuyển khoản"/>
    <n v="85000"/>
    <s v=""/>
    <s v="QR Code tĩnh đa năng"/>
    <s v="Chuyển khoản Ngân Hàng"/>
    <s v="Ngân hàng hoặc Ví khác"/>
    <s v="NGUYEN THI KIM ANH Chuyen tien.CT tu 2151664079 NGUYEN THI KIM ANH  tai BIDV"/>
    <s v="cfmuoitruongdinh"/>
    <x v="9"/>
  </r>
  <r>
    <s v="02-09-2025 10:48:19"/>
    <s v="970454_V09025245IBT1cWJZ6ZF3151416"/>
    <s v="970454_V09025245IBT1cWJZ6ZF3151416"/>
    <n v="99503910402"/>
    <s v="Thành công"/>
    <s v="NGUYEN THAI TUAN"/>
    <s v=""/>
    <s v="Chuyển khoản"/>
    <n v="24000"/>
    <s v=""/>
    <s v="QR Code tĩnh đa năng"/>
    <s v="Chuyển khoản Ngân Hàng"/>
    <s v="Ngân hàng hoặc Ví khác"/>
    <s v="QR - NGUYEN THAI TUAN chuyen tien.CT tu 102873571625 NGUYEN THAI TUAN tai Vietin"/>
    <s v="cfmuoibatrieu"/>
    <x v="18"/>
  </r>
  <r>
    <s v="02-09-2025 10:47:59"/>
    <s v="970454_V09025245IBT1eWKCRMFD934337"/>
    <s v="970454_V09025245IBT1eWKCRMFD934337"/>
    <n v="99503434690"/>
    <s v="Thành công"/>
    <s v="NGUYEN THI HUONG TRA"/>
    <s v=""/>
    <s v="Chuyển khoản"/>
    <n v="100000"/>
    <s v=""/>
    <s v="QR Code tĩnh đa năng"/>
    <s v="Chuyển khoản Ngân Hàng"/>
    <s v="Ngân hàng hoặc Ví khác"/>
    <s v="NGUYEN THI HUONG TRA Chuyen tien.CT tu 1200281650 NGUYEN THI HUONG TRA  tai BIDV"/>
    <s v="cfmuoithanhnhan"/>
    <x v="6"/>
  </r>
  <r>
    <s v="02-09-2025 10:47:52"/>
    <s v="JPEVB9LM3V7VM8MJ0SDT"/>
    <s v="JPEVB9LM3V7VM8MJ0SDT"/>
    <n v="99503976121"/>
    <s v="Thành công"/>
    <s v="Tang Sui Wen"/>
    <s v="****7680"/>
    <s v="Thanh toán"/>
    <n v="8000"/>
    <s v=""/>
    <s v="QR Code động đa năng"/>
    <s v="Ví MoMo"/>
    <s v="Ví MoMo"/>
    <s v="JPEVB9LM3V7VM8MJ0SDT"/>
    <s v="chulong301ndc"/>
    <x v="5"/>
  </r>
  <r>
    <s v="02-09-2025 10:47:44"/>
    <s v="qrc-MOMOJQKW20230803-681085ba-216e-40b8-a24b-9f677954eb9a"/>
    <s v="qrc-MOMOJQKW20230803-681085ba-216e-40b8-a24b-9f677954eb9a"/>
    <n v="99504073048"/>
    <s v="Thành công"/>
    <s v="Ong Hoàng An"/>
    <s v="****1186"/>
    <s v="Thanh toán"/>
    <n v="8000"/>
    <s v=""/>
    <s v="QR Code tĩnh đa năng"/>
    <s v="Ví MoMo"/>
    <s v="Ví MoMo"/>
    <s v="Thanh toán cho  CÀ PHÊ MUỐI CHÚ LONG - 161 NGÔ TẤT TỐ"/>
    <s v="chulong161ntt"/>
    <x v="37"/>
  </r>
  <r>
    <s v="02-09-2025 10:47:33"/>
    <s v="970454_V09025245BFTVG2AEW7J9657799"/>
    <s v="970454_V09025245BFTVG2AEW7J9657799"/>
    <n v="99503433796"/>
    <s v="Thành công"/>
    <s v="NGO MINH HANH"/>
    <s v=""/>
    <s v="Chuyển khoản"/>
    <n v="52000"/>
    <s v=""/>
    <s v="QR Code tĩnh đa năng"/>
    <s v="Chuyển khoản Ngân Hàng"/>
    <s v="Ngân hàng hoặc Ví khác"/>
    <s v="MBVCB.10766186227.5245BFTVG2AEW7J9.NGO MINH HANH chuyen tien.CT tu 1013554150 NGO MINH HANH toi 99MM25063M04000529 MOMO_CA PHE MUOI CHU LONG tai BVBank"/>
    <s v="cfmuoidthidi"/>
    <x v="8"/>
  </r>
  <r>
    <s v="02-09-2025 10:47:02"/>
    <s v="970454_V09025245IBT1kJQXWXXT563122"/>
    <s v="970454_V09025245IBT1kJQXWXXT563122"/>
    <n v="99503432872"/>
    <s v="Thành công"/>
    <s v="NGUYEN VAN HOANG"/>
    <s v=""/>
    <s v="Chuyển khoản"/>
    <n v="58000"/>
    <s v=""/>
    <s v="QR Code tĩnh đa năng"/>
    <s v="Chuyển khoản Ngân Hàng"/>
    <s v="Ngân hàng hoặc Ví khác"/>
    <s v="NGUYEN VAN HOANG chuyen tien FT25246480944759.CT tu 9167686789 NGUYEN VAN HOANG tai TCB"/>
    <s v="cfmuoivvkiet"/>
    <x v="40"/>
  </r>
  <r>
    <s v="02-09-2025 10:46:52"/>
    <s v="970454_V09025245IBT1dWLITJK8175944"/>
    <s v="970454_V09025245IBT1dWLITJK8175944"/>
    <n v="99503432669"/>
    <s v="Thành công"/>
    <s v="MBBANK IBFT"/>
    <s v=""/>
    <s v="Chuyển khoản"/>
    <n v="29000"/>
    <s v=""/>
    <s v="QR Code tĩnh đa năng"/>
    <s v="Chuyển khoản Ngân Hàng"/>
    <s v="Ngân hàng hoặc Ví khác"/>
    <s v="NGUYEN VAN PHUC chuyen tien.CT tu 0938091325 MBBANK IBFT tai MB"/>
    <s v="cfmuoichulongclassic"/>
    <x v="0"/>
  </r>
  <r>
    <s v="02-09-2025 10:46:46"/>
    <s v="970454_V09025245IBT1eWKCRJT5924026"/>
    <s v="970454_V09025245IBT1eWKCRJT5924026"/>
    <n v="99503432543"/>
    <s v="Thành công"/>
    <s v="TRAN VU QUOC HUY"/>
    <s v=""/>
    <s v="Chuyển khoản"/>
    <n v="25000"/>
    <s v=""/>
    <s v="QR Code tĩnh đa năng"/>
    <s v="Chuyển khoản Ngân Hàng"/>
    <s v="Ngân hàng hoặc Ví khác"/>
    <s v="TRAN VU QUOC HUY Chuyen tien.CT tu 1471170738 TRAN VU QUOC HUY  tai BIDV"/>
    <s v="cfmuoiclongcmt8"/>
    <x v="33"/>
  </r>
  <r>
    <s v="02-09-2025 10:46:44"/>
    <s v="970454_V09025245IBT1dWLITWKF188922"/>
    <s v="970454_V09025245IBT1dWLITWKF188922"/>
    <n v="99503432499"/>
    <s v="Thành công"/>
    <s v="MBBANK IBFT"/>
    <s v=""/>
    <s v="Chuyển khoản"/>
    <n v="23000"/>
    <s v=""/>
    <s v="QR Code tĩnh đa năng"/>
    <s v="Chuyển khoản Ngân Hàng"/>
    <s v="Ngân hàng hoặc Ví khác"/>
    <s v="NGUYEN THE DUONG chuyen tien.CT tu 0002133190864 MBBANK IBFT tai MB"/>
    <s v="cfmuoitruongdinh"/>
    <x v="9"/>
  </r>
  <r>
    <s v="02-09-2025 10:46:37"/>
    <s v="Y9KQB9LM3U0KUMV90NQ1"/>
    <s v="Y9KQB9LM3U0KUMV90NQ1"/>
    <n v="99503432302"/>
    <s v="Thành công"/>
    <s v="SACOMBANK"/>
    <s v=""/>
    <s v="Chuyển khoản"/>
    <n v="25000"/>
    <s v=""/>
    <s v="QR Code động đa năng"/>
    <s v="Chuyển khoản Ngân Hàng"/>
    <s v="Ngân hàng hoặc Ví khác"/>
    <s v="Y9KQB9LM3U0KUMV90NQ1"/>
    <s v="chulong601tn"/>
    <x v="20"/>
  </r>
  <r>
    <s v="02-09-2025 10:46:36"/>
    <s v="qrc-MOMOJQKW20230803-c0cb40b4-eed0-44d9-bc78-82158d13dff9"/>
    <s v="qrc-MOMOJQKW20230803-c0cb40b4-eed0-44d9-bc78-82158d13dff9"/>
    <n v="99503919814"/>
    <s v="Thành công"/>
    <s v="Chu Thị Việt Phương"/>
    <s v="****1991"/>
    <s v="Thanh toán"/>
    <n v="79000"/>
    <s v=""/>
    <s v="QR Code tĩnh đa năng"/>
    <s v="Ví MoMo"/>
    <s v="Ví MoMo"/>
    <s v="Thanh toán cho  Cà Phê Muối Chú Long - Đoàn Thị Điểm - Huế"/>
    <s v="cfmuoidthidi"/>
    <x v="8"/>
  </r>
  <r>
    <s v="02-09-2025 10:46:26"/>
    <s v="970454_V09025245IBT1cWJZ64AD147222"/>
    <s v="970454_V09025245IBT1cWJZ64AD147222"/>
    <n v="99503432007"/>
    <s v="Thành công"/>
    <s v="TRAN NGOC THO"/>
    <s v=""/>
    <s v="Chuyển khoản"/>
    <n v="16000"/>
    <s v=""/>
    <s v="QR Code tĩnh đa năng"/>
    <s v="Chuyển khoản Ngân Hàng"/>
    <s v="Ngân hàng hoặc Ví khác"/>
    <s v="QR - TRAN NGOC THO chuyen tien.CT tu 101878698255 TRAN NGOC THO tai Vietin"/>
    <s v="cfmuoivovkiet"/>
    <x v="46"/>
  </r>
  <r>
    <s v="02-09-2025 10:46:18"/>
    <s v="970454_V09025245IBT1iWMXPK28184946"/>
    <s v="970454_V09025245IBT1iWMXPK28184946"/>
    <n v="99503431779"/>
    <s v="Thành công"/>
    <s v="DAM THI THUY KHUONG"/>
    <s v=""/>
    <s v="Chuyển khoản"/>
    <n v="25000"/>
    <s v=""/>
    <s v="QR Code tĩnh đa năng"/>
    <s v="Chuyển khoản Ngân Hàng"/>
    <s v="Ngân hàng hoặc Ví khác"/>
    <s v="DAM THI THUY KHUONG chuyen tien.CT tu 126837558 DAM THI THUY KHUONG tai VPBank"/>
    <s v="cfmuoithanhnhan"/>
    <x v="6"/>
  </r>
  <r>
    <s v="02-09-2025 10:46:00"/>
    <s v="970454_V09025245VNIBJ2LLK8TZ791449"/>
    <s v="970454_V09025245VNIBJ2LLK8TZ791449"/>
    <n v="99503431271"/>
    <s v="Thành công"/>
    <s v="NGUYEN THI KIM PHUONG"/>
    <s v=""/>
    <s v="Chuyển khoản"/>
    <n v="75000"/>
    <s v=""/>
    <s v="QR Code tĩnh đa năng"/>
    <s v="Chuyển khoản Ngân Hàng"/>
    <s v="Ngân hàng hoặc Ví khác"/>
    <s v="CA PHE MUOI"/>
    <s v="chulongcmt8"/>
    <x v="29"/>
  </r>
  <r>
    <s v="02-09-2025 10:45:23"/>
    <s v="970454_V09025245IBT1eWKCXZLN912014"/>
    <s v="970454_V09025245IBT1eWKCXZLN912014"/>
    <n v="99503430229"/>
    <s v="Thành công"/>
    <s v="NGHIEM NGUYEN OANH THU"/>
    <s v=""/>
    <s v="Chuyển khoản"/>
    <n v="60000"/>
    <s v=""/>
    <s v="QR Code tĩnh đa năng"/>
    <s v="Chuyển khoản Ngân Hàng"/>
    <s v="Ngân hàng hoặc Ví khác"/>
    <s v="NGHIEM NGUYEN OANH THU Chuyen tien.CT tu 8830071042 NGHIEM NGUYEN OANH THU  tai BIDV"/>
    <s v="chulonghhg"/>
    <x v="26"/>
  </r>
  <r>
    <s v="02-09-2025 10:45:13"/>
    <s v="970454_V09025245IBT1dWLILEY9168025"/>
    <s v="970454_V09025245IBT1dWLILEY9168025"/>
    <n v="99503349905"/>
    <s v="Thành công"/>
    <s v="MBBANK IBFT"/>
    <s v=""/>
    <s v="Chuyển khoản"/>
    <n v="8000"/>
    <s v=""/>
    <s v="QR Code tĩnh đa năng"/>
    <s v="Chuyển khoản Ngân Hàng"/>
    <s v="Ngân hàng hoặc Ví khác"/>
    <s v="LE SY SON chuyen tien.CT tu 6512062005 MBBANK IBFT tai MB"/>
    <s v="cfmuoinaninh"/>
    <x v="36"/>
  </r>
  <r>
    <s v="02-09-2025 10:45:08"/>
    <s v="qrc-MOMOJQKW20230803-293b29f7-3edc-452e-8497-47ec14cd0c52"/>
    <s v="qrc-MOMOJQKW20230803-293b29f7-3edc-452e-8497-47ec14cd0c52"/>
    <n v="99503737525"/>
    <s v="Thành công"/>
    <s v="Trần Thanh Phước"/>
    <s v="****7035"/>
    <s v="Thanh toán"/>
    <n v="100000"/>
    <s v=""/>
    <s v="QR Code tĩnh đa năng"/>
    <s v="Ví MoMo"/>
    <s v="Ví MoMo"/>
    <s v="Thanh toán cho  CÀ PHÊ MUỐI CHÚ LONG - 187 LẠC LONG QUÂN"/>
    <s v="chulong187llq"/>
    <x v="16"/>
  </r>
  <r>
    <s v="02-09-2025 10:44:53"/>
    <s v="JPEVB9LM3OK3I5AX05EA"/>
    <s v="JPEVB9LM3OK3I5AX05EA"/>
    <n v="99503349321"/>
    <s v="Thành công"/>
    <s v="MBBANK IBFT"/>
    <s v=""/>
    <s v="Chuyển khoản"/>
    <n v="8000"/>
    <s v=""/>
    <s v="QR Code động đa năng"/>
    <s v="Chuyển khoản Ngân Hàng"/>
    <s v="Ngân hàng hoặc Ví khác"/>
    <s v="JPEVB9LM3OK3I5AX05EA"/>
    <s v="chulong301ndc"/>
    <x v="5"/>
  </r>
  <r>
    <s v="02-09-2025 10:44:33"/>
    <s v="970454_V09025245NBVAF221C3B9297713"/>
    <s v="970454_V09025245NBVAF221C3B9297713"/>
    <n v="99503348766"/>
    <s v="Thành công"/>
    <s v="VU NHU BACH"/>
    <s v=""/>
    <s v="Chuyển khoản"/>
    <n v="50000"/>
    <s v=""/>
    <s v="QR Code tĩnh đa năng"/>
    <s v="Chuyển khoản Ngân Hàng"/>
    <s v="Ngân hàng hoặc Ví khác"/>
    <s v="VU NHU BACH chuyen tien.CT tu 100002525008 VU NHU BACH tai NCB"/>
    <s v="chulong68"/>
    <x v="1"/>
  </r>
  <r>
    <s v="02-09-2025 10:44:26"/>
    <s v="970454_V09025245IBT1eWKCXA2Z902729"/>
    <s v="970454_V09025245IBT1eWKCXA2Z902729"/>
    <n v="99503348626"/>
    <s v="Thành công"/>
    <s v="LUONG TUAN ANH"/>
    <s v=""/>
    <s v="Chuyển khoản"/>
    <n v="8000"/>
    <s v=""/>
    <s v="QR Code tĩnh đa năng"/>
    <s v="Chuyển khoản Ngân Hàng"/>
    <s v="Ngân hàng hoặc Ví khác"/>
    <s v="LUONG TUAN ANH Chuyen tien.CT tu 8862190700 LUONG TUAN ANH  tai BIDV"/>
    <s v="chulong244tqd"/>
    <x v="34"/>
  </r>
  <r>
    <s v="02-09-2025 10:44:23"/>
    <s v="qrc-MOMOJQKW20230803-64acb773-50e6-4f8a-9c74-758ebdac6d62"/>
    <s v="qrc-MOMOJQKW20230803-64acb773-50e6-4f8a-9c74-758ebdac6d62"/>
    <n v="99503599705"/>
    <s v="Thành công"/>
    <s v="Huỳnh Phương Trà My"/>
    <s v="****6887"/>
    <s v="Thanh toán"/>
    <n v="50000"/>
    <s v=""/>
    <s v="QR Code tĩnh đa năng"/>
    <s v="Ví MoMo"/>
    <s v="Ví MoMo"/>
    <s v="Thanh toán cho  Cà Phê Muối Chú Long - Phạm Văn Đồng - Tây Ninh"/>
    <s v="cfmuoivovkiet"/>
    <x v="46"/>
  </r>
  <r>
    <s v="02-09-2025 10:44:17"/>
    <s v="970454_V09025245IBT1dWLIL55M176784"/>
    <s v="970454_V09025245IBT1dWLIL55M176784"/>
    <n v="99503073803"/>
    <s v="Thành công"/>
    <s v="MBBANK IBFT"/>
    <s v=""/>
    <s v="Chuyển khoản"/>
    <n v="25000"/>
    <s v=""/>
    <s v="QR Code tĩnh đa năng"/>
    <s v="Chuyển khoản Ngân Hàng"/>
    <s v="Ngân hàng hoặc Ví khác"/>
    <s v="LUONG TUAN HUNG chuyen tien.CT tu 5558686979999 MBBANK IBFT tai MB"/>
    <s v="cfmuoitruongdinh"/>
    <x v="9"/>
  </r>
  <r>
    <s v="02-09-2025 10:43:59"/>
    <s v="970454_V09025245IBT1eWKCXBJC899903"/>
    <s v="970454_V09025245IBT1eWKCXBJC899903"/>
    <n v="99503073017"/>
    <s v="Thành công"/>
    <s v="DANG THI THU THAO"/>
    <s v=""/>
    <s v="Chuyển khoản"/>
    <n v="117000"/>
    <s v=""/>
    <s v="QR Code tĩnh đa năng"/>
    <s v="Chuyển khoản Ngân Hàng"/>
    <s v="Ngân hàng hoặc Ví khác"/>
    <s v="DANG THI THU THAO Chuyen tien.CT tu 2160712662 DANG THI THU THAO  tai BIDV"/>
    <s v="cfmuoidthidi"/>
    <x v="8"/>
  </r>
  <r>
    <s v="02-09-2025 10:43:57"/>
    <s v="970454_V09025245IBT1aWWSX3IW758188"/>
    <s v="970454_V09025245IBT1aWWSX3IW758188"/>
    <n v="99503072937"/>
    <s v="Thành công"/>
    <s v="AGRIBANK"/>
    <s v=""/>
    <s v="Chuyển khoản"/>
    <n v="625000"/>
    <s v=""/>
    <s v="QR Code tĩnh đa năng"/>
    <s v="Chuyển khoản Ngân Hàng"/>
    <s v="Ngân hàng hoặc Ví khác"/>
    <s v="VCCB;99MM24157M78095712;NGUYEN KHAC QUYNH chuyen tien.CT tu 1460205479088 AGRIBANK tai Agri"/>
    <s v="cfmuoiduonglang"/>
    <x v="7"/>
  </r>
  <r>
    <s v="02-09-2025 10:43:38"/>
    <s v="JPEVB9LM3JXEVPKI02GC"/>
    <s v="JPEVB9LM3JXEVPKI02GC"/>
    <n v="99503072405"/>
    <s v="Thành công"/>
    <s v="LE NGUYEN BAO TRAM"/>
    <s v=""/>
    <s v="Chuyển khoản"/>
    <n v="25000"/>
    <s v=""/>
    <s v="QR Code động đa năng"/>
    <s v="Chuyển khoản Ngân Hàng"/>
    <s v="Ngân hàng hoặc Ví khác"/>
    <s v="JPEVB9LM3JXEVPKI02GC"/>
    <s v="chulong301ndc"/>
    <x v="5"/>
  </r>
  <r>
    <s v="02-09-2025 10:43:28"/>
    <s v="970454_V09025245BFTVG2AEWKQX627064"/>
    <s v="970454_V09025245BFTVG2AEWKQX627064"/>
    <n v="99503072175"/>
    <s v="Thành công"/>
    <s v="VU THI TRUC NY"/>
    <s v=""/>
    <s v="Chuyển khoản"/>
    <n v="50000"/>
    <s v=""/>
    <s v="QR Code tĩnh đa năng"/>
    <s v="Chuyển khoản Ngân Hàng"/>
    <s v="Ngân hàng hoặc Ví khác"/>
    <s v="MBVCB.10766144625.5245BFTVG2AEWKQX.VU THI TRUC NY chuyen tien.CT tu 1011000630712 VU THI TRUC NY toi 99MM24107M70043958 MOMO_CA PHE MUOI CHU LONG tai BVBank"/>
    <s v="cfmuointrtruc"/>
    <x v="12"/>
  </r>
  <r>
    <s v="02-09-2025 10:43:22"/>
    <s v="970454_V09025245BFTVG2AEWG6R626339"/>
    <s v="970454_V09025245BFTVG2AEWG6R626339"/>
    <n v="99503071926"/>
    <s v="Thành công"/>
    <s v="LE MINH HANG"/>
    <s v=""/>
    <s v="Chuyển khoản"/>
    <n v="91000"/>
    <s v=""/>
    <s v="QR Code tĩnh đa năng"/>
    <s v="Chuyển khoản Ngân Hàng"/>
    <s v="Ngân hàng hoặc Ví khác"/>
    <s v="MBVCB.10766144206.5245BFTVG2AEWG6R.LE MINH HANG chuyen tien.CT tu 1041696930 LE MINH HANG toi 99MM23356M93020162 MOMO_CA PHE MUOI CHU LONG tai BVBank"/>
    <s v="cfmuoitruongdinh"/>
    <x v="9"/>
  </r>
  <r>
    <s v="02-09-2025 10:43:22"/>
    <s v="970454_V09025245IBT1cWJZ6SCJ140528"/>
    <s v="970454_V09025245IBT1cWJZ6SCJ140528"/>
    <n v="99503071928"/>
    <s v="Thành công"/>
    <s v="TRUONG HONG NGOC"/>
    <s v=""/>
    <s v="Chuyển khoản"/>
    <n v="86000"/>
    <s v=""/>
    <s v="QR Code tĩnh đa năng"/>
    <s v="Chuyển khoản Ngân Hàng"/>
    <s v="Ngân hàng hoặc Ví khác"/>
    <s v="QR - TRUONG HONG NGOC chuyen tien.CT tu 108875024163 TRUONG HONG NGOC tai Vietin"/>
    <s v="chulong161ntt"/>
    <x v="37"/>
  </r>
  <r>
    <s v="02-09-2025 10:43:06"/>
    <s v="970454_V09025245BFTVG2AEWGLM623870"/>
    <s v="970454_V09025245BFTVG2AEWGLM623870"/>
    <n v="99503071420"/>
    <s v="Thành công"/>
    <s v="HUYNH THI TO NGA"/>
    <s v=""/>
    <s v="Chuyển khoản"/>
    <n v="54000"/>
    <s v=""/>
    <s v="QR Code tĩnh đa năng"/>
    <s v="Chuyển khoản Ngân Hàng"/>
    <s v="Ngân hàng hoặc Ví khác"/>
    <s v="MBVCB.10766136652.5245BFTVG2AEWGLM.HUYNH THI TO NGA chuyen tien.CT tu 1044719625 HUYNH THI TO NGA toi 99MM24313M88002350 MOMO_CA PHE MUOI CHU LONG tai BVBank"/>
    <s v="cfmuoichulongclassic"/>
    <x v="0"/>
  </r>
  <r>
    <s v="02-09-2025 10:43:01"/>
    <s v="970454_V09025245IBT1cWJZ62LQ139408"/>
    <s v="970454_V09025245IBT1cWJZ62LQ139408"/>
    <n v="99503071304"/>
    <s v="Thành công"/>
    <s v="LE TUONG VI"/>
    <s v=""/>
    <s v="Chuyển khoản"/>
    <n v="33000"/>
    <s v=""/>
    <s v="QR Code tĩnh đa năng"/>
    <s v="Chuyển khoản Ngân Hàng"/>
    <s v="Ngân hàng hoặc Ví khác"/>
    <s v="QR - LE TUONG VI chuyen tien.CT tu 102867797395 LE TUONG VI tai Vietin"/>
    <s v="cfmuointrtruc"/>
    <x v="12"/>
  </r>
  <r>
    <s v="02-09-2025 10:42:40"/>
    <s v="970454_V09025245BFTVG2AEWELI621218"/>
    <s v="970454_V09025245BFTVG2AEWELI621218"/>
    <n v="99503070754"/>
    <s v="Thành công"/>
    <s v="LE THI MY HUONG"/>
    <s v=""/>
    <s v="Chuyển khoản"/>
    <n v="101000"/>
    <s v=""/>
    <s v="QR Code tĩnh đa năng"/>
    <s v="Chuyển khoản Ngân Hàng"/>
    <s v="Ngân hàng hoặc Ví khác"/>
    <s v="MBVCB.10766134340.5245BFTVG2AEWELI.LE THI MY HUONG chuyen tien.CT tu 1023935903 LE THI MY HUONG toi 99MM23297M05030936 MOMO_CA PHE MUOI CHU LONG tai BVBank"/>
    <s v="chulong187llq"/>
    <x v="16"/>
  </r>
  <r>
    <s v="02-09-2025 10:42:37"/>
    <s v="JPEVB9LM3IR5Q0VL0WKX"/>
    <s v="JPEVB9LM3IR5Q0VL0WKX"/>
    <n v="99503438865"/>
    <s v="Thành công"/>
    <s v="Phạm Phúc Đức"/>
    <s v="****0038"/>
    <s v="Thanh toán"/>
    <n v="8000"/>
    <s v=""/>
    <s v="QR Code động đa năng"/>
    <s v="Ví MoMo"/>
    <s v="Ví MoMo"/>
    <s v="JPEVB9LM3IR5Q0VL0WKX"/>
    <s v="chulong301ndc"/>
    <x v="5"/>
  </r>
  <r>
    <s v="02-09-2025 10:42:24"/>
    <s v="970454_V09025245IBT1iWMXPQ2D179099"/>
    <s v="970454_V09025245IBT1iWMXPQ2D179099"/>
    <n v="99503070312"/>
    <s v="Thành công"/>
    <s v="LE TRAN ANH TUAN"/>
    <s v=""/>
    <s v="Chuyển khoản"/>
    <n v="25000"/>
    <s v=""/>
    <s v="QR Code tĩnh đa năng"/>
    <s v="Chuyển khoản Ngân Hàng"/>
    <s v="Ngân hàng hoặc Ví khác"/>
    <s v="LE TRAN ANH TUAN chuyen tien.CT tu 16608424 LE TRAN ANH TUAN tai VPBank"/>
    <s v="chulonghhg"/>
    <x v="26"/>
  </r>
  <r>
    <s v="02-09-2025 10:41:14"/>
    <s v="970454_V09025245IBT1kJQXQ5BZ536027"/>
    <s v="970454_V09025245IBT1kJQXQ5BZ536027"/>
    <n v="99502682026"/>
    <s v="Thành công"/>
    <s v="VND-TGTT-LUU LINH HUONG"/>
    <s v=""/>
    <s v="Chuyển khoản"/>
    <n v="163000"/>
    <s v=""/>
    <s v="QR Code tĩnh đa năng"/>
    <s v="Chuyển khoản Ngân Hàng"/>
    <s v="Ngân hàng hoặc Ví khác"/>
    <s v="LUU LINH HUONG chuyen tien FT25246661158028.CT tu 19034134409013 VND-TGTT-LUU LINH HUONG tai TCB"/>
    <s v="cfmuoitruongdinh"/>
    <x v="9"/>
  </r>
  <r>
    <s v="02-09-2025 10:40:51"/>
    <s v="970454_V09025245IBT1cWJZEXSF134747"/>
    <s v="970454_V09025245IBT1cWJZEXSF134747"/>
    <n v="99502681095"/>
    <s v="Thành công"/>
    <s v="DAO XUAN LOC"/>
    <s v=""/>
    <s v="Chuyển khoản"/>
    <n v="25000"/>
    <s v=""/>
    <s v="QR Code tĩnh đa năng"/>
    <s v="Chuyển khoản Ngân Hàng"/>
    <s v="Ngân hàng hoặc Ví khác"/>
    <s v="QR - DAO XUAN LOC Chuyen tien.CT tu 104872163264 DAO XUAN LOC tai Vietin"/>
    <s v="chulong884phuriengdo"/>
    <x v="14"/>
  </r>
  <r>
    <s v="02-09-2025 10:40:28"/>
    <s v="970454_V09025245BFTVG2AEWJD4603899"/>
    <s v="970454_V09025245BFTVG2AEWJD4603899"/>
    <n v="99502680386"/>
    <s v="Thành công"/>
    <s v="NGUYEN THI TAM"/>
    <s v=""/>
    <s v="Chuyển khoản"/>
    <n v="25000"/>
    <s v=""/>
    <s v="QR Code tĩnh đa năng"/>
    <s v="Chuyển khoản Ngân Hàng"/>
    <s v="Ngân hàng hoặc Ví khác"/>
    <s v="MBVCB.10766108859.5245BFTVG2AEWJD4.NGUYEN THI TAM chuyen tien.CT tu 1025884726 NGUYEN THI TAM toi 99MM24158M55035062 MOMO_CA PHE MUOI CHU LONG tai BVBank"/>
    <s v="cfmuoinaninh"/>
    <x v="36"/>
  </r>
  <r>
    <s v="02-09-2025 10:39:52"/>
    <s v="970454_V09025245BFTVG2AEWFC5599639"/>
    <s v="970454_V09025245BFTVG2AEWFC5599639"/>
    <n v="99502609142"/>
    <s v="Thành công"/>
    <s v="LE NGOC TUNG CHI"/>
    <s v=""/>
    <s v="Chuyển khoản"/>
    <n v="16000"/>
    <s v=""/>
    <s v="QR Code tĩnh đa năng"/>
    <s v="Chuyển khoản Ngân Hàng"/>
    <s v="Ngân hàng hoặc Ví khác"/>
    <s v="MBVCB.10766105126.5245BFTVG2AEWFC5.LE NGOC TUNG CHI chuyen tien.CT tu 1039805916 LE NGOC TUNG CHI toi 99MM23297M05030936 MOMO_CA PHE MUOI CHU LONG tai BVBank"/>
    <s v="chulong187llq"/>
    <x v="16"/>
  </r>
  <r>
    <s v="02-09-2025 10:39:20"/>
    <s v="970454_V09025245IBT1cWJZEZSC131116"/>
    <s v="970454_V09025245IBT1cWJZEZSC131116"/>
    <n v="99502608114"/>
    <s v="Thành công"/>
    <s v="BUI NHAT TRUONG"/>
    <s v=""/>
    <s v="Chuyển khoản"/>
    <n v="50000"/>
    <s v=""/>
    <s v="QR Code tĩnh đa năng"/>
    <s v="Chuyển khoản Ngân Hàng"/>
    <s v="Ngân hàng hoặc Ví khác"/>
    <s v="QR - BUI NHAT TRUONG chuyen tien.CT tu 108003531694 BUI NHAT TRUONG tai Vietin"/>
    <s v="chulong67hg"/>
    <x v="4"/>
  </r>
  <r>
    <s v="02-09-2025 10:39:03"/>
    <s v="970454_V09025245IBT1dWLIHDZ6151165"/>
    <s v="970454_V09025245IBT1dWLIHDZ6151165"/>
    <n v="99502607606"/>
    <s v="Thành công"/>
    <s v="MBBANK IBFT"/>
    <s v=""/>
    <s v="Chuyển khoản"/>
    <n v="61000"/>
    <s v=""/>
    <s v="QR Code tĩnh đa năng"/>
    <s v="Chuyển khoản Ngân Hàng"/>
    <s v="Ngân hàng hoặc Ví khác"/>
    <s v="DUONG THI VAN ANH chuyen tien.CT tu 79778888666222 MBBANK IBFT tai MB"/>
    <s v="cfmuoithanhnhan"/>
    <x v="6"/>
  </r>
  <r>
    <s v="02-09-2025 10:39:01"/>
    <s v="2VBLB9LM38BIK6WN0YPZ"/>
    <s v="2VBLB9LM38BIK6WN0YPZ"/>
    <n v="99502607537"/>
    <s v="Thành công"/>
    <s v="KHUU VUONG THUY"/>
    <s v=""/>
    <s v="Chuyển khoản"/>
    <n v="8000"/>
    <s v=""/>
    <s v="QR Code động đa năng"/>
    <s v="Chuyển khoản Ngân Hàng"/>
    <s v="Ngân hàng hoặc Ví khác"/>
    <s v="2VBLB9LM38BIK6WN0YPZ"/>
    <s v="chulong108thd"/>
    <x v="10"/>
  </r>
  <r>
    <s v="02-09-2025 10:38:48"/>
    <s v="970454_V09025245IBT1jWWP234G185510"/>
    <s v="970454_V09025245IBT1jWWP234G185510"/>
    <n v="99502607148"/>
    <s v="Thành công"/>
    <s v="NGUYEN THU TRANG"/>
    <s v=""/>
    <s v="Chuyển khoản"/>
    <n v="44000"/>
    <s v=""/>
    <s v="QR Code tĩnh đa năng"/>
    <s v="Chuyển khoản Ngân Hàng"/>
    <s v="Ngân hàng hoặc Ví khác"/>
    <s v="NGUYEN THU TRANG CHUYEN KHOAN-020925-10:38:46 185510.CT tu 79866688888 NGUYEN THU TRANG tai ACB"/>
    <s v="cfmuoiduonglang"/>
    <x v="7"/>
  </r>
  <r>
    <s v="02-09-2025 10:38:21"/>
    <s v="970454_V09025245IBT1dWLIH12Q133616"/>
    <s v="970454_V09025245IBT1dWLIH12Q133616"/>
    <n v="99502310119"/>
    <s v="Thành công"/>
    <s v="MBBANK IBFT"/>
    <s v=""/>
    <s v="Chuyển khoản"/>
    <n v="25000"/>
    <s v=""/>
    <s v="QR Code tĩnh đa năng"/>
    <s v="Chuyển khoản Ngân Hàng"/>
    <s v="Ngân hàng hoặc Ví khác"/>
    <s v="NGUYEN GIA TUNG chuyen tien.CT tu 0000001793827 MBBANK IBFT tai MB"/>
    <s v="cfmuoiqtr"/>
    <x v="17"/>
  </r>
  <r>
    <s v="02-09-2025 10:37:55"/>
    <s v="qrc-MOMOJQKW20230803-a8dfe90e-dcb2-4f44-85d6-920e936b6f1c"/>
    <s v="qrc-MOMOJQKW20230803-a8dfe90e-dcb2-4f44-85d6-920e936b6f1c"/>
    <n v="99502718491"/>
    <s v="Thành công"/>
    <s v="Nguyễn Tấn Gia"/>
    <s v="****6894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37:47"/>
    <s v="JPEVB9LM34X376ID01K2"/>
    <s v="JPEVB9LM34X376ID01K2"/>
    <n v="99502746599"/>
    <s v="Thành công"/>
    <s v="Hoàng Khánh Linh"/>
    <s v="****2053"/>
    <s v="Thanh toán"/>
    <n v="20000"/>
    <s v=""/>
    <s v="QR Code động đa năng"/>
    <s v="Ví MoMo"/>
    <s v="Ví MoMo"/>
    <s v="JPEVB9LM34X376ID01K2"/>
    <s v="chulong301ndc"/>
    <x v="5"/>
  </r>
  <r>
    <s v="02-09-2025 10:37:43"/>
    <s v="qrc-MOMOJQKW20230803-eed28fec-cc9b-4f32-af9d-5382fdfed4c5"/>
    <s v="qrc-MOMOJQKW20230803-eed28fec-cc9b-4f32-af9d-5382fdfed4c5"/>
    <n v="99502860539"/>
    <s v="Thành công"/>
    <s v="Nguyen Thi Tuyet Nhan"/>
    <s v="****8904"/>
    <s v="Thanh toán"/>
    <n v="25000"/>
    <s v=""/>
    <s v="QR Code tĩnh đa năng"/>
    <s v="Ví MoMo"/>
    <s v="Ví MoMo"/>
    <s v="Thanh toán tại cửa hàng CÀ PHÊ MUỐI CHÚ LONG - 421 CỘNG HÒA"/>
    <s v="chulong421ch"/>
    <x v="41"/>
  </r>
  <r>
    <s v="02-09-2025 10:37:36"/>
    <s v="970454_V09025245BFTVG2AEWQD1581735"/>
    <s v="970454_V09025245BFTVG2AEWQD1581735"/>
    <n v="99502238771"/>
    <s v="Thành công"/>
    <s v="PHAN TIEN DUNG"/>
    <s v=""/>
    <s v="Chuyển khoản"/>
    <n v="50000"/>
    <s v=""/>
    <s v="QR Code tĩnh đa năng"/>
    <s v="Chuyển khoản Ngân Hàng"/>
    <s v="Ngân hàng hoặc Ví khác"/>
    <s v="MBVCB.10766078332.5245BFTVG2AEWQD1.PHAN TIEN DUNG chuyen tien.CT tu 1041000055943 PHAN TIEN DUNG toi 99MM23298M25037293 MOMO_CA PHE MUOI CHU LONG tai BVBank"/>
    <s v="chulong884phuriengdo"/>
    <x v="14"/>
  </r>
  <r>
    <s v="02-09-2025 10:37:31"/>
    <s v="970454_V09025245IBT1jWWP2HVZ183620"/>
    <s v="970454_V09025245IBT1jWWP2HVZ183620"/>
    <n v="99502238634"/>
    <s v="Thành công"/>
    <s v="NGUYEN KE HUU"/>
    <s v=""/>
    <s v="Chuyển khoản"/>
    <n v="25000"/>
    <s v=""/>
    <s v="QR Code tĩnh đa năng"/>
    <s v="Chuyển khoản Ngân Hàng"/>
    <s v="Ngân hàng hoặc Ví khác"/>
    <s v="NGUYEN KE HUU CHUYEN KHOAN-020925-10:37:29 183620.CT tu 29325597 NGUYEN KE HUU tai ACB"/>
    <s v="cfmuoithungdao"/>
    <x v="11"/>
  </r>
  <r>
    <s v="02-09-2025 10:37:26"/>
    <s v="970454_V09025245VNIBJ2LLKYNU753433"/>
    <s v="970454_V09025245VNIBJ2LLKYNU753433"/>
    <n v="99502238453"/>
    <s v="Thành công"/>
    <s v="NGUYEN TUYET TRINH"/>
    <s v=""/>
    <s v="Chuyển khoản"/>
    <n v="25000"/>
    <s v=""/>
    <s v="QR Code tĩnh đa năng"/>
    <s v="Chuyển khoản Ngân Hàng"/>
    <s v="Ngân hàng hoặc Ví khác"/>
    <s v="NGUYEN TUYET TRINH CHUYEN TIEN DEN MOMO_CA PHE MUOI CHU LONG - 99MM23356M93020162"/>
    <s v="cfmuoitruongdinh"/>
    <x v="9"/>
  </r>
  <r>
    <s v="02-09-2025 10:37:02"/>
    <s v="970454_V09025245IBT1dWLIZHFQ127237"/>
    <s v="970454_V09025245IBT1dWLIZHFQ127237"/>
    <n v="99502237830"/>
    <s v="Thành công"/>
    <s v="MBBANK IBFT"/>
    <s v=""/>
    <s v="Chuyển khoản"/>
    <n v="18000"/>
    <s v=""/>
    <s v="QR Code tĩnh đa năng"/>
    <s v="Chuyển khoản Ngân Hàng"/>
    <s v="Ngân hàng hoặc Ví khác"/>
    <s v="LE PHU XUAN chuyen tien.CT tu 0963881186 MBBANK IBFT tai MB"/>
    <s v="cfmuoithanhnhan"/>
    <x v="6"/>
  </r>
  <r>
    <s v="02-09-2025 10:37:01"/>
    <s v="970454_V09025245BFTVG2AEWYKH578209"/>
    <s v="970454_V09025245BFTVG2AEWYKH578209"/>
    <n v="99502237807"/>
    <s v="Thành công"/>
    <s v="NGUYEN THI BACH YEN"/>
    <s v=""/>
    <s v="Chuyển khoản"/>
    <n v="25000"/>
    <s v=""/>
    <s v="QR Code tĩnh đa năng"/>
    <s v="Chuyển khoản Ngân Hàng"/>
    <s v="Ngân hàng hoặc Ví khác"/>
    <s v="MBVCB.10766074884.5245BFTVG2AEWYKH.NGUYEN THI BACH YEN chuyen tien.CT tu 1038356607 NGUYEN THI BACH YEN toi 99MM24313M79000843 MOMO_CA PHE MUOI CHU LONG tai BVBank"/>
    <s v="cfmuoihtp"/>
    <x v="42"/>
  </r>
  <r>
    <s v="02-09-2025 10:36:56"/>
    <s v="970454_V09025245BFTVG2AEWLKS577493"/>
    <s v="970454_V09025245BFTVG2AEWLKS577493"/>
    <n v="99502237696"/>
    <s v="Thành công"/>
    <s v="HA NGOC ANH"/>
    <s v=""/>
    <s v="Chuyển khoản"/>
    <n v="41000"/>
    <s v=""/>
    <s v="QR Code tĩnh đa năng"/>
    <s v="Chuyển khoản Ngân Hàng"/>
    <s v="Ngân hàng hoặc Ví khác"/>
    <s v="MBVCB.10766074184.5245BFTVG2AEWLKS.HA NGOC ANH chuyen tien.CT tu 1019802366 HA NGOC ANH toi 99MM24313M12001837 MOMO_CA PHE MUOI CHU LONG tai BVBank"/>
    <s v="chulongnhc"/>
    <x v="31"/>
  </r>
  <r>
    <s v="02-09-2025 10:36:53"/>
    <s v="970454_V09025245BFTVG2AEWYL6577092"/>
    <s v="970454_V09025245BFTVG2AEWYL6577092"/>
    <n v="99502237633"/>
    <s v="Thành công"/>
    <s v="VI MINH TAI"/>
    <s v=""/>
    <s v="Chuyển khoản"/>
    <n v="26000"/>
    <s v=""/>
    <s v="QR Code tĩnh đa năng"/>
    <s v="Chuyển khoản Ngân Hàng"/>
    <s v="Ngân hàng hoặc Ví khác"/>
    <s v="MBVCB.10766065776.5245BFTVG2AEWYL6.VI MINH TAI chuyen tien.CT tu 1039887334 VI MINH TAI toi 99MM24313M94001808 MOMO_CA PHE MUOI CHU LONG tai BVBank"/>
    <s v="chulonghvb"/>
    <x v="28"/>
  </r>
  <r>
    <s v="02-09-2025 10:36:53"/>
    <s v="JPEVB9LM32EHM6WQ10RO"/>
    <s v="JPEVB9LM32EHM6WQ10RO"/>
    <n v="99502688832"/>
    <s v="Thành công"/>
    <s v="Lê Nhựt Phúc"/>
    <s v="****1773"/>
    <s v="Thanh toán"/>
    <n v="8000"/>
    <s v=""/>
    <s v="QR Code động đa năng"/>
    <s v="Ví MoMo"/>
    <s v="Ví MoMo"/>
    <s v="JPEVB9LM32EHM6WQ10RO"/>
    <s v="chulong301ndc"/>
    <x v="5"/>
  </r>
  <r>
    <s v="02-09-2025 10:36:52"/>
    <s v="970454_V09025245IBT1dWLIZZUY126434"/>
    <s v="970454_V09025245IBT1dWLIZZUY126434"/>
    <n v="99502237618"/>
    <s v="Thành công"/>
    <s v="MBBANK IBFT"/>
    <s v=""/>
    <s v="Chuyển khoản"/>
    <n v="18000"/>
    <s v=""/>
    <s v="QR Code tĩnh đa năng"/>
    <s v="Chuyển khoản Ngân Hàng"/>
    <s v="Ngân hàng hoặc Ví khác"/>
    <s v="LY THI TIEU PHUNG chuyen tien.CT tu 08386095289999 MBBANK IBFT tai MB"/>
    <s v="cfmuoiqtr"/>
    <x v="17"/>
  </r>
  <r>
    <s v="02-09-2025 10:36:48"/>
    <s v="970454_V09025245IBT1eWKC3WDU837633"/>
    <s v="970454_V09025245IBT1eWKC3WDU837633"/>
    <n v="99502237542"/>
    <s v="Thành công"/>
    <s v="TRAN THI MINH THU"/>
    <s v=""/>
    <s v="Chuyển khoản"/>
    <n v="37000"/>
    <s v=""/>
    <s v="QR Code tĩnh đa năng"/>
    <s v="Chuyển khoản Ngân Hàng"/>
    <s v="Ngân hàng hoặc Ví khác"/>
    <s v="TRAN THI MINH THU Chuyen tien.CT tu 5510510930 TRAN THI MINH THU  tai BIDV"/>
    <s v="cfmuoidthidi"/>
    <x v="8"/>
  </r>
  <r>
    <s v="02-09-2025 10:36:45"/>
    <s v="970454_V09025245IBT1hQFCYIXS869066"/>
    <s v="970454_V09025245IBT1hQFCYIXS869066"/>
    <n v="99502237476"/>
    <s v="Thành công"/>
    <s v="SACOMBANK"/>
    <s v=""/>
    <s v="Chuyển khoản"/>
    <n v="58000"/>
    <s v=""/>
    <s v="QR Code tĩnh đa năng"/>
    <s v="Chuyển khoản Ngân Hàng"/>
    <s v="Ngân hàng hoặc Ví khác"/>
    <s v="IBFT HUYNH THI MY LINH chuyen tien.CT tu 050095444099 SACOMBANK tai SACOMBANK"/>
    <s v="chulong68"/>
    <x v="1"/>
  </r>
  <r>
    <s v="02-09-2025 10:36:25"/>
    <s v="970454_V09025245IBT1kJQ3NDZW513124"/>
    <s v="970454_V09025245IBT1kJQ3NDZW513124"/>
    <n v="99502236906"/>
    <s v="Thành công"/>
    <s v="VND-TCCD-LY BICH NGOC"/>
    <s v=""/>
    <s v="Chuyển khoản"/>
    <n v="23000"/>
    <s v=""/>
    <s v="QR Code tĩnh đa năng"/>
    <s v="Chuyển khoản Ngân Hàng"/>
    <s v="Ngân hàng hoặc Ví khác"/>
    <s v="LY BICH NGOC  chuyen tien FT25246127606640.CT tu 19035344064041 VND-TCCD-LY BICH NGOC tai TCB"/>
    <s v="chulong161ntt"/>
    <x v="37"/>
  </r>
  <r>
    <s v="02-09-2025 10:36:17"/>
    <s v="qrc-MOMOJQKW20230803-6901ec86-2be9-40b3-afe6-2cde6af17569"/>
    <s v="qrc-MOMOJQKW20230803-6901ec86-2be9-40b3-afe6-2cde6af17569"/>
    <n v="99502682116"/>
    <s v="Thành công"/>
    <s v="Phạm Trung Kiên"/>
    <s v="****2782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10:36:14"/>
    <s v="970454_V09025245IBT1dWLIZGYP123082"/>
    <s v="970454_V09025245IBT1dWLIZGYP123082"/>
    <n v="99502236535"/>
    <s v="Thành công"/>
    <s v="MBBANK IBFT"/>
    <s v=""/>
    <s v="Chuyển khoản"/>
    <n v="25000"/>
    <s v=""/>
    <s v="QR Code tĩnh đa năng"/>
    <s v="Chuyển khoản Ngân Hàng"/>
    <s v="Ngân hàng hoặc Ví khác"/>
    <s v="DO THI HONG THIEM chuyen tien.CT tu 0989691945 MBBANK IBFT tai MB"/>
    <s v="cfmuoithungdao"/>
    <x v="11"/>
  </r>
  <r>
    <s v="02-09-2025 10:36:13"/>
    <s v="qrc-MOMOJQKW20230803-67ef0ffe-bb3f-462a-8a1f-90c923d08a2c"/>
    <s v="qrc-MOMOJQKW20230803-67ef0ffe-bb3f-462a-8a1f-90c923d08a2c"/>
    <n v="99502605929"/>
    <s v="Thành công"/>
    <s v="Ngô Thành Trung"/>
    <s v="****7859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0:36:07"/>
    <s v="970454_V09025245IBT1eWKCFFAP831005"/>
    <s v="970454_V09025245IBT1eWKCFFAP831005"/>
    <n v="99502236334"/>
    <s v="Thành công"/>
    <s v="NGUYEN VAN TAM"/>
    <s v=""/>
    <s v="Chuyển khoản"/>
    <n v="111000"/>
    <s v=""/>
    <s v="QR Code tĩnh đa năng"/>
    <s v="Chuyển khoản Ngân Hàng"/>
    <s v="Ngân hàng hoặc Ví khác"/>
    <s v="NGUYEN VAN TAM Chuyen tien.CT tu 6510541054 NGUYEN VAN TAM  tai BIDV"/>
    <s v="chulong101tqd"/>
    <x v="32"/>
  </r>
  <r>
    <s v="02-09-2025 10:35:58"/>
    <s v="qrc-MOMOJQKW20230803-3278150e-6dde-4ab5-9a5a-5e30a7ccba72"/>
    <s v="qrc-MOMOJQKW20230803-3278150e-6dde-4ab5-9a5a-5e30a7ccba72"/>
    <n v="99502602266"/>
    <s v="Thành công"/>
    <s v="Trương Thị Hoàng Yến"/>
    <s v="****8224"/>
    <s v="Thanh toán"/>
    <n v="8000"/>
    <s v=""/>
    <s v="QR Code tĩnh đa năng"/>
    <s v="Ví MoMo"/>
    <s v="Ví MoMo"/>
    <s v="Thanh toán cho   CÀ PHÊ MUỐI CHÚ LONG - HUỲNH TẤN PHÁT"/>
    <s v="cfmuoihtp"/>
    <x v="42"/>
  </r>
  <r>
    <s v="02-09-2025 10:35:57"/>
    <s v="970454_V09025245IBT1cWJZEINU123411"/>
    <s v="970454_V09025245IBT1cWJZEINU123411"/>
    <n v="99502236034"/>
    <s v="Thành công"/>
    <s v="NGUYEN THANH DAT"/>
    <s v=""/>
    <s v="Chuyển khoản"/>
    <n v="154000"/>
    <s v=""/>
    <s v="QR Code tĩnh đa năng"/>
    <s v="Chuyển khoản Ngân Hàng"/>
    <s v="Ngân hàng hoặc Ví khác"/>
    <s v="QR - NGUYEN THANH DAT chuyen tien.CT tu 102870738254 NGUYEN THANH DAT tai Vietin"/>
    <s v="cfmuoithanhnhan"/>
    <x v="6"/>
  </r>
  <r>
    <s v="02-09-2025 10:35:46"/>
    <s v="970454_V09025245VNIBJ2LLKLCE746624"/>
    <s v="970454_V09025245VNIBJ2LLKLCE746624"/>
    <n v="99502235811"/>
    <s v="Thành công"/>
    <s v="NGUYEN THI TUYET TRINH"/>
    <s v=""/>
    <s v="Chuyển khoản"/>
    <n v="25000"/>
    <s v=""/>
    <s v="QR Code tĩnh đa năng"/>
    <s v="Chuyển khoản Ngân Hàng"/>
    <s v="Ngân hàng hoặc Ví khác"/>
    <s v="NGUYEN THI TUYET TRINH CHUYEN TIEN DEN MOMO_CA PHE MUOI CHU LONG - 99MM24302M91010043"/>
    <s v="chulonghhg"/>
    <x v="26"/>
  </r>
  <r>
    <s v="02-09-2025 10:35:43"/>
    <s v="970454_V09025245BFTVG2AEUPDV567964"/>
    <s v="970454_V09025245BFTVG2AEUPDV567964"/>
    <n v="99502235734"/>
    <s v="Thành công"/>
    <s v="TRAN NGOC NGHIA"/>
    <s v=""/>
    <s v="Chuyển khoản"/>
    <n v="25000"/>
    <s v=""/>
    <s v="QR Code tĩnh đa năng"/>
    <s v="Chuyển khoản Ngân Hàng"/>
    <s v="Ngân hàng hoặc Ví khác"/>
    <s v="MBVCB.10766054850.5245BFTVG2AEUPDV.TRAN NGOC NGHIA chuyen tien.CT tu 9945976268 TRAN NGOC NGHIA toi 99MM23359M33026968 MOMO_CA PHE MUOI CHU LONG tai BVBank"/>
    <s v="cfmuoihodieu"/>
    <x v="19"/>
  </r>
  <r>
    <s v="02-09-2025 10:35:39"/>
    <s v="970454_V09025245WBVNA22T72FX866006"/>
    <s v="970454_V09025245WBVNA22T72FX866006"/>
    <n v="99502235621"/>
    <s v="Thành công"/>
    <s v="DANG PHUONG LINH"/>
    <s v=""/>
    <s v="Chuyển khoản"/>
    <n v="93000"/>
    <s v=""/>
    <s v="QR Code tĩnh đa năng"/>
    <s v="Chuyển khoản Ngân Hàng"/>
    <s v="Ngân hàng hoặc Ví khác"/>
    <s v="Dang Phuong Linh chuyen tien"/>
    <s v="cfmuoitruongdinh"/>
    <x v="9"/>
  </r>
  <r>
    <s v="02-09-2025 10:35:28"/>
    <s v="970454_V09025245IBT1kJQ3NQ2J508382"/>
    <s v="970454_V09025245IBT1kJQ3NQ2J508382"/>
    <n v="99502235212"/>
    <s v="Thành công"/>
    <s v="VND-TGTT-MAI VAN CUONG"/>
    <s v=""/>
    <s v="Chuyển khoản"/>
    <n v="8000"/>
    <s v=""/>
    <s v="QR Code tĩnh đa năng"/>
    <s v="Chuyển khoản Ngân Hàng"/>
    <s v="Ngân hàng hoặc Ví khác"/>
    <s v="MAI VAN CUONG chuyen tien FT25246585740731.CT tu 19070917425018 VND-TGTT-MAI VAN CUONG tai TCB"/>
    <s v="chulong07bl"/>
    <x v="24"/>
  </r>
  <r>
    <s v="02-09-2025 10:35:13"/>
    <s v="JPEVB9LM2XEFFAJR0Z85"/>
    <s v="JPEVB9LM2XEFFAJR0Z85"/>
    <n v="99502493302"/>
    <s v="Thất bại"/>
    <s v="Lê Nhựt Phúc"/>
    <s v="****1773"/>
    <s v="Thanh toán"/>
    <n v="8000"/>
    <s v=""/>
    <s v="QR Code động đa năng"/>
    <s v="Ví MoMo"/>
    <s v="Ví MoMo"/>
    <s v="JPEVB9LM2XEFFAJR0Z85"/>
    <s v="chulong301ndc"/>
    <x v="5"/>
  </r>
  <r>
    <s v="02-09-2025 10:35:11"/>
    <s v="970454_V09025245IBT1jWWP24YY180277"/>
    <s v="970454_V09025245IBT1jWWP24YY180277"/>
    <n v="99502103095"/>
    <s v="Thành công"/>
    <s v="DO THI LUY"/>
    <s v=""/>
    <s v="Chuyển khoản"/>
    <n v="16000"/>
    <s v=""/>
    <s v="QR Code tĩnh đa năng"/>
    <s v="Chuyển khoản Ngân Hàng"/>
    <s v="Ngân hàng hoặc Ví khác"/>
    <s v="DO THI LUY CHUYEN KHOAN-020925-10:35:08 180277.CT tu 33658997 DO THI LUY tai ACB"/>
    <s v="chulongcmt8"/>
    <x v="29"/>
  </r>
  <r>
    <s v="02-09-2025 10:35:10"/>
    <s v="970454_V09025245BFTVG2AEU724563490"/>
    <s v="970454_V09025245BFTVG2AEU724563490"/>
    <n v="99502102993"/>
    <s v="Thành công"/>
    <s v="NGUYEN VU HA"/>
    <s v=""/>
    <s v="Chuyển khoản"/>
    <n v="120000"/>
    <s v=""/>
    <s v="QR Code tĩnh đa năng"/>
    <s v="Chuyển khoản Ngân Hàng"/>
    <s v="Ngân hàng hoặc Ví khác"/>
    <s v="MBVCB.10766038982.5245BFTVG2AEU724.NGUYEN VU HA chuyen tien.CT tu 0611001910038 NGUYEN VU HA toi 99MM24157M78095712 MOMO_CA PHE MUOI CHU LONG tai BVBank"/>
    <s v="cfmuoiduonglang"/>
    <x v="7"/>
  </r>
  <r>
    <s v="02-09-2025 10:35:06"/>
    <s v="qrc-MOMOJQKW20230803-4fb6880d-70e7-424a-b9eb-bd589277b442"/>
    <s v="qrc-MOMOJQKW20230803-4fb6880d-70e7-424a-b9eb-bd589277b442"/>
    <n v="99502374824"/>
    <s v="Thành công"/>
    <s v="Nguyễn Thị Hồng Khuyên"/>
    <s v="****2963"/>
    <s v="Thanh toán"/>
    <n v="38000"/>
    <s v=""/>
    <s v="QR Code tĩnh đa năng"/>
    <s v="Ví MoMo"/>
    <s v="Ví MoMo"/>
    <s v="Thanh toán cho   CÀ PHÊ MUỐI CHÚ LONG - HUỲNH TẤN PHÁT"/>
    <s v="cfmuoihtp"/>
    <x v="42"/>
  </r>
  <r>
    <s v="02-09-2025 10:34:46"/>
    <s v="970454_V09025245IBT1kJQ3RLTY504946"/>
    <s v="970454_V09025245IBT1kJQ3RLTY504946"/>
    <n v="99502102173"/>
    <s v="Thành công"/>
    <s v="BUI DUC HUY"/>
    <s v=""/>
    <s v="Chuyển khoản"/>
    <n v="45000"/>
    <s v=""/>
    <s v="QR Code tĩnh đa năng"/>
    <s v="Chuyển khoản Ngân Hàng"/>
    <s v="Ngân hàng hoặc Ví khác"/>
    <s v="BUI DUC HUY chuyen tien FT25246431457005.CT tu 104105734501 BUI DUC HUY tai TCB"/>
    <s v="cfmuoitruongdinh"/>
    <x v="9"/>
  </r>
  <r>
    <s v="02-09-2025 10:34:38"/>
    <s v="970454_V09025245IBT1dWLIZST7114911"/>
    <s v="970454_V09025245IBT1dWLIZST7114911"/>
    <n v="99502101900"/>
    <s v="Thành công"/>
    <s v="MBBANK IBFT"/>
    <s v=""/>
    <s v="Chuyển khoản"/>
    <n v="16000"/>
    <s v=""/>
    <s v="QR Code tĩnh đa năng"/>
    <s v="Chuyển khoản Ngân Hàng"/>
    <s v="Ngân hàng hoặc Ví khác"/>
    <s v="BACH THI NGOC HUYEN chuyen tien.CT tu 0846859259 MBBANK IBFT tai MB"/>
    <s v="chulongcmt8"/>
    <x v="29"/>
  </r>
  <r>
    <s v="02-09-2025 10:34:34"/>
    <s v="970454_V09025245BFTVG2AEUNEC559095"/>
    <s v="970454_V09025245BFTVG2AEUNEC559095"/>
    <n v="99501737468"/>
    <s v="Thành công"/>
    <s v="NGUYEN THI MAI PHUONG"/>
    <s v=""/>
    <s v="Chuyển khoản"/>
    <n v="150000"/>
    <s v=""/>
    <s v="QR Code tĩnh đa năng"/>
    <s v="Chuyển khoản Ngân Hàng"/>
    <s v="Ngân hàng hoặc Ví khác"/>
    <s v="MBVCB.10766045934.5245BFTVG2AEUNEC.NGUYEN THI MAI PHUONG chuyen tien.CT tu 0181003602703 NGUYEN THI MAI PHUONG toi 99MM24313M79000843 MOMO_CA PHE MUOI CHU LONG tai BVBank"/>
    <s v="cfmuoihtp"/>
    <x v="42"/>
  </r>
  <r>
    <s v="02-09-2025 10:34:03"/>
    <s v="970454_V09025245IBT1dWLIZ18X111914"/>
    <s v="970454_V09025245IBT1dWLIZ18X111914"/>
    <n v="99501736688"/>
    <s v="Thành công"/>
    <s v="MBBANK IBFT"/>
    <s v=""/>
    <s v="Chuyển khoản"/>
    <n v="50000"/>
    <s v=""/>
    <s v="QR Code tĩnh đa năng"/>
    <s v="Chuyển khoản Ngân Hàng"/>
    <s v="Ngân hàng hoặc Ví khác"/>
    <s v="HUYNH TAN BI chuyen tien.CT tu 0359694813 MBBANK IBFT tai MB"/>
    <s v="cfmuointrtruc"/>
    <x v="12"/>
  </r>
  <r>
    <s v="02-09-2025 10:33:44"/>
    <s v="qrc-MOMOJQKW20230803-9d7fe927-0767-4489-a70f-a5e2ac6c9fe8"/>
    <s v="qrc-MOMOJQKW20230803-9d7fe927-0767-4489-a70f-a5e2ac6c9fe8"/>
    <n v="99502314486"/>
    <s v="Thành công"/>
    <s v="Nguyễn Hoàng Anh Thư"/>
    <s v="****8700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0:33:33"/>
    <s v="970454_V09025245IBT1iWMX848R165765"/>
    <s v="970454_V09025245IBT1iWMX848R165765"/>
    <n v="99501735922"/>
    <s v="Thành công"/>
    <s v="NGUYEN ANH THU"/>
    <s v=""/>
    <s v="Chuyển khoản"/>
    <n v="25000"/>
    <s v=""/>
    <s v="QR Code tĩnh đa năng"/>
    <s v="Chuyển khoản Ngân Hàng"/>
    <s v="Ngân hàng hoặc Ví khác"/>
    <s v="NGUYEN ANH THU chuyen tien.CT tu 134030275 NGUYEN ANH THU tai VPBank"/>
    <s v="cfmuoithanhnhan"/>
    <x v="6"/>
  </r>
  <r>
    <s v="02-09-2025 10:33:27"/>
    <s v="qrc-MOMOJQKW20230803-b0b336f2-d3e9-4837-89a8-f8f485fe08d7"/>
    <s v="qrc-MOMOJQKW20230803-b0b336f2-d3e9-4837-89a8-f8f485fe08d7"/>
    <n v="99502311206"/>
    <s v="Thành công"/>
    <s v="Nguyễn Đặng Thảo Nguyên"/>
    <s v="****9891"/>
    <s v="Thanh toán"/>
    <n v="41000"/>
    <s v=""/>
    <s v="QR Code tĩnh đa năng"/>
    <s v="Ví MoMo"/>
    <s v="Ví MoMo"/>
    <s v="Thanh toán cho  Cà Phê Muối Chú Long - Võ Văn Kiệt"/>
    <s v="cfmuoivvkiet"/>
    <x v="40"/>
  </r>
  <r>
    <s v="02-09-2025 10:33:20"/>
    <s v="970454_V09025245IBT1kJQ3RYY6498190"/>
    <s v="970454_V09025245IBT1kJQ3RYY6498190"/>
    <n v="99501735544"/>
    <s v="Thành công"/>
    <s v="DAO BICH PHUONG"/>
    <s v=""/>
    <s v="Chuyển khoản"/>
    <n v="75000"/>
    <s v=""/>
    <s v="QR Code tĩnh đa năng"/>
    <s v="Chuyển khoản Ngân Hàng"/>
    <s v="Ngân hàng hoặc Ví khác"/>
    <s v="DAO BICH PHUONG chuyen tien FT25246522476253.CT tu 8165555555 DAO BICH PHUONG tai TCB"/>
    <s v="cfmuoitruongdinh"/>
    <x v="9"/>
  </r>
  <r>
    <s v="02-09-2025 10:33:09"/>
    <s v="970454_V09025245IBT1iWMX85JN165202"/>
    <s v="970454_V09025245IBT1iWMX85JN165202"/>
    <n v="99501735248"/>
    <s v="Thành công"/>
    <s v="TRAN QUOC AN"/>
    <s v=""/>
    <s v="Chuyển khoản"/>
    <n v="8000"/>
    <s v=""/>
    <s v="QR Code tĩnh đa năng"/>
    <s v="Chuyển khoản Ngân Hàng"/>
    <s v="Ngân hàng hoặc Ví khác"/>
    <s v="TRAN QUOC AN chuyen tien.CT tu 99786666789 TRAN QUOC AN tai VPBank"/>
    <s v="chulong884phuriengdo"/>
    <x v="14"/>
  </r>
  <r>
    <s v="02-09-2025 10:33:06"/>
    <s v="970454_V09025245IBT1aWWS342D123793"/>
    <s v="970454_V09025245IBT1aWWS342D123793"/>
    <n v="99501735135"/>
    <s v="Thành công"/>
    <s v="SHBMB"/>
    <s v=""/>
    <s v="Chuyển khoản"/>
    <n v="75000"/>
    <s v=""/>
    <s v="QR Code tĩnh đa năng"/>
    <s v="Chuyển khoản Ngân Hàng"/>
    <s v="Ngân hàng hoặc Ví khác"/>
    <s v="DOAN LE VAN chuyen tien.CT tu 1007278177 SHBMB tai SHB"/>
    <s v="cfmuoitruongdinh"/>
    <x v="9"/>
  </r>
  <r>
    <s v="02-09-2025 10:32:20"/>
    <s v="970454_V09025245IBT1hQFCP3Z4859130"/>
    <s v="970454_V09025245IBT1hQFCP3Z4859130"/>
    <n v="99501733889"/>
    <s v="Thành công"/>
    <s v="SACOMBANK"/>
    <s v=""/>
    <s v="Chuyển khoản"/>
    <n v="56000"/>
    <s v=""/>
    <s v="QR Code tĩnh đa năng"/>
    <s v="Chuyển khoản Ngân Hàng"/>
    <s v="Ngân hàng hoặc Ví khác"/>
    <s v="IBFT HO HOANG HAI chuyen tien.CT tu 060264661946 SACOMBANK tai SACOMBANK"/>
    <s v="cfmuoimytho"/>
    <x v="43"/>
  </r>
  <r>
    <s v="02-09-2025 10:32:14"/>
    <s v="970454_V09025245IBT1eWKCFWW5795795"/>
    <s v="970454_V09025245IBT1eWKCFWW5795795"/>
    <n v="99501733717"/>
    <s v="Thành công"/>
    <s v="TRAN THI VINH"/>
    <s v=""/>
    <s v="Chuyển khoản"/>
    <n v="26000"/>
    <s v=""/>
    <s v="QR Code tĩnh đa năng"/>
    <s v="Chuyển khoản Ngân Hàng"/>
    <s v="Ngân hàng hoặc Ví khác"/>
    <s v="TRAN THI VINH Chuyen tien.CT tu 6520266743 TRAN THI VINH  tai BIDV"/>
    <s v="chulong101tqd"/>
    <x v="32"/>
  </r>
  <r>
    <s v="02-09-2025 10:32:01"/>
    <s v="970454_V09025245IBT1dWLI67D7102291"/>
    <s v="970454_V09025245IBT1dWLI67D7102291"/>
    <n v="99501733392"/>
    <s v="Thành công"/>
    <s v="MBBANK IBFT"/>
    <s v=""/>
    <s v="Chuyển khoản"/>
    <n v="16000"/>
    <s v=""/>
    <s v="QR Code tĩnh đa năng"/>
    <s v="Chuyển khoản Ngân Hàng"/>
    <s v="Ngân hàng hoặc Ví khác"/>
    <s v="LE BAO YEN chuyen tien.CT tu 0704529935 MBBANK IBFT tai MB"/>
    <s v="chulong161ntt"/>
    <x v="37"/>
  </r>
  <r>
    <s v="02-09-2025 10:31:53"/>
    <s v="JPEVB9LM2ONH1JK50CTH"/>
    <s v="JPEVB9LM2ONH1JK50CTH"/>
    <n v="99501733190"/>
    <s v="Thành công"/>
    <s v="NGUYEN LUONG BAO THU"/>
    <s v=""/>
    <s v="Chuyển khoản"/>
    <n v="8000"/>
    <s v=""/>
    <s v="QR Code động đa năng"/>
    <s v="Chuyển khoản Ngân Hàng"/>
    <s v="Ngân hàng hoặc Ví khác"/>
    <s v="JPEVB9LM2ONH1JK50CTH"/>
    <s v="chulong301ndc"/>
    <x v="5"/>
  </r>
  <r>
    <s v="02-09-2025 10:31:44"/>
    <s v="qrc-MOMOJQKW20230803-d162691d-4f45-426d-b6cd-71b9f3be5566"/>
    <s v="qrc-MOMOJQKW20230803-d162691d-4f45-426d-b6cd-71b9f3be5566"/>
    <n v="99502006922"/>
    <s v="Thành công"/>
    <s v="Nguyễn Trung Tín"/>
    <s v="****8577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0:31:31"/>
    <s v="970454_V09025245VNIBJ2LLGP8E728266"/>
    <s v="970454_V09025245VNIBJ2LLGP8E728266"/>
    <n v="99501732595"/>
    <s v="Thành công"/>
    <s v="LU QUOC TRUNG"/>
    <s v=""/>
    <s v="Chuyển khoản"/>
    <n v="50000"/>
    <s v=""/>
    <s v="QR Code tĩnh đa năng"/>
    <s v="Chuyển khoản Ngân Hàng"/>
    <s v="Ngân hàng hoặc Ví khác"/>
    <s v="LU QUOC TRUNG CHUYEN TIEN DEN MOMO_CA PHE MUOI CHU LONG - 99MM23356M93020162"/>
    <s v="cfmuoitruongdinh"/>
    <x v="9"/>
  </r>
  <r>
    <s v="02-09-2025 10:31:22"/>
    <s v="JPEVB9LM2MPJRL1R00R7"/>
    <s v="JPEVB9LM2MPJRL1R00R7"/>
    <n v="99501732412"/>
    <s v="Thành công"/>
    <s v="NGUYEN LUONG BAO THU"/>
    <s v=""/>
    <s v="Chuyển khoản"/>
    <n v="50000"/>
    <s v=""/>
    <s v="QR Code động đa năng"/>
    <s v="Chuyển khoản Ngân Hàng"/>
    <s v="Ngân hàng hoặc Ví khác"/>
    <s v="JPEVB9LM2MPJRL1R00R7"/>
    <s v="chulong301ndc"/>
    <x v="5"/>
  </r>
  <r>
    <s v="02-09-2025 10:31:21"/>
    <s v="970454_V09025245BFTVG2AEUGDF534363"/>
    <s v="970454_V09025245BFTVG2AEUGDF534363"/>
    <n v="99501460839"/>
    <s v="Thành công"/>
    <s v="NGUYEN VU HA"/>
    <s v=""/>
    <s v="Chuyển khoản"/>
    <n v="50000"/>
    <s v=""/>
    <s v="QR Code tĩnh đa năng"/>
    <s v="Chuyển khoản Ngân Hàng"/>
    <s v="Ngân hàng hoặc Ví khác"/>
    <s v="MBVCB.10766001040.5245BFTVG2AEUGDF.NGUYEN VU HA chuyen tien.CT tu 0611001910038 NGUYEN VU HA toi 99MM24157M78095712 MOMO_CA PHE MUOI CHU LONG tai BVBank"/>
    <s v="cfmuoiduonglang"/>
    <x v="7"/>
  </r>
  <r>
    <s v="02-09-2025 10:31:13"/>
    <s v="qrc-MOMOJQKW20230803-86a0a696-1729-4055-ba9e-0a8bd52bcc15"/>
    <s v="qrc-MOMOJQKW20230803-86a0a696-1729-4055-ba9e-0a8bd52bcc15"/>
    <n v="99501932378"/>
    <s v="Thành công"/>
    <s v="Nguyễn Thành Trung"/>
    <s v="****3079"/>
    <s v="Thanh toán"/>
    <n v="8000"/>
    <s v=""/>
    <s v="QR Code tĩnh đa năng"/>
    <s v="Ví MoMo"/>
    <s v="Ví MoMo"/>
    <s v="Thanh toán cho  CÀ PHÊ MUỐI CHÚ LONG - NGUYỄN AN NINH - BÌNH DƯƠNG"/>
    <s v="cfmuoinaninh"/>
    <x v="36"/>
  </r>
  <r>
    <s v="02-09-2025 10:31:12"/>
    <s v="970454_V09025245IBT1kJQ3X34Y487757"/>
    <s v="970454_V09025245IBT1kJQ3X34Y487757"/>
    <n v="99501460527"/>
    <s v="Thành công"/>
    <s v="VND-TGTT-HUYNH NHAT HAO"/>
    <s v=""/>
    <s v="Chuyển khoản"/>
    <n v="25000"/>
    <s v=""/>
    <s v="QR Code tĩnh đa năng"/>
    <s v="Chuyển khoản Ngân Hàng"/>
    <s v="Ngân hàng hoặc Ví khác"/>
    <s v="HUYNH NHAT HAO chuyen tien FT25246281866025.CT tu 19034886110017 VND-TGTT-HUYNH NHAT HAO tai TCB"/>
    <s v="chulong187llq"/>
    <x v="16"/>
  </r>
  <r>
    <s v="02-09-2025 10:30:51"/>
    <s v="970454_V09025245NAMAA22T65C9999771"/>
    <s v="970454_V09025245NAMAA22T65C9999771"/>
    <n v="99501459936"/>
    <s v="Thành công"/>
    <s v="PHAM PHUONG NGHI"/>
    <s v=""/>
    <s v="Chuyển khoản"/>
    <n v="16000"/>
    <s v=""/>
    <s v="QR Code tĩnh đa năng"/>
    <s v="Chuyển khoản Ngân Hàng"/>
    <s v="Ngân hàng hoặc Ví khác"/>
    <s v="PHAM PHUONG NGHI CHUYEN KHOAN"/>
    <s v="chulong187llq"/>
    <x v="16"/>
  </r>
  <r>
    <s v="02-09-2025 10:30:28"/>
    <s v="970454_V09025245IBT1dWLI6DGR108608"/>
    <s v="970454_V09025245IBT1dWLI6DGR108608"/>
    <n v="99501339291"/>
    <s v="Thành công"/>
    <s v="MBBANK IBFT"/>
    <s v=""/>
    <s v="Chuyển khoản"/>
    <n v="25000"/>
    <s v=""/>
    <s v="QR Code tĩnh đa năng"/>
    <s v="Chuyển khoản Ngân Hàng"/>
    <s v="Ngân hàng hoặc Ví khác"/>
    <s v="TRAN HA PHUONG chuyen tien.CT tu 0946778409 MBBANK IBFT tai MB"/>
    <s v="cfmuoithanhnhan"/>
    <x v="6"/>
  </r>
  <r>
    <s v="02-09-2025 10:29:55"/>
    <s v="970454_V09025245IBT1fWUWV23D523642"/>
    <s v="970454_V09025245IBT1fWUWV23D523642"/>
    <n v="99501338433"/>
    <s v="Thành công"/>
    <s v="TRAN THI BICH THUY"/>
    <s v=""/>
    <s v="Chuyển khoản"/>
    <n v="15000"/>
    <s v=""/>
    <s v="QR Code tĩnh đa năng"/>
    <s v="Chuyển khoản Ngân Hàng"/>
    <s v="Ngân hàng hoặc Ví khác"/>
    <s v="MBVCB.10765979182.523642.TRAN THI BICH THUY chuyen tien.CT tu 0161000404772 TRAN THI BICH THUY toi 99MM25063M04000529 MOMO_CA PHE MUOI CHU LONG tai BVBank"/>
    <s v="cfmuoidthidi"/>
    <x v="8"/>
  </r>
  <r>
    <s v="02-09-2025 10:29:54"/>
    <s v="970454_V09025245BFTVG2AEUU39523542"/>
    <s v="970454_V09025245BFTVG2AEUU39523542"/>
    <n v="99501338409"/>
    <s v="Thành công"/>
    <s v="NGUYEN THI ANH THU"/>
    <s v=""/>
    <s v="Chuyển khoản"/>
    <n v="18000"/>
    <s v=""/>
    <s v="QR Code tĩnh đa năng"/>
    <s v="Chuyển khoản Ngân Hàng"/>
    <s v="Ngân hàng hoặc Ví khác"/>
    <s v="MBVCB.10765979110.5245BFTVG2AEUU39.NGUYEN THI ANH THU chuyen tien.CT tu 1046440000 NGUYEN THI ANH THU toi 99MM23359M24026959 MOMO_CA PHE MUOI CHU LONG tai BVBank"/>
    <s v="cfmuoitrangbom"/>
    <x v="2"/>
  </r>
  <r>
    <s v="02-09-2025 10:29:43"/>
    <s v="970454_V09025245IBT1iWMXI3R1160103"/>
    <s v="970454_V09025245IBT1iWMXI3R1160103"/>
    <n v="99501338176"/>
    <s v="Thành công"/>
    <s v="NGUYEN HAI ANH"/>
    <s v=""/>
    <s v="Chuyển khoản"/>
    <n v="25000"/>
    <s v=""/>
    <s v="QR Code tĩnh đa năng"/>
    <s v="Chuyển khoản Ngân Hàng"/>
    <s v="Ngân hàng hoặc Ví khác"/>
    <s v="NGUYEN HAI ANH chuyen tien.CT tu 101544249 NGUYEN HAI ANH tai VPBank"/>
    <s v="cfmuoiduonglang"/>
    <x v="7"/>
  </r>
  <r>
    <s v="02-09-2025 10:29:33"/>
    <s v="970454_V09025245IBT1eWKCTBVW771844"/>
    <s v="970454_V09025245IBT1eWKCTBVW771844"/>
    <n v="99501337911"/>
    <s v="Thành công"/>
    <s v="PHAN THI THUONG"/>
    <s v=""/>
    <s v="Chuyển khoản"/>
    <n v="98000"/>
    <s v=""/>
    <s v="QR Code tĩnh đa năng"/>
    <s v="Chuyển khoản Ngân Hàng"/>
    <s v="Ngân hàng hoặc Ví khác"/>
    <s v="PHAN THI THUONG Chuyen tien.CT tu 6210794424 PHAN THI THUONG  tai BIDV"/>
    <s v="chulong244tqd"/>
    <x v="34"/>
  </r>
  <r>
    <s v="02-09-2025 10:29:13"/>
    <s v="qrc-MOMOJQKW20230803-e6084be5-ac24-4f77-a9b6-cf59dba02078"/>
    <s v="qrc-MOMOJQKW20230803-e6084be5-ac24-4f77-a9b6-cf59dba02078"/>
    <n v="99501737043"/>
    <s v="Thành công"/>
    <s v="Nguyễn Thị Thu Ngân"/>
    <s v="****902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0:28:54"/>
    <s v="970454_V09025245IBT1cWJZK49U108209"/>
    <s v="970454_V09025245IBT1cWJZK49U108209"/>
    <n v="99501336799"/>
    <s v="Thành công"/>
    <s v="LY THI KIM CUC"/>
    <s v=""/>
    <s v="Chuyển khoản"/>
    <n v="75000"/>
    <s v=""/>
    <s v="QR Code tĩnh đa năng"/>
    <s v="Chuyển khoản Ngân Hàng"/>
    <s v="Ngân hàng hoặc Ví khác"/>
    <s v="QR - LY THI KIM CUC chuyen tien.CT tu 109871506079 LY THI KIM CUC tai Vietin"/>
    <s v="chulong187llq"/>
    <x v="16"/>
  </r>
  <r>
    <s v="02-09-2025 10:28:50"/>
    <s v="970454_V09025245IBT1fWUWV1Y3514902"/>
    <s v="970454_V09025245IBT1fWUWV1Y3514902"/>
    <n v="99501336665"/>
    <s v="Thành công"/>
    <s v="TRAN THI BICH THUY"/>
    <s v=""/>
    <s v="Chuyển khoản"/>
    <n v="32000"/>
    <s v=""/>
    <s v="QR Code tĩnh đa năng"/>
    <s v="Chuyển khoản Ngân Hàng"/>
    <s v="Ngân hàng hoặc Ví khác"/>
    <s v="MBVCB.10765974027.514902.TRAN THI BICH THUY chuyen tien.CT tu 0161000404772 TRAN THI BICH THUY toi 99MM25063M04000529 MOMO_CA PHE MUOI CHU LONG tai BVBank"/>
    <s v="cfmuoidthidi"/>
    <x v="8"/>
  </r>
  <r>
    <s v="02-09-2025 10:28:30"/>
    <s v="970454_V09025245IBT1dWLIEH6L098788"/>
    <s v="970454_V09025245IBT1dWLIEH6L098788"/>
    <n v="99501336133"/>
    <s v="Thành công"/>
    <s v="MBBANK IBFT"/>
    <s v=""/>
    <s v="Chuyển khoản"/>
    <n v="18000"/>
    <s v=""/>
    <s v="QR Code tĩnh đa năng"/>
    <s v="Chuyển khoản Ngân Hàng"/>
    <s v="Ngân hàng hoặc Ví khác"/>
    <s v="NGUYEN THANH TAM chuyen tien.CT tu 0250101019999 MBBANK IBFT tai MB"/>
    <s v="cfmuoitruongdinh"/>
    <x v="9"/>
  </r>
  <r>
    <s v="02-09-2025 10:28:18"/>
    <s v="970454_V09025245IBT1kJQ3XCFF473623"/>
    <s v="970454_V09025245IBT1kJQ3XCFF473623"/>
    <n v="99501335753"/>
    <s v="Thành công"/>
    <s v="VND-TGTT-NGUYEN THI NHI"/>
    <s v=""/>
    <s v="Chuyển khoản"/>
    <n v="18000"/>
    <s v=""/>
    <s v="QR Code tĩnh đa năng"/>
    <s v="Chuyển khoản Ngân Hàng"/>
    <s v="Ngân hàng hoặc Ví khác"/>
    <s v="NGUYEN THI NHI chuyen tien FT25246766334009.CT tu 19037042546013 VND-TGTT-NGUYEN THI NHI tai TCB"/>
    <s v="cfmuoitruongdinh"/>
    <x v="9"/>
  </r>
  <r>
    <s v="02-09-2025 10:27:57"/>
    <s v="970454_V09025245IBT1kJQ3XWHQ471900"/>
    <s v="970454_V09025245IBT1kJQ3XWHQ471900"/>
    <n v="99501154280"/>
    <s v="Thành công"/>
    <s v="VND-TGTT-TRAN THU TRANG"/>
    <s v=""/>
    <s v="Chuyển khoản"/>
    <n v="25000"/>
    <s v=""/>
    <s v="QR Code tĩnh đa năng"/>
    <s v="Chuyển khoản Ngân Hàng"/>
    <s v="Ngân hàng hoặc Ví khác"/>
    <s v="TRAN THU TRANG chuyen tien FT25246203200224.CT tu 19034346542015 VND-TGTT-TRAN THU TRANG tai TCB"/>
    <s v="cfmuoitruongdinh"/>
    <x v="9"/>
  </r>
  <r>
    <s v="02-09-2025 10:27:52"/>
    <s v="qrc-MOMOJQKW20230803-52860316-0968-4eaf-8108-661290f4c025"/>
    <s v="qrc-MOMOJQKW20230803-52860316-0968-4eaf-8108-661290f4c025"/>
    <n v="99501518573"/>
    <s v="Thành công"/>
    <s v="Hoàng Tiến Đạt"/>
    <s v="****5238"/>
    <s v="Thanh toán"/>
    <n v="10000"/>
    <s v=""/>
    <s v="QR Code tĩnh đa năng"/>
    <s v="Ví MoMo"/>
    <s v="Ví MoMo"/>
    <s v="Thanh toán cho  CÀ PHÊ MUỐI CHÚ LONG - 417 CỘNG HÒA"/>
    <s v="chulong417ch"/>
    <x v="21"/>
  </r>
  <r>
    <s v="02-09-2025 10:27:51"/>
    <s v="970454_V09025245IBT1dWLIE7VE081450"/>
    <s v="970454_V09025245IBT1dWLIE7VE081450"/>
    <n v="99501154085"/>
    <s v="Thành công"/>
    <s v="MBBANK IBFT"/>
    <s v=""/>
    <s v="Chuyển khoản"/>
    <n v="56000"/>
    <s v=""/>
    <s v="QR Code tĩnh đa năng"/>
    <s v="Chuyển khoản Ngân Hàng"/>
    <s v="Ngân hàng hoặc Ví khác"/>
    <s v="NGUYEN NGUYEN KHOI chuyen tien.CT tu 0704475528 MBBANK IBFT tai MB"/>
    <s v="cfmuoichulongclassic"/>
    <x v="0"/>
  </r>
  <r>
    <s v="02-09-2025 10:27:46"/>
    <s v="970454_V09025245IBT1iWMXIAR3046194"/>
    <s v="970454_V09025245IBT1iWMXIAR3046194"/>
    <n v="99501153984"/>
    <s v="Thành công"/>
    <s v="NGUYEN THI NHU NGOC"/>
    <s v=""/>
    <s v="Chuyển khoản"/>
    <n v="93000"/>
    <s v=""/>
    <s v="QR Code tĩnh đa năng"/>
    <s v="Chuyển khoản Ngân Hàng"/>
    <s v="Ngân hàng hoặc Ví khác"/>
    <s v="Nguyen Thi Nhu Ngoc chuyen tien QR.CT tu 04183993401 NGUYEN THI NHU NGOC tai TPBank"/>
    <s v="cfmuoidthidi"/>
    <x v="8"/>
  </r>
  <r>
    <s v="02-09-2025 10:27:45"/>
    <s v="970454_V09025245IBT1eWKCT1GG756217"/>
    <s v="970454_V09025245IBT1eWKCT1GG756217"/>
    <n v="99501153950"/>
    <s v="Thành công"/>
    <s v="MA MANH HIEU"/>
    <s v=""/>
    <s v="Chuyển khoản"/>
    <n v="32000"/>
    <s v=""/>
    <s v="QR Code tĩnh đa năng"/>
    <s v="Chuyển khoản Ngân Hàng"/>
    <s v="Ngân hàng hoặc Ví khác"/>
    <s v="MA MANH HIEU Chuyen tien.CT tu 1231162041 MA MANH HIEU  tai BIDV"/>
    <s v="cfmuoithanhnhan"/>
    <x v="6"/>
  </r>
  <r>
    <s v="02-09-2025 10:27:40"/>
    <s v="970454_V09025245IBT1dWLIEAL8080594"/>
    <s v="970454_V09025245IBT1dWLIEAL8080594"/>
    <n v="99501153805"/>
    <s v="Thành công"/>
    <s v="MBBANK IBFT"/>
    <s v=""/>
    <s v="Chuyển khoản"/>
    <n v="63000"/>
    <s v=""/>
    <s v="QR Code tĩnh đa năng"/>
    <s v="Chuyển khoản Ngân Hàng"/>
    <s v="Ngân hàng hoặc Ví khác"/>
    <s v="LE VINH HON chuyen tien.CT tu 8686807061994 MBBANK IBFT tai MB"/>
    <s v="cfmuoivovkiet"/>
    <x v="46"/>
  </r>
  <r>
    <s v="02-09-2025 10:27:17"/>
    <s v="970454_V09025245IBT1eWKCTWVS751378"/>
    <s v="970454_V09025245IBT1eWKCTWVS751378"/>
    <n v="99501153211"/>
    <s v="Thành công"/>
    <s v="TANG TRUONG NHI"/>
    <s v=""/>
    <s v="Chuyển khoản"/>
    <n v="8000"/>
    <s v=""/>
    <s v="QR Code tĩnh đa năng"/>
    <s v="Chuyển khoản Ngân Hàng"/>
    <s v="Ngân hàng hoặc Ví khác"/>
    <s v="TANG TRUONG NHI Chuyen tien.CT tu 8810199627 TANG TRUONG NHI  tai BIDV"/>
    <s v="cfmuoithungdao"/>
    <x v="11"/>
  </r>
  <r>
    <s v="02-09-2025 10:27:07"/>
    <s v="970454_V09025245IBT1kJQ33TY4467817"/>
    <s v="970454_V09025245IBT1kJQ33TY4467817"/>
    <n v="99501152940"/>
    <s v="Thành công"/>
    <s v="VND-TGTT-TRAN THUY DUNG"/>
    <s v=""/>
    <s v="Chuyển khoản"/>
    <n v="130000"/>
    <s v=""/>
    <s v="QR Code tĩnh đa năng"/>
    <s v="Chuyển khoản Ngân Hàng"/>
    <s v="Ngân hàng hoặc Ví khác"/>
    <s v="TRAN THUY DUNG chuyen tien FT25246826820411.CT tu 19027650733017 VND-TGTT-TRAN THUY DUNG tai TCB"/>
    <s v="cfmuoiduonglang"/>
    <x v="7"/>
  </r>
  <r>
    <s v="02-09-2025 10:27:03"/>
    <s v="970454_V09025245IBT1kJQ33LFT467523"/>
    <s v="970454_V09025245IBT1kJQ33LFT467523"/>
    <n v="99501152835"/>
    <s v="Thành công"/>
    <s v="VND-TGTT-LUONG NGOC LONG"/>
    <s v=""/>
    <s v="Chuyển khoản"/>
    <n v="20000"/>
    <s v=""/>
    <s v="QR Code tĩnh đa năng"/>
    <s v="Chuyển khoản Ngân Hàng"/>
    <s v="Ngân hàng hoặc Ví khác"/>
    <s v="LUONG NGOC LONG chuyen tien FT25246118120168.CT tu 19036549597012 VND-TGTT-LUONG NGOC LONG tai TCB"/>
    <s v="cfmuoithanhnhan"/>
    <x v="6"/>
  </r>
  <r>
    <s v="02-09-2025 10:26:47"/>
    <s v="970454_V09025245BFTVG2AEUM3Q498974"/>
    <s v="970454_V09025245BFTVG2AEUM3Q498974"/>
    <n v="99501152311"/>
    <s v="Thành công"/>
    <s v="NGUYEN CHI DAI"/>
    <s v=""/>
    <s v="Chuyển khoản"/>
    <n v="75000"/>
    <s v=""/>
    <s v="QR Code tĩnh đa năng"/>
    <s v="Chuyển khoản Ngân Hàng"/>
    <s v="Ngân hàng hoặc Ví khác"/>
    <s v="MBVCB.10765954514.5245BFTVG2AEUM3Q.NGUYEN CHI DAI chuyen tien.CT tu 1013219204 NGUYEN CHI DAI toi 99MM24107M19043951 MOMO_CA PHE MUOI CHU LONG tai BVBank"/>
    <s v="cfmuoivvkiet"/>
    <x v="40"/>
  </r>
  <r>
    <s v="02-09-2025 10:26:37"/>
    <s v="970454_V09025245IBT1dWLIEI87088893"/>
    <s v="970454_V09025245IBT1dWLIEI87088893"/>
    <n v="99501151988"/>
    <s v="Thành công"/>
    <s v="MBBANK IBFT"/>
    <s v=""/>
    <s v="Chuyển khoản"/>
    <n v="25000"/>
    <s v=""/>
    <s v="QR Code tĩnh đa năng"/>
    <s v="Chuyển khoản Ngân Hàng"/>
    <s v="Ngân hàng hoặc Ví khác"/>
    <s v="TRUONG PHAM THANH DUY chuyen tien.CT tu 6660008102006 MBBANK IBFT tai MB"/>
    <s v="chulong884phuriengdo"/>
    <x v="14"/>
  </r>
  <r>
    <s v="02-09-2025 10:26:23"/>
    <s v="970454_V09025245IBT1dWLIEVB6074086"/>
    <s v="970454_V09025245IBT1dWLIEVB6074086"/>
    <n v="99500750728"/>
    <s v="Thành công"/>
    <s v="MBBANK IBFT"/>
    <s v=""/>
    <s v="Chuyển khoản"/>
    <n v="53000"/>
    <s v=""/>
    <s v="QR Code tĩnh đa năng"/>
    <s v="Chuyển khoản Ngân Hàng"/>
    <s v="Ngân hàng hoặc Ví khác"/>
    <s v="DANG THI BICH NGOC chuyen tien.CT tu 1100119051993 MBBANK IBFT tai MB"/>
    <s v="cfmuoitruongdinh"/>
    <x v="9"/>
  </r>
  <r>
    <s v="02-09-2025 10:26:22"/>
    <s v="970454_V09025245IBT1kJQ337PL463989"/>
    <s v="970454_V09025245IBT1kJQ337PL463989"/>
    <n v="99500750682"/>
    <s v="Thành công"/>
    <s v="VND-TGTT-NGUYEN THI BICH HONG"/>
    <s v=""/>
    <s v="Chuyển khoản"/>
    <n v="8000"/>
    <s v=""/>
    <s v="QR Code tĩnh đa năng"/>
    <s v="Chuyển khoản Ngân Hàng"/>
    <s v="Ngân hàng hoặc Ví khác"/>
    <s v="NGUYEN THI BICH HONG chuyen tien FT25246467051344.CT tu 19033406718014 VND-TGTT-NGUYEN THI BICH HONG tai TCB"/>
    <s v="cfmuoithanhnhan"/>
    <x v="6"/>
  </r>
  <r>
    <s v="02-09-2025 10:26:05"/>
    <s v="970454_V09025245IBT1kJQ334RE462609"/>
    <s v="970454_V09025245IBT1kJQ334RE462609"/>
    <n v="99500750078"/>
    <s v="Thành công"/>
    <s v="VND-TGTT-HOANG HA MY"/>
    <s v=""/>
    <s v="Chuyển khoản"/>
    <n v="83000"/>
    <s v=""/>
    <s v="QR Code tĩnh đa năng"/>
    <s v="Chuyển khoản Ngân Hàng"/>
    <s v="Ngân hàng hoặc Ví khác"/>
    <s v="HOANG HA MY chuyen tien FT25246230809331.CT tu 19072298382018 VND-TGTT-HOANG HA MY tai TCB"/>
    <s v="cfmuoiduonglang"/>
    <x v="7"/>
  </r>
  <r>
    <s v="02-09-2025 10:25:54"/>
    <s v="970454_V09025245IBT1iWMXIVCY154545"/>
    <s v="970454_V09025245IBT1iWMXIVCY154545"/>
    <n v="99500669753"/>
    <s v="Thành công"/>
    <s v="NGUYEN DUY DUNG"/>
    <s v=""/>
    <s v="Chuyển khoản"/>
    <n v="16000"/>
    <s v=""/>
    <s v="QR Code tĩnh đa năng"/>
    <s v="Chuyển khoản Ngân Hàng"/>
    <s v="Ngân hàng hoặc Ví khác"/>
    <s v="NGUYEN DUY DUNG chuyen tien.CT tu 141414925 NGUYEN DUY DUNG tai VPBank"/>
    <s v="cfmuoithanhnhan"/>
    <x v="6"/>
  </r>
  <r>
    <s v="02-09-2025 10:25:48"/>
    <s v="JPEVB9LM27P7KJAW0UIV"/>
    <s v="JPEVB9LM27P7KJAW0UIV"/>
    <n v="99501332625"/>
    <s v="Thành công"/>
    <s v="Nguyễn Văn Tú Hiền"/>
    <s v="****4706"/>
    <s v="Thanh toán"/>
    <n v="8000"/>
    <s v=""/>
    <s v="QR Code động đa năng"/>
    <s v="Ví MoMo"/>
    <s v="Ví MoMo"/>
    <s v="JPEVB9LM27P7KJAW0UIV"/>
    <s v="chulong301ndc"/>
    <x v="5"/>
  </r>
  <r>
    <s v="02-09-2025 10:25:48"/>
    <s v="970454_V09025245IBT1kJQ335BF461171"/>
    <s v="970454_V09025245IBT1kJQ335BF461171"/>
    <n v="99500669548"/>
    <s v="Thành công"/>
    <s v="LE HUYNH DA VY"/>
    <s v=""/>
    <s v="Chuyển khoản"/>
    <n v="18000"/>
    <s v=""/>
    <s v="QR Code tĩnh đa năng"/>
    <s v="Chuyển khoản Ngân Hàng"/>
    <s v="Ngân hàng hoặc Ví khác"/>
    <s v="LE HUYNH DA VY chuyen tien FT25246886383832.CT tu 5010102000 LE HUYNH DA VY tai TCB"/>
    <s v="cfmuoihodieu"/>
    <x v="19"/>
  </r>
  <r>
    <s v="02-09-2025 10:25:45"/>
    <s v="970454_V09025245IBT1aWWSFGVK385746"/>
    <s v="970454_V09025245IBT1aWWSFGVK385746"/>
    <n v="99500669496"/>
    <s v="Thành công"/>
    <s v="LE MINH THANH"/>
    <s v=""/>
    <s v="Chuyển khoản"/>
    <n v="25000"/>
    <s v=""/>
    <s v="QR Code tĩnh đa năng"/>
    <s v="Chuyển khoản Ngân Hàng"/>
    <s v="Ngân hàng hoặc Ví khác"/>
    <s v="LE MINH THANH chuyen tien.CT tu 0344852558 LE MINH THANH tai HDB"/>
    <s v="chulong244tqd"/>
    <x v="34"/>
  </r>
  <r>
    <s v="02-09-2025 10:25:43"/>
    <s v="qrc-MOMOJQKW20230803-855a722b-ec82-4572-9442-d4b58aab5917"/>
    <s v="qrc-MOMOJQKW20230803-855a722b-ec82-4572-9442-d4b58aab5917"/>
    <n v="99501331406"/>
    <s v="Thành công"/>
    <s v="Nguyễn Quốc Duy"/>
    <s v="****1921"/>
    <s v="Thanh toán"/>
    <n v="33000"/>
    <s v=""/>
    <s v="QR Code tĩnh đa năng"/>
    <s v="Ví MoMo"/>
    <s v="Ví MoMo"/>
    <s v="Thanh toán cho  Cà Phê Muối Chú Long - Phạm Văn Đồng - Tây Ninh"/>
    <s v="cfmuoivovkiet"/>
    <x v="46"/>
  </r>
  <r>
    <s v="02-09-2025 10:25:39"/>
    <s v="970454_V09025245BFTVG2AE4PRA490004"/>
    <s v="970454_V09025245BFTVG2AE4PRA490004"/>
    <n v="99500669343"/>
    <s v="Thành công"/>
    <s v="NGUYEN KIM NHUNG"/>
    <s v=""/>
    <s v="Chuyển khoản"/>
    <n v="68000"/>
    <s v=""/>
    <s v="QR Code tĩnh đa năng"/>
    <s v="Chuyển khoản Ngân Hàng"/>
    <s v="Ngân hàng hoặc Ví khác"/>
    <s v="MBVCB.10765938450.5245BFTVG2AE4PRA.NGUYEN KIM NHUNG chuyen tien.CT tu 0021001935514 NGUYEN KIM NHUNG toi 99MM23356M93020162 MOMO_CA PHE MUOI CHU LONG tai BVBank"/>
    <s v="cfmuoitruongdinh"/>
    <x v="9"/>
  </r>
  <r>
    <s v="02-09-2025 10:25:38"/>
    <s v="qrc-MOMOJQKW20230803-33f1710c-c42b-4891-bbbd-90b28fff0ad4"/>
    <s v="qrc-MOMOJQKW20230803-33f1710c-c42b-4891-bbbd-90b28fff0ad4"/>
    <n v="99501249365"/>
    <s v="Thành công"/>
    <s v="Trần Phương Thảo"/>
    <s v="****5552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0:25:20"/>
    <s v="970454_V09025245IBT1dWLIEQ66082397"/>
    <s v="970454_V09025245IBT1dWLIEQ66082397"/>
    <n v="99500668792"/>
    <s v="Thành công"/>
    <s v="MBBANK IBFT"/>
    <s v=""/>
    <s v="Chuyển khoản"/>
    <n v="25000"/>
    <s v=""/>
    <s v="QR Code tĩnh đa năng"/>
    <s v="Chuyển khoản Ngân Hàng"/>
    <s v="Ngân hàng hoặc Ví khác"/>
    <s v="DANG VINH HOA chuyen tien.CT tu 00112207979 MBBANK IBFT tai MB"/>
    <s v="chulong421ch"/>
    <x v="41"/>
  </r>
  <r>
    <s v="02-09-2025 10:25:16"/>
    <s v="qrc-MOMOJQKW20230803-5fa51b6c-8166-4daa-9e3e-701a5a94e2f3"/>
    <s v="qrc-MOMOJQKW20230803-5fa51b6c-8166-4daa-9e3e-701a5a94e2f3"/>
    <n v="99501246399"/>
    <s v="Thành công"/>
    <s v="Lê Bá Hoành"/>
    <s v="****9789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0:24:52"/>
    <s v="970454_V09025245BFTVG2AEULWQ483538"/>
    <s v="970454_V09025245BFTVG2AEULWQ483538"/>
    <n v="99500668062"/>
    <s v="Thành công"/>
    <s v="VO NGUYEN HAI CHAU"/>
    <s v=""/>
    <s v="Chuyển khoản"/>
    <n v="25000"/>
    <s v=""/>
    <s v="QR Code tĩnh đa năng"/>
    <s v="Chuyển khoản Ngân Hàng"/>
    <s v="Ngân hàng hoặc Ví khác"/>
    <s v="MBVCB.10765933914.5245BFTVG2AEULWQ.VO NGUYEN HAI CHAU chuyen tien.CT tu 1042940619 VO NGUYEN HAI CHAU toi 99MM25063M04000529 MOMO_CA PHE MUOI CHU LONG tai BVBank"/>
    <s v="cfmuoidthidi"/>
    <x v="8"/>
  </r>
  <r>
    <s v="02-09-2025 10:24:52"/>
    <s v="970454_V09025245IBT1kJQ33DDV456715"/>
    <s v="970454_V09025245IBT1kJQ33DDV456715"/>
    <n v="99500668056"/>
    <s v="Thành công"/>
    <s v="VND-TGTT-TRAN THANH BINH"/>
    <s v=""/>
    <s v="Chuyển khoản"/>
    <n v="66000"/>
    <s v=""/>
    <s v="QR Code tĩnh đa năng"/>
    <s v="Chuyển khoản Ngân Hàng"/>
    <s v="Ngân hàng hoặc Ví khác"/>
    <s v="TRAN THANH BINH chuyen tien FT25246047961577.CT tu 19036861823011 VND-TGTT-TRAN THANH BINH tai TCB"/>
    <s v="chulong884phuriengdo"/>
    <x v="14"/>
  </r>
  <r>
    <s v="02-09-2025 10:24:36"/>
    <s v="qrc-MOMOJQKW20230803-edbe57e3-85ef-44cc-bc8f-9b20b7a99b70"/>
    <s v="qrc-MOMOJQKW20230803-edbe57e3-85ef-44cc-bc8f-9b20b7a99b70"/>
    <n v="99501142899"/>
    <s v="Thành công"/>
    <s v="Nguyễn Quốc Đình Quyên"/>
    <s v="****3255"/>
    <s v="Thanh toán"/>
    <n v="43000"/>
    <s v=""/>
    <s v="QR Code tĩnh đa năng"/>
    <s v="Ví MoMo"/>
    <s v="Ví MoMo"/>
    <s v="Thanh toán cho   CÀ PHÊ MUỐI CHÚ LONG - HUỲNH TẤN PHÁT"/>
    <s v="cfmuoihtp"/>
    <x v="42"/>
  </r>
  <r>
    <s v="02-09-2025 10:24:11"/>
    <s v="970454_V09025245IBT1dWLIKZYM063221"/>
    <s v="970454_V09025245IBT1dWLIKZYM063221"/>
    <n v="99500666995"/>
    <s v="Thành công"/>
    <s v="MBBANK IBFT"/>
    <s v=""/>
    <s v="Chuyển khoản"/>
    <n v="18000"/>
    <s v=""/>
    <s v="QR Code tĩnh đa năng"/>
    <s v="Chuyển khoản Ngân Hàng"/>
    <s v="Ngân hàng hoặc Ví khác"/>
    <s v="VO MANH HUNG chuyen tien.CT tu 0905522344 MBBANK IBFT tai MB"/>
    <s v="cfmuoihodieu"/>
    <x v="19"/>
  </r>
  <r>
    <s v="02-09-2025 10:23:35"/>
    <s v="qrc-MOMOJQKW20230803-06084e5c-551c-4f78-b22b-751b608285a1"/>
    <s v="qrc-MOMOJQKW20230803-06084e5c-551c-4f78-b22b-751b608285a1"/>
    <n v="99501022754"/>
    <s v="Thành công"/>
    <s v="Phan Minh Thùy"/>
    <s v="****6701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0:23:11"/>
    <s v="970454_V09025245IBT1kJQ3FLVR448531"/>
    <s v="970454_V09025245IBT1kJQ3FLVR448531"/>
    <n v="99500665447"/>
    <s v="Thành công"/>
    <s v="VND-TGTT-NGUYEN THANH HANH NGUYEN"/>
    <s v=""/>
    <s v="Chuyển khoản"/>
    <n v="25000"/>
    <s v=""/>
    <s v="QR Code tĩnh đa năng"/>
    <s v="Chuyển khoản Ngân Hàng"/>
    <s v="Ngân hàng hoặc Ví khác"/>
    <s v="NGUYEN THANH HANH NGUYEN chuyen tien FT25246475188945.CT tu 19039162195012 VND-TGTT-NGUYEN THANH HANH NGUYEN tai TCB"/>
    <s v="chulong68"/>
    <x v="1"/>
  </r>
  <r>
    <s v="02-09-2025 10:22:57"/>
    <s v="970454_V09025245BFTVG2AE465D468924"/>
    <s v="970454_V09025245BFTVG2AE465D468924"/>
    <n v="99500665063"/>
    <s v="Thành công"/>
    <s v="PHAN TRAN BAO NGOC"/>
    <s v=""/>
    <s v="Chuyển khoản"/>
    <n v="16000"/>
    <s v=""/>
    <s v="QR Code tĩnh đa năng"/>
    <s v="Chuyển khoản Ngân Hàng"/>
    <s v="Ngân hàng hoặc Ví khác"/>
    <s v="MBVCB.10765913957.5245BFTVG2AE465D.PHAN TRAN BAO NGOC chuyen tien.CT tu 1045012735 PHAN TRAN BAO NGOC toi 99MM24313M88002350 MOMO_CA PHE MUOI CHU LONG tai BVBank"/>
    <s v="cfmuoichulongclassic"/>
    <x v="0"/>
  </r>
  <r>
    <s v="02-09-2025 10:22:53"/>
    <s v="970454_V09025245IBT1dWLIKPTX056915"/>
    <s v="970454_V09025245IBT1dWLIKPTX056915"/>
    <n v="99500664999"/>
    <s v="Thành công"/>
    <s v="MBBANK IBFT"/>
    <s v=""/>
    <s v="Chuyển khoản"/>
    <n v="26000"/>
    <s v=""/>
    <s v="QR Code tĩnh đa năng"/>
    <s v="Chuyển khoản Ngân Hàng"/>
    <s v="Ngân hàng hoặc Ví khác"/>
    <s v="NGUYEN THI NGOC YEN chuyen tien.CT tu 4299082662368 MBBANK IBFT tai MB"/>
    <s v="cfmuoinaninh"/>
    <x v="36"/>
  </r>
  <r>
    <s v="02-09-2025 10:22:33"/>
    <s v="970454_V09025245IBT1kJQ3F7F2445534"/>
    <s v="970454_V09025245IBT1kJQ3F7F2445534"/>
    <n v="99500664470"/>
    <s v="Thành công"/>
    <s v="VND-TGTT-NGUYEN HUYEN TRANG"/>
    <s v=""/>
    <s v="Chuyển khoản"/>
    <n v="120000"/>
    <s v=""/>
    <s v="QR Code tĩnh đa năng"/>
    <s v="Chuyển khoản Ngân Hàng"/>
    <s v="Ngân hàng hoặc Ví khác"/>
    <s v="NGUYEN HUYEN TRANG chuyen tien FT25246621723634.CT tu 19026920504027 VND-TGTT-NGUYEN HUYEN TRANG tai TCB"/>
    <s v="cfmuoitruongdinh"/>
    <x v="9"/>
  </r>
  <r>
    <s v="02-09-2025 10:22:14"/>
    <s v="JPEVB9LM1XJV34SZ115Q"/>
    <s v="JPEVB9LM1XJV34SZ115Q"/>
    <n v="99500911751"/>
    <s v="Thành công"/>
    <s v="Võ Trần Nguyên Phúc"/>
    <s v="****9917"/>
    <s v="Thanh toán"/>
    <n v="8000"/>
    <s v=""/>
    <s v="QR Code động đa năng"/>
    <s v="Ví MoMo"/>
    <s v="Ví MoMo"/>
    <s v="JPEVB9LM1XJV34SZ115Q"/>
    <s v="chulong301ndc"/>
    <x v="5"/>
  </r>
  <r>
    <s v="02-09-2025 10:22:02"/>
    <s v="970454_V09025245IBT1dWLIKSDY064734"/>
    <s v="970454_V09025245IBT1dWLIKSDY064734"/>
    <n v="99500663543"/>
    <s v="Thành công"/>
    <s v="MBBANK IBFT"/>
    <s v=""/>
    <s v="Chuyển khoản"/>
    <n v="25000"/>
    <s v=""/>
    <s v="QR Code tĩnh đa năng"/>
    <s v="Chuyển khoản Ngân Hàng"/>
    <s v="Ngân hàng hoặc Ví khác"/>
    <s v="NGUYEN THI THU HUYEN chuyen tien.CT tu 0397147228 MBBANK IBFT tai MB"/>
    <s v="cfmuoithanhnhan"/>
    <x v="6"/>
  </r>
  <r>
    <s v="02-09-2025 10:21:55"/>
    <s v="970454_V09025245IBT1kJQ3F5D3442484"/>
    <s v="970454_V09025245IBT1kJQ3F5D3442484"/>
    <n v="99500663343"/>
    <s v="Thành công"/>
    <s v="VND-TGTT-NGUYEN THU HUONG"/>
    <s v=""/>
    <s v="Chuyển khoản"/>
    <n v="24000"/>
    <s v=""/>
    <s v="QR Code tĩnh đa năng"/>
    <s v="Chuyển khoản Ngân Hàng"/>
    <s v="Ngân hàng hoặc Ví khác"/>
    <s v="NGUYEN THU HUONG chuyen tien FT25246303180606.CT tu 19036421944011 VND-TGTT-NGUYEN THU HUONG tai TCB"/>
    <s v="cfmuoitruongdinh"/>
    <x v="9"/>
  </r>
  <r>
    <s v="02-09-2025 10:21:54"/>
    <s v="970454_V09025245IBT1cWJZ7EY7091624"/>
    <s v="970454_V09025245IBT1cWJZ7EY7091624"/>
    <n v="99500663293"/>
    <s v="Thành công"/>
    <s v="TRAN MY KIEU DOANH"/>
    <s v=""/>
    <s v="Chuyển khoản"/>
    <n v="24000"/>
    <s v=""/>
    <s v="QR Code tĩnh đa năng"/>
    <s v="Chuyển khoản Ngân Hàng"/>
    <s v="Ngân hàng hoặc Ví khác"/>
    <s v="QR - TRAN MY KIEU DOANH chuyen tien.CT tu 103879824623 TRAN MY KIEU DOANH tai Vietin"/>
    <s v="cfmuoibatrieu"/>
    <x v="18"/>
  </r>
  <r>
    <s v="02-09-2025 10:21:39"/>
    <s v="JPEVB9LM1WHP1A2I0VTH"/>
    <s v="JPEVB9LM1WHP1A2I0VTH"/>
    <n v="99500251191"/>
    <s v="Thành công"/>
    <s v="NGUYEN VAN SON"/>
    <s v=""/>
    <s v="Chuyển khoản"/>
    <n v="23000"/>
    <s v=""/>
    <s v="QR Code động đa năng"/>
    <s v="Chuyển khoản Ngân Hàng"/>
    <s v="Ngân hàng hoặc Ví khác"/>
    <s v="JPEVB9LM1WHP1A2I0VTH"/>
    <s v="chulong301ndc"/>
    <x v="5"/>
  </r>
  <r>
    <s v="02-09-2025 10:21:38"/>
    <s v="qrc-MOMOJQKW20230803-8edca60a-76ba-4180-a80e-1c9f0bb68954"/>
    <s v="qrc-MOMOJQKW20230803-8edca60a-76ba-4180-a80e-1c9f0bb68954"/>
    <n v="99500845476"/>
    <s v="Thành công"/>
    <s v="Phan Phương Oanh"/>
    <s v="****3878"/>
    <s v="Thanh toán"/>
    <n v="44000"/>
    <s v=""/>
    <s v="QR Code tĩnh đa năng"/>
    <s v="Ví MoMo"/>
    <s v="Ví MoMo"/>
    <s v="Thanh toán cho  CÀ PHÊ MUỐI CHÚ LONG 172 HUỲNH VĂN BÁNH"/>
    <s v="chulonghvb"/>
    <x v="28"/>
  </r>
  <r>
    <s v="02-09-2025 10:21:28"/>
    <s v="qrc-MOMOJQKW20230803-6d60dfe9-ff98-4e9c-9029-3bb56a9c7782"/>
    <s v="qrc-MOMOJQKW20230803-6d60dfe9-ff98-4e9c-9029-3bb56a9c7782"/>
    <n v="99500781038"/>
    <s v="Thành công"/>
    <s v="Nguyễn Như Ngọc"/>
    <s v="****5998"/>
    <s v="Thanh toán"/>
    <n v="50000"/>
    <s v=""/>
    <s v="QR Code tĩnh đa năng"/>
    <s v="Ví MoMo"/>
    <s v="Ví MoMo"/>
    <s v="Thanh toán cho CÀ PHÊ MUỐI CHÚ LONG - 194 CÁCH MẠNG THÁNG TÁM"/>
    <s v="chulongcmt8"/>
    <x v="29"/>
  </r>
  <r>
    <s v="02-09-2025 10:21:28"/>
    <s v="970454_V09025245BFTVG2AE4HS2457252"/>
    <s v="970454_V09025245BFTVG2AE4HS2457252"/>
    <n v="99500250836"/>
    <s v="Thành công"/>
    <s v="LE TRUONG BAO QUAN"/>
    <s v=""/>
    <s v="Chuyển khoản"/>
    <n v="48000"/>
    <s v=""/>
    <s v="QR Code tĩnh đa năng"/>
    <s v="Chuyển khoản Ngân Hàng"/>
    <s v="Ngân hàng hoặc Ví khác"/>
    <s v="MBVCB.10765886639.5245BFTVG2AE4HS2.LE TRUONG BAO QUAN chuyen tien.CT tu 9935605901 LE TRUONG BAO QUAN toi 99MM25063M04000529 MOMO_CA PHE MUOI CHU LONG tai BVBank"/>
    <s v="cfmuoidthidi"/>
    <x v="8"/>
  </r>
  <r>
    <s v="02-09-2025 10:21:24"/>
    <s v="970454_V09025245BFTVG2AE4HUR456535"/>
    <s v="970454_V09025245BFTVG2AE4HUR456535"/>
    <n v="99500250745"/>
    <s v="Thành công"/>
    <s v="HO THI THUY TRANG"/>
    <s v=""/>
    <s v="Chuyển khoản"/>
    <n v="64000"/>
    <s v=""/>
    <s v="QR Code tĩnh đa năng"/>
    <s v="Chuyển khoản Ngân Hàng"/>
    <s v="Ngân hàng hoặc Ví khác"/>
    <s v="MBVCB.10765886081.5245BFTVG2AE4HUR.HO THI THUY TRANG chuyen tien.CT tu 0281000488398 HO THI THUY TRANG toi 99MM24085M27127372 MOMO_CA PHE MUOI CHU LONG tai BVBank"/>
    <s v="cfmuoithanhnhan"/>
    <x v="6"/>
  </r>
  <r>
    <s v="02-09-2025 10:21:14"/>
    <s v="qrc-MOMOJQKW20230803-7396d77f-0f37-4216-a4ad-fd88146060ae"/>
    <s v="qrc-MOMOJQKW20230803-7396d77f-0f37-4216-a4ad-fd88146060ae"/>
    <n v="99500840763"/>
    <s v="Thành công"/>
    <s v="Trần Thị Mỹ Linh"/>
    <s v="****8931"/>
    <s v="Thanh toán"/>
    <n v="24000"/>
    <s v=""/>
    <s v="QR Code tĩnh đa năng"/>
    <s v="Ví MoMo"/>
    <s v="Ví MoMo"/>
    <s v="Thanh toán cho   CÀ PHÊ MUỐI CHÚ LONG - HUỲNH TẤN PHÁT"/>
    <s v="cfmuoihtp"/>
    <x v="42"/>
  </r>
  <r>
    <s v="02-09-2025 10:21:12"/>
    <s v="qrc-MOMOJQKW20230803-8a385436-edc1-4519-b59e-70c6719c75e6"/>
    <s v="qrc-MOMOJQKW20230803-8a385436-edc1-4519-b59e-70c6719c75e6"/>
    <n v="99500703514"/>
    <s v="Thành công"/>
    <s v="Nguyễn Trung Tín"/>
    <s v="****8577"/>
    <s v="Thanh toán"/>
    <n v="36000"/>
    <s v=""/>
    <s v="QR Code tĩnh đa năng"/>
    <s v="Ví MoMo"/>
    <s v="Ví MoMo"/>
    <s v="Thanh toán cho  CÀ PHÊ MUỐI CHÚ LONG - 68 NGUYỄN HUỆ"/>
    <s v="chulong68"/>
    <x v="1"/>
  </r>
  <r>
    <s v="02-09-2025 10:21:11"/>
    <s v="JPEVB9LM1UIQU15I0L10"/>
    <s v="JPEVB9LM1UIQU15I0L10"/>
    <n v="99500250446"/>
    <s v="Thành công"/>
    <s v="NGUYEN VAN SON"/>
    <s v=""/>
    <s v="Chuyển khoản"/>
    <n v="8000"/>
    <s v=""/>
    <s v="QR Code động đa năng"/>
    <s v="Chuyển khoản Ngân Hàng"/>
    <s v="Ngân hàng hoặc Ví khác"/>
    <s v="JPEVB9LM1UIQU15I0L10"/>
    <s v="chulong301ndc"/>
    <x v="5"/>
  </r>
  <r>
    <s v="02-09-2025 10:20:35"/>
    <s v="970454_V09025245BFTVG2AE49TR450383"/>
    <s v="970454_V09025245BFTVG2AE49TR450383"/>
    <n v="99500159389"/>
    <s v="Thành công"/>
    <s v="LE THI NGOC MAI"/>
    <s v=""/>
    <s v="Chuyển khoản"/>
    <n v="16000"/>
    <s v=""/>
    <s v="QR Code tĩnh đa năng"/>
    <s v="Chuyển khoản Ngân Hàng"/>
    <s v="Ngân hàng hoặc Ví khác"/>
    <s v="MBVCB.10765871326.5245BFTVG2AE49TR.LE THI NGOC MAI chuyen tien.CT tu 1033033253 LE THI NGOC MAI toi 99MM24313M12001837 MOMO_CA PHE MUOI CHU LONG tai BVBank"/>
    <s v="chulongnhc"/>
    <x v="31"/>
  </r>
  <r>
    <s v="02-09-2025 10:20:22"/>
    <s v="JPEVB9LM1R8FB47L0GW4"/>
    <s v="JPEVB9LM1R8FB47L0GW4"/>
    <n v="99500752181"/>
    <s v="Thành công"/>
    <s v="Võ Trần Nguyên Phúc"/>
    <s v="****9917"/>
    <s v="Thanh toán"/>
    <n v="8000"/>
    <s v=""/>
    <s v="QR Code động đa năng"/>
    <s v="Ví MoMo"/>
    <s v="Ví MoMo"/>
    <s v="JPEVB9LM1R8FB47L0GW4"/>
    <s v="chulong301ndc"/>
    <x v="5"/>
  </r>
  <r>
    <s v="02-09-2025 10:20:20"/>
    <s v="970454_V09025245IBT1kJQ3FJUT434767"/>
    <s v="970454_V09025245IBT1kJQ3FJUT434767"/>
    <n v="99500158945"/>
    <s v="Thành công"/>
    <s v="VND-TGTT-NGUYEN THI PHUONG THAO"/>
    <s v=""/>
    <s v="Chuyển khoản"/>
    <n v="46000"/>
    <s v=""/>
    <s v="QR Code tĩnh đa năng"/>
    <s v="Chuyển khoản Ngân Hàng"/>
    <s v="Ngân hàng hoặc Ví khác"/>
    <s v="NGUYEN THI PHUONG THAO chuyen tien FT25246556325863.CT tu 19033955616010 VND-TGTT-NGUYEN THI PHUONG THAO tai TCB"/>
    <s v="cfmuoitruongdinh"/>
    <x v="9"/>
  </r>
  <r>
    <s v="02-09-2025 10:20:15"/>
    <s v="970454_V09025245IBT1eWKCHBL5688325"/>
    <s v="970454_V09025245IBT1eWKCHBL5688325"/>
    <n v="99500158814"/>
    <s v="Thành công"/>
    <s v="NGUYEN THI HOANG MY"/>
    <s v=""/>
    <s v="Chuyển khoản"/>
    <n v="62000"/>
    <s v=""/>
    <s v="QR Code tĩnh đa năng"/>
    <s v="Chuyển khoản Ngân Hàng"/>
    <s v="Ngân hàng hoặc Ví khác"/>
    <s v="NGUYEN THI HOANG MY Chuyen tien.CT tu 8851821652 NGUYEN THI HOANG MY  tai BIDV"/>
    <s v="chulong71hg"/>
    <x v="30"/>
  </r>
  <r>
    <s v="02-09-2025 10:20:05"/>
    <s v="970454_V09025245IBT1aWWSTTPF744274"/>
    <s v="970454_V09025245IBT1aWWSTTPF744274"/>
    <n v="99500158549"/>
    <s v="Thành công"/>
    <s v="AGRIBANK"/>
    <s v=""/>
    <s v="Chuyển khoản"/>
    <n v="58000"/>
    <s v=""/>
    <s v="QR Code tĩnh đa năng"/>
    <s v="Chuyển khoản Ngân Hàng"/>
    <s v="Ngân hàng hoặc Ví khác"/>
    <s v="VCCB;99MM25063M04000529;LE THI YEN NHI chuyen tien.CT tu 4010205142130 AGRIBANK tai Agri"/>
    <s v="cfmuoidthidi"/>
    <x v="8"/>
  </r>
  <r>
    <s v="02-09-2025 10:19:49"/>
    <s v="qrc-MOMOJQKW20230803-f179b37b-d50e-410d-a12a-3146291d9f59"/>
    <s v="qrc-MOMOJQKW20230803-f179b37b-d50e-410d-a12a-3146291d9f59"/>
    <n v="99500517176"/>
    <s v="Thành công"/>
    <s v="Nguyễn Hoàng Trung Vinh"/>
    <s v="****8815"/>
    <s v="Thanh toán"/>
    <n v="16000"/>
    <s v=""/>
    <s v="QR Code tĩnh đa năng"/>
    <s v="Ví MoMo"/>
    <s v="Ví MoMo"/>
    <s v="Thanh toán cho CÀ PHÊ MUỐI CHÚ LONG CLASSIC"/>
    <s v="cfmuoichulongclassic"/>
    <x v="0"/>
  </r>
  <r>
    <s v="02-09-2025 10:19:34"/>
    <s v="970454_V09025245IBT1kJQ3TF56431083"/>
    <s v="970454_V09025245IBT1kJQ3TF56431083"/>
    <n v="99500157688"/>
    <s v="Thành công"/>
    <s v="VND-TGTT-NGUYEN QUYNH ANH"/>
    <s v=""/>
    <s v="Chuyển khoản"/>
    <n v="136000"/>
    <s v=""/>
    <s v="QR Code tĩnh đa năng"/>
    <s v="Chuyển khoản Ngân Hàng"/>
    <s v="Ngân hàng hoặc Ví khác"/>
    <s v="NGUYEN QUYNH ANH chuyen tien FT25246128509000.CT tu 19033288790015 VND-TGTT-NGUYEN QUYNH ANH tai TCB"/>
    <s v="cfmuoitruongdinh"/>
    <x v="9"/>
  </r>
  <r>
    <s v="02-09-2025 10:19:28"/>
    <s v="970454_V09025245IBT1kJQ3TT7W430581"/>
    <s v="970454_V09025245IBT1kJQ3TT7W430581"/>
    <n v="99500157530"/>
    <s v="Thành công"/>
    <s v="VND-TGTT-CHU HAI YEN"/>
    <s v=""/>
    <s v="Chuyển khoản"/>
    <n v="24000"/>
    <s v=""/>
    <s v="QR Code tĩnh đa năng"/>
    <s v="Chuyển khoản Ngân Hàng"/>
    <s v="Ngân hàng hoặc Ví khác"/>
    <s v="CHU HAI YEN chuyen tien FT25246150134150.CT tu 19033734420014 VND-TGTT-CHU HAI YEN tai TCB"/>
    <s v="cfmuoithanhnhan"/>
    <x v="6"/>
  </r>
  <r>
    <s v="02-09-2025 10:19:15"/>
    <s v="970454_V09025245BFTVG2AE4KBV438720"/>
    <s v="970454_V09025245BFTVG2AE4KBV438720"/>
    <n v="99500157203"/>
    <s v="Thành công"/>
    <s v="PHAN HUY THUY"/>
    <s v=""/>
    <s v="Chuyển khoản"/>
    <n v="50000"/>
    <s v=""/>
    <s v="QR Code tĩnh đa năng"/>
    <s v="Chuyển khoản Ngân Hàng"/>
    <s v="Ngân hàng hoặc Ví khác"/>
    <s v="MBVCB.10765861660.5245BFTVG2AE4KBV.PHAN HUY THUY chuyen tien.CT tu 9377591471 PHAN HUY THUY toi 99MM24158M19035104 MOMO_CA PHE MUOI CHU LONG tai BVBank"/>
    <s v="chulong244tqd"/>
    <x v="34"/>
  </r>
  <r>
    <s v="02-09-2025 10:19:10"/>
    <s v="970454_V09025245IBT1hQFCU4MS829250"/>
    <s v="970454_V09025245IBT1hQFCU4MS829250"/>
    <n v="99500157035"/>
    <s v="Thành công"/>
    <s v="SACOMBANK"/>
    <s v=""/>
    <s v="Chuyển khoản"/>
    <n v="43000"/>
    <s v=""/>
    <s v="QR Code tĩnh đa năng"/>
    <s v="Chuyển khoản Ngân Hàng"/>
    <s v="Ngân hàng hoặc Ví khác"/>
    <s v="IBFT NGUYEN THI THANH TRUC chuyen tien.CT tu 070124120053 SACOMBANK tai SACOMBANK"/>
    <s v="cfmuoi46ntrtr"/>
    <x v="23"/>
  </r>
  <r>
    <s v="02-09-2025 10:18:58"/>
    <s v="JPEVB9LM1OOS5MH40G5Z"/>
    <s v="JPEVB9LM1OOS5MH40G5Z"/>
    <n v="99500156717"/>
    <s v="Thành công"/>
    <s v="TRINH THUY TRANG"/>
    <s v=""/>
    <s v="Chuyển khoản"/>
    <n v="8000"/>
    <s v=""/>
    <s v="QR Code động đa năng"/>
    <s v="Chuyển khoản Ngân Hàng"/>
    <s v="Ngân hàng hoặc Ví khác"/>
    <s v="JPEVB9LM1OOS5MH40G5Z"/>
    <s v="chulong301ndc"/>
    <x v="5"/>
  </r>
  <r>
    <s v="02-09-2025 10:18:48"/>
    <s v="970454_V09025245IBT1iWMXMJZU000881"/>
    <s v="970454_V09025245IBT1iWMXMJZU000881"/>
    <n v="99500156467"/>
    <s v="Thành công"/>
    <s v="TRUONG THI NGAN PHUONG"/>
    <s v=""/>
    <s v="Chuyển khoản"/>
    <n v="44000"/>
    <s v=""/>
    <s v="QR Code tĩnh đa năng"/>
    <s v="Chuyển khoản Ngân Hàng"/>
    <s v="Ngân hàng hoặc Ví khác"/>
    <s v="Truong Thi Ngan Phuong chuyen tien QR.CT tu 67517011996 TRUONG THI NGAN PHUONG tai TPBank"/>
    <s v="chulong884phuriengdo"/>
    <x v="14"/>
  </r>
  <r>
    <s v="02-09-2025 10:18:43"/>
    <s v="970454_V09025245IBT1fWUWD8IH435468"/>
    <s v="970454_V09025245IBT1fWUWD8IH435468"/>
    <n v="99500156346"/>
    <s v="Thành công"/>
    <s v="MA THANH TAM"/>
    <s v=""/>
    <s v="Chuyển khoản"/>
    <n v="25000"/>
    <s v=""/>
    <s v="QR Code tĩnh đa năng"/>
    <s v="Chuyển khoản Ngân Hàng"/>
    <s v="Ngân hàng hoặc Ví khác"/>
    <s v="MBVCB.10765851570.435468.MA THANH TAM chuyen tien.CT tu 1035365674 MA THANH TAM toi 99MM23355M70064311 MOMO_CA PHE MUOI CHU LONG tai BVBank"/>
    <s v="chulong67hg"/>
    <x v="4"/>
  </r>
  <r>
    <s v="02-09-2025 10:18:37"/>
    <s v="970454_V09025245BFTVG2AE4EHB434559"/>
    <s v="970454_V09025245BFTVG2AE4EHB434559"/>
    <n v="99500156204"/>
    <s v="Thành công"/>
    <s v="MAI THUY LINH"/>
    <s v=""/>
    <s v="Chuyển khoản"/>
    <n v="80000"/>
    <s v=""/>
    <s v="QR Code tĩnh đa năng"/>
    <s v="Chuyển khoản Ngân Hàng"/>
    <s v="Ngân hàng hoặc Ví khác"/>
    <s v="MBVCB.10765858295.5245BFTVG2AE4EHB.MAI THUY LINH chuyen tien.CT tu 1020029438 MAI THUY LINH toi 99MM24157M78095712 MOMO_CA PHE MUOI CHU LONG tai BVBank"/>
    <s v="cfmuoiduonglang"/>
    <x v="7"/>
  </r>
  <r>
    <s v="02-09-2025 10:18:34"/>
    <s v="JPEV14K5SYW0O2PE0XE7"/>
    <s v="JPEV14K5SYW0O2PE0XE7"/>
    <n v="99500156133"/>
    <s v="Thành công"/>
    <s v="TRINH THUY TRANG"/>
    <s v=""/>
    <s v="Chuyển khoản"/>
    <n v="25000"/>
    <s v=""/>
    <s v="QR Code động đa năng"/>
    <s v="Chuyển khoản Ngân Hàng"/>
    <s v="Ngân hàng hoặc Ví khác"/>
    <s v="JPEV14K5SYW0O2PE0XE7"/>
    <s v="chulong301ndc"/>
    <x v="5"/>
  </r>
  <r>
    <s v="02-09-2025 10:18:33"/>
    <s v="970454_V09025245BFTVG2AE4EUW433693"/>
    <s v="970454_V09025245BFTVG2AE4EUW433693"/>
    <n v="99500156079"/>
    <s v="Thành công"/>
    <s v="PHUNG GIA HUY"/>
    <s v=""/>
    <s v="Chuyển khoản"/>
    <n v="16000"/>
    <s v=""/>
    <s v="QR Code tĩnh đa năng"/>
    <s v="Chuyển khoản Ngân Hàng"/>
    <s v="Ngân hàng hoặc Ví khác"/>
    <s v="MBVCB.10765850418.5245BFTVG2AE4EUW.PHUNG GIA HUY chuyen tien.CT tu 1041294945 PHUNG GIA HUY toi 99MM24158M55035062 MOMO_CA PHE MUOI CHU LONG tai BVBank"/>
    <s v="cfmuoinaninh"/>
    <x v="36"/>
  </r>
  <r>
    <s v="02-09-2025 10:18:16"/>
    <s v="970454_V09025245IBT1dWLI7V42032341"/>
    <s v="970454_V09025245IBT1dWLI7V42032341"/>
    <n v="99500155708"/>
    <s v="Thành công"/>
    <s v="MBBANK IBFT"/>
    <s v=""/>
    <s v="Chuyển khoản"/>
    <n v="26000"/>
    <s v=""/>
    <s v="QR Code tĩnh đa năng"/>
    <s v="Chuyển khoản Ngân Hàng"/>
    <s v="Ngân hàng hoặc Ví khác"/>
    <s v="NGUYEN THI HOANG ANH chuyen tien.CT tu 0981644993 MBBANK IBFT tai MB"/>
    <s v="cfmuoithanhnhan"/>
    <x v="6"/>
  </r>
  <r>
    <s v="02-09-2025 10:17:42"/>
    <s v="970454_V09025245IBT1kJQ3T85J421695"/>
    <s v="970454_V09025245IBT1kJQ3T85J421695"/>
    <n v="99499762199"/>
    <s v="Thành công"/>
    <s v="NGUYEN NHAT HOANG"/>
    <s v=""/>
    <s v="Chuyển khoản"/>
    <n v="195000"/>
    <s v=""/>
    <s v="QR Code tĩnh đa năng"/>
    <s v="Chuyển khoản Ngân Hàng"/>
    <s v="Ngân hàng hoặc Ví khác"/>
    <s v="NGUYEN NHAT HOANG transfers FT25246906143659.CT tu 60888666888 NGUYEN NHAT HOANG tai TCB"/>
    <s v="chulonghhg"/>
    <x v="26"/>
  </r>
  <r>
    <s v="02-09-2025 10:17:31"/>
    <s v="970454_V09025245IBT1iWMXVFAI141801"/>
    <s v="970454_V09025245IBT1iWMXVFAI141801"/>
    <n v="99499761933"/>
    <s v="Thành công"/>
    <s v="LUU TUAN CUONG"/>
    <s v=""/>
    <s v="Chuyển khoản"/>
    <n v="36000"/>
    <s v=""/>
    <s v="QR Code tĩnh đa năng"/>
    <s v="Chuyển khoản Ngân Hàng"/>
    <s v="Ngân hàng hoặc Ví khác"/>
    <s v="LUU TUAN CUONG chuyen tien.CT tu 0903496457 LUU TUAN CUONG tai VPBank"/>
    <s v="cfmuoitruongdinh"/>
    <x v="9"/>
  </r>
  <r>
    <s v="02-09-2025 10:17:15"/>
    <s v="qrc-MOMOJQKW20230803-9901c71d-8fbc-4bd7-baee-2205107feba8"/>
    <s v="qrc-MOMOJQKW20230803-9901c71d-8fbc-4bd7-baee-2205107feba8"/>
    <n v="99500341837"/>
    <s v="Thành công"/>
    <s v="Nguyễn Thị Lan Anh"/>
    <s v="****6160"/>
    <s v="Thanh toán"/>
    <n v="45000"/>
    <s v=""/>
    <s v="QR Code tĩnh đa năng"/>
    <s v="Ví MoMo"/>
    <s v="Ví MoMo"/>
    <s v="Thanh toán cho  CÀ PHÊ MUỐI CHÚ LONG - 417 CỘNG HÒA"/>
    <s v="chulong417ch"/>
    <x v="21"/>
  </r>
  <r>
    <s v="02-09-2025 10:17:12"/>
    <s v="970454_V09025245BFTVG2AE4RJ8422169"/>
    <s v="970454_V09025245BFTVG2AE4RJ8422169"/>
    <n v="99499761386"/>
    <s v="Thành công"/>
    <s v="TRAN THI KIEU OANH"/>
    <s v=""/>
    <s v="Chuyển khoản"/>
    <n v="8000"/>
    <s v=""/>
    <s v="QR Code tĩnh đa năng"/>
    <s v="Chuyển khoản Ngân Hàng"/>
    <s v="Ngân hàng hoặc Ví khác"/>
    <s v="MBVCB.10765838106.5245BFTVG2AE4RJ8.TRAN THI KIEU OANH chuyen tien.CT tu 2866774050 TRAN THI KIEU OANH toi 99MM24313M01001841 MOMO_CA PHE MUOI CHU LONG tai BVBank"/>
    <s v="chulong17ntt"/>
    <x v="15"/>
  </r>
  <r>
    <s v="02-09-2025 10:17:05"/>
    <s v="970454_V09025245BFTVG2AE4RR4422204"/>
    <s v="970454_V09025245BFTVG2AE4RR4422204"/>
    <n v="99499761203"/>
    <s v="Thành công"/>
    <s v="KIM NGAN"/>
    <s v=""/>
    <s v="Chuyển khoản"/>
    <n v="33000"/>
    <s v=""/>
    <s v="QR Code tĩnh đa năng"/>
    <s v="Chuyển khoản Ngân Hàng"/>
    <s v="Ngân hàng hoặc Ví khác"/>
    <s v="MBVCB.10765838136.5245BFTVG2AE4RR4.KIM NGAN chuyen tien.CT tu 0441000800429 KIM NGAN toi 99MM24313M94001808 MOMO_CA PHE MUOI CHU LONG tai BVBank"/>
    <s v="chulonghvb"/>
    <x v="28"/>
  </r>
  <r>
    <s v="02-09-2025 10:17:00"/>
    <s v="970454_V09025245IBT1kJQ3T9QB418111"/>
    <s v="970454_V09025245IBT1kJQ3T9QB418111"/>
    <n v="99499761078"/>
    <s v="Thành công"/>
    <s v="DINH THI THU HUYEN"/>
    <s v=""/>
    <s v="Chuyển khoản"/>
    <n v="45000"/>
    <s v=""/>
    <s v="QR Code tĩnh đa năng"/>
    <s v="Chuyển khoản Ngân Hàng"/>
    <s v="Ngân hàng hoặc Ví khác"/>
    <s v="DINH THI THU HUYEN chuyen tien FT25246263061689.CT tu 19972606868686 DINH THI THU HUYEN tai TCB"/>
    <s v="cfmuoiduonglang"/>
    <x v="7"/>
  </r>
  <r>
    <s v="02-09-2025 10:16:59"/>
    <s v="970454_V09025245IBT1hQFCUMGV826900"/>
    <s v="970454_V09025245IBT1hQFCUMGV826900"/>
    <n v="99499761065"/>
    <s v="Thành công"/>
    <s v="SACOMBANK"/>
    <s v=""/>
    <s v="Chuyển khoản"/>
    <n v="16000"/>
    <s v=""/>
    <s v="QR Code tĩnh đa năng"/>
    <s v="Chuyển khoản Ngân Hàng"/>
    <s v="Ngân hàng hoặc Ví khác"/>
    <s v="IBFT TRINH NGUYEN NGOC THUY chuyen tien.CT tu 058110102005 SACOMBANK tai SACOMBANK"/>
    <s v="cfmuoinaninh"/>
    <x v="36"/>
  </r>
  <r>
    <s v="02-09-2025 10:16:54"/>
    <s v="970454_V09025245IBT1kJQ3T2US417765"/>
    <s v="970454_V09025245IBT1kJQ3T2US417765"/>
    <n v="99499760956"/>
    <s v="Thành công"/>
    <s v="NGUYEN MINH TU"/>
    <s v=""/>
    <s v="Chuyển khoản"/>
    <n v="87000"/>
    <s v=""/>
    <s v="QR Code tĩnh đa năng"/>
    <s v="Chuyển khoản Ngân Hàng"/>
    <s v="Ngân hàng hoặc Ví khác"/>
    <s v="NGUYEN MINH TU transfers FT25246467882257.CT tu 7918031803 NGUYEN MINH TU tai TCB"/>
    <s v="chulong884phuriengdo"/>
    <x v="14"/>
  </r>
  <r>
    <s v="02-09-2025 10:16:52"/>
    <s v="970454_V09025245IBT1dWLIGXNY037894"/>
    <s v="970454_V09025245IBT1dWLIGXNY037894"/>
    <n v="99499760882"/>
    <s v="Thành công"/>
    <s v="MBBANK IBFT"/>
    <s v=""/>
    <s v="Chuyển khoản"/>
    <n v="25000"/>
    <s v=""/>
    <s v="QR Code tĩnh đa năng"/>
    <s v="Chuyển khoản Ngân Hàng"/>
    <s v="Ngân hàng hoặc Ví khác"/>
    <s v="Nguyen Van An chuyen tien tu ViettelMoney.CT tu 9704229203111782804 MBBANK IBFT tai MB"/>
    <s v="chulong244tqd"/>
    <x v="34"/>
  </r>
  <r>
    <s v="02-09-2025 10:16:51"/>
    <s v="970454_V09025245IBT1dWLIGXFM025288"/>
    <s v="970454_V09025245IBT1dWLIGXFM025288"/>
    <n v="99499760877"/>
    <s v="Thành công"/>
    <s v="MBBANK IBFT"/>
    <s v=""/>
    <s v="Chuyển khoản"/>
    <n v="25000"/>
    <s v=""/>
    <s v="QR Code tĩnh đa năng"/>
    <s v="Chuyển khoản Ngân Hàng"/>
    <s v="Ngân hàng hoặc Ví khác"/>
    <s v="NGUYEN DUY LINH chuyen tien.CT tu 205198799999 MBBANK IBFT tai MB"/>
    <s v="cfmuoiduonglang"/>
    <x v="7"/>
  </r>
  <r>
    <s v="02-09-2025 10:16:49"/>
    <s v="970454_V09025245IBT1hQFCUMQY831295"/>
    <s v="970454_V09025245IBT1hQFCUMQY831295"/>
    <n v="99499760824"/>
    <s v="Thành công"/>
    <s v="SACOMBANK"/>
    <s v=""/>
    <s v="Chuyển khoản"/>
    <n v="16000"/>
    <s v=""/>
    <s v="QR Code tĩnh đa năng"/>
    <s v="Chuyển khoản Ngân Hàng"/>
    <s v="Ngân hàng hoặc Ví khác"/>
    <s v="IBFT NGUYEN THI MY HANH chuyen tien.CT tu 070150160144 SACOMBANK tai SACOMBANK"/>
    <s v="cfmuoitravinh"/>
    <x v="39"/>
  </r>
  <r>
    <s v="02-09-2025 10:16:38"/>
    <s v="qrc-MOMOJQKW20230803-7fbe2060-20be-4c91-a5ff-c9115d008838"/>
    <s v="qrc-MOMOJQKW20230803-7fbe2060-20be-4c91-a5ff-c9115d008838"/>
    <n v="99500089057"/>
    <s v="Thành công"/>
    <s v="Phan Đăng Tú"/>
    <s v="****9221"/>
    <s v="Thanh toán"/>
    <n v="33000"/>
    <s v=""/>
    <s v="QR Code tĩnh Emvco"/>
    <s v="Ví MoMo"/>
    <s v="Ví MoMo"/>
    <s v="Thanh toán cho CÀ PHÊ MUỐI CHÚ LONG - 87 HOÀNG HOA THÁM - VŨNG TÀU"/>
    <s v="chulong87hht"/>
    <x v="45"/>
  </r>
  <r>
    <s v="02-09-2025 10:16:23"/>
    <s v="970454_V09025245BFTVG2AE4J82413213"/>
    <s v="970454_V09025245BFTVG2AE4J82413213"/>
    <n v="99499760110"/>
    <s v="Thành công"/>
    <s v="DANG THI KIEU OANH"/>
    <s v=""/>
    <s v="Chuyển khoản"/>
    <n v="57000"/>
    <s v=""/>
    <s v="QR Code tĩnh đa năng"/>
    <s v="Chuyển khoản Ngân Hàng"/>
    <s v="Ngân hàng hoặc Ví khác"/>
    <s v="MBVCB.10765820666.5245BFTVG2AE4J82.DANG THI KIEU OANH chuyen tien.CT tu 0181002298284 DANG THI KIEU OANH toi 99MM24313M88002350 MOMO_CA PHE MUOI CHU LONG tai BVBank"/>
    <s v="cfmuoichulongclassic"/>
    <x v="0"/>
  </r>
  <r>
    <s v="02-09-2025 10:16:21"/>
    <s v="970454_V09025245IBT1iWMXVKXU989028"/>
    <s v="970454_V09025245IBT1iWMXVKXU989028"/>
    <n v="99499760063"/>
    <s v="Thành công"/>
    <s v="DANG THI THU HIEN"/>
    <s v=""/>
    <s v="Chuyển khoản"/>
    <n v="33000"/>
    <s v=""/>
    <s v="QR Code tĩnh đa năng"/>
    <s v="Chuyển khoản Ngân Hàng"/>
    <s v="Ngân hàng hoặc Ví khác"/>
    <s v="Dang Thi Thu Hien chuyen tien QR.CT tu 02382479702 DANG THI THU HIEN tai TPBank"/>
    <s v="chulongbentre"/>
    <x v="22"/>
  </r>
  <r>
    <s v="02-09-2025 10:16:18"/>
    <s v="970454_V09025245IBT1jWWP1EKQ152944"/>
    <s v="970454_V09025245IBT1jWWP1EKQ152944"/>
    <n v="99499759991"/>
    <s v="Thành công"/>
    <s v="TAT PHUONG LINH"/>
    <s v=""/>
    <s v="Chuyển khoản"/>
    <n v="50000"/>
    <s v=""/>
    <s v="QR Code tĩnh đa năng"/>
    <s v="Chuyển khoản Ngân Hàng"/>
    <s v="Ngân hàng hoặc Ví khác"/>
    <s v="TAT PHUONG LINH CHUYEN KHOAN-020925-10:16:17 152944.CT tu 33654107 TAT PHUONG LINH tai ACB"/>
    <s v="chulong07bl"/>
    <x v="24"/>
  </r>
  <r>
    <s v="02-09-2025 10:16:16"/>
    <s v="970454_V09025245BFTVG2AE4TCI415980"/>
    <s v="970454_V09025245BFTVG2AE4TCI415980"/>
    <n v="99499759928"/>
    <s v="Thành công"/>
    <s v="HUYNH VAN BAO KHANH"/>
    <s v=""/>
    <s v="Chuyển khoản"/>
    <n v="8000"/>
    <s v=""/>
    <s v="QR Code tĩnh đa năng"/>
    <s v="Chuyển khoản Ngân Hàng"/>
    <s v="Ngân hàng hoặc Ví khác"/>
    <s v="MBVCB.10765829011.5245BFTVG2AE4TCI.HUYNH VAN BAO KHANH chuyen tien.CT tu 1031117979 HUYNH VAN BAO KHANH toi 99MM24313M01001841 MOMO_CA PHE MUOI CHU LONG tai BVBank"/>
    <s v="chulong17ntt"/>
    <x v="15"/>
  </r>
  <r>
    <s v="02-09-2025 10:15:45"/>
    <s v="970454_V09025245NAMAA22T6N5S846095"/>
    <s v="970454_V09025245NAMAA22T6N5S846095"/>
    <n v="99499659042"/>
    <s v="Thành công"/>
    <s v="PHAM PHUONG NGHI"/>
    <s v=""/>
    <s v="Chuyển khoản"/>
    <n v="16000"/>
    <s v=""/>
    <s v="QR Code tĩnh đa năng"/>
    <s v="Chuyển khoản Ngân Hàng"/>
    <s v="Ngân hàng hoặc Ví khác"/>
    <s v="PHAM PHUONG NGHI CHUYEN KHOAN"/>
    <s v="chulong187llq"/>
    <x v="16"/>
  </r>
  <r>
    <s v="02-09-2025 10:15:14"/>
    <s v="970454_V09025245IBT1hQFCUCSE819682"/>
    <s v="970454_V09025245IBT1hQFCUCSE819682"/>
    <n v="99499658174"/>
    <s v="Thành công"/>
    <s v="SACOMBANK"/>
    <s v=""/>
    <s v="Chuyển khoản"/>
    <n v="32000"/>
    <s v=""/>
    <s v="QR Code tĩnh đa năng"/>
    <s v="Chuyển khoản Ngân Hàng"/>
    <s v="Ngân hàng hoặc Ví khác"/>
    <s v="IBFT NGUYEN THI KIEU OANH chuyen tien.CT tu 050378055971 SACOMBANK tai SACOMBANK"/>
    <s v="cfmuoitrangbom"/>
    <x v="2"/>
  </r>
  <r>
    <s v="02-09-2025 10:14:46"/>
    <s v="970454_V09025245IBT1hQFCUJYW818964"/>
    <s v="970454_V09025245IBT1hQFCUJYW818964"/>
    <n v="99499657451"/>
    <s v="Thành công"/>
    <s v="SACOMBANK"/>
    <s v=""/>
    <s v="Chuyển khoản"/>
    <n v="25000"/>
    <s v=""/>
    <s v="QR Code tĩnh đa năng"/>
    <s v="Chuyển khoản Ngân Hàng"/>
    <s v="Ngân hàng hoặc Ví khác"/>
    <s v="IBFT TRIEU THI TUYET TRINH chuyen tien.CT tu 060281278668 SACOMBANK tai SACOMBANK"/>
    <s v="cfmuoitrangbom"/>
    <x v="2"/>
  </r>
  <r>
    <s v="02-09-2025 10:14:38"/>
    <s v="970454_V09025245IBT1dWLIGUL8026960"/>
    <s v="970454_V09025245IBT1dWLIGUL8026960"/>
    <n v="99499657295"/>
    <s v="Thành công"/>
    <s v="MBBANK IBFT"/>
    <s v=""/>
    <s v="Chuyển khoản"/>
    <n v="50000"/>
    <s v=""/>
    <s v="QR Code tĩnh đa năng"/>
    <s v="Chuyển khoản Ngân Hàng"/>
    <s v="Ngân hàng hoặc Ví khác"/>
    <s v="NGUYEN THI THU HIEN chuyen tien cf.CT tu 0720166868688 MBBANK IBFT tai MB"/>
    <s v="cfmuoitruongdinh"/>
    <x v="9"/>
  </r>
  <r>
    <s v="02-09-2025 10:14:38"/>
    <s v="970454_V09025245IBT1iWMXV8RY979949"/>
    <s v="970454_V09025245IBT1iWMXV8RY979949"/>
    <n v="99499657292"/>
    <s v="Thành công"/>
    <s v="BUI THI XUYEN"/>
    <s v=""/>
    <s v="Chuyển khoản"/>
    <n v="120000"/>
    <s v=""/>
    <s v="QR Code tĩnh đa năng"/>
    <s v="Chuyển khoản Ngân Hàng"/>
    <s v="Ngân hàng hoặc Ví khác"/>
    <s v="Bui Thi Xuyen chuyen tien QR.CT tu 04673319001 BUI THI XUYEN tai TPBank"/>
    <s v="cfmuoithanhnhan"/>
    <x v="6"/>
  </r>
  <r>
    <s v="02-09-2025 10:14:37"/>
    <s v="970454_V09025245IBT1aWWSTSJM343259"/>
    <s v="970454_V09025245IBT1aWWSTSJM343259"/>
    <n v="99499657254"/>
    <s v="Thành công"/>
    <s v="SHBMB"/>
    <s v=""/>
    <s v="Chuyển khoản"/>
    <n v="66000"/>
    <s v=""/>
    <s v="QR Code tĩnh đa năng"/>
    <s v="Chuyển khoản Ngân Hàng"/>
    <s v="Ngân hàng hoặc Ví khác"/>
    <s v="NGUYEN THI HONG NHUNG chuyen tien.CT tu 0987122294 SHBMB tai SHB"/>
    <s v="cfmuoiduonglang"/>
    <x v="7"/>
  </r>
  <r>
    <s v="02-09-2025 10:14:33"/>
    <s v="970454_V09025245IBT1cWJZGLME074333"/>
    <s v="970454_V09025245IBT1cWJZGLME074333"/>
    <n v="99499657128"/>
    <s v="Thành công"/>
    <s v="NGUYEN VAN BI"/>
    <s v=""/>
    <s v="Chuyển khoản"/>
    <n v="16000"/>
    <s v=""/>
    <s v="QR Code tĩnh đa năng"/>
    <s v="Chuyển khoản Ngân Hàng"/>
    <s v="Ngân hàng hoặc Ví khác"/>
    <s v="QR - NGUYEN VAN BI Chuyen tien.CT tu 103871267150 NGUYEN VAN BI tai Vietin"/>
    <s v="chulongnhc"/>
    <x v="31"/>
  </r>
  <r>
    <s v="02-09-2025 10:14:30"/>
    <s v="970454_V09025245IBT1jWWP1BFV150321"/>
    <s v="970454_V09025245IBT1jWWP1BFV150321"/>
    <n v="99499657051"/>
    <s v="Thành công"/>
    <s v="TRINH QUOC HUY"/>
    <s v=""/>
    <s v="Chuyển khoản"/>
    <n v="53000"/>
    <s v=""/>
    <s v="QR Code tĩnh đa năng"/>
    <s v="Chuyển khoản Ngân Hàng"/>
    <s v="Ngân hàng hoặc Ví khác"/>
    <s v="TRINH QUOC HUY CHUYEN KHOAN-020925-10:14:29 150321.CT tu 3859171 TRINH QUOC HUY tai ACB"/>
    <s v="cfmuoinaninh"/>
    <x v="36"/>
  </r>
  <r>
    <s v="02-09-2025 10:14:07"/>
    <s v="qrc-MOMOJQKW20230803-40a73342-bd14-445c-8ed5-91340786237f"/>
    <s v="qrc-MOMOJQKW20230803-40a73342-bd14-445c-8ed5-91340786237f"/>
    <n v="99499923434"/>
    <s v="Thành công"/>
    <s v="Võ Đặng Ngân Quỳnh"/>
    <s v="****4024"/>
    <s v="Thanh toán"/>
    <n v="44000"/>
    <s v=""/>
    <s v="QR Code tĩnh đa năng"/>
    <s v="Ví MoMo"/>
    <s v="Ví MoMo"/>
    <s v="Thanh toán cho  CÀ PHÊ MUỐI CHÚ LONG - 67 HẬU GIANG"/>
    <s v="chulong67hg"/>
    <x v="4"/>
  </r>
  <r>
    <s v="02-09-2025 10:13:59"/>
    <s v="970454_V09025245IBT1aWWSTCPQ113555"/>
    <s v="970454_V09025245IBT1aWWSTCPQ113555"/>
    <n v="99499656003"/>
    <s v="Thành công"/>
    <s v="KlbFundtransfer247 MOMOCA PHE MUOI CHU LONG"/>
    <s v=""/>
    <s v="Chuyển khoản"/>
    <n v="80000"/>
    <s v=""/>
    <s v="QR Code tĩnh đa năng"/>
    <s v="Chuyển khoản Ngân Hàng"/>
    <s v="Ngân hàng hoặc Ví khác"/>
    <s v="NGUYEN THI THANH XUAN chuyen tien.CT tu 6123456 KlbFundtransfer247 MOMOCA PHE MUOI CHU LONG  tai KLB"/>
    <s v="cfmuoithungdao"/>
    <x v="11"/>
  </r>
  <r>
    <s v="02-09-2025 10:13:58"/>
    <s v="qrc-MOMOJQKW20230803-e644eef8-b4bf-48bc-8716-4477a3c6adb5"/>
    <s v="qrc-MOMOJQKW20230803-e644eef8-b4bf-48bc-8716-4477a3c6adb5"/>
    <n v="99499921621"/>
    <s v="Thành công"/>
    <s v="Nguyễn Minh Hoàng"/>
    <s v="****6904"/>
    <s v="Thanh toán"/>
    <n v="50000"/>
    <s v=""/>
    <s v="QR Code tĩnh đa năng"/>
    <s v="Ví MoMo"/>
    <s v="Ví MoMo"/>
    <s v="Thanh toán cho  CÀ PHÊ MUỐI CHÚ LONG - 421 CỘNG HÒA"/>
    <s v="chulong421ch"/>
    <x v="41"/>
  </r>
  <r>
    <s v="02-09-2025 10:13:54"/>
    <s v="970454_V09025245VNIBJ2LLGE3S642254"/>
    <s v="970454_V09025245VNIBJ2LLGE3S642254"/>
    <n v="99499655826"/>
    <s v="Thành công"/>
    <s v="NGO KIM YEN"/>
    <s v=""/>
    <s v="Chuyển khoản"/>
    <n v="62000"/>
    <s v=""/>
    <s v="QR Code tĩnh đa năng"/>
    <s v="Chuyển khoản Ngân Hàng"/>
    <s v="Ngân hàng hoặc Ví khác"/>
    <s v="NGO KIM YEN CHUYEN TIEN DEN MOMO_CA PHE MUOI CHU LONG - 99MM23356M40018753"/>
    <s v="chulong71hg"/>
    <x v="30"/>
  </r>
  <r>
    <s v="02-09-2025 10:13:34"/>
    <s v="970454_V09025245BFTVG2AE4AS6394381"/>
    <s v="970454_V09025245BFTVG2AE4AS6394381"/>
    <n v="99499273116"/>
    <s v="Thành công"/>
    <s v="NGUYEN TRONG THINH"/>
    <s v=""/>
    <s v="Chuyển khoản"/>
    <n v="41000"/>
    <s v=""/>
    <s v="QR Code tĩnh đa năng"/>
    <s v="Chuyển khoản Ngân Hàng"/>
    <s v="Ngân hàng hoặc Ví khác"/>
    <s v="MBVCB.10765795977.5245BFTVG2AE4AS6.NGUYEN TRONG THINH chuyen tien.CT tu 0021000505948 NGUYEN TRONG THINH toi 99MM23356M93020162 MOMO_CA PHE MUOI CHU LONG tai BVBank"/>
    <s v="cfmuoitruongdinh"/>
    <x v="9"/>
  </r>
  <r>
    <s v="02-09-2025 10:13:06"/>
    <s v="970454_V09025245IBT1iWMXVCQX972859"/>
    <s v="970454_V09025245IBT1iWMXVCQX972859"/>
    <n v="99499272379"/>
    <s v="Thành công"/>
    <s v="TRAN THI PHI NHUNG"/>
    <s v=""/>
    <s v="Chuyển khoản"/>
    <n v="16000"/>
    <s v=""/>
    <s v="QR Code tĩnh đa năng"/>
    <s v="Chuyển khoản Ngân Hàng"/>
    <s v="Ngân hàng hoặc Ví khác"/>
    <s v="TRAN THI PHI NHUNG chuyen tien.CT tu 05765683901 TRAN THI PHI NHUNG tai TPBank"/>
    <s v="chulongcmt8"/>
    <x v="29"/>
  </r>
  <r>
    <s v="02-09-2025 10:12:53"/>
    <s v="970454_V09025245IBT1kJQ3L1MZ397843"/>
    <s v="970454_V09025245IBT1kJQ3L1MZ397843"/>
    <n v="99499272001"/>
    <s v="Thành công"/>
    <s v="VND-TGTT-BUI LE NHU QUYNH"/>
    <s v=""/>
    <s v="Chuyển khoản"/>
    <n v="33000"/>
    <s v=""/>
    <s v="QR Code tĩnh đa năng"/>
    <s v="Chuyển khoản Ngân Hàng"/>
    <s v="Ngân hàng hoặc Ví khác"/>
    <s v="BUI LE NHU QUYNH chuyen tien FT25246900055808.CT tu 19037616510012 VND-TGTT-BUI LE NHU QUYNH tai TCB"/>
    <s v="chulong884phuriengdo"/>
    <x v="14"/>
  </r>
  <r>
    <s v="02-09-2025 10:12:52"/>
    <s v="970454_V09025245IBT1dWLIARRB017533"/>
    <s v="970454_V09025245IBT1dWLIARRB017533"/>
    <n v="99499271968"/>
    <s v="Thành công"/>
    <s v="MBBANK IBFT"/>
    <s v=""/>
    <s v="Chuyển khoản"/>
    <n v="24000"/>
    <s v=""/>
    <s v="QR Code tĩnh đa năng"/>
    <s v="Chuyển khoản Ngân Hàng"/>
    <s v="Ngân hàng hoặc Ví khác"/>
    <s v="NGUYEN MINH THANH chuyen tien.CT tu 020281092 MBBANK IBFT tai MB"/>
    <s v="cfmuoichulongclassic"/>
    <x v="0"/>
  </r>
  <r>
    <s v="02-09-2025 10:12:42"/>
    <s v="970454_V09025245IBT1dWLIAX79003784"/>
    <s v="970454_V09025245IBT1dWLIAX79003784"/>
    <n v="99499271674"/>
    <s v="Thành công"/>
    <s v="MBBANK IBFT"/>
    <s v=""/>
    <s v="Chuyển khoản"/>
    <n v="56000"/>
    <s v=""/>
    <s v="QR Code tĩnh đa năng"/>
    <s v="Chuyển khoản Ngân Hàng"/>
    <s v="Ngân hàng hoặc Ví khác"/>
    <s v="PHAM QUOC HUNG chuyen tien.CT tu 0845870170 MBBANK IBFT tai MB"/>
    <s v="cfmuoithanhnhan"/>
    <x v="6"/>
  </r>
  <r>
    <s v="02-09-2025 10:12:41"/>
    <s v="970454_V09025245IBT1iWMXVWAJ134266"/>
    <s v="970454_V09025245IBT1iWMXVWAJ134266"/>
    <n v="99499271666"/>
    <s v="Thành công"/>
    <s v="PHAN THI KIM LINH"/>
    <s v=""/>
    <s v="Chuyển khoản"/>
    <n v="8000"/>
    <s v=""/>
    <s v="QR Code tĩnh đa năng"/>
    <s v="Chuyển khoản Ngân Hàng"/>
    <s v="Ngân hàng hoặc Ví khác"/>
    <s v="PHAN THI KIM LINH chuyen tien.CT tu 156619698 PHAN THI KIM LINH tai VPBank"/>
    <s v="chulongnhc"/>
    <x v="31"/>
  </r>
  <r>
    <s v="02-09-2025 10:12:32"/>
    <s v="970454_V09025245BFTVG2AE4YLT386242"/>
    <s v="970454_V09025245BFTVG2AE4YLT386242"/>
    <n v="99499271406"/>
    <s v="Thành công"/>
    <s v="NGUYEN THI THANH THAO"/>
    <s v=""/>
    <s v="Chuyển khoản"/>
    <n v="33000"/>
    <s v=""/>
    <s v="QR Code tĩnh đa năng"/>
    <s v="Chuyển khoản Ngân Hàng"/>
    <s v="Ngân hàng hoặc Ví khác"/>
    <s v="MBVCB.10765788123.5245BFTVG2AE4YLT.NGUYEN THI THANH THAO chuyen tien.CT tu 1031696204 NGUYEN THI THANH THAO toi 99MM23359M61018006 MOMO_CA PHE MUOI CHU LONG tai BVBank"/>
    <s v="chulongbentre"/>
    <x v="22"/>
  </r>
  <r>
    <s v="02-09-2025 10:12:31"/>
    <s v="970454_V09025245IBT1kJQ3HNH7395923"/>
    <s v="970454_V09025245IBT1kJQ3HNH7395923"/>
    <n v="99499271380"/>
    <s v="Thành công"/>
    <s v="VND-TGTT-NGUYEN THAI LIEN"/>
    <s v=""/>
    <s v="Chuyển khoản"/>
    <n v="32000"/>
    <s v=""/>
    <s v="QR Code tĩnh đa năng"/>
    <s v="Chuyển khoản Ngân Hàng"/>
    <s v="Ngân hàng hoặc Ví khác"/>
    <s v="NGUYEN THAI LIEN chuyen tien FT25246796671957.CT tu 19036497457012 VND-TGTT-NGUYEN THAI LIEN tai TCB"/>
    <s v="cfmuoitruongdinh"/>
    <x v="9"/>
  </r>
  <r>
    <s v="02-09-2025 10:11:56"/>
    <s v="970454_V09025245IBT1eWKC6K26611129"/>
    <s v="970454_V09025245IBT1eWKC6K26611129"/>
    <n v="99499270468"/>
    <s v="Thành công"/>
    <s v="DANG CONG DANH"/>
    <s v=""/>
    <s v="Chuyển khoản"/>
    <n v="32000"/>
    <s v=""/>
    <s v="QR Code tĩnh đa năng"/>
    <s v="Chuyển khoản Ngân Hàng"/>
    <s v="Ngân hàng hoặc Ví khác"/>
    <s v="DANG CONG DANH Chuyen tien.CT tu 6502759847 DANG CONG DANH  tai BIDV"/>
    <s v="chulong244tqd"/>
    <x v="34"/>
  </r>
  <r>
    <s v="02-09-2025 10:11:49"/>
    <s v="970454_V09025245IBT1hQFC8HU4816036"/>
    <s v="970454_V09025245IBT1hQFC8HU4816036"/>
    <n v="99499270205"/>
    <s v="Thành công"/>
    <s v="SACOMBANK"/>
    <s v=""/>
    <s v="Chuyển khoản"/>
    <n v="8000"/>
    <s v=""/>
    <s v="QR Code tĩnh đa năng"/>
    <s v="Chuyển khoản Ngân Hàng"/>
    <s v="Ngân hàng hoặc Ví khác"/>
    <s v="IBFT NGUYEN THANH DAT chuyen tien.CT tu 070153021293 SACOMBANK tai SACOMBANK"/>
    <s v="cfmuoipquoc"/>
    <x v="3"/>
  </r>
  <r>
    <s v="02-09-2025 10:11:49"/>
    <s v="970454_V09025245IBT1kJQ3HL56392426"/>
    <s v="970454_V09025245IBT1kJQ3HL56392426"/>
    <n v="99499270191"/>
    <s v="Thành công"/>
    <s v="LE MINH DUY"/>
    <s v=""/>
    <s v="Chuyển khoản"/>
    <n v="33000"/>
    <s v=""/>
    <s v="QR Code tĩnh đa năng"/>
    <s v="Chuyển khoản Ngân Hàng"/>
    <s v="Ngân hàng hoặc Ví khác"/>
    <s v="LE MINH DUY  chuyen tien FT25246421365333.CT tu 19036979510018 LE MINH DUY tai TCB"/>
    <s v="cfmuoiqtr"/>
    <x v="17"/>
  </r>
  <r>
    <s v="02-09-2025 10:11:38"/>
    <s v="970454_V09025245IBT1dWLIAKHD010924"/>
    <s v="970454_V09025245IBT1dWLIAKHD010924"/>
    <n v="99499159908"/>
    <s v="Thành công"/>
    <s v="MBBANK IBFT"/>
    <s v=""/>
    <s v="Chuyển khoản"/>
    <n v="24000"/>
    <s v=""/>
    <s v="QR Code tĩnh đa năng"/>
    <s v="Chuyển khoản Ngân Hàng"/>
    <s v="Ngân hàng hoặc Ví khác"/>
    <s v="NGUYEN TAN VIET chuyen tien.CT tu 1916081991 MBBANK IBFT tai MB"/>
    <s v="cfmuoithanhnhan"/>
    <x v="6"/>
  </r>
  <r>
    <s v="02-09-2025 10:11:28"/>
    <s v="970454_V09025245BFTVG2AER5AI377904"/>
    <s v="970454_V09025245BFTVG2AER5AI377904"/>
    <n v="99499159638"/>
    <s v="Thành công"/>
    <s v="DOAN QUYNH THAO"/>
    <s v=""/>
    <s v="Chuyển khoản"/>
    <n v="25000"/>
    <s v=""/>
    <s v="QR Code tĩnh đa năng"/>
    <s v="Chuyển khoản Ngân Hàng"/>
    <s v="Ngân hàng hoặc Ví khác"/>
    <s v="MBVCB.10765762283.5245BFTVG2AER5AI.DOAN QUYNH THAO chuyen tien.CT tu 0281000419048 DOAN QUYNH THAO toi 99MM24158M57035143 MOMO_CA PHE MUOI CHU LONG tai BVBank"/>
    <s v="chulong101tqd"/>
    <x v="32"/>
  </r>
  <r>
    <s v="02-09-2025 10:11:08"/>
    <s v="qrc-MOMOJQKW20230803-47ac097d-9344-45b1-ba0b-febcc67d5e4e"/>
    <s v="qrc-MOMOJQKW20230803-47ac097d-9344-45b1-ba0b-febcc67d5e4e"/>
    <n v="99499564640"/>
    <s v="Thành công"/>
    <s v="Nguyễn Thị Diểm Hương"/>
    <s v="****1469"/>
    <s v="Thanh toán"/>
    <n v="75000"/>
    <s v=""/>
    <s v="QR Code tĩnh đa năng"/>
    <s v="Ví MoMo"/>
    <s v="Ví MoMo"/>
    <s v="Thanh toán cho  CÀ PHÊ MUỐI CHÚ LONG - 07 BÌNH LONG"/>
    <s v="chulong07bl"/>
    <x v="24"/>
  </r>
  <r>
    <s v="02-09-2025 10:11:04"/>
    <s v="qrc-MOMOJQKW20230803-844638a2-bca5-4bf8-9176-06b65d2a4c18"/>
    <s v="qrc-MOMOJQKW20230803-844638a2-bca5-4bf8-9176-06b65d2a4c18"/>
    <n v="99499564274"/>
    <s v="Thành công"/>
    <s v="Vũ Thị Hoài Thương"/>
    <s v="****7732"/>
    <s v="Thanh toán"/>
    <n v="40000"/>
    <s v=""/>
    <s v="QR Code tĩnh đa năng"/>
    <s v="Ví MoMo"/>
    <s v="Ví MoMo"/>
    <s v="Thanh toán cho  CÀ PHÊ MUỐI CHÚ LONG - NGUYỄN AN NINH - BÌNH DƯƠNG"/>
    <s v="cfmuoinaninh"/>
    <x v="36"/>
  </r>
  <r>
    <s v="02-09-2025 10:11:01"/>
    <s v="JPEVB9LM12H8BUGD07ZN"/>
    <s v="JPEVB9LM12H8BUGD07ZN"/>
    <n v="99499563694"/>
    <s v="Thành công"/>
    <s v="Kiều Anh Thư"/>
    <s v="****1987"/>
    <s v="Thanh toán"/>
    <n v="8000"/>
    <s v=""/>
    <s v="QR Code động đa năng"/>
    <s v="Ví MoMo"/>
    <s v="Ví MoMo"/>
    <s v="JPEVB9LM12H8BUGD07ZN"/>
    <s v="chulong301ndc"/>
    <x v="5"/>
  </r>
  <r>
    <s v="02-09-2025 10:10:56"/>
    <s v="970454_V09025245IBT1dWLIABIK995011"/>
    <s v="970454_V09025245IBT1dWLIABIK995011"/>
    <n v="99499158585"/>
    <s v="Thành công"/>
    <s v="MBBANK IBFT"/>
    <s v=""/>
    <s v="Chuyển khoản"/>
    <n v="194000"/>
    <s v=""/>
    <s v="QR Code tĩnh đa năng"/>
    <s v="Chuyển khoản Ngân Hàng"/>
    <s v="Ngân hàng hoặc Ví khác"/>
    <s v="PHAM THI KIM HONG chuyen tien.CT tu 0948159199 MBBANK IBFT tai MB"/>
    <s v="chulong244tqd"/>
    <x v="34"/>
  </r>
  <r>
    <s v="02-09-2025 10:10:51"/>
    <s v="qrc-MOMOJQKW20230803-bd1ae994-f534-4fb1-9403-3f336b7acb7b"/>
    <s v="qrc-MOMOJQKW20230803-bd1ae994-f534-4fb1-9403-3f336b7acb7b"/>
    <n v="99499561460"/>
    <s v="Thành công"/>
    <s v="Nguyễn Trung Tín"/>
    <s v="****9340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10:34"/>
    <s v="JPEV14K5TJ5QPLKK0A9D"/>
    <s v="JPEV14K5TJ5QPLKK0A9D"/>
    <n v="99499458189"/>
    <s v="Thành công"/>
    <s v="Kiều Anh Thư"/>
    <s v="****1987"/>
    <s v="Thanh toán"/>
    <n v="8000"/>
    <s v=""/>
    <s v="QR Code động đa năng"/>
    <s v="Ví MoMo"/>
    <s v="Ví MoMo"/>
    <s v="JPEV14K5TJ5QPLKK0A9D"/>
    <s v="chulong301ndc"/>
    <x v="5"/>
  </r>
  <r>
    <s v="02-09-2025 10:10:28"/>
    <s v="qrc-MOMOJQKW20230803-695ecb17-5da1-4d24-96ab-fe4ef635eba5"/>
    <s v="qrc-MOMOJQKW20230803-695ecb17-5da1-4d24-96ab-fe4ef635eba5"/>
    <n v="99499457445"/>
    <s v="Thành công"/>
    <s v="Nguyễn Trung Tín"/>
    <s v="****9340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10:16"/>
    <s v="qrc-MOMOJQKW20230803-faa9d0d0-e7cc-48df-b273-1e1b2f0d3573"/>
    <s v="qrc-MOMOJQKW20230803-faa9d0d0-e7cc-48df-b273-1e1b2f0d3573"/>
    <n v="99499385959"/>
    <s v="Thành công"/>
    <s v="Nguyễn Thị Ngọc Ngân"/>
    <s v="****7251"/>
    <s v="Thanh toán"/>
    <n v="16000"/>
    <s v=""/>
    <s v="QR Code tĩnh đa năng"/>
    <s v="Ví MoMo"/>
    <s v="Ví MoMo"/>
    <s v="Thanh toán cho  CÀ PHÊ MUỐI CHÚ LONG - HUỲNH TẤN PHÁT"/>
    <s v="cfmuoihtp"/>
    <x v="42"/>
  </r>
  <r>
    <s v="02-09-2025 10:10:12"/>
    <s v="970454_V09025245IBT1dWLIAII6991269"/>
    <s v="970454_V09025245IBT1dWLIAII6991269"/>
    <n v="99499157358"/>
    <s v="Thành công"/>
    <s v="MBBANK IBFT"/>
    <s v=""/>
    <s v="Chuyển khoản"/>
    <n v="8000"/>
    <s v=""/>
    <s v="QR Code tĩnh đa năng"/>
    <s v="Chuyển khoản Ngân Hàng"/>
    <s v="Ngân hàng hoặc Ví khác"/>
    <s v="NGUYEN HO HONG THAM chuyen tien.CT tu 0565107214 MBBANK IBFT tai MB"/>
    <s v="cfmuoihtp"/>
    <x v="42"/>
  </r>
  <r>
    <s v="02-09-2025 10:09:56"/>
    <s v="qrc-MOMOJQKW20230803-7a7d70db-015d-4736-87d7-1bb3efb64b06"/>
    <s v="qrc-MOMOJQKW20230803-7a7d70db-015d-4736-87d7-1bb3efb64b06"/>
    <n v="99499450957"/>
    <s v="Thành công"/>
    <s v="Trần Thị Thúy"/>
    <s v="****1147"/>
    <s v="Thanh toán"/>
    <n v="36000"/>
    <s v=""/>
    <s v="QR Code tĩnh đa năng"/>
    <s v="Ví MoMo"/>
    <s v="Ví MoMo"/>
    <s v="Thanh toán cho  CÀ PHÊ MUỐI CHÚ LONG - 137A NGUYỄN HỮU CẢNH"/>
    <s v="chulongnhc"/>
    <x v="31"/>
  </r>
  <r>
    <s v="02-09-2025 10:09:45"/>
    <s v="970454_V09025245IBT1iWMXD4LC129635"/>
    <s v="970454_V09025245IBT1iWMXD4LC129635"/>
    <n v="99498884918"/>
    <s v="Thành công"/>
    <s v="NGUYEN THUY HANG"/>
    <s v=""/>
    <s v="Chuyển khoản"/>
    <n v="25000"/>
    <s v=""/>
    <s v="QR Code tĩnh đa năng"/>
    <s v="Chuyển khoản Ngân Hàng"/>
    <s v="Ngân hàng hoặc Ví khác"/>
    <s v="NGUYEN THUY HANG transfer.CT tu 226468072 NGUYEN THUY HANG tai VPBank"/>
    <s v="cfmuoitruongdinh"/>
    <x v="9"/>
  </r>
  <r>
    <s v="02-09-2025 10:09:43"/>
    <s v="970454_V09025245IBT1dWLIASP8001346"/>
    <s v="970454_V09025245IBT1dWLIASP8001346"/>
    <n v="99498884818"/>
    <s v="Thành công"/>
    <s v="MBBANK IBFT"/>
    <s v=""/>
    <s v="Chuyển khoản"/>
    <n v="8000"/>
    <s v=""/>
    <s v="QR Code tĩnh đa năng"/>
    <s v="Chuyển khoản Ngân Hàng"/>
    <s v="Ngân hàng hoặc Ví khác"/>
    <s v="TRAN VAN KHUONG chuyen tien.CT tu 0972239009 MBBANK IBFT tai MB"/>
    <s v="cfmuoiqtr"/>
    <x v="17"/>
  </r>
  <r>
    <s v="02-09-2025 10:09:42"/>
    <s v="970454_V09025245IBT1dWLIAS8B988991"/>
    <s v="970454_V09025245IBT1dWLIAS8B988991"/>
    <n v="99498884806"/>
    <s v="Thành công"/>
    <s v="MBBANK IBFT"/>
    <s v=""/>
    <s v="Chuyển khoản"/>
    <n v="8000"/>
    <s v=""/>
    <s v="QR Code tĩnh đa năng"/>
    <s v="Chuyển khoản Ngân Hàng"/>
    <s v="Ngân hàng hoặc Ví khác"/>
    <s v="DO VO TRUONG SON chuyen tien.CT tu 00224737777 MBBANK IBFT tai MB"/>
    <s v="cfmuoiqtr"/>
    <x v="17"/>
  </r>
  <r>
    <s v="02-09-2025 10:09:33"/>
    <s v="qrc-MOMOJQKW20230803-96d2eeb3-fabb-40a7-a248-ad9786298cf2"/>
    <s v="qrc-MOMOJQKW20230803-96d2eeb3-fabb-40a7-a248-ad9786298cf2"/>
    <n v="99499366571"/>
    <s v="Thành công"/>
    <s v="Trương Thị Hoàng Yến"/>
    <s v="****8224"/>
    <s v="Thanh toán"/>
    <n v="8000"/>
    <s v=""/>
    <s v="QR Code tĩnh đa năng"/>
    <s v="Ví MoMo"/>
    <s v="Ví MoMo"/>
    <s v="Thanh toán cho   CÀ PHÊ MUỐI CHÚ LONG - HUỲNH TẤN PHÁT"/>
    <s v="cfmuoihtp"/>
    <x v="42"/>
  </r>
  <r>
    <s v="02-09-2025 10:09:29"/>
    <s v="970454_V09025245IBT1iWMXDB2I954018"/>
    <s v="970454_V09025245IBT1iWMXDB2I954018"/>
    <n v="99498884428"/>
    <s v="Thành công"/>
    <s v="NGUYEN VAN BINH"/>
    <s v=""/>
    <s v="Chuyển khoản"/>
    <n v="18000"/>
    <s v=""/>
    <s v="QR Code tĩnh đa năng"/>
    <s v="Chuyển khoản Ngân Hàng"/>
    <s v="Ngân hàng hoặc Ví khác"/>
    <s v="Nguyen Van Binh chuyen tien QR.CT tu 77719899999 NGUYEN VAN BINH tai TPBank"/>
    <s v="cfmuoiduonglang"/>
    <x v="7"/>
  </r>
  <r>
    <s v="02-09-2025 10:09:15"/>
    <s v="qrc-MOMOJQKW20230803-6412eb88-6a73-4b3b-ad03-0844e33b2e3e"/>
    <s v="qrc-MOMOJQKW20230803-6412eb88-6a73-4b3b-ad03-0844e33b2e3e"/>
    <n v="99499264951"/>
    <s v="Thành công"/>
    <s v="Nguyễn Thị Ngọc Ngân"/>
    <s v="****7251"/>
    <s v="Thanh toán"/>
    <n v="8000"/>
    <s v=""/>
    <s v="QR Code tĩnh đa năng"/>
    <s v="Ví MoMo"/>
    <s v="Ví MoMo"/>
    <s v="Thanh toán cho  CÀ PHÊ MUỐI CHÚ LONG - HUỲNH TẤN PHÁT"/>
    <s v="cfmuoihtp"/>
    <x v="42"/>
  </r>
  <r>
    <s v="02-09-2025 10:08:52"/>
    <s v="970454_V09025245IBT1iWMXDU4G950696"/>
    <s v="970454_V09025245IBT1iWMXDU4G950696"/>
    <n v="99498883338"/>
    <s v="Thành công"/>
    <s v="BUI THU HONG"/>
    <s v=""/>
    <s v="Chuyển khoản"/>
    <n v="33000"/>
    <s v=""/>
    <s v="QR Code tĩnh đa năng"/>
    <s v="Chuyển khoản Ngân Hàng"/>
    <s v="Ngân hàng hoặc Ví khác"/>
    <s v="Bui Thu Hong chuyen tien QR.CT tu 82998091981 BUI THU HONG tai TPBank"/>
    <s v="chulong68"/>
    <x v="1"/>
  </r>
  <r>
    <s v="02-09-2025 10:08:09"/>
    <s v="970454_V09025245IBT1kJQ3ZTDI374093"/>
    <s v="970454_V09025245IBT1kJQ3ZTDI374093"/>
    <n v="99498881833"/>
    <s v="Thành công"/>
    <s v="VND-TGTT-CHU HAI YEN"/>
    <s v=""/>
    <s v="Chuyển khoản"/>
    <n v="16000"/>
    <s v=""/>
    <s v="QR Code tĩnh đa năng"/>
    <s v="Chuyển khoản Ngân Hàng"/>
    <s v="Ngân hàng hoặc Ví khác"/>
    <s v="CHU HAI YEN chuyen tien FT25246965400006.CT tu 19033734420014 VND-TGTT-CHU HAI YEN tai TCB"/>
    <s v="cfmuoitruongdinh"/>
    <x v="9"/>
  </r>
  <r>
    <s v="02-09-2025 10:08:06"/>
    <s v="JPEV14K5TBBS0AQT0VCL"/>
    <s v="JPEV14K5TBBS0AQT0VCL"/>
    <n v="99499155430"/>
    <s v="Thành công"/>
    <s v="Nguyễn Phước Sang"/>
    <s v="****7804"/>
    <s v="Thanh toán"/>
    <n v="43000"/>
    <s v=""/>
    <s v="QR Code động đa năng"/>
    <s v="Ví MoMo"/>
    <s v="Ví MoMo"/>
    <s v="JPEV14K5TBBS0AQT0VCL"/>
    <s v="chulong301ndc"/>
    <x v="5"/>
  </r>
  <r>
    <s v="02-09-2025 10:07:55"/>
    <s v="970454_V09025245IBT1fWUWSGQN349513"/>
    <s v="970454_V09025245IBT1fWUWSGQN349513"/>
    <n v="99498881406"/>
    <s v="Thành công"/>
    <s v="NGUYEN THUY PHUONG TRUYEN"/>
    <s v=""/>
    <s v="Chuyển khoản"/>
    <n v="30000"/>
    <s v=""/>
    <s v="QR Code tĩnh đa năng"/>
    <s v="Chuyển khoản Ngân Hàng"/>
    <s v="Ngân hàng hoặc Ví khác"/>
    <s v="MBVCB.10765729696.349513.NGUYEN THUY PHUONG TRUYEN chuyen tien.CT tu 0121000795875 NGUYEN THUY PHUONG TRUYEN toi 99MM24313M79000843 MOMO_CA PHE MUOI CHU LONG tai BVBank"/>
    <s v="cfmuoihtp"/>
    <x v="42"/>
  </r>
  <r>
    <s v="02-09-2025 10:07:49"/>
    <s v="qrc-MOMOJQKW20230803-ef104613-a611-428a-b424-005f4f6c286d"/>
    <s v="qrc-MOMOJQKW20230803-ef104613-a611-428a-b424-005f4f6c286d"/>
    <n v="99499153997"/>
    <s v="Thành công"/>
    <s v="Nguyễn Thị Hiếu Hiếu"/>
    <s v="****36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7:33"/>
    <s v="qrc-MOMOJQKW20230803-cbe93174-f64b-404d-9a0d-8fe325a6ccdc"/>
    <s v="qrc-MOMOJQKW20230803-cbe93174-f64b-404d-9a0d-8fe325a6ccdc"/>
    <n v="99499068393"/>
    <s v="Thành công"/>
    <s v="Trần Ngô Gia Bảo"/>
    <s v="****1713"/>
    <s v="Thanh toán"/>
    <n v="16000"/>
    <s v=""/>
    <s v="QR Code tĩnh đa năng"/>
    <s v="Ví MoMo"/>
    <s v="Ví MoMo"/>
    <s v="Thanh toán cho  CÀ PHÊ MUỐI CHÚ LONG CLASSIC"/>
    <s v="cfmuoichulongclassic"/>
    <x v="0"/>
  </r>
  <r>
    <s v="02-09-2025 10:07:19"/>
    <s v="970454_V09025245IBT1dWLI4KJT989883"/>
    <s v="970454_V09025245IBT1dWLI4KJT989883"/>
    <n v="99498468088"/>
    <s v="Thành công"/>
    <s v="MBBANK IBFT"/>
    <s v=""/>
    <s v="Chuyển khoản"/>
    <n v="33000"/>
    <s v=""/>
    <s v="QR Code tĩnh đa năng"/>
    <s v="Chuyển khoản Ngân Hàng"/>
    <s v="Ngân hàng hoặc Ví khác"/>
    <s v="KIEU NGOC THAO chuyen tien.CT tu 0949648038 MBBANK IBFT tai MB"/>
    <s v="chulong244tqd"/>
    <x v="34"/>
  </r>
  <r>
    <s v="02-09-2025 10:07:05"/>
    <s v="970454_V09025245IBT1eWKCEA43565722"/>
    <s v="970454_V09025245IBT1eWKCEA43565722"/>
    <n v="99498467508"/>
    <s v="Thành công"/>
    <s v="LAI THI NHU LINH"/>
    <s v=""/>
    <s v="Chuyển khoản"/>
    <n v="25000"/>
    <s v=""/>
    <s v="QR Code tĩnh đa năng"/>
    <s v="Chuyển khoản Ngân Hàng"/>
    <s v="Ngân hàng hoặc Ví khác"/>
    <s v="LAI THI NHU LINH Chuyen tien.CT tu 1266695555 LAI THI NHU LINH  tai BIDV"/>
    <s v="cfmuoiduonglang"/>
    <x v="7"/>
  </r>
  <r>
    <s v="02-09-2025 10:06:49"/>
    <s v="970454_V09025245IBT1cWJZAFAF057223"/>
    <s v="970454_V09025245IBT1cWJZAFAF057223"/>
    <n v="99498467085"/>
    <s v="Thành công"/>
    <s v="LE THI TRI"/>
    <s v=""/>
    <s v="Chuyển khoản"/>
    <n v="16000"/>
    <s v=""/>
    <s v="QR Code tĩnh đa năng"/>
    <s v="Chuyển khoản Ngân Hàng"/>
    <s v="Ngân hàng hoặc Ví khác"/>
    <s v="QR - LE THI TRI chuyen tien.CT tu 108005994912 LE THI TRI tai Vietin"/>
    <s v="chulong161ntt"/>
    <x v="37"/>
  </r>
  <r>
    <s v="02-09-2025 10:06:46"/>
    <s v="qrc-MOMOJQKW20230803-4c0caef2-5ec2-4687-895b-4edece30c12c"/>
    <s v="qrc-MOMOJQKW20230803-4c0caef2-5ec2-4687-895b-4edece30c12c"/>
    <n v="99499061587"/>
    <s v="Thành công"/>
    <s v="Nguyễn Thị Hiếu Hiếu"/>
    <s v="****36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6:45"/>
    <s v="970454_V09025245IBT1hQFC8DKW810458"/>
    <s v="970454_V09025245IBT1hQFC8DKW810458"/>
    <n v="99498466947"/>
    <s v="Thành công"/>
    <s v="SACOMBANK"/>
    <s v=""/>
    <s v="Chuyển khoản"/>
    <n v="8000"/>
    <s v=""/>
    <s v="QR Code tĩnh đa năng"/>
    <s v="Chuyển khoản Ngân Hàng"/>
    <s v="Ngân hàng hoặc Ví khác"/>
    <s v="IBFT NGUYEN THI NGOC HAN chuyen tien.CT tu 070127415283 SACOMBANK tai SACOMBANK"/>
    <s v="chulong417ch"/>
    <x v="21"/>
  </r>
  <r>
    <s v="02-09-2025 10:06:14"/>
    <s v="qrc-MOMOJQKW20230803-010fd827-e98f-4ec4-8780-e31ba0d774aa"/>
    <s v="qrc-MOMOJQKW20230803-010fd827-e98f-4ec4-8780-e31ba0d774aa"/>
    <n v="99498985619"/>
    <s v="Thành công"/>
    <s v="Phạm Ngọc Bích Ngân"/>
    <s v="****5300"/>
    <s v="Thanh toán"/>
    <n v="16000"/>
    <s v=""/>
    <s v="QR Code tĩnh đa năng"/>
    <s v="Ví MoMo"/>
    <s v="Ví MoMo"/>
    <s v="Thanh toán cho  CÀ PHÊ MUỐI CHÚ LONG 172 HUỲNH VĂN BÁNH"/>
    <s v="chulonghvb"/>
    <x v="28"/>
  </r>
  <r>
    <s v="02-09-2025 10:06:13"/>
    <s v="970454_V09025245IBT1dWLI4UU3984829"/>
    <s v="970454_V09025245IBT1dWLI4UU3984829"/>
    <n v="99498466024"/>
    <s v="Thành công"/>
    <s v="MBBANK IBFT"/>
    <s v=""/>
    <s v="Chuyển khoản"/>
    <n v="8000"/>
    <s v=""/>
    <s v="QR Code tĩnh đa năng"/>
    <s v="Chuyển khoản Ngân Hàng"/>
    <s v="Ngân hàng hoặc Ví khác"/>
    <s v="NGUYEN THU TRANG chuyen tien.CT tu 0000565551880 MBBANK IBFT tai MB"/>
    <s v="chulong417ch"/>
    <x v="21"/>
  </r>
  <r>
    <s v="02-09-2025 10:05:53"/>
    <s v="970454_V09025245IBT1dWLI4MZ8983010"/>
    <s v="970454_V09025245IBT1dWLI4MZ8983010"/>
    <n v="99498465319"/>
    <s v="Thành công"/>
    <s v="MBBANK IBFT"/>
    <s v=""/>
    <s v="Chuyển khoản"/>
    <n v="33000"/>
    <s v=""/>
    <s v="QR Code tĩnh đa năng"/>
    <s v="Chuyển khoản Ngân Hàng"/>
    <s v="Ngân hàng hoặc Ví khác"/>
    <s v="NGUYEN MANH TRUONG chuyen tien.CT tu 0877327979 MBBANK IBFT tai MB"/>
    <s v="chulongnhc"/>
    <x v="31"/>
  </r>
  <r>
    <s v="02-09-2025 10:05:37"/>
    <s v="970454_V09025245IBT1dWLI4D73981715"/>
    <s v="970454_V09025245IBT1dWLI4D73981715"/>
    <n v="99498464834"/>
    <s v="Thành công"/>
    <s v="MBBANK IBFT"/>
    <s v=""/>
    <s v="Chuyển khoản"/>
    <n v="8000"/>
    <s v=""/>
    <s v="QR Code tĩnh đa năng"/>
    <s v="Chuyển khoản Ngân Hàng"/>
    <s v="Ngân hàng hoặc Ví khác"/>
    <s v="LUONG HOAI THUONG chuyen tien.CT tu 0338087724 MBBANK IBFT tai MB"/>
    <s v="chulong17ntt"/>
    <x v="15"/>
  </r>
  <r>
    <s v="02-09-2025 10:05:27"/>
    <s v="970454_V09025245IBT1kJQ3Z1A6360551"/>
    <s v="970454_V09025245IBT1kJQ3Z1A6360551"/>
    <n v="99498464490"/>
    <s v="Thành công"/>
    <s v="VND-TGTT-LE DANG HONG PHUONG"/>
    <s v=""/>
    <s v="Chuyển khoản"/>
    <n v="25000"/>
    <s v=""/>
    <s v="QR Code tĩnh đa năng"/>
    <s v="Chuyển khoản Ngân Hàng"/>
    <s v="Ngân hàng hoặc Ví khác"/>
    <s v="LE DANG HONG PHUONG chuyen tien FT25246500911415.CT tu 19037532536016 VND-TGTT-LE DANG HONG PHUONG tai TCB"/>
    <s v="cfmuoithungdao"/>
    <x v="11"/>
  </r>
  <r>
    <s v="02-09-2025 10:05:23"/>
    <s v="970454_V09025245IBT1aWWSLQ3C380087"/>
    <s v="970454_V09025245IBT1aWWSLQ3C380087"/>
    <n v="99498464389"/>
    <s v="Thành công"/>
    <s v="LE CHI HAI"/>
    <s v=""/>
    <s v="Chuyển khoản"/>
    <n v="16000"/>
    <s v=""/>
    <s v="QR Code tĩnh đa năng"/>
    <s v="Chuyển khoản Ngân Hàng"/>
    <s v="Ngân hàng hoặc Ví khác"/>
    <s v="LE CHI HAI chuyen tien.CT tu 0814444810 LE CHI HAI tai HDB"/>
    <s v="chulonghhg"/>
    <x v="26"/>
  </r>
  <r>
    <s v="02-09-2025 10:05:13"/>
    <s v="970454_V09025245IBT1dWLI42BI979994"/>
    <s v="970454_V09025245IBT1dWLI42BI979994"/>
    <n v="99498464149"/>
    <s v="Thành công"/>
    <s v="MBBANK IBFT"/>
    <s v=""/>
    <s v="Chuyển khoản"/>
    <n v="45000"/>
    <s v=""/>
    <s v="QR Code tĩnh đa năng"/>
    <s v="Chuyển khoản Ngân Hàng"/>
    <s v="Ngân hàng hoặc Ví khác"/>
    <s v="Ho Thi Thao Phuong chuyen tien tu ViettelMoney.CT tu 9704229228358706 MBBANK IBFT tai MB"/>
    <s v="chulong421ch"/>
    <x v="41"/>
  </r>
  <r>
    <s v="02-09-2025 10:04:59"/>
    <s v="qrc-MOMOJQKW20230803-0adbf0a7-bbab-42df-8061-59bdc54c1698"/>
    <s v="qrc-MOMOJQKW20230803-0adbf0a7-bbab-42df-8061-59bdc54c1698"/>
    <n v="99498759168"/>
    <s v="Thành công"/>
    <s v="Nguyễn Thị Mỹ Duyên"/>
    <s v="****0544"/>
    <s v="Thanh toán"/>
    <n v="16000"/>
    <s v=""/>
    <s v="QR Code tĩnh đa năng"/>
    <s v="Ví MoMo"/>
    <s v="Ví MoMo"/>
    <s v="Thanh toán cho  CÀ PHÊ MUỐI CHÚ LONG - 884 PHÚ RIỀNG ĐỎ - BP"/>
    <s v="chulong884phuriengdo"/>
    <x v="14"/>
  </r>
  <r>
    <s v="02-09-2025 10:04:58"/>
    <s v="970454_V09025245IBT1hQFC8JVK803581"/>
    <s v="970454_V09025245IBT1hQFC8JVK803581"/>
    <n v="99498463741"/>
    <s v="Thành công"/>
    <s v="SACOMBANK"/>
    <s v=""/>
    <s v="Chuyển khoản"/>
    <n v="45000"/>
    <s v=""/>
    <s v="QR Code tĩnh đa năng"/>
    <s v="Chuyển khoản Ngân Hàng"/>
    <s v="Ngân hàng hoặc Ví khác"/>
    <s v="IBFT TRAN GIA HOANG THIEN chuyen tien.CT tu 4221510254834461 SACOMBANK tai SACOMBANK"/>
    <s v="cfmuoipquoc"/>
    <x v="3"/>
  </r>
  <r>
    <s v="02-09-2025 10:04:43"/>
    <s v="qrc-MOMOJQKW20230803-85df4404-584c-402c-9e5f-5683c17caa87"/>
    <s v="qrc-MOMOJQKW20230803-85df4404-584c-402c-9e5f-5683c17caa87"/>
    <n v="99498704828"/>
    <s v="Thành công"/>
    <s v="Đặng Thị Uyển Mi"/>
    <s v="****6250"/>
    <s v="Thanh toán"/>
    <n v="62000"/>
    <s v=""/>
    <s v="QR Code tĩnh đa năng"/>
    <s v="Ví MoMo"/>
    <s v="Ví MoMo"/>
    <s v="Thanh toán cho  CÀ PHÊ MUỐI CHÚ LONG - ĐẠI LỘ ĐỒNG KHỞI - BẾN TRE"/>
    <s v="chulongbentre"/>
    <x v="22"/>
  </r>
  <r>
    <s v="02-09-2025 10:04:33"/>
    <s v="970454_V09025245IBT1hQFC8Q3W798111"/>
    <s v="970454_V09025245IBT1hQFC8Q3W798111"/>
    <n v="99498462847"/>
    <s v="Thành công"/>
    <s v="SACOMBANK"/>
    <s v=""/>
    <s v="Chuyển khoản"/>
    <n v="8000"/>
    <s v=""/>
    <s v="QR Code tĩnh đa năng"/>
    <s v="Chuyển khoản Ngân Hàng"/>
    <s v="Ngân hàng hoặc Ví khác"/>
    <s v="IBFT HUYNH THI BICH TRAM chuyen tien.CT tu 060172951441 SACOMBANK tai SACOMBANK"/>
    <s v="chulonghvb"/>
    <x v="28"/>
  </r>
  <r>
    <s v="02-09-2025 10:04:30"/>
    <s v="970454_V09025245IBT1cWJZAG9L050612"/>
    <s v="970454_V09025245IBT1cWJZAG9L050612"/>
    <n v="99498462775"/>
    <s v="Thành công"/>
    <s v="NGUYEN THANH SANG"/>
    <s v=""/>
    <s v="Chuyển khoản"/>
    <n v="18000"/>
    <s v=""/>
    <s v="QR Code tĩnh đa năng"/>
    <s v="Chuyển khoản Ngân Hàng"/>
    <s v="Ngân hàng hoặc Ví khác"/>
    <s v="QR - NGUYEN THANH SANG chuyen tien.CT tu 107870085080 NGUYEN THANH SANG tai Vietin"/>
    <s v="cfmuoihtp"/>
    <x v="42"/>
  </r>
  <r>
    <s v="02-09-2025 10:04:29"/>
    <s v="qrc-MOMOJQKW20230803-0b2868b8-7d37-4a50-aa3e-8e9e725c44c8"/>
    <s v="qrc-MOMOJQKW20230803-0b2868b8-7d37-4a50-aa3e-8e9e725c44c8"/>
    <n v="99498752953"/>
    <s v="Thành công"/>
    <s v="Nguyễn Ngọc Bảo Hà"/>
    <s v="****680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4:21"/>
    <s v="970454_V09025245IBT1dWLIBR7E961320"/>
    <s v="970454_V09025245IBT1dWLIBR7E961320"/>
    <n v="99498462422"/>
    <s v="Thành công"/>
    <s v="MBBANK IBFT"/>
    <s v=""/>
    <s v="Chuyển khoản"/>
    <n v="74000"/>
    <s v=""/>
    <s v="QR Code tĩnh đa năng"/>
    <s v="Chuyển khoản Ngân Hàng"/>
    <s v="Ngân hàng hoặc Ví khác"/>
    <s v="SHOPEEPAY CHUYEN TIEN 1962713146029703168 Scan QR Nguyen Thai Nguyen chuyen tien qua vi ShopeePay.CT tu 0541103953007 MBBANK IBFT tai MB"/>
    <s v="cfmuoichulongclassic"/>
    <x v="0"/>
  </r>
  <r>
    <s v="02-09-2025 10:04:00"/>
    <s v="970454_V09025245IBT1hQFCIRRM802579"/>
    <s v="970454_V09025245IBT1hQFCIRRM802579"/>
    <n v="99498108650"/>
    <s v="Thành công"/>
    <s v="SACOMBANK"/>
    <s v=""/>
    <s v="Chuyển khoản"/>
    <n v="15000"/>
    <s v=""/>
    <s v="QR Code tĩnh đa năng"/>
    <s v="Chuyển khoản Ngân Hàng"/>
    <s v="Ngân hàng hoặc Ví khác"/>
    <s v="IBFT NGUYEN THI NGOC NHI chuyen tien.CT tu 4221510320273256 SACOMBANK tai SACOMBANK"/>
    <s v="cfmuoilbh"/>
    <x v="49"/>
  </r>
  <r>
    <s v="02-09-2025 10:03:46"/>
    <s v="970454_V09025245IBT1aWWSHLR1999089"/>
    <s v="970454_V09025245IBT1aWWSHLR1999089"/>
    <n v="99498108114"/>
    <s v="Thành công"/>
    <s v="AGRIBANK"/>
    <s v=""/>
    <s v="Chuyển khoản"/>
    <n v="308000"/>
    <s v=""/>
    <s v="QR Code tĩnh đa năng"/>
    <s v="Chuyển khoản Ngân Hàng"/>
    <s v="Ngân hàng hoặc Ví khác"/>
    <s v="VCCB;99MM25063M04000529;NGUYEN THI HUYEN chuyen tien.CT tu 3701215006620 AGRIBANK tai Agri"/>
    <s v="cfmuoidthidi"/>
    <x v="8"/>
  </r>
  <r>
    <s v="02-09-2025 10:03:45"/>
    <s v="970454_V09025245IBT1kJQ36KDS352088"/>
    <s v="970454_V09025245IBT1kJQ36KDS352088"/>
    <n v="99498108063"/>
    <s v="Thành công"/>
    <s v="TRAN HOANG GIA LINH"/>
    <s v=""/>
    <s v="Chuyển khoản"/>
    <n v="95000"/>
    <s v=""/>
    <s v="QR Code tĩnh đa năng"/>
    <s v="Chuyển khoản Ngân Hàng"/>
    <s v="Ngân hàng hoặc Ví khác"/>
    <s v="TRAN HOANG GIA LINH chuyen tien FT25246352633700.CT tu 3936282828 TRAN HOANG GIA LINH tai TCB"/>
    <s v="cfmuoilbh"/>
    <x v="49"/>
  </r>
  <r>
    <s v="02-09-2025 10:03:37"/>
    <s v="qrc-MOMOJQKW20230803-9998bc3b-96e5-4430-8b66-e3a1984987bb"/>
    <s v="qrc-MOMOJQKW20230803-9998bc3b-96e5-4430-8b66-e3a1984987bb"/>
    <n v="99498642679"/>
    <s v="Thành công"/>
    <s v="Phạm Thanh Nguyên"/>
    <s v="****3764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3:34"/>
    <s v="970454_V09025245IBT1eWKCKTFI979696"/>
    <s v="970454_V09025245IBT1eWKCKTFI979696"/>
    <n v="99498107740"/>
    <s v="Thành công"/>
    <s v="BUI THU PHUONG"/>
    <s v=""/>
    <s v="Chuyển khoản"/>
    <n v="8000"/>
    <s v=""/>
    <s v="QR Code tĩnh đa năng"/>
    <s v="Chuyển khoản Ngân Hàng"/>
    <s v="Ngân hàng hoặc Ví khác"/>
    <s v="BUI THU PHUONG Chuyen tien.CT tu 2130470686 BUI THU PHUONG  tai BIDV"/>
    <s v="cfmuoitruongdinh"/>
    <x v="9"/>
  </r>
  <r>
    <s v="02-09-2025 10:03:24"/>
    <s v="qrc-MOMOJQKW20230803-8232c847-79e5-4682-b523-2c398c6c8cba"/>
    <s v="qrc-MOMOJQKW20230803-8232c847-79e5-4682-b523-2c398c6c8cba"/>
    <n v="99498640637"/>
    <s v="Thành công"/>
    <s v="Đào Phương Nhi"/>
    <s v="****6385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0:03:05"/>
    <s v="970454_V09025245IBT1eWKCK61I975272"/>
    <s v="970454_V09025245IBT1eWKCK61I975272"/>
    <n v="99498106924"/>
    <s v="Thành công"/>
    <s v="NGUYEN VO GIA PHUC"/>
    <s v=""/>
    <s v="Chuyển khoản"/>
    <n v="25000"/>
    <s v=""/>
    <s v="QR Code tĩnh đa năng"/>
    <s v="Chuyển khoản Ngân Hàng"/>
    <s v="Ngân hàng hoặc Ví khác"/>
    <s v="NGUYEN VO GIA PHUC Chuyen tien.CT tu 8860418050 NGUYEN VO GIA PHUC  tai BIDV"/>
    <s v="cfmuoibatrieu"/>
    <x v="18"/>
  </r>
  <r>
    <s v="02-09-2025 10:03:02"/>
    <s v="JPEV14K5T07HR6IY10IF"/>
    <s v="JPEV14K5T07HR6IY10IF"/>
    <n v="99498106814"/>
    <s v="Thành công"/>
    <s v="NGUYEN KIEU NUONG"/>
    <s v=""/>
    <s v="Chuyển khoản"/>
    <n v="100000"/>
    <s v=""/>
    <s v="QR Code động đa năng"/>
    <s v="Chuyển khoản Ngân Hàng"/>
    <s v="Ngân hàng hoặc Ví khác"/>
    <s v="JPEV14K5T07HR6IY10IF"/>
    <s v="chulong301ndc"/>
    <x v="5"/>
  </r>
  <r>
    <s v="02-09-2025 10:02:56"/>
    <s v="970454_V09025245IBT1iWMXS8PA118723"/>
    <s v="970454_V09025245IBT1iWMXS8PA118723"/>
    <n v="99498106632"/>
    <s v="Thành công"/>
    <s v="PHO DUC HUYNH"/>
    <s v=""/>
    <s v="Chuyển khoản"/>
    <n v="36000"/>
    <s v=""/>
    <s v="QR Code tĩnh đa năng"/>
    <s v="Chuyển khoản Ngân Hàng"/>
    <s v="Ngân hàng hoặc Ví khác"/>
    <s v="PHO DUC HUYNH chuyen tien.CT tu 686834568888 PHO DUC HUYNH tai VPBank"/>
    <s v="chulong421ch"/>
    <x v="41"/>
  </r>
  <r>
    <s v="02-09-2025 10:02:52"/>
    <s v="970454_V09025245IBT1kJQ36PDS347675"/>
    <s v="970454_V09025245IBT1kJQ36PDS347675"/>
    <n v="99498106464"/>
    <s v="Thành công"/>
    <s v="DO THI THANH NHAN"/>
    <s v=""/>
    <s v="Chuyển khoản"/>
    <n v="50000"/>
    <s v=""/>
    <s v="QR Code tĩnh đa năng"/>
    <s v="Chuyển khoản Ngân Hàng"/>
    <s v="Ngân hàng hoặc Ví khác"/>
    <s v="DO THI THANH NHAN chuyen tien FT25246418471926.CT tu 19036284845027 DO THI THANH NHAN tai TCB"/>
    <s v="chulongnhc"/>
    <x v="31"/>
  </r>
  <r>
    <s v="02-09-2025 10:02:43"/>
    <s v="970454_V09025245IBT1jWWPJ8EE133442"/>
    <s v="970454_V09025245IBT1jWWPJ8EE133442"/>
    <n v="99498106147"/>
    <s v="Thành công"/>
    <s v="HUYNH VAN TUAN"/>
    <s v=""/>
    <s v="Chuyển khoản"/>
    <n v="25000"/>
    <s v=""/>
    <s v="QR Code tĩnh đa năng"/>
    <s v="Chuyển khoản Ngân Hàng"/>
    <s v="Ngân hàng hoặc Ví khác"/>
    <s v="HUYNH VAN TUAN CHUYEN KHOAN-020925-10:02:41 133442.CT tu 33005607 HUYNH VAN TUAN tai ACB"/>
    <s v="cfmuointrtruc"/>
    <x v="12"/>
  </r>
  <r>
    <s v="02-09-2025 10:02:42"/>
    <s v="970454_61625MBJL1360999"/>
    <s v="970454_61625MBJL1360999"/>
    <n v="99498106129"/>
    <s v="Thành công"/>
    <s v="MOMO_CA PHE MUOI CHU LONG"/>
    <s v=""/>
    <s v="Chuyển khoản"/>
    <n v="170000"/>
    <s v=""/>
    <s v="QR Code tĩnh đa năng"/>
    <s v="Chuyển khoản Ngân Hàng"/>
    <s v="Ngân hàng hoặc Ví khác"/>
    <s v="ZPBV7466MA9LU3 Giau dung Zalopay chuyen tien"/>
    <s v="chulong244tqd"/>
    <x v="34"/>
  </r>
  <r>
    <s v="02-09-2025 10:02:41"/>
    <s v="970454_V09025245IBT1eWKCKKJ4971305"/>
    <s v="970454_V09025245IBT1eWKCKKJ4971305"/>
    <n v="99498106086"/>
    <s v="Thành công"/>
    <s v="LA NGOC KIM KHANH"/>
    <s v=""/>
    <s v="Chuyển khoản"/>
    <n v="108000"/>
    <s v=""/>
    <s v="QR Code tĩnh đa năng"/>
    <s v="Chuyển khoản Ngân Hàng"/>
    <s v="Ngân hàng hoặc Ví khác"/>
    <s v="LA NGOC KIM KHANH Chuyen tien.CT tu 1303092340 LA NGOC KIM KHANH  tai BIDV"/>
    <s v="chulong67hg"/>
    <x v="4"/>
  </r>
  <r>
    <s v="02-09-2025 10:02:40"/>
    <s v="970454_V09025245IBT1dWLIBA2E953493"/>
    <s v="970454_V09025245IBT1dWLIBA2E953493"/>
    <n v="99498106069"/>
    <s v="Thành công"/>
    <s v="MBBANK IBFT"/>
    <s v=""/>
    <s v="Chuyển khoản"/>
    <n v="25000"/>
    <s v=""/>
    <s v="QR Code tĩnh đa năng"/>
    <s v="Chuyển khoản Ngân Hàng"/>
    <s v="Ngân hàng hoặc Ví khác"/>
    <s v="NGUYEN THUY PHUONG LINH chuyen tien.CT tu 23456789799999 MBBANK IBFT tai MB"/>
    <s v="chulonghhg"/>
    <x v="26"/>
  </r>
  <r>
    <s v="02-09-2025 10:02:40"/>
    <s v="970454_V09025245BFTVG2AERMNR306553"/>
    <s v="970454_V09025245BFTVG2AERMNR306553"/>
    <n v="99498106062"/>
    <s v="Thành công"/>
    <s v="TA HUU KIEN"/>
    <s v=""/>
    <s v="Chuyển khoản"/>
    <n v="34000"/>
    <s v=""/>
    <s v="QR Code tĩnh đa năng"/>
    <s v="Chuyển khoản Ngân Hàng"/>
    <s v="Ngân hàng hoặc Ví khác"/>
    <s v="MBVCB.10765668713.5245BFTVG2AERMNR.TA HUU KIEN chuyen tien.CT tu 0031000907842 TA HUU KIEN toi 99MM23356M93020162 MOMO_CA PHE MUOI CHU LONG tai BVBank"/>
    <s v="cfmuoitruongdinh"/>
    <x v="9"/>
  </r>
  <r>
    <s v="02-09-2025 10:01:54"/>
    <s v="2VBL14K5SXEM8V4I0E10"/>
    <s v="2VBL14K5SXEM8V4I0E10"/>
    <n v="99498104833"/>
    <s v="Thành công"/>
    <s v="NGUYEN THI DIEM HONG"/>
    <s v=""/>
    <s v="Chuyển khoản"/>
    <n v="50000"/>
    <s v=""/>
    <s v="QR Code động đa năng"/>
    <s v="Chuyển khoản Ngân Hàng"/>
    <s v="Ngân hàng hoặc Ví khác"/>
    <s v="2VBL14K5SXEM8V4I0E10"/>
    <s v="chulong108thd"/>
    <x v="10"/>
  </r>
  <r>
    <s v="02-09-2025 10:01:53"/>
    <s v="970454_V09025245IBT1kJQ362JR342603"/>
    <s v="970454_V09025245IBT1kJQ362JR342603"/>
    <n v="99498104802"/>
    <s v="Thành công"/>
    <s v="NGUYEN BICH DUNG"/>
    <s v=""/>
    <s v="Chuyển khoản"/>
    <n v="120000"/>
    <s v=""/>
    <s v="QR Code tĩnh đa năng"/>
    <s v="Chuyển khoản Ngân Hàng"/>
    <s v="Ngân hàng hoặc Ví khác"/>
    <s v="NGUYEN BICH DUNG chuyen tien FT25246949085868.CT tu 990961073966 NGUYEN BICH DUNG tai TCB"/>
    <s v="cfmuoitruongdinh"/>
    <x v="9"/>
  </r>
  <r>
    <s v="02-09-2025 10:01:44"/>
    <s v="970454_V09025245IBT1iWMXS2SE914400"/>
    <s v="970454_V09025245IBT1iWMXS2SE914400"/>
    <n v="99498104502"/>
    <s v="Thành công"/>
    <s v="LE THI PHUONG THAO"/>
    <s v=""/>
    <s v="Chuyển khoản"/>
    <n v="45000"/>
    <s v=""/>
    <s v="QR Code tĩnh đa năng"/>
    <s v="Chuyển khoản Ngân Hàng"/>
    <s v="Ngân hàng hoặc Ví khác"/>
    <s v="Le Thi Phuong Thao chuyen tien QR.CT tu 27607821294 LE THI PHUONG THAO tai TPBank"/>
    <s v="cfmuoilongthanh"/>
    <x v="35"/>
  </r>
  <r>
    <s v="02-09-2025 10:01:29"/>
    <s v="qrc-MOMOJQKW20230803-f2e823c6-7ef0-4a41-ada8-86f907fa7d02"/>
    <s v="qrc-MOMOJQKW20230803-f2e823c6-7ef0-4a41-ada8-86f907fa7d02"/>
    <n v="99498365227"/>
    <s v="Thành công"/>
    <s v="Lê Phương Quỳnh"/>
    <s v="****7548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0:01:25"/>
    <s v="qrc-MOMOJQKW20230803-5bdd008b-7e34-4155-abcb-5ae9b63ccade"/>
    <s v="qrc-MOMOJQKW20230803-5bdd008b-7e34-4155-abcb-5ae9b63ccade"/>
    <n v="99498363014"/>
    <s v="Thành công"/>
    <s v="Vũ Thị Ngọc Bình"/>
    <s v="****7188"/>
    <s v="Thanh toán"/>
    <n v="8000"/>
    <s v=""/>
    <s v="QR Code tĩnh đa năng"/>
    <s v="Ví MoMo"/>
    <s v="Ví MoMo"/>
    <s v="Thanh toán cho  CÀ PHÊ MUỐI CHÚ LONG - Trảng Bom"/>
    <s v="cfmuoitrangbom"/>
    <x v="2"/>
  </r>
  <r>
    <s v="02-09-2025 10:01:05"/>
    <s v="970454_V09025245IBT1iWMXSW6T116024"/>
    <s v="970454_V09025245IBT1iWMXSW6T116024"/>
    <n v="99497689570"/>
    <s v="Thành công"/>
    <s v="HOANG THI KIM NGOC"/>
    <s v=""/>
    <s v="Chuyển khoản"/>
    <n v="36000"/>
    <s v=""/>
    <s v="QR Code tĩnh đa năng"/>
    <s v="Chuyển khoản Ngân Hàng"/>
    <s v="Ngân hàng hoặc Ví khác"/>
    <s v="HOANG THI KIM NGOC chuyen tien.CT tu 76129452 HOANG THI KIM NGOC tai VPBank"/>
    <s v="chulong421ch"/>
    <x v="41"/>
  </r>
  <r>
    <s v="02-09-2025 10:00:37"/>
    <s v="970454_V09025245BFTVG2AER2MQ289769"/>
    <s v="970454_V09025245BFTVG2AER2MQ289769"/>
    <n v="99497688641"/>
    <s v="Thành công"/>
    <s v="DAO NGOC CHIEU ANH"/>
    <s v=""/>
    <s v="Chuyển khoản"/>
    <n v="8000"/>
    <s v=""/>
    <s v="QR Code tĩnh đa năng"/>
    <s v="Chuyển khoản Ngân Hàng"/>
    <s v="Ngân hàng hoặc Ví khác"/>
    <s v="MBVCB.10765638424.5245BFTVG2AER2MQ.DAO NGOC CHIEU ANH chuyen tien.CT tu 1041817704 DAO NGOC CHIEU ANH toi 99MM24313M01001841 MOMO_CA PHE MUOI CHU LONG tai BVBank"/>
    <s v="chulong17ntt"/>
    <x v="15"/>
  </r>
  <r>
    <s v="02-09-2025 10:00:30"/>
    <s v="qrc-MOMOJQKW20230803-491cbc3a-452e-465e-85d7-04fe07a789d6"/>
    <s v="qrc-MOMOJQKW20230803-491cbc3a-452e-465e-85d7-04fe07a789d6"/>
    <n v="99498272237"/>
    <s v="Thành công"/>
    <s v="Nguyễn Phạm Thùy Ngân"/>
    <s v="****3330"/>
    <s v="Thanh toán"/>
    <n v="25000"/>
    <s v=""/>
    <s v="QR Code tĩnh đa năng"/>
    <s v="Ví MoMo"/>
    <s v="Ví MoMo"/>
    <s v="Thanh toán cho  CÀ PHÊ MUỐI CHÚ LONG - 204 HÀ HUY GIÁP - BH"/>
    <s v="chulonghhg"/>
    <x v="26"/>
  </r>
  <r>
    <s v="02-09-2025 10:00:17"/>
    <s v="970454_V09025245IBT1kJQ3E6P8334539"/>
    <s v="970454_V09025245IBT1kJQ3E6P8334539"/>
    <n v="99497687965"/>
    <s v="Thành công"/>
    <s v="VND-TGTT-NGUYEN THI BICH HONG"/>
    <s v=""/>
    <s v="Chuyển khoản"/>
    <n v="75000"/>
    <s v=""/>
    <s v="QR Code tĩnh đa năng"/>
    <s v="Chuyển khoản Ngân Hàng"/>
    <s v="Ngân hàng hoặc Ví khác"/>
    <s v="NGUYEN THI BICH HONG chuyen tien FT25246007045805.CT tu 19033406718014 VND-TGTT-NGUYEN THI BICH HONG tai TCB"/>
    <s v="cfmuoithanhnhan"/>
    <x v="6"/>
  </r>
  <r>
    <s v="02-09-2025 10:00:12"/>
    <s v="970454_V09025245IBT1jWWPJC73129940"/>
    <s v="970454_V09025245IBT1jWWPJC73129940"/>
    <n v="99497687811"/>
    <s v="Thành công"/>
    <s v="TA THANH TRUNG"/>
    <s v=""/>
    <s v="Chuyển khoản"/>
    <n v="25000"/>
    <s v=""/>
    <s v="QR Code tĩnh đa năng"/>
    <s v="Chuyển khoản Ngân Hàng"/>
    <s v="Ngân hàng hoặc Ví khác"/>
    <s v="TA THANH TRUNG TRANSFER-020925-10:00:11 129940.CT tu 41305267 TA THANH TRUNG tai ACB"/>
    <s v="chulong07bl"/>
    <x v="24"/>
  </r>
  <r>
    <s v="02-09-2025 10:00:08"/>
    <s v="qrc-MOMOJQKW20230803-eccb3e43-f13a-4fd6-8ae3-eb614e52dd45"/>
    <s v="qrc-MOMOJQKW20230803-eccb3e43-f13a-4fd6-8ae3-eb614e52dd45"/>
    <n v="99498187959"/>
    <s v="Thành công"/>
    <s v="Lê Thị Ngân Anh"/>
    <s v="****5869"/>
    <s v="Thanh toán"/>
    <n v="18000"/>
    <s v=""/>
    <s v="QR Code tĩnh đa năng"/>
    <s v="Ví MoMo"/>
    <s v="Ví MoMo"/>
    <s v="Thanh toán cho  CÀ PHÊ MUỐI CHÚ LONG - 884 PHÚ RIỀNG ĐỎ - BP"/>
    <s v="chulong884phuriengdo"/>
    <x v="14"/>
  </r>
  <r>
    <s v="02-09-2025 10:00:07"/>
    <s v="970454_V09025245BFTVG2AER2PX286156"/>
    <s v="970454_V09025245BFTVG2AER2PX286156"/>
    <n v="99497687647"/>
    <s v="Thành công"/>
    <s v="NGUYEN TRAN KHANH DUY"/>
    <s v=""/>
    <s v="Chuyển khoản"/>
    <n v="100000"/>
    <s v=""/>
    <s v="QR Code tĩnh đa năng"/>
    <s v="Chuyển khoản Ngân Hàng"/>
    <s v="Ngân hàng hoặc Ví khác"/>
    <s v="MBVCB.10765644876.5245BFTVG2AER2PX.NGUYEN TRAN KHANH DUY chuyen tien.CT tu 0121000750562 NGUYEN TRAN KHANH DUY toi 99MM24302M91010043 MOMO_CA PHE MUOI CHU LONG tai BVBank"/>
    <s v="chulonghhg"/>
    <x v="26"/>
  </r>
  <r>
    <s v="02-09-2025 09:59:04"/>
    <s v="970454_V09025245IBT1dWLI56IE948243"/>
    <s v="970454_V09025245IBT1dWLI56IE948243"/>
    <n v="99497685637"/>
    <s v="Thành công"/>
    <s v="MBBANK IBFT"/>
    <s v=""/>
    <s v="Chuyển khoản"/>
    <n v="25000"/>
    <s v=""/>
    <s v="QR Code tĩnh đa năng"/>
    <s v="Chuyển khoản Ngân Hàng"/>
    <s v="Ngân hàng hoặc Ví khác"/>
    <s v="HUYNH NGUYEN BAO PHUC chuyen tien.CT tu 0389637931 MBBANK IBFT tai MB"/>
    <s v="cfmuoilongthanh"/>
    <x v="35"/>
  </r>
  <r>
    <s v="02-09-2025 09:58:32"/>
    <s v="970454_V09025245IBT1aWWSHCZK944754"/>
    <s v="970454_V09025245IBT1aWWSHCZK944754"/>
    <n v="99497684716"/>
    <s v="Thành công"/>
    <s v="AGRIBANK"/>
    <s v=""/>
    <s v="Chuyển khoản"/>
    <n v="18000"/>
    <s v=""/>
    <s v="QR Code tĩnh đa năng"/>
    <s v="Chuyển khoản Ngân Hàng"/>
    <s v="Ngân hàng hoặc Ví khác"/>
    <s v="VCCB;99MM23359M33026968;TRAN THI THANH HA chuyen tien.CT tu 2000206818874 AGRIBANK tai Agri"/>
    <s v="cfmuoihodieu"/>
    <x v="19"/>
  </r>
  <r>
    <s v="02-09-2025 09:58:32"/>
    <s v="970454_902DGIN25JL61087"/>
    <s v="970454_902DGIN25JL61087"/>
    <n v="99497684688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Ngoc Hien chuyen tien tu Timo"/>
    <s v="chulongcmt8"/>
    <x v="29"/>
  </r>
  <r>
    <s v="02-09-2025 09:58:04"/>
    <s v="970454_V09025245IBT1dWLI55Z6943596"/>
    <s v="970454_V09025245IBT1dWLI55Z6943596"/>
    <n v="99497622905"/>
    <s v="Thành công"/>
    <s v="MBBANK IBFT"/>
    <s v=""/>
    <s v="Chuyển khoản"/>
    <n v="50000"/>
    <s v=""/>
    <s v="QR Code tĩnh đa năng"/>
    <s v="Chuyển khoản Ngân Hàng"/>
    <s v="Ngân hàng hoặc Ví khác"/>
    <s v="Nguyen Huu Tho chuyen tien tu ViettelMoney.CT tu 9704229202951822597 MBBANK IBFT tai MB"/>
    <s v="cfmuoi46ntrtr"/>
    <x v="23"/>
  </r>
  <r>
    <s v="02-09-2025 09:57:53"/>
    <s v="970454_V09025245BFTVG2AEZIKD267762"/>
    <s v="970454_V09025245BFTVG2AEZIKD267762"/>
    <n v="99497622369"/>
    <s v="Thành công"/>
    <s v="NGUYEN THU HANG"/>
    <s v=""/>
    <s v="Chuyển khoản"/>
    <n v="25000"/>
    <s v=""/>
    <s v="QR Code tĩnh đa năng"/>
    <s v="Chuyển khoản Ngân Hàng"/>
    <s v="Ngân hàng hoặc Ví khác"/>
    <s v="MBVCB.10765614322.5245BFTVG2AEZIKD.NGUYEN THU HANG chuyen tien.CT tu 0021000321074 NGUYEN THU HANG toi 99MM23356M93020162 MOMO_CA PHE MUOI CHU LONG tai BVBank"/>
    <s v="cfmuoitruongdinh"/>
    <x v="9"/>
  </r>
  <r>
    <s v="02-09-2025 09:57:50"/>
    <s v="970454_V09025245IBT1kJQ3EJ9F322290"/>
    <s v="970454_V09025245IBT1kJQ3EJ9F322290"/>
    <n v="99497622240"/>
    <s v="Thành công"/>
    <s v="VND-TGTT-PHAN CHAU PHI"/>
    <s v=""/>
    <s v="Chuyển khoản"/>
    <n v="68000"/>
    <s v=""/>
    <s v="QR Code tĩnh đa năng"/>
    <s v="Chuyển khoản Ngân Hàng"/>
    <s v="Ngân hàng hoặc Ví khác"/>
    <s v="PHAN CHAU PHI chuyen tien FT25246907016984.CT tu 19025409120011 VND-TGTT-PHAN CHAU PHI tai TCB"/>
    <s v="cfmuoihodieu"/>
    <x v="19"/>
  </r>
  <r>
    <s v="02-09-2025 09:57:14"/>
    <s v="970454_V09025245IBT1kJQ3K3XH319373"/>
    <s v="970454_V09025245IBT1kJQ3K3XH319373"/>
    <n v="99497207071"/>
    <s v="Thành công"/>
    <s v="VND-TGTT-NGUYEN TRUONG SON"/>
    <s v=""/>
    <s v="Chuyển khoản"/>
    <n v="70000"/>
    <s v=""/>
    <s v="QR Code tĩnh đa năng"/>
    <s v="Chuyển khoản Ngân Hàng"/>
    <s v="Ngân hàng hoặc Ví khác"/>
    <s v="NGUYEN TRUONG SON chuyen tien FT25246674874983.CT tu 19034178163021 VND-TGTT-NGUYEN TRUONG SON tai TCB"/>
    <s v="cfmuoiduonglang"/>
    <x v="7"/>
  </r>
  <r>
    <s v="02-09-2025 09:56:54"/>
    <s v="970454_V09025245BFTVG2AEZ379259997"/>
    <s v="970454_V09025245BFTVG2AEZ379259997"/>
    <n v="99497206490"/>
    <s v="Thành công"/>
    <s v="NGUYEN THI THANH NHA"/>
    <s v=""/>
    <s v="Chuyển khoản"/>
    <n v="36000"/>
    <s v=""/>
    <s v="QR Code tĩnh đa năng"/>
    <s v="Chuyển khoản Ngân Hàng"/>
    <s v="Ngân hàng hoặc Ví khác"/>
    <s v="MBVCB.10765602972.5245BFTVG2AEZ379.NGUYEN THI THANH NHA chuyen tien.CT tu 1024265466 NGUYEN THI THANH NHA toi 99MM24313M12001837 MOMO_CA PHE MUOI CHU LONG tai BVBank"/>
    <s v="chulongnhc"/>
    <x v="31"/>
  </r>
  <r>
    <s v="02-09-2025 09:56:53"/>
    <s v="970454_V09025245IBT1kJQ3KL4W317518"/>
    <s v="970454_V09025245IBT1kJQ3KL4W317518"/>
    <n v="99497206459"/>
    <s v="Thành công"/>
    <s v="VND-TGTT-NGUYEN THANH DUC"/>
    <s v=""/>
    <s v="Chuyển khoản"/>
    <n v="45000"/>
    <s v=""/>
    <s v="QR Code tĩnh đa năng"/>
    <s v="Chuyển khoản Ngân Hàng"/>
    <s v="Ngân hàng hoặc Ví khác"/>
    <s v="NGUYEN THANH DUC chuyen tien FT25246472505604.CT tu 19034907849018 VND-TGTT-NGUYEN THANH DUC tai TCB"/>
    <s v="cfmuoithanhnhan"/>
    <x v="6"/>
  </r>
  <r>
    <s v="02-09-2025 09:56:04"/>
    <s v="970454_V09025245BFTVG2AEZ926254103"/>
    <s v="970454_V09025245BFTVG2AEZ926254103"/>
    <n v="99497205089"/>
    <s v="Thành công"/>
    <s v="DANG BICH THAO"/>
    <s v=""/>
    <s v="Chuyển khoản"/>
    <n v="25000"/>
    <s v=""/>
    <s v="QR Code tĩnh đa năng"/>
    <s v="Chuyển khoản Ngân Hàng"/>
    <s v="Ngân hàng hoặc Ví khác"/>
    <s v="MBVCB.10765588025.5245BFTVG2AEZ926.DANG BICH THAO chuyen tien.CT tu 0331000467003 DANG BICH THAO toi 99MM24313M88002350 MOMO_CA PHE MUOI CHU LONG tai BVBank"/>
    <s v="cfmuoichulongclassic"/>
    <x v="0"/>
  </r>
  <r>
    <s v="02-09-2025 09:55:53"/>
    <s v="970454_V09025245IBT1hQFCICTC778784"/>
    <s v="970454_V09025245IBT1hQFCICTC778784"/>
    <n v="99497204712"/>
    <s v="Thành công"/>
    <s v="SACOMBANK"/>
    <s v=""/>
    <s v="Chuyển khoản"/>
    <n v="50000"/>
    <s v=""/>
    <s v="QR Code tĩnh đa năng"/>
    <s v="Chuyển khoản Ngân Hàng"/>
    <s v="Ngân hàng hoặc Ví khác"/>
    <s v="IBFT NGUYEN THI NGOC MAI chuyen tien.CT tu 020033983302 SACOMBANK tai SACOMBANK"/>
    <s v="cfmuoitruongdinh"/>
    <x v="9"/>
  </r>
  <r>
    <s v="02-09-2025 09:55:39"/>
    <s v="qrc-MOMOJQKW20230803-6d680da7-6ba2-4c99-928a-d408261c9870"/>
    <s v="qrc-MOMOJQKW20230803-6d680da7-6ba2-4c99-928a-d408261c9870"/>
    <n v="99497626622"/>
    <s v="Thành công"/>
    <s v="Đặng Văn Cường"/>
    <s v="****6474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9:55:21"/>
    <s v="970454_V09025245IBT1bWKCAXRC936921"/>
    <s v="970454_V09025245IBT1bWKCAXRC936921"/>
    <n v="99497203715"/>
    <s v="Thành công"/>
    <s v="DANG TAN VINH"/>
    <s v=""/>
    <s v="Chuyển khoản"/>
    <n v="25000"/>
    <s v=""/>
    <s v="QR Code tĩnh đa năng"/>
    <s v="Chuyển khoản Ngân Hàng"/>
    <s v="Ngân hàng hoặc Ví khác"/>
    <s v="DANG TAN VINH chuyen tien.CT tu 0913121661 DANG TAN VINH tai OCB"/>
    <s v="chulong68"/>
    <x v="1"/>
  </r>
  <r>
    <s v="02-09-2025 09:55:10"/>
    <s v="970454_V09025245IBT1iWMX9WU5880187"/>
    <s v="970454_V09025245IBT1iWMX9WU5880187"/>
    <n v="99497203228"/>
    <s v="Thành công"/>
    <s v="MAI HOANG MINH"/>
    <s v=""/>
    <s v="Chuyển khoản"/>
    <n v="25000"/>
    <s v=""/>
    <s v="QR Code tĩnh đa năng"/>
    <s v="Chuyển khoản Ngân Hàng"/>
    <s v="Ngân hàng hoặc Ví khác"/>
    <s v="Mai Hoang Minh chuyen tien QR.CT tu 00804007002 MAI HOANG MINH tai TPBank"/>
    <s v="cfmuoithanhnhan"/>
    <x v="6"/>
  </r>
  <r>
    <s v="02-09-2025 09:54:56"/>
    <s v="970454_V09025245BFTVG2AEZKX9244689"/>
    <s v="970454_V09025245BFTVG2AEZKX9244689"/>
    <n v="99497202857"/>
    <s v="Thành công"/>
    <s v="NGUYEN TRUNG KIEN"/>
    <s v=""/>
    <s v="Chuyển khoản"/>
    <n v="45000"/>
    <s v=""/>
    <s v="QR Code tĩnh đa năng"/>
    <s v="Chuyển khoản Ngân Hàng"/>
    <s v="Ngân hàng hoặc Ví khác"/>
    <s v="MBVCB.10765580072.5245BFTVG2AEZKX9.NGUYEN TRUNG KIEN chuyen tien.CT tu 0381000352143 NGUYEN TRUNG KIEN toi 99MM24157M09093799 MOMO_CA PHE MUOI CHU LONG tai BVBank"/>
    <s v="cfmuoithungdao"/>
    <x v="11"/>
  </r>
  <r>
    <s v="02-09-2025 09:54:36"/>
    <s v="970454_V09025245NAMAA22T6966557261"/>
    <s v="970454_V09025245NAMAA22T6966557261"/>
    <n v="99497202256"/>
    <s v="Thành công"/>
    <s v="TRAN THI NGOC ANH"/>
    <s v=""/>
    <s v="Chuyển khoản"/>
    <n v="25000"/>
    <s v=""/>
    <s v="QR Code tĩnh đa năng"/>
    <s v="Chuyển khoản Ngân Hàng"/>
    <s v="Ngân hàng hoặc Ví khác"/>
    <s v="TRAN THI NGOC ANH CHUYEN KHOAN"/>
    <s v="chulong884phuriengdo"/>
    <x v="14"/>
  </r>
  <r>
    <s v="02-09-2025 09:54:34"/>
    <s v="qrc-MOMOJQKW20230803-6a154320-38d6-4a67-830a-445bcb18c408"/>
    <s v="qrc-MOMOJQKW20230803-6a154320-38d6-4a67-830a-445bcb18c408"/>
    <n v="99497504527"/>
    <s v="Thành công"/>
    <s v="Ngô Phát Đạt"/>
    <s v="****1541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9:54:27"/>
    <s v="970454_V09025245BFTVG2AEZGCN240982"/>
    <s v="970454_V09025245BFTVG2AEZGCN240982"/>
    <n v="99497201951"/>
    <s v="Thành công"/>
    <s v="NGUYEN THI DOAN THUY"/>
    <s v=""/>
    <s v="Chuyển khoản"/>
    <n v="100000"/>
    <s v=""/>
    <s v="QR Code tĩnh đa năng"/>
    <s v="Chuyển khoản Ngân Hàng"/>
    <s v="Ngân hàng hoặc Ví khác"/>
    <s v="MBVCB.10765577029.5245BFTVG2AEZGCN.NGUYEN THI DOAN THUY chuyen tien.CT tu 0161001698181 NGUYEN THI DOAN THUY toi 99MM25063M04000529 MOMO_CA PHE MUOI CHU LONG tai BVBank"/>
    <s v="cfmuoidthidi"/>
    <x v="8"/>
  </r>
  <r>
    <s v="02-09-2025 09:54:17"/>
    <s v="970454_V09025245IBT1fWUW9796239505"/>
    <s v="970454_V09025245IBT1fWUW9796239505"/>
    <n v="99497201618"/>
    <s v="Thành công"/>
    <s v="TRAN SY HUNG"/>
    <s v=""/>
    <s v="Chuyển khoản"/>
    <n v="75000"/>
    <s v=""/>
    <s v="QR Code tĩnh đa năng"/>
    <s v="Chuyển khoản Ngân Hàng"/>
    <s v="Ngân hàng hoặc Ví khác"/>
    <s v="MBVCB.10765575849.239505.TRAN SY HUNG chuyen tien.CT tu 0451000249388 TRAN SY HUNG toi 99MM24157M78095712 MOMO_CA PHE MUOI CHU LONG tai BVBank"/>
    <s v="cfmuoiduonglang"/>
    <x v="7"/>
  </r>
  <r>
    <s v="02-09-2025 09:54:11"/>
    <s v="970454_V09025245BFTVG2AEZEF9238523"/>
    <s v="970454_V09025245BFTVG2AEZEF9238523"/>
    <n v="99497201494"/>
    <s v="Thành công"/>
    <s v="NGUYEN NGOC QUYNH TRANG"/>
    <s v=""/>
    <s v="Chuyển khoản"/>
    <n v="61000"/>
    <s v=""/>
    <s v="QR Code tĩnh đa năng"/>
    <s v="Chuyển khoản Ngân Hàng"/>
    <s v="Ngân hàng hoặc Ví khác"/>
    <s v="MBVCB.10765566000.5245BFTVG2AEZEF9.NGUYEN NGOC QUYNH TRANG chuyen tien.CT tu 1059074435 NGUYEN NGOC QUYNH TRANG toi 99MM24302M42010181 MOMO_CA PHE MUOI CHU LONG tai BVBank"/>
    <s v="cfmuoithungdao"/>
    <x v="11"/>
  </r>
  <r>
    <s v="02-09-2025 09:54:08"/>
    <s v="qrc-MOMOJQKW20230803-b5051e2e-5370-4129-9b21-9e79cb058ce6"/>
    <s v="qrc-MOMOJQKW20230803-b5051e2e-5370-4129-9b21-9e79cb058ce6"/>
    <n v="99497364578"/>
    <s v="Thành công"/>
    <s v="Nguyễn Thị Mỹ Hạnh"/>
    <s v="****2060"/>
    <s v="Thanh toán"/>
    <n v="73000"/>
    <s v=""/>
    <s v="QR Code tĩnh đa năng"/>
    <s v="Ví MoMo"/>
    <s v="Ví MoMo"/>
    <s v="Thanh toán cho  CÀ PHÊ MUỐI CHÚ LONG 172 HUỲNH VĂN BÁNH"/>
    <s v="chulonghvb"/>
    <x v="28"/>
  </r>
  <r>
    <s v="02-09-2025 09:54:05"/>
    <s v="970454_V09025245BFTVG2AEZEJR238076"/>
    <s v="970454_V09025245BFTVG2AEZEJR238076"/>
    <n v="99497201313"/>
    <s v="Thành công"/>
    <s v="LY BAO SON"/>
    <s v=""/>
    <s v="Chuyển khoản"/>
    <n v="50000"/>
    <s v=""/>
    <s v="QR Code tĩnh đa năng"/>
    <s v="Chuyển khoản Ngân Hàng"/>
    <s v="Ngân hàng hoặc Ví khác"/>
    <s v="MBVCB.10765565664.5245BFTVG2AEZEJR.LY BAO SON chuyen tien.CT tu 1025344553 LY BAO SON toi 99MM24313M88002350 MOMO_CA PHE MUOI CHU LONG tai BVBank"/>
    <s v="cfmuoichulongclassic"/>
    <x v="0"/>
  </r>
  <r>
    <s v="02-09-2025 09:54:00"/>
    <s v="970454_V09025245IBT1eWKCGZJZ889713"/>
    <s v="970454_V09025245IBT1eWKCGZJZ889713"/>
    <n v="99497201167"/>
    <s v="Thành công"/>
    <s v="BUI VAN DUY"/>
    <s v=""/>
    <s v="Chuyển khoản"/>
    <n v="25000"/>
    <s v=""/>
    <s v="QR Code tĩnh đa năng"/>
    <s v="Chuyển khoản Ngân Hàng"/>
    <s v="Ngân hàng hoặc Ví khác"/>
    <s v="BUI VAN DUY Chuyen tien.CT tu 1210334287 BUI VAN DUY  tai BIDV"/>
    <s v="cfmuoitruongdinh"/>
    <x v="9"/>
  </r>
  <r>
    <s v="02-09-2025 09:53:56"/>
    <s v="970454_V09025245BFTVG2AEZW9Q236373"/>
    <s v="970454_V09025245BFTVG2AEZW9Q236373"/>
    <n v="99496727955"/>
    <s v="Thành công"/>
    <s v="TRAN THAI SANG"/>
    <s v=""/>
    <s v="Chuyển khoản"/>
    <n v="18000"/>
    <s v=""/>
    <s v="QR Code tĩnh đa năng"/>
    <s v="Chuyển khoản Ngân Hàng"/>
    <s v="Ngân hàng hoặc Ví khác"/>
    <s v="MBVCB.10765564454.5245BFTVG2AEZW9Q.TRAN THAI SANG chuyen tien.CT tu 9972666586 TRAN THAI SANG toi 99MM24107M06044203 MOMO_CA PHE MUOI CHU LONG tai BVBank"/>
    <s v="cfmuoivovkiet"/>
    <x v="46"/>
  </r>
  <r>
    <s v="02-09-2025 09:53:52"/>
    <s v="970454_V09025245IBT1dWLIY5LN921594"/>
    <s v="970454_V09025245IBT1dWLIY5LN921594"/>
    <n v="99496727835"/>
    <s v="Thành công"/>
    <s v="MBBANK IBFT"/>
    <s v=""/>
    <s v="Chuyển khoản"/>
    <n v="25000"/>
    <s v=""/>
    <s v="QR Code tĩnh đa năng"/>
    <s v="Chuyển khoản Ngân Hàng"/>
    <s v="Ngân hàng hoặc Ví khác"/>
    <s v="NGUYEN MINH QUYEN chuyen tien.CT tu 373912019999 MBBANK IBFT tai MB"/>
    <s v="cfmuoihtp"/>
    <x v="42"/>
  </r>
  <r>
    <s v="02-09-2025 09:53:38"/>
    <s v="970454_V09025245IBT1kJQ37X3Z301248"/>
    <s v="970454_V09025245IBT1kJQ37X3Z301248"/>
    <n v="99496727382"/>
    <s v="Thành công"/>
    <s v="TRAN BICH HIEN"/>
    <s v=""/>
    <s v="Chuyển khoản"/>
    <n v="18000"/>
    <s v=""/>
    <s v="QR Code tĩnh đa năng"/>
    <s v="Chuyển khoản Ngân Hàng"/>
    <s v="Ngân hàng hoặc Ví khác"/>
    <s v="TRAN BICH HIEN chuyen tien FT25246181799345.CT tu 4562218668 TRAN BICH HIEN tai TCB"/>
    <s v="cfmuoiduonglang"/>
    <x v="7"/>
  </r>
  <r>
    <s v="02-09-2025 09:53:26"/>
    <s v="970454_V09025245IBT1iWMX2Z7C872109"/>
    <s v="970454_V09025245IBT1iWMX2Z7C872109"/>
    <n v="99496727069"/>
    <s v="Thành công"/>
    <s v="NGUYEN VIET ANH"/>
    <s v=""/>
    <s v="Chuyển khoản"/>
    <n v="96000"/>
    <s v=""/>
    <s v="QR Code tĩnh đa năng"/>
    <s v="Chuyển khoản Ngân Hàng"/>
    <s v="Ngân hàng hoặc Ví khác"/>
    <s v="Nguyen Viet Anh chuyen tien QR.CT tu 01775900601 NGUYEN VIET ANH tai TPBank"/>
    <s v="cfmuoitruongdinh"/>
    <x v="9"/>
  </r>
  <r>
    <s v="02-09-2025 09:53:25"/>
    <s v="970454_V09025245IBT1kJQ373J1300240"/>
    <s v="970454_V09025245IBT1kJQ373J1300240"/>
    <n v="99496727042"/>
    <s v="Thành công"/>
    <s v="DINH THANH LAM"/>
    <s v=""/>
    <s v="Chuyển khoản"/>
    <n v="54000"/>
    <s v=""/>
    <s v="QR Code tĩnh đa năng"/>
    <s v="Chuyển khoản Ngân Hàng"/>
    <s v="Ngân hàng hoặc Ví khác"/>
    <s v="DINH THANH LAM chuyen tien FT25246119731192.CT tu 19037004354011 DINH THANH LAM tai TCB"/>
    <s v="cfmuoihodieu"/>
    <x v="19"/>
  </r>
  <r>
    <s v="02-09-2025 09:53:21"/>
    <s v="970454_V09025245IBT1dWLIY8D1908490"/>
    <s v="970454_V09025245IBT1dWLIY8D1908490"/>
    <n v="99496726877"/>
    <s v="Thành công"/>
    <s v="MBBANK IBFT"/>
    <s v=""/>
    <s v="Chuyển khoản"/>
    <n v="18000"/>
    <s v=""/>
    <s v="QR Code tĩnh đa năng"/>
    <s v="Chuyển khoản Ngân Hàng"/>
    <s v="Ngân hàng hoặc Ví khác"/>
    <s v="MAI NHAT GIANG chuyen tien.CT tu 6300126061306 MBBANK IBFT tai MB"/>
    <s v="cfmuoiduonglang"/>
    <x v="7"/>
  </r>
  <r>
    <s v="02-09-2025 09:53:18"/>
    <s v="970454_V09025245BFTVG2AEZ4HP231501"/>
    <s v="970454_V09025245BFTVG2AEZ4HP231501"/>
    <n v="99496726743"/>
    <s v="Thành công"/>
    <s v="TRINH THI THU THAO"/>
    <s v=""/>
    <s v="Chuyển khoản"/>
    <n v="18000"/>
    <s v=""/>
    <s v="QR Code tĩnh đa năng"/>
    <s v="Chuyển khoản Ngân Hàng"/>
    <s v="Ngân hàng hoặc Ví khác"/>
    <s v="MBVCB.10765551073.5245BFTVG2AEZ4HP.TRINH THI THU THAO chuyen tien.CT tu 1013340388 TRINH THI THU THAO toi 99MM24313M93002905 MOMO_CA PHE MUOI CHU LONG tai BVBank"/>
    <s v="chulong161ntt"/>
    <x v="37"/>
  </r>
  <r>
    <s v="02-09-2025 09:53:13"/>
    <s v="qrc-MOMOJQKW20230803-d8461f18-373a-4de6-8b8e-9e46050f6ba7"/>
    <s v="qrc-MOMOJQKW20230803-d8461f18-373a-4de6-8b8e-9e46050f6ba7"/>
    <n v="99497236082"/>
    <s v="Thất bại"/>
    <s v="Nguyễn Thị Mỹ Hạnh"/>
    <s v="****2060"/>
    <s v="Thanh toán"/>
    <n v="73000"/>
    <s v=""/>
    <s v="QR Code tĩnh đa năng"/>
    <s v="Ví MoMo"/>
    <s v="Ví MoMo"/>
    <s v="Thanh toán cho  CÀ PHÊ MUỐI CHÚ LONG 172 HUỲNH VĂN BÁNH"/>
    <s v="chulonghvb"/>
    <x v="28"/>
  </r>
  <r>
    <s v="02-09-2025 09:53:02"/>
    <s v="970454_V09025245IBT1dWLIYVYB906750"/>
    <s v="970454_V09025245IBT1dWLIYVYB906750"/>
    <n v="99496726209"/>
    <s v="Thành công"/>
    <s v="MBBANK IBFT"/>
    <s v=""/>
    <s v="Chuyển khoản"/>
    <n v="145000"/>
    <s v=""/>
    <s v="QR Code tĩnh đa năng"/>
    <s v="Chuyển khoản Ngân Hàng"/>
    <s v="Ngân hàng hoặc Ví khác"/>
    <s v="SHOPEEPAY CHUYEN TIEN 1962710303585591296 Scan QR Nguyen Thai Nguyen chuyen tien qua vi ShopeePay.CT tu 0541103953007 MBBANK IBFT tai MB"/>
    <s v="cfmuoichulongclassic"/>
    <x v="0"/>
  </r>
  <r>
    <s v="02-09-2025 09:52:00"/>
    <s v="970454_V09025245IBT1kJQ37BY6293323"/>
    <s v="970454_V09025245IBT1kJQ37BY6293323"/>
    <n v="99496724456"/>
    <s v="Thành công"/>
    <s v="VU XUAN KHAI"/>
    <s v=""/>
    <s v="Chuyển khoản"/>
    <n v="25000"/>
    <s v=""/>
    <s v="QR Code tĩnh đa năng"/>
    <s v="Chuyển khoản Ngân Hàng"/>
    <s v="Ngân hàng hoặc Ví khác"/>
    <s v="VU XUAN KHAI  chuyen tien FT25246940838723.CT tu 9971071499 VU XUAN KHAI  tai TCB"/>
    <s v="cfmuoidthidi"/>
    <x v="8"/>
  </r>
  <r>
    <s v="02-09-2025 09:51:31"/>
    <s v="qrc-MOMOJQKW20230803-59765b80-5e54-456d-83a1-41990ef8a3c0"/>
    <s v="qrc-MOMOJQKW20230803-59765b80-5e54-456d-83a1-41990ef8a3c0"/>
    <n v="99497028337"/>
    <s v="Thành công"/>
    <s v="Lê Tuấn Anh"/>
    <s v="****2527"/>
    <s v="Thanh toán"/>
    <n v="25000"/>
    <s v=""/>
    <s v="QR Code tĩnh đa năng"/>
    <s v="Ví MoMo"/>
    <s v="Ví MoMo"/>
    <s v="Thanh toán cho  CÀ PHÊ MUỐI CHÚ LONG - 330 Trương Định"/>
    <s v="cfmuoitruongdinh"/>
    <x v="9"/>
  </r>
  <r>
    <s v="02-09-2025 09:51:25"/>
    <s v="970454_V09025245BFTVG2AEZFE3216468"/>
    <s v="970454_V09025245BFTVG2AEZFE3216468"/>
    <n v="99496723444"/>
    <s v="Thành công"/>
    <s v="HUYNH NHU Y"/>
    <s v=""/>
    <s v="Chuyển khoản"/>
    <n v="125000"/>
    <s v=""/>
    <s v="QR Code tĩnh đa năng"/>
    <s v="Chuyển khoản Ngân Hàng"/>
    <s v="Ngân hàng hoặc Ví khác"/>
    <s v="MBVCB.10765537562.5245BFTVG2AEZFE3.HUYNH NHU Y chuyen tien.CT tu 1020884503 HUYNH NHU Y toi 99MM25048M95013680 MOMO_CA PHE MUOI CHU LONG tai BVBank"/>
    <s v="cfmuoiclongcmt8"/>
    <x v="33"/>
  </r>
  <r>
    <s v="02-09-2025 09:51:18"/>
    <s v="qrc-MOMOJQKW20230803-082960e8-a0c4-4194-8373-d5e035efd6db"/>
    <s v="qrc-MOMOJQKW20230803-082960e8-a0c4-4194-8373-d5e035efd6db"/>
    <n v="99497111781"/>
    <s v="Thành công"/>
    <s v="Lê Thị Như Ý"/>
    <s v="****2926"/>
    <s v="Thanh toán"/>
    <n v="25000"/>
    <s v=""/>
    <s v="QR Code tĩnh đa năng"/>
    <s v="Ví MoMo"/>
    <s v="Ví MoMo"/>
    <s v="Thanh toán cho  CÀ PHÊ MUỐI CHÚ LONG - 244 THÍCH QUẢNG ĐỨC - TDM"/>
    <s v="chulong244tqd"/>
    <x v="34"/>
  </r>
  <r>
    <s v="02-09-2025 09:50:43"/>
    <s v="970454_V09025245BFTVG2AEZC3Y210962"/>
    <s v="970454_V09025245BFTVG2AEZC3Y210962"/>
    <n v="99496722357"/>
    <s v="Thành công"/>
    <s v="PHAN HOANG DUY"/>
    <s v=""/>
    <s v="Chuyển khoản"/>
    <n v="36000"/>
    <s v=""/>
    <s v="QR Code tĩnh đa năng"/>
    <s v="Chuyển khoản Ngân Hàng"/>
    <s v="Ngân hàng hoặc Ví khác"/>
    <s v="MBVCB.10765533259.5245BFTVG2AEZC3Y.PHAN HOANG DUY chuyen tien.CT tu 1032162784 PHAN HOANG DUY toi 99MM24158M19035104 MOMO_CA PHE MUOI CHU LONG tai BVBank"/>
    <s v="chulong244tqd"/>
    <x v="34"/>
  </r>
  <r>
    <s v="02-09-2025 09:50:32"/>
    <s v="970454_V09025245IBT1dWLIPEKB904300"/>
    <s v="970454_V09025245IBT1dWLIPEKB904300"/>
    <n v="99496721998"/>
    <s v="Thành công"/>
    <s v="MBBANK IBFT"/>
    <s v=""/>
    <s v="Chuyển khoản"/>
    <n v="25000"/>
    <s v=""/>
    <s v="QR Code tĩnh đa năng"/>
    <s v="Chuyển khoản Ngân Hàng"/>
    <s v="Ngân hàng hoặc Ví khác"/>
    <s v="PHAM VAN NGUYEN chuyen tien.CT tu 9999999200296 MBBANK IBFT tai MB"/>
    <s v="chulong884phuriengdo"/>
    <x v="14"/>
  </r>
  <r>
    <s v="02-09-2025 09:50:19"/>
    <s v="qrc-MOMOJQKW20230803-7dedbb69-e2ba-4b46-a02c-d6ba5e9d2b99"/>
    <s v="qrc-MOMOJQKW20230803-7dedbb69-e2ba-4b46-a02c-d6ba5e9d2b99"/>
    <n v="99497020477"/>
    <s v="Thành công"/>
    <s v="Huỳnh Thùy Trinh"/>
    <s v="****1798"/>
    <s v="Thanh toán"/>
    <n v="25000"/>
    <s v=""/>
    <s v="QR Code tĩnh đa năng"/>
    <s v="Ví MoMo"/>
    <s v="Ví MoMo"/>
    <s v="Thanh toán cho  CÀ PHÊ MUỐI CHÚ LONG - 07 BÌNH LONG"/>
    <s v="chulong07bl"/>
    <x v="24"/>
  </r>
  <r>
    <s v="02-09-2025 09:50:11"/>
    <s v="970454_V09025245IBT1jWWPW9PJ115896"/>
    <s v="970454_V09025245IBT1jWWPW9PJ115896"/>
    <n v="99496721344"/>
    <s v="Thành công"/>
    <s v="PHAN THI AI VAN"/>
    <s v=""/>
    <s v="Chuyển khoản"/>
    <n v="25000"/>
    <s v=""/>
    <s v="QR Code tĩnh đa năng"/>
    <s v="Chuyển khoản Ngân Hàng"/>
    <s v="Ngân hàng hoặc Ví khác"/>
    <s v="PHAN THI AI VAN CHUYEN KHOAN-020925-09:50:09 115896.CT tu 1135757 PHAN THI AI VAN tai ACB"/>
    <s v="cfmuoidthidi"/>
    <x v="8"/>
  </r>
  <r>
    <s v="02-09-2025 09:49:42"/>
    <s v="970454_V09025245IBT1iWMX21TJ853638"/>
    <s v="970454_V09025245IBT1iWMX21TJ853638"/>
    <n v="99496720432"/>
    <s v="Thành công"/>
    <s v="GIAP VIET HOANG"/>
    <s v=""/>
    <s v="Chuyển khoản"/>
    <n v="25000"/>
    <s v=""/>
    <s v="QR Code tĩnh đa năng"/>
    <s v="Chuyển khoản Ngân Hàng"/>
    <s v="Ngân hàng hoặc Ví khác"/>
    <s v="Giap Viet Hoang chuyen tien QR.CT tu 03661665601 GIAP VIET HOANG tai TPBank"/>
    <s v="cfmuoileduan"/>
    <x v="13"/>
  </r>
  <r>
    <s v="02-09-2025 09:49:39"/>
    <s v="JPEV14K7MAXMH8Y10AQ1"/>
    <s v="JPEV14K7MAXMH8Y10AQ1"/>
    <n v="99496720338"/>
    <s v="Thành công"/>
    <s v="NGUYEN HOANG TU"/>
    <s v=""/>
    <s v="Chuyển khoản"/>
    <n v="25000"/>
    <s v=""/>
    <s v="QR Code động đa năng"/>
    <s v="Chuyển khoản Ngân Hàng"/>
    <s v="Ngân hàng hoặc Ví khác"/>
    <s v="JPEV14K7MAXMH8Y10AQ1"/>
    <s v="chulong301ndc"/>
    <x v="5"/>
  </r>
  <r>
    <s v="02-09-2025 09:49:32"/>
    <s v="970454_V09025245IBT1eWKCALQ2848753"/>
    <s v="970454_V09025245IBT1eWKCALQ2848753"/>
    <n v="99496147298"/>
    <s v="Thành công"/>
    <s v="DO THU THUY"/>
    <s v=""/>
    <s v="Chuyển khoản"/>
    <n v="50000"/>
    <s v=""/>
    <s v="QR Code tĩnh đa năng"/>
    <s v="Chuyển khoản Ngân Hàng"/>
    <s v="Ngân hàng hoặc Ví khác"/>
    <s v="DO  THU THUY Chuyen tien.CT tu 1210376021 DO THU THUY  tai BIDV"/>
    <s v="cfmuoitruongdinh"/>
    <x v="9"/>
  </r>
  <r>
    <s v="02-09-2025 09:48:16"/>
    <s v="970454_V09025245BFTVG2AEZLNK191017"/>
    <s v="970454_V09025245BFTVG2AEZLNK191017"/>
    <n v="99496144926"/>
    <s v="Thành công"/>
    <s v="TRINH CHANH THANH TAM"/>
    <s v=""/>
    <s v="Chuyển khoản"/>
    <n v="18000"/>
    <s v=""/>
    <s v="QR Code tĩnh đa năng"/>
    <s v="Chuyển khoản Ngân Hàng"/>
    <s v="Ngân hàng hoặc Ví khác"/>
    <s v="MBVCB.10765496511.5245BFTVG2AEZLNK.TRINH CHANH THANH TAM chuyen tien.CT tu 1052347800 TRINH CHANH THANH TAM toi 99MM24313M79000843 MOMO_CA PHE MUOI CHU LONG tai BVBank"/>
    <s v="cfmuoihtp"/>
    <x v="42"/>
  </r>
  <r>
    <s v="02-09-2025 09:47:54"/>
    <s v="970454_V09025245IBT1dWLIPJK9881669"/>
    <s v="970454_V09025245IBT1dWLIPJK9881669"/>
    <n v="99496144309"/>
    <s v="Thành công"/>
    <s v="MBBANK IBFT"/>
    <s v=""/>
    <s v="Chuyển khoản"/>
    <n v="25000"/>
    <s v=""/>
    <s v="QR Code tĩnh đa năng"/>
    <s v="Chuyển khoản Ngân Hàng"/>
    <s v="Ngân hàng hoặc Ví khác"/>
    <s v="TRAN VAN HUY chuyen tien.CT tu 6361361369999 MBBANK IBFT tai MB"/>
    <s v="cfmuoihtp"/>
    <x v="42"/>
  </r>
  <r>
    <s v="02-09-2025 09:47:49"/>
    <s v="qrc-MOMOJQKW20230803-8d8ba348-a506-4093-8120-7d14b50ba200"/>
    <s v="qrc-MOMOJQKW20230803-8d8ba348-a506-4093-8120-7d14b50ba200"/>
    <n v="99496617619"/>
    <s v="Thành công"/>
    <s v="Nguyễn Bích Phượng"/>
    <s v="****9954"/>
    <s v="Thanh toán"/>
    <n v="25000"/>
    <s v=""/>
    <s v="QR Code tĩnh đa năng"/>
    <s v="Ví MoMo"/>
    <s v="Ví MoMo"/>
    <s v="Thanh toán cho  CÀ PHÊ MUỐI CHÚ LONG CLASSIC"/>
    <s v="cfmuoichulongclassic"/>
    <x v="0"/>
  </r>
  <r>
    <s v="02-09-2025 09:47:27"/>
    <s v="970454_61625MBJL1360003"/>
    <s v="970454_61625MBJL1360003"/>
    <n v="99496143464"/>
    <s v="Thành công"/>
    <s v="MOMO_CA PHE MUOI CHU LONG"/>
    <s v=""/>
    <s v="Chuyển khoản"/>
    <n v="43000"/>
    <s v=""/>
    <s v="QR Code tĩnh đa năng"/>
    <s v="Chuyển khoản Ngân Hàng"/>
    <s v="Ngân hàng hoặc Ví khác"/>
    <s v="ZPBV7466MA7F4T Bach dung Zalopay chuyen tien"/>
    <s v="cfmuoitruongdinh"/>
    <x v="9"/>
  </r>
  <r>
    <s v="02-09-2025 09:47:20"/>
    <s v="qrc-MOMOJQKW20230803-7e0aa389-6a10-414f-a72b-82f93de52c30"/>
    <s v="qrc-MOMOJQKW20230803-7e0aa389-6a10-414f-a72b-82f93de52c30"/>
    <n v="99496611896"/>
    <s v="Thành công"/>
    <s v="Lý Chứng Cơ"/>
    <s v="****8326"/>
    <s v="Thanh toán"/>
    <n v="18000"/>
    <s v=""/>
    <s v="QR Code tĩnh đa năng"/>
    <s v="Ví MoMo"/>
    <s v="Ví MoMo"/>
    <s v="Thanh toán cho  CÀ PHÊ MUỐI CHÚ LONG - 67 HẬU GIANG"/>
    <s v="chulong67hg"/>
    <x v="4"/>
  </r>
  <r>
    <s v="02-09-2025 09:47:15"/>
    <s v="970454_V09025245IBT1aWWS6EAR374945"/>
    <s v="970454_V09025245IBT1aWWS6EAR374945"/>
    <n v="99496143175"/>
    <s v="Thành công"/>
    <s v="TO MINH NGOC"/>
    <s v=""/>
    <s v="Chuyển khoản"/>
    <n v="25000"/>
    <s v=""/>
    <s v="QR Code tĩnh đa năng"/>
    <s v="Chuyển khoản Ngân Hàng"/>
    <s v="Ngân hàng hoặc Ví khác"/>
    <s v="NGOC chuyen tien dua lon.CT tu 043704070014121 TO MINH NGOC tai HDB"/>
    <s v="cfmuoithungdao"/>
    <x v="11"/>
  </r>
  <r>
    <s v="02-09-2025 09:47:12"/>
    <s v="970454_V09025245IBT1cWJZBBEQ010600"/>
    <s v="970454_V09025245IBT1cWJZBBEQ010600"/>
    <n v="99496143115"/>
    <s v="Thành công"/>
    <s v="TRAN THI THAM"/>
    <s v=""/>
    <s v="Chuyển khoản"/>
    <n v="50000"/>
    <s v=""/>
    <s v="QR Code tĩnh đa năng"/>
    <s v="Chuyển khoản Ngân Hàng"/>
    <s v="Ngân hàng hoặc Ví khác"/>
    <s v="QR - TRAN THI THAM chuyen tien.CT tu 101883701963 TRAN THI THAM tai Vietin"/>
    <s v="chulong884phuriengdo"/>
    <x v="14"/>
  </r>
  <r>
    <s v="02-09-2025 09:47:11"/>
    <s v="970454_V09025245IBT1iWMXCE52840700"/>
    <s v="970454_V09025245IBT1iWMXCE52840700"/>
    <n v="99496143101"/>
    <s v="Thành công"/>
    <s v="NGUYEN NGOC PHUONG YEN"/>
    <s v=""/>
    <s v="Chuyển khoản"/>
    <n v="50000"/>
    <s v=""/>
    <s v="QR Code tĩnh đa năng"/>
    <s v="Chuyển khoản Ngân Hàng"/>
    <s v="Ngân hàng hoặc Ví khác"/>
    <s v="Nguyen Ngoc Phuong Yen chuyen tien QR.CT tu 30902019003 NGUYEN NGOC PHUONG YEN tai TPBank"/>
    <s v="chulong68"/>
    <x v="1"/>
  </r>
  <r>
    <s v="02-09-2025 09:47:06"/>
    <s v="970454_V09025245BFTVG2AETPV1181556"/>
    <s v="970454_V09025245BFTVG2AETPV1181556"/>
    <n v="99496142917"/>
    <s v="Thành công"/>
    <s v="PHAM BICH TUYEN"/>
    <s v=""/>
    <s v="Chuyển khoản"/>
    <n v="50000"/>
    <s v=""/>
    <s v="QR Code tĩnh đa năng"/>
    <s v="Chuyển khoản Ngân Hàng"/>
    <s v="Ngân hàng hoặc Ví khác"/>
    <s v="MBVCB.10765489045.5245BFTVG2AETPV1.PHAM BICH TUYEN chuyen tien.CT tu 0481000879066 PHAM BICH TUYEN toi 99MM24302M91010043 MOMO_CA PHE MUOI CHU LONG tai BVBank"/>
    <s v="chulonghhg"/>
    <x v="26"/>
  </r>
  <r>
    <s v="02-09-2025 09:47:00"/>
    <s v="970454_V09025245IBT1eWKCASWK823877"/>
    <s v="970454_V09025245IBT1eWKCASWK823877"/>
    <n v="99496142756"/>
    <s v="Thành công"/>
    <s v="NGUYEN DUC SON"/>
    <s v=""/>
    <s v="Chuyển khoản"/>
    <n v="54000"/>
    <s v=""/>
    <s v="QR Code tĩnh đa năng"/>
    <s v="Chuyển khoản Ngân Hàng"/>
    <s v="Ngân hàng hoặc Ví khác"/>
    <s v="NGUYEN DUC SON Chuyen tien.CT tu 5511386444 NGUYEN DUC SON  tai BIDV"/>
    <s v="cfmuoibatrieu"/>
    <x v="18"/>
  </r>
  <r>
    <s v="02-09-2025 09:46:58"/>
    <s v="970454_V09025245IBT1dWLIUTUZ887138"/>
    <s v="970454_V09025245IBT1dWLIUTUZ887138"/>
    <n v="99496142693"/>
    <s v="Thành công"/>
    <s v="MBBANK IBFT"/>
    <s v=""/>
    <s v="Chuyển khoản"/>
    <n v="25000"/>
    <s v=""/>
    <s v="QR Code tĩnh đa năng"/>
    <s v="Chuyển khoản Ngân Hàng"/>
    <s v="Ngân hàng hoặc Ví khác"/>
    <s v="DO HOANG LAM chuyen tien.CT tu 0966173412 MBBANK IBFT tai MB"/>
    <s v="cfmuoitruongdinh"/>
    <x v="9"/>
  </r>
  <r>
    <s v="02-09-2025 09:46:51"/>
    <s v="970454_V09025245IBT1kJQ3G246268076"/>
    <s v="970454_V09025245IBT1kJQ3G246268076"/>
    <n v="99496142498"/>
    <s v="Thành công"/>
    <s v="VND-TGTT-PHAM TRUNG TINH"/>
    <s v=""/>
    <s v="Chuyển khoản"/>
    <n v="75000"/>
    <s v=""/>
    <s v="QR Code tĩnh đa năng"/>
    <s v="Chuyển khoản Ngân Hàng"/>
    <s v="Ngân hàng hoặc Ví khác"/>
    <s v="PHAM TRUNG TINH transfers FT25246522392006.CT tu 19050039718012 VND-TGTT-PHAM TRUNG TINH tai TCB"/>
    <s v="chulong71hg"/>
    <x v="30"/>
  </r>
  <r>
    <s v="02-09-2025 09:46:48"/>
    <s v="qrc-MOMOJQKW20230803-9a272b51-a7fd-45cc-8d63-147066e13231"/>
    <s v="qrc-MOMOJQKW20230803-9a272b51-a7fd-45cc-8d63-147066e13231"/>
    <n v="99496525782"/>
    <s v="Thành công"/>
    <s v="Vi Khánh Linh"/>
    <s v="****1451"/>
    <s v="Thanh toán"/>
    <n v="36000"/>
    <s v=""/>
    <s v="QR Code tĩnh đa năng"/>
    <s v="Ví MoMo"/>
    <s v="Ví MoMo"/>
    <s v="Thanh toán cho  CÀ PHÊ MUỐI CHÚ LONG 172 HUỲNH VĂN BÁNH"/>
    <s v="chulonghvb"/>
    <x v="28"/>
  </r>
  <r>
    <s v="02-09-2025 09:46:28"/>
    <s v="970454_V09025245IBT1dWLIUE6S884189"/>
    <s v="970454_V09025245IBT1dWLIUE6S884189"/>
    <n v="99496141812"/>
    <s v="Thành công"/>
    <s v="MBBANK IBFT"/>
    <s v=""/>
    <s v="Chuyển khoản"/>
    <n v="130000"/>
    <s v=""/>
    <s v="QR Code tĩnh đa năng"/>
    <s v="Chuyển khoản Ngân Hàng"/>
    <s v="Ngân hàng hoặc Ví khác"/>
    <s v="NGUYEN THI HUYEN chuyen tien.CT tu 82525121995 MBBANK IBFT tai MB"/>
    <s v="cfmuoithanhnhan"/>
    <x v="6"/>
  </r>
  <r>
    <s v="02-09-2025 09:45:55"/>
    <s v="970454_V09025245IBT1eWKC4NVD815179"/>
    <s v="970454_V09025245IBT1eWKC4NVD815179"/>
    <n v="99496140800"/>
    <s v="Thành công"/>
    <s v="LE THI NGUYEN VY"/>
    <s v=""/>
    <s v="Chuyển khoản"/>
    <n v="43000"/>
    <s v=""/>
    <s v="QR Code tĩnh đa năng"/>
    <s v="Chuyển khoản Ngân Hàng"/>
    <s v="Ngân hàng hoặc Ví khác"/>
    <s v="LE THI NGUYEN VY Chuyen tien.CT tu 8823893568 LE THI NGUYEN VY  tai BIDV"/>
    <s v="cfmuoilongthanh"/>
    <x v="35"/>
  </r>
  <r>
    <s v="02-09-2025 09:45:47"/>
    <s v="qrc-MOMOJQKW20230803-8a50f100-919e-444b-af83-f0af7ba379fe"/>
    <s v="qrc-MOMOJQKW20230803-8a50f100-919e-444b-af83-f0af7ba379fe"/>
    <n v="99496305258"/>
    <s v="Thành công"/>
    <s v="Phạm Thị Kim Ni"/>
    <s v="****0463"/>
    <s v="Thanh toán"/>
    <n v="68000"/>
    <s v=""/>
    <s v="QR Code tĩnh đa năng"/>
    <s v="Ví MoMo"/>
    <s v="Ví MoMo"/>
    <s v="Thanh toán cho   CÀ PHÊ MUỐI CHÚ LONG - HUỲNH TẤN PHÁT"/>
    <s v="cfmuoihtp"/>
    <x v="42"/>
  </r>
  <r>
    <s v="02-09-2025 09:45:38"/>
    <s v="970454_V09025245BFTVG2AETI2N169715"/>
    <s v="970454_V09025245BFTVG2AETI2N169715"/>
    <n v="99496140282"/>
    <s v="Thành công"/>
    <s v="NGUYEN THI LE ANH"/>
    <s v=""/>
    <s v="Chuyển khoản"/>
    <n v="25000"/>
    <s v=""/>
    <s v="QR Code tĩnh đa năng"/>
    <s v="Chuyển khoản Ngân Hàng"/>
    <s v="Ngân hàng hoặc Ví khác"/>
    <s v="MBVCB.10765469378.5245BFTVG2AETI2N.NGUYEN THI LE ANH chuyen tien.CT tu 0161001682511 NGUYEN THI LE ANH toi 99MM25063M04000529 MOMO_CA PHE MUOI CHU LONG tai BVBank"/>
    <s v="cfmuoidthidi"/>
    <x v="8"/>
  </r>
  <r>
    <s v="02-09-2025 09:45:25"/>
    <s v="970454_V09025245BFTVG2AETDKN166998"/>
    <s v="970454_V09025245BFTVG2AETDKN166998"/>
    <n v="99496039869"/>
    <s v="Thành công"/>
    <s v="DANG NGOC TRI"/>
    <s v=""/>
    <s v="Chuyển khoản"/>
    <n v="185000"/>
    <s v=""/>
    <s v="QR Code tĩnh đa năng"/>
    <s v="Chuyển khoản Ngân Hàng"/>
    <s v="Ngân hàng hoặc Ví khác"/>
    <s v="MBVCB.10765459475.5245BFTVG2AETDKN.DANG NGOC TRI chuyen tien.CT tu 0041000246129 DANG NGOC TRI toi 99MM23359M71018042 MOMO_CA PHE MUOI CHU LONG tai BVBank"/>
    <s v="cfmuoileduan"/>
    <x v="13"/>
  </r>
  <r>
    <s v="02-09-2025 09:45:18"/>
    <s v="970454_V09025245IBT1fWUW2N2W166795"/>
    <s v="970454_V09025245IBT1fWUW2N2W166795"/>
    <n v="99496039661"/>
    <s v="Thành công"/>
    <s v="LAM BOI HA"/>
    <s v=""/>
    <s v="Chuyển khoản"/>
    <n v="50000"/>
    <s v=""/>
    <s v="QR Code tĩnh đa năng"/>
    <s v="Chuyển khoản Ngân Hàng"/>
    <s v="Ngân hàng hoặc Ví khác"/>
    <s v="MBVCB.10765467071.166795.LAM BOI HA chuyen tien.CT tu 0251002733907 LAM BOI HA toi 99MM23297M05030936 MOMO_CA PHE MUOI CHU LONG tai BVBank"/>
    <s v="chulong187llq"/>
    <x v="16"/>
  </r>
  <r>
    <s v="02-09-2025 09:45:05"/>
    <s v="qrc-MOMOJQKW20230803-00a3b727-dd97-404a-914a-644f2b6b8a03"/>
    <s v="qrc-MOMOJQKW20230803-00a3b727-dd97-404a-914a-644f2b6b8a03"/>
    <n v="99496286851"/>
    <s v="Thành công"/>
    <s v="Nguyễn Trung Tiến"/>
    <s v="****9181"/>
    <s v="Thanh toán"/>
    <n v="18000"/>
    <s v=""/>
    <s v="QR Code tĩnh đa năng"/>
    <s v="Ví MoMo"/>
    <s v="Ví MoMo"/>
    <s v="Thanh toán cho  CÀ PHÊ MUỐI CHÚ LONG - 1349 CMT8"/>
    <s v="cfmuoiclongcmt8"/>
    <x v="33"/>
  </r>
  <r>
    <s v="02-09-2025 09:45:02"/>
    <s v="970454_V09025245IBT1iWMXCIWD830185"/>
    <s v="970454_V09025245IBT1iWMXCIWD830185"/>
    <n v="99496039206"/>
    <s v="Thành công"/>
    <s v="HA THI THANH THUY"/>
    <s v=""/>
    <s v="Chuyển khoản"/>
    <n v="33000"/>
    <s v=""/>
    <s v="QR Code tĩnh đa năng"/>
    <s v="Chuyển khoản Ngân Hàng"/>
    <s v="Ngân hàng hoặc Ví khác"/>
    <s v="Ha Thi Thanh Thuy chuyen tien QR.CT tu 04255929901 HA THI THANH THUY tai TPBank"/>
    <s v="cfmuoitrangbom"/>
    <x v="2"/>
  </r>
  <r>
    <s v="02-09-2025 09:44:11"/>
    <s v="970454_V09025245IBT1iWMXC9JE826106"/>
    <s v="970454_V09025245IBT1iWMXC9JE826106"/>
    <n v="99495554079"/>
    <s v="Thành công"/>
    <s v="NGUYEN THU TRANG"/>
    <s v=""/>
    <s v="Chuyển khoản"/>
    <n v="50000"/>
    <s v=""/>
    <s v="QR Code tĩnh đa năng"/>
    <s v="Chuyển khoản Ngân Hàng"/>
    <s v="Ngân hàng hoặc Ví khác"/>
    <s v="Nguyen Thu Trang chuyen tien QR.CT tu 02121686101 NGUYEN THU TRANG tai TPBank"/>
    <s v="cfmuoitruongdinh"/>
    <x v="9"/>
  </r>
  <r>
    <s v="02-09-2025 09:44:10"/>
    <s v="NKWL14K7LVXAJ3LY11LI"/>
    <s v="NKWL14K7LVXAJ3LY11LI"/>
    <n v="99495554049"/>
    <s v="Thành công"/>
    <s v="MBBANK IBFT"/>
    <s v=""/>
    <s v="Chuyển khoản"/>
    <n v="50000"/>
    <s v=""/>
    <s v="QR Code động đa năng"/>
    <s v="Chuyển khoản Ngân Hàng"/>
    <s v="Ngân hàng hoặc Ví khác"/>
    <s v="NKWL14K7LVXAJ3LY11LI"/>
    <s v="cfmuoichulongkvc"/>
    <x v="27"/>
  </r>
  <r>
    <s v="02-09-2025 09:44:05"/>
    <s v="970454_V09025245IBT1kJQ3APLE254505"/>
    <s v="970454_V09025245IBT1kJQ3APLE254505"/>
    <n v="99495553903"/>
    <s v="Thành công"/>
    <s v="VND-TGTT-PHAM DANG TRI"/>
    <s v=""/>
    <s v="Chuyển khoản"/>
    <n v="100000"/>
    <s v=""/>
    <s v="QR Code tĩnh đa năng"/>
    <s v="Chuyển khoản Ngân Hàng"/>
    <s v="Ngân hàng hoặc Ví khác"/>
    <s v="PHAM DANG TRI chuyen tien FT25246239840655.CT tu 19036053609010 VND-TGTT-PHAM DANG TRI tai TCB"/>
    <s v="cfmuoilongthanh"/>
    <x v="35"/>
  </r>
  <r>
    <s v="02-09-2025 09:43:42"/>
    <s v="qrc-MOMOJQKW20230803-704ab31a-2e36-417a-aae8-ddde3373e938"/>
    <s v="qrc-MOMOJQKW20230803-704ab31a-2e36-417a-aae8-ddde3373e938"/>
    <n v="99496026390"/>
    <s v="Thành công"/>
    <s v="Nguyễn Thị Thúy Nhi"/>
    <s v="****8268"/>
    <s v="Thanh toán"/>
    <n v="25000"/>
    <s v=""/>
    <s v="QR Code tĩnh đa năng"/>
    <s v="Ví MoMo"/>
    <s v="Ví MoMo"/>
    <s v="Thanh toán cho  CÀ PHÊ MUỐI CHÚ LONG - TRẦN HƯNG ĐẠO - BÌNH DƯƠNG"/>
    <s v="cfmuoithungdao"/>
    <x v="11"/>
  </r>
  <r>
    <s v="02-09-2025 09:43:41"/>
    <s v="970454_V09025245BFTVG2AETS2R153593"/>
    <s v="970454_V09025245BFTVG2AETS2R153593"/>
    <n v="99495553273"/>
    <s v="Thành công"/>
    <s v="NGUYEN VIET LE UYEN"/>
    <s v=""/>
    <s v="Chuyển khoản"/>
    <n v="50000"/>
    <s v=""/>
    <s v="QR Code tĩnh đa năng"/>
    <s v="Chuyển khoản Ngân Hàng"/>
    <s v="Ngân hàng hoặc Ví khác"/>
    <s v="MBVCB.10765440911.5245BFTVG2AETS2R.NGUYEN VIET LE UYEN chuyen tien.CT tu 0721000608740 NGUYEN VIET LE UYEN toi 99MM24313M01001841 MOMO_CA PHE MUOI CHU LONG tai BVBank"/>
    <s v="chulong17ntt"/>
    <x v="15"/>
  </r>
  <r>
    <s v="02-09-2025 09:43:34"/>
    <s v="970454_V09025245BFTVG2AETXWK152699"/>
    <s v="970454_V09025245BFTVG2AETXWK152699"/>
    <n v="99495553121"/>
    <s v="Thành công"/>
    <s v="NGUYEN NGOC DANG KHOA"/>
    <s v=""/>
    <s v="Chuyển khoản"/>
    <n v="25000"/>
    <s v=""/>
    <s v="QR Code tĩnh đa năng"/>
    <s v="Chuyển khoản Ngân Hàng"/>
    <s v="Ngân hàng hoặc Ví khác"/>
    <s v="MBVCB.10765445317.5245BFTVG2AETXWK.NGUYEN NGOC DANG KHOA chuyen tien.CT tu 0721005152877 NGUYEN NGOC DANG KHOA toi 99MM24158M19035137 MOMO_CA PHE MUOI CHU LONG tai BVBank"/>
    <s v="chulongcmt8"/>
    <x v="29"/>
  </r>
  <r>
    <s v="02-09-2025 09:43:24"/>
    <s v="970454_V09025245IBT1kJQ3ADHD251168"/>
    <s v="970454_V09025245IBT1kJQ3ADHD251168"/>
    <n v="99495552845"/>
    <s v="Thành công"/>
    <s v="TRAN VIET PHONG"/>
    <s v=""/>
    <s v="Chuyển khoản"/>
    <n v="50000"/>
    <s v=""/>
    <s v="QR Code tĩnh đa năng"/>
    <s v="Chuyển khoản Ngân Hàng"/>
    <s v="Ngân hàng hoặc Ví khác"/>
    <s v="TRAN VIET PHONG chuyen tien FT25246071127113.CT tu 8588000000 TRAN VIET PHONG tai TCB"/>
    <s v="cfmuoitruongdinh"/>
    <x v="9"/>
  </r>
  <r>
    <s v="02-09-2025 09:42:58"/>
    <s v="970454_V09025245NAMAA22T6XWG732553"/>
    <s v="970454_V09025245NAMAA22T6XWG732553"/>
    <n v="99495552131"/>
    <s v="Thành công"/>
    <s v="VO THANH TUNG"/>
    <s v=""/>
    <s v="Chuyển khoản"/>
    <n v="18000"/>
    <s v=""/>
    <s v="QR Code tĩnh đa năng"/>
    <s v="Chuyển khoản Ngân Hàng"/>
    <s v="Ngân hàng hoặc Ví khác"/>
    <s v="VO THANH TUNG CHUYEN KHOAN"/>
    <s v="chulong161ntt"/>
    <x v="37"/>
  </r>
  <r>
    <s v="02-09-2025 09:42:33"/>
    <s v="970454_V09025245IBT1eWKC4VGU782603"/>
    <s v="970454_V09025245IBT1eWKC4VGU782603"/>
    <n v="99495551401"/>
    <s v="Thành công"/>
    <s v="PHAM KHANH TAN"/>
    <s v=""/>
    <s v="Chuyển khoản"/>
    <n v="50000"/>
    <s v=""/>
    <s v="QR Code tĩnh đa năng"/>
    <s v="Chuyển khoản Ngân Hàng"/>
    <s v="Ngân hàng hoặc Ví khác"/>
    <s v="PHAM KHANH TAN Chuyen tien.CT tu 1380253010 PHAM KHANH TAN  tai BIDV"/>
    <s v="cfmuoilbh"/>
    <x v="49"/>
  </r>
  <r>
    <s v="02-09-2025 09:42:28"/>
    <s v="970454_V09025245IBT1kJQ3AQDS246424"/>
    <s v="970454_V09025245IBT1kJQ3AQDS246424"/>
    <n v="99495551214"/>
    <s v="Thành công"/>
    <s v="LE XUAN THANH NGOC"/>
    <s v=""/>
    <s v="Chuyển khoản"/>
    <n v="25000"/>
    <s v=""/>
    <s v="QR Code tĩnh đa năng"/>
    <s v="Chuyển khoản Ngân Hàng"/>
    <s v="Ngân hàng hoặc Ví khác"/>
    <s v="LE XUAN THANH NGOC chuyen tien FT25246831600149.CT tu 6868232425 LE XUAN THANH NGOC tai TCB"/>
    <s v="chulong884phuriengdo"/>
    <x v="14"/>
  </r>
  <r>
    <s v="02-09-2025 09:41:51"/>
    <s v="970454_V09025245IBT1fWUW26VJ139185"/>
    <s v="970454_V09025245IBT1fWUW26VJ139185"/>
    <n v="99495550186"/>
    <s v="Thành công"/>
    <s v="VO NGOC KIEU MY"/>
    <s v=""/>
    <s v="Chuyển khoản"/>
    <n v="50000"/>
    <s v=""/>
    <s v="QR Code tĩnh đa năng"/>
    <s v="Chuyển khoản Ngân Hàng"/>
    <s v="Ngân hàng hoặc Ví khác"/>
    <s v="MBVCB.10765432453.139185.VO NGOC KIEU MY chuyen tien.CT tu 0081001046803 VO NGOC KIEU MY toi 99MM24302M91010043 MOMO_CA PHE MUOI CHU LONG tai BVBank"/>
    <s v="chulonghhg"/>
    <x v="26"/>
  </r>
  <r>
    <s v="02-09-2025 09:41:42"/>
    <s v="970454_V09025245IBT1dWLI8GKW861390"/>
    <s v="970454_V09025245IBT1dWLI8GKW861390"/>
    <n v="99495439858"/>
    <s v="Thành công"/>
    <s v="MBBANK IBFT"/>
    <s v=""/>
    <s v="Chuyển khoản"/>
    <n v="18000"/>
    <s v=""/>
    <s v="QR Code tĩnh đa năng"/>
    <s v="Chuyển khoản Ngân Hàng"/>
    <s v="Ngân hàng hoặc Ví khác"/>
    <s v="BUI THI NHU Y chuyen tien.CT tu 0932494228 MBBANK IBFT tai MB"/>
    <s v="cfmuoibatrieu"/>
    <x v="18"/>
  </r>
  <r>
    <s v="02-09-2025 09:41:21"/>
    <s v="970454_V09025245IBT1fWUW2KN1134731"/>
    <s v="970454_V09025245IBT1fWUW2KN1134731"/>
    <n v="99495439197"/>
    <s v="Thành công"/>
    <s v="NGUYEN NGOC THAO VY"/>
    <s v=""/>
    <s v="Chuyển khoản"/>
    <n v="25000"/>
    <s v=""/>
    <s v="QR Code tĩnh đa năng"/>
    <s v="Chuyển khoản Ngân Hàng"/>
    <s v="Ngân hàng hoặc Ví khác"/>
    <s v="MBVCB.10765419557.134731.NGUYEN NGOC THAO VY chuyen tien.CT tu 1023512161 NGUYEN NGOC THAO VY toi 99MM23359M51027127 MOMO_CA PHE MUOI CHU LONG tai BVBank"/>
    <s v="cfmuoilongthanh"/>
    <x v="35"/>
  </r>
  <r>
    <s v="02-09-2025 09:41:07"/>
    <s v="970454_V09025245BFTVG2AET457133098"/>
    <s v="970454_V09025245BFTVG2AET457133098"/>
    <n v="99495438753"/>
    <s v="Thành công"/>
    <s v="NGUYEN BICH PHUONG"/>
    <s v=""/>
    <s v="Chuyển khoản"/>
    <n v="52000"/>
    <s v=""/>
    <s v="QR Code tĩnh đa năng"/>
    <s v="Chuyển khoản Ngân Hàng"/>
    <s v="Ngân hàng hoặc Ví khác"/>
    <s v="MBVCB.10765418221.5245BFTVG2AET457.NGUYEN BICH PHUONG chuyen tien.CT tu 1013323607 NGUYEN BICH PHUONG toi 99MM24313M88002350 MOMO_CA PHE MUOI CHU LONG tai BVBank"/>
    <s v="cfmuoichulongclassic"/>
    <x v="0"/>
  </r>
  <r>
    <s v="02-09-2025 09:41:01"/>
    <s v="970454_V09025245IBT1aWWSEX2S236878"/>
    <s v="970454_V09025245IBT1aWWSEX2S236878"/>
    <n v="99495438645"/>
    <s v="Thành công"/>
    <s v="AGRIBANK"/>
    <s v=""/>
    <s v="Chuyển khoản"/>
    <n v="18000"/>
    <s v=""/>
    <s v="QR Code tĩnh đa năng"/>
    <s v="Chuyển khoản Ngân Hàng"/>
    <s v="Ngân hàng hoặc Ví khác"/>
    <s v="VCCB;99MM23356M93020162;VU THI THANH THUY chuyen tien.CT tu 1460207003744 AGRIBANK tai Agri"/>
    <s v="cfmuoitruongdinh"/>
    <x v="9"/>
  </r>
  <r>
    <s v="02-09-2025 09:40:55"/>
    <s v="qrc-MOMOJQKW20230803-c7b5047a-059a-4f17-96ad-42839650beb5"/>
    <s v="qrc-MOMOJQKW20230803-c7b5047a-059a-4f17-96ad-42839650beb5"/>
    <n v="99495718063"/>
    <s v="Thành công"/>
    <s v="Bùi Thị Kim Lý"/>
    <s v="****2752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09:40:36"/>
    <s v="970454_V09025245IBT1eWKCBF13765050"/>
    <s v="970454_V09025245IBT1eWKCBF13765050"/>
    <n v="99495437920"/>
    <s v="Thành công"/>
    <s v="MAI NGOC HUYEN"/>
    <s v=""/>
    <s v="Chuyển khoản"/>
    <n v="60000"/>
    <s v=""/>
    <s v="QR Code tĩnh đa năng"/>
    <s v="Chuyển khoản Ngân Hàng"/>
    <s v="Ngân hàng hoặc Ví khác"/>
    <s v="MAI NGOC HUYEN Chuyen tien.CT tu 8852296242 MAI NGOC HUYEN  tai BIDV"/>
    <s v="cfmuoitrangbom"/>
    <x v="2"/>
  </r>
  <r>
    <s v="02-09-2025 09:40:14"/>
    <s v="JPEV14K7LLCJ7OD00Y7S"/>
    <s v="JPEV14K7LLCJ7OD00Y7S"/>
    <n v="99495715811"/>
    <s v="Thành công"/>
    <s v="Nguyễn Văn Hoài Linh"/>
    <s v="****7179"/>
    <s v="Thanh toán"/>
    <n v="36000"/>
    <s v=""/>
    <s v="QR Code động đa năng"/>
    <s v="Ví MoMo"/>
    <s v="Ví MoMo"/>
    <s v="JPEV14K7LLCJ7OD00Y7S"/>
    <s v="chulong301ndc"/>
    <x v="5"/>
  </r>
  <r>
    <s v="02-09-2025 09:40:14"/>
    <s v="qrc-MOMOJQKW20230803-8831c9e9-edb0-4254-9e91-4ea38e05d24a"/>
    <s v="qrc-MOMOJQKW20230803-8831c9e9-edb0-4254-9e91-4ea38e05d24a"/>
    <n v="99495715860"/>
    <s v="Thành công"/>
    <s v="Vương Nguyên Anh"/>
    <s v="****2566"/>
    <s v="Thanh toán"/>
    <n v="50000"/>
    <s v=""/>
    <s v="QR Code tĩnh đa năng"/>
    <s v="Ví MoMo"/>
    <s v="Ví MoMo"/>
    <s v="Thanh toán cho  CÀ PHÊ MUỐI CHÚ LONG - THANH NHÀN - HÀ NỘI"/>
    <s v="cfmuoithanhnhan"/>
    <x v="6"/>
  </r>
  <r>
    <s v="02-09-2025 09:40:09"/>
    <s v="qrc-MOMOJQKW20230803-46e40ff3-97c1-4a1f-87a8-6a747aa76feb"/>
    <s v="qrc-MOMOJQKW20230803-46e40ff3-97c1-4a1f-87a8-6a747aa76feb"/>
    <n v="99495715178"/>
    <s v="Thành công"/>
    <s v="Trần Thị Anh Thư"/>
    <s v="****0278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40:06"/>
    <s v="970454_V09025245BFTVG2AETZLV124617"/>
    <s v="970454_V09025245BFTVG2AETZLV124617"/>
    <n v="99495437020"/>
    <s v="Thành công"/>
    <s v="NGUYEN THI LE ANH"/>
    <s v=""/>
    <s v="Chuyển khoản"/>
    <n v="25000"/>
    <s v=""/>
    <s v="QR Code tĩnh đa năng"/>
    <s v="Chuyển khoản Ngân Hàng"/>
    <s v="Ngân hàng hoặc Ví khác"/>
    <s v="MBVCB.10765401235.5245BFTVG2AETZLV.NGUYEN THI LE ANH chuyen tien.CT tu 0161001682511 NGUYEN THI LE ANH toi 99MM25063M04000529 MOMO_CA PHE MUOI CHU LONG tai BVBank"/>
    <s v="cfmuoidthidi"/>
    <x v="8"/>
  </r>
  <r>
    <s v="02-09-2025 09:39:55"/>
    <s v="970454_V09025245IBT1cWJZ5KCT983234"/>
    <s v="970454_V09025245IBT1cWJZ5KCT983234"/>
    <n v="99495436700"/>
    <s v="Thành công"/>
    <s v="NGUYEN VU DAN"/>
    <s v=""/>
    <s v="Chuyển khoản"/>
    <n v="18000"/>
    <s v=""/>
    <s v="QR Code tĩnh đa năng"/>
    <s v="Chuyển khoản Ngân Hàng"/>
    <s v="Ngân hàng hoặc Ví khác"/>
    <s v="QR - NGUYEN VU DAN Chuyen tien.CT tu 103882504475 NGUYEN VU DAN tai Vietin"/>
    <s v="chulongnhc"/>
    <x v="31"/>
  </r>
  <r>
    <s v="02-09-2025 09:39:46"/>
    <s v="970454_V09025245BFTVG2AETTFN122414"/>
    <s v="970454_V09025245BFTVG2AETTFN122414"/>
    <n v="99495436429"/>
    <s v="Thành công"/>
    <s v="LE TRI PHUONG"/>
    <s v=""/>
    <s v="Chuyển khoản"/>
    <n v="25000"/>
    <s v=""/>
    <s v="QR Code tĩnh đa năng"/>
    <s v="Chuyển khoản Ngân Hàng"/>
    <s v="Ngân hàng hoặc Ví khác"/>
    <s v="MBVCB.10765391804.5245BFTVG2AETTFN.LE TRI PHUONG chuyen tien.CT tu 0611001916450 LE TRI PHUONG toi 99MM24085M27127372 MOMO_CA PHE MUOI CHU LONG tai BVBank"/>
    <s v="cfmuoithanhnhan"/>
    <x v="6"/>
  </r>
  <r>
    <s v="02-09-2025 09:39:01"/>
    <s v="qrc-MOMOJQKW20230803-f2bd0f0e-f35d-479d-a6ae-afdcf3e5f594"/>
    <s v="qrc-MOMOJQKW20230803-f2bd0f0e-f35d-479d-a6ae-afdcf3e5f594"/>
    <n v="99495611125"/>
    <s v="Thành công"/>
    <s v="Nguyễn Huyền Phương Trinh"/>
    <s v="****4235"/>
    <s v="Thanh toán"/>
    <n v="25000"/>
    <s v=""/>
    <s v="QR Code tĩnh đa năng"/>
    <s v="Ví MoMo"/>
    <s v="Ví MoMo"/>
    <s v="Thanh toán cho  CÀ PHÊ MUỐI CHÚ LONG - 190 HUỲNH VĂN BÁNH"/>
    <s v="chulong190hvb"/>
    <x v="25"/>
  </r>
  <r>
    <s v="02-09-2025 09:38:48"/>
    <s v="970454_V09025245IBT1iWMX1DFV081632"/>
    <s v="970454_V09025245IBT1iWMX1DFV081632"/>
    <n v="99495072370"/>
    <s v="Thành công"/>
    <s v="NGUYEN DIEM MY"/>
    <s v=""/>
    <s v="Chuyển khoản"/>
    <n v="75000"/>
    <s v=""/>
    <s v="QR Code tĩnh đa năng"/>
    <s v="Chuyển khoản Ngân Hàng"/>
    <s v="Ngân hàng hoặc Ví khác"/>
    <s v="NGUYEN DIEM MY transfer.CT tu 58186888 NGUYEN DIEM MY tai VPBank"/>
    <s v="cfmuoithanhnhan"/>
    <x v="6"/>
  </r>
  <r>
    <s v="02-09-2025 09:38:36"/>
    <s v="NKWL14K7LHW1DCL00P7L"/>
    <s v="NKWL14K7LHW1DCL00P7L"/>
    <n v="99495072012"/>
    <s v="Thành công"/>
    <s v="MBBANK IBFT"/>
    <s v=""/>
    <s v="Chuyển khoản"/>
    <n v="18000"/>
    <s v=""/>
    <s v="QR Code động đa năng"/>
    <s v="Chuyển khoản Ngân Hàng"/>
    <s v="Ngân hàng hoặc Ví khác"/>
    <s v="NKWL14K7LHW1DCL00P7L"/>
    <s v="cfmuoichulongkvc"/>
    <x v="27"/>
  </r>
  <r>
    <s v="02-09-2025 09:38:35"/>
    <s v="970454_V09025245IBT1iWMX1SKF797780"/>
    <s v="970454_V09025245IBT1iWMX1SKF797780"/>
    <n v="99495071987"/>
    <s v="Thành công"/>
    <s v="NGUYEN PHUONG THAO"/>
    <s v=""/>
    <s v="Chuyển khoản"/>
    <n v="25000"/>
    <s v=""/>
    <s v="QR Code tĩnh đa năng"/>
    <s v="Chuyển khoản Ngân Hàng"/>
    <s v="Ngân hàng hoặc Ví khác"/>
    <s v="Nguyen Phuong Thao chuyen tien QR.CT tu 87674338888 NGUYEN PHUONG THAO tai TPBank"/>
    <s v="cfmuoitruongdinh"/>
    <x v="9"/>
  </r>
  <r>
    <s v="02-09-2025 09:38:23"/>
    <s v="970454_V09025245IBT1kJQ3BRMR226691"/>
    <s v="970454_V09025245IBT1kJQ3BRMR226691"/>
    <n v="99495071674"/>
    <s v="Thành công"/>
    <s v="VND-TGTT-NGUYEN THI ANH THU"/>
    <s v=""/>
    <s v="Chuyển khoản"/>
    <n v="100000"/>
    <s v=""/>
    <s v="QR Code tĩnh đa năng"/>
    <s v="Chuyển khoản Ngân Hàng"/>
    <s v="Ngân hàng hoặc Ví khác"/>
    <s v="NGUYEN THI ANH THU chuyen tien FT25246466975098.CT tu 11120245510011 VND-TGTT-NGUYEN THI ANH THU tai TCB"/>
    <s v="cfmuoithanhnhan"/>
    <x v="6"/>
  </r>
  <r>
    <s v="02-09-2025 09:38:20"/>
    <s v="970454_V09025245IBT1kJQ3BXBZ226223"/>
    <s v="970454_V09025245IBT1kJQ3BXBZ226223"/>
    <n v="99495071565"/>
    <s v="Thành công"/>
    <s v="VND-TGTT-BAN THI LINH"/>
    <s v=""/>
    <s v="Chuyển khoản"/>
    <n v="25000"/>
    <s v=""/>
    <s v="QR Code tĩnh đa năng"/>
    <s v="Chuyển khoản Ngân Hàng"/>
    <s v="Ngân hàng hoặc Ví khác"/>
    <s v="BAN THI LINH chuyen tien FT25246940791996.CT tu 19036557184010 VND-TGTT-BAN THI LINH tai TCB"/>
    <s v="cfmuoithanhnhan"/>
    <x v="6"/>
  </r>
  <r>
    <s v="02-09-2025 09:38:11"/>
    <s v="970454_V09025245BFTVG2AETMDC109824"/>
    <s v="970454_V09025245BFTVG2AETMDC109824"/>
    <n v="99495071317"/>
    <s v="Thành công"/>
    <s v="TRAN THI NGOC GIAU"/>
    <s v=""/>
    <s v="Chuyển khoản"/>
    <n v="50000"/>
    <s v=""/>
    <s v="QR Code tĩnh đa năng"/>
    <s v="Chuyển khoản Ngân Hàng"/>
    <s v="Ngân hàng hoặc Ví khác"/>
    <s v="MBVCB.10765383712.5245BFTVG2AETMDC.TRAN THI NGOC GIAU chuyen tien.CT tu 0441000660809 TRAN THI NGOC GIAU toi 99MM24313M94001808 MOMO_CA PHE MUOI CHU LONG tai BVBank"/>
    <s v="chulonghvb"/>
    <x v="28"/>
  </r>
  <r>
    <s v="02-09-2025 09:38:05"/>
    <s v="qrc-MOMOJQKW20230803-fbda9262-9bd1-44fd-8fbf-1f40490ab3c8"/>
    <s v="qrc-MOMOJQKW20230803-fbda9262-9bd1-44fd-8fbf-1f40490ab3c8"/>
    <n v="99495436634"/>
    <s v="Thành công"/>
    <s v="Phạm Tăng Kim Ngân"/>
    <s v="****5450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9:37:50"/>
    <s v="970454_V09025245IBT1kJQ3BLBP224066"/>
    <s v="970454_V09025245IBT1kJQ3BLBP224066"/>
    <n v="99495070667"/>
    <s v="Thành công"/>
    <s v="VND-TGTT-TRAN GIA BAO"/>
    <s v=""/>
    <s v="Chuyển khoản"/>
    <n v="43000"/>
    <s v=""/>
    <s v="QR Code tĩnh đa năng"/>
    <s v="Chuyển khoản Ngân Hàng"/>
    <s v="Ngân hàng hoặc Ví khác"/>
    <s v="TRAN GIA BAO chuyen tien FT25246816246627.CT tu 19036920642026 VND-TGTT-TRAN GIA BAO tai TCB"/>
    <s v="chulong421ch"/>
    <x v="41"/>
  </r>
  <r>
    <s v="02-09-2025 09:37:33"/>
    <s v="qrc-MOMOJQKW20230803-2bfeeda7-977d-4c10-a272-c9c5b6c700d6"/>
    <s v="qrc-MOMOJQKW20230803-2bfeeda7-977d-4c10-a272-c9c5b6c700d6"/>
    <n v="99495318320"/>
    <s v="Thành công"/>
    <s v="Nguyễn Hồng Mai Hân"/>
    <s v="****5213"/>
    <s v="Thanh toán"/>
    <n v="50000"/>
    <s v=""/>
    <s v="QR Code tĩnh đa năng"/>
    <s v="Ví MoMo"/>
    <s v="Ví MoMo"/>
    <s v="Thanh toán cho  CÀ PHÊ MUỐI CHÚ LONG - 17A NGÔ TẤT TỐ"/>
    <s v="chulong17ntt"/>
    <x v="15"/>
  </r>
  <r>
    <s v="02-09-2025 09:37:22"/>
    <s v="2VBL14K7LDFHJ5NT076R"/>
    <s v="2VBL14K7LDFHJ5NT076R"/>
    <n v="99494949835"/>
    <s v="Thành công"/>
    <s v="NGUYEN THI BICH NGOC"/>
    <s v=""/>
    <s v="Chuyển khoản"/>
    <n v="240000"/>
    <s v=""/>
    <s v="QR Code động đa năng"/>
    <s v="Chuyển khoản Ngân Hàng"/>
    <s v="Ngân hàng hoặc Ví khác"/>
    <s v="2VBL14K7LDFHJ5NT076R"/>
    <s v="chulong108thd"/>
    <x v="10"/>
  </r>
  <r>
    <s v="02-09-2025 09:37:20"/>
    <s v="970454_V09025245IBT1cWJZ5I5A976957"/>
    <s v="970454_V09025245IBT1cWJZ5I5A976957"/>
    <n v="99494949798"/>
    <s v="Thành công"/>
    <s v="PHAM THANH LONG"/>
    <s v=""/>
    <s v="Chuyển khoản"/>
    <n v="43000"/>
    <s v=""/>
    <s v="QR Code tĩnh đa năng"/>
    <s v="Chuyển khoản Ngân Hàng"/>
    <s v="Ngân hàng hoặc Ví khác"/>
    <s v="QR - PHAM THANH LONG chuyen tien.CT tu 107004345169 PHAM THANH LONG tai Vietin"/>
    <s v="cfmuoitruongdinh"/>
    <x v="9"/>
  </r>
  <r>
    <s v="02-09-2025 09:37:05"/>
    <s v="970454_V09025245IBT1dWLII4KI839209"/>
    <s v="970454_V09025245IBT1dWLII4KI839209"/>
    <n v="99494949439"/>
    <s v="Thành công"/>
    <s v="MBBANK IBFT"/>
    <s v=""/>
    <s v="Chuyển khoản"/>
    <n v="50000"/>
    <s v=""/>
    <s v="QR Code tĩnh đa năng"/>
    <s v="Chuyển khoản Ngân Hàng"/>
    <s v="Ngân hàng hoặc Ví khác"/>
    <s v="NGUYEN VAN CUONG chuyen tien.CT tu 9977779399 MBBANK IBFT tai MB"/>
    <s v="chulonghhg"/>
    <x v="26"/>
  </r>
  <r>
    <s v="02-09-2025 09:36:18"/>
    <s v="970454_V09025245IBT1eWKC5RGS723945"/>
    <s v="970454_V09025245IBT1eWKC5RGS723945"/>
    <n v="99494948106"/>
    <s v="Thành công"/>
    <s v="HOANG MINH DUC"/>
    <s v=""/>
    <s v="Chuyển khoản"/>
    <n v="58000"/>
    <s v=""/>
    <s v="QR Code tĩnh đa năng"/>
    <s v="Chuyển khoản Ngân Hàng"/>
    <s v="Ngân hàng hoặc Ví khác"/>
    <s v="HOANG MINH DUC Chuyen tien.CT tu 1221867905 HOANG MINH DUC  tai BIDV"/>
    <s v="cfmuoiduonglang"/>
    <x v="7"/>
  </r>
  <r>
    <s v="02-09-2025 09:35:51"/>
    <s v="970454_V09025245IBT1dWLIIDNY833509"/>
    <s v="970454_V09025245IBT1dWLIIDNY833509"/>
    <n v="99494634733"/>
    <s v="Thành công"/>
    <s v="MBBANK IBFT"/>
    <s v=""/>
    <s v="Chuyển khoản"/>
    <n v="43000"/>
    <s v=""/>
    <s v="QR Code tĩnh đa năng"/>
    <s v="Chuyển khoản Ngân Hàng"/>
    <s v="Ngân hàng hoặc Ví khác"/>
    <s v="LE HOANG ANH TU chuyen tien.CT tu 7397938786868 MBBANK IBFT tai MB"/>
    <s v="chulongnhc"/>
    <x v="31"/>
  </r>
  <r>
    <s v="02-09-2025 09:35:48"/>
    <s v="970454_V09025245IBT1bWKCYKHM143202"/>
    <s v="970454_V09025245IBT1bWKCYKHM143202"/>
    <n v="99494634608"/>
    <s v="Thành công"/>
    <s v="TRAN THI PHUONG"/>
    <s v=""/>
    <s v="Chuyển khoản"/>
    <n v="18000"/>
    <s v=""/>
    <s v="QR Code tĩnh đa năng"/>
    <s v="Chuyển khoản Ngân Hàng"/>
    <s v="Ngân hàng hoặc Ví khác"/>
    <s v="Tran Thi Phuong chuyen tien.CT tu 03401012755769 TRAN THI PHUONG tai MSB"/>
    <s v="cfmuoitruongdinh"/>
    <x v="9"/>
  </r>
  <r>
    <s v="02-09-2025 09:35:35"/>
    <s v="qrc-MOMOJQKW20230803-a0e56653-a216-460c-a1e3-87385cd5c383"/>
    <s v="qrc-MOMOJQKW20230803-a0e56653-a216-460c-a1e3-87385cd5c383"/>
    <n v="99495128204"/>
    <s v="Thành công"/>
    <s v="Nguyễn Chí Lâm"/>
    <s v="****4927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9:35:34"/>
    <s v="970454_V09025245IBT1iWMXJ6V7782997"/>
    <s v="970454_V09025245IBT1iWMXJ6V7782997"/>
    <n v="99494634081"/>
    <s v="Thành công"/>
    <s v="DO PHUONG ANH"/>
    <s v=""/>
    <s v="Chuyển khoản"/>
    <n v="18000"/>
    <s v=""/>
    <s v="QR Code tĩnh đa năng"/>
    <s v="Chuyển khoản Ngân Hàng"/>
    <s v="Ngân hàng hoặc Ví khác"/>
    <s v="Do Phuong Anh chuyen tien QR.CT tu 04168427501 DO PHUONG ANH tai TPBank"/>
    <s v="cfmuoitruongdinh"/>
    <x v="9"/>
  </r>
  <r>
    <s v="02-09-2025 09:35:32"/>
    <s v="970454_V09025245IBT1dWLII9PH819200"/>
    <s v="970454_V09025245IBT1dWLII9PH819200"/>
    <n v="99494634031"/>
    <s v="Thành công"/>
    <s v="MBBANK IBFT"/>
    <s v=""/>
    <s v="Chuyển khoản"/>
    <n v="50000"/>
    <s v=""/>
    <s v="QR Code tĩnh đa năng"/>
    <s v="Chuyển khoản Ngân Hàng"/>
    <s v="Ngân hàng hoặc Ví khác"/>
    <s v="TRAN THI KIM HOANG chuyen tien.CT tu 352171191 MBBANK IBFT tai MB"/>
    <s v="chulong190hvb"/>
    <x v="25"/>
  </r>
  <r>
    <s v="02-09-2025 09:35:26"/>
    <s v="970454_V09025245IBT1dWLII2ES818747"/>
    <s v="970454_V09025245IBT1dWLII2ES818747"/>
    <n v="99494633865"/>
    <s v="Thành công"/>
    <s v="MBBANK IBFT"/>
    <s v=""/>
    <s v="Chuyển khoản"/>
    <n v="50000"/>
    <s v=""/>
    <s v="QR Code tĩnh đa năng"/>
    <s v="Chuyển khoản Ngân Hàng"/>
    <s v="Ngân hàng hoặc Ví khác"/>
    <s v="PHAM THANH QUANG chuyen tien.CT tu 0838214579 MBBANK IBFT tai MB"/>
    <s v="chulonghvb"/>
    <x v="28"/>
  </r>
  <r>
    <s v="02-09-2025 09:35:14"/>
    <s v="970454_V09025245IBT1kJQ3BCH9211503"/>
    <s v="970454_V09025245IBT1kJQ3BCH9211503"/>
    <n v="99494633575"/>
    <s v="Thành công"/>
    <s v="LY VAN HIEU"/>
    <s v=""/>
    <s v="Chuyển khoản"/>
    <n v="25000"/>
    <s v=""/>
    <s v="QR Code tĩnh đa năng"/>
    <s v="Chuyển khoản Ngân Hàng"/>
    <s v="Ngân hàng hoặc Ví khác"/>
    <s v="LY VAN HIEU chuyen tien FT25246250178513.CT tu 9907726873 LY VAN HIEU tai TCB"/>
    <s v="cfmuoivvkiet"/>
    <x v="40"/>
  </r>
  <r>
    <s v="02-09-2025 09:35:11"/>
    <s v="970454_V09025245BFTVG2AEJ59D085778"/>
    <s v="970454_V09025245BFTVG2AEJ59D085778"/>
    <n v="99494633431"/>
    <s v="Thành công"/>
    <s v="DUONG THI MINH CHAU"/>
    <s v=""/>
    <s v="Chuyển khoản"/>
    <n v="50000"/>
    <s v=""/>
    <s v="QR Code tĩnh đa năng"/>
    <s v="Chuyển khoản Ngân Hàng"/>
    <s v="Ngân hàng hoặc Ví khác"/>
    <s v="MBVCB.10765347535.5245BFTVG2AEJ59D.DUONG THI MINH CHAU chuyen tien.CT tu 0271001035351 DUONG THI MINH CHAU toi 99MM23359M66019058 MOMO_CA PHE MUOI CHU LONG tai BVBank"/>
    <s v="cfmuoiqtr"/>
    <x v="17"/>
  </r>
  <r>
    <s v="02-09-2025 09:35:07"/>
    <s v="970454_V09025245IBT1kJQ3B1G9210855"/>
    <s v="970454_V09025245IBT1kJQ3B1G9210855"/>
    <n v="99494633277"/>
    <s v="Thành công"/>
    <s v="VND-TGTT-TRAN THI HONG NHUNG"/>
    <s v=""/>
    <s v="Chuyển khoản"/>
    <n v="50000"/>
    <s v=""/>
    <s v="QR Code tĩnh đa năng"/>
    <s v="Chuyển khoản Ngân Hàng"/>
    <s v="Ngân hàng hoặc Ví khác"/>
    <s v="TRAN THI HONG NHUNG chuyen tien FT25246042681904.CT tu 19038170623019 VND-TGTT-TRAN THI HONG NHUNG tai TCB"/>
    <s v="cfmuoithanhnhan"/>
    <x v="6"/>
  </r>
  <r>
    <s v="02-09-2025 09:34:51"/>
    <s v="970454_V09025245BFTVG2AEJPIG083240"/>
    <s v="970454_V09025245BFTVG2AEJPIG083240"/>
    <n v="99494632832"/>
    <s v="Thành công"/>
    <s v="LE DOAN QUOC KHANH"/>
    <s v=""/>
    <s v="Chuyển khoản"/>
    <n v="25000"/>
    <s v=""/>
    <s v="QR Code tĩnh đa năng"/>
    <s v="Chuyển khoản Ngân Hàng"/>
    <s v="Ngân hàng hoặc Ví khác"/>
    <s v="MBVCB.10765345870.5245BFTVG2AEJPIG.LE DOAN QUOC KHANH chuyen tien.CT tu 1033025056 LE DOAN QUOC KHANH toi 99MM23297M05030936 MOMO_CA PHE MUOI CHU LONG tai BVBank"/>
    <s v="chulong187llq"/>
    <x v="16"/>
  </r>
  <r>
    <s v="02-09-2025 09:34:44"/>
    <s v="970454_V09025245IBT1dWLIIQPX828150"/>
    <s v="970454_V09025245IBT1dWLIIQPX828150"/>
    <n v="99494632652"/>
    <s v="Thành công"/>
    <s v="MBBANK IBFT"/>
    <s v=""/>
    <s v="Chuyển khoản"/>
    <n v="25000"/>
    <s v=""/>
    <s v="QR Code tĩnh đa năng"/>
    <s v="Chuyển khoản Ngân Hàng"/>
    <s v="Ngân hàng hoặc Ví khác"/>
    <s v="NGUYEN THI HUONG chuyen tien.CT tu 0972870402 MBBANK IBFT tai MB"/>
    <s v="cfmuoithanhnhan"/>
    <x v="6"/>
  </r>
  <r>
    <s v="02-09-2025 09:34:32"/>
    <s v="970454_V09025245IBT1cWJZYNH8969932"/>
    <s v="970454_V09025245IBT1cWJZYNH8969932"/>
    <n v="99494632251"/>
    <s v="Thành công"/>
    <s v="DOAN THI THO"/>
    <s v=""/>
    <s v="Chuyển khoản"/>
    <n v="50000"/>
    <s v=""/>
    <s v="QR Code tĩnh đa năng"/>
    <s v="Chuyển khoản Ngân Hàng"/>
    <s v="Ngân hàng hoặc Ví khác"/>
    <s v="QR - DOAN THI THO chuyen tien.CT tu 104877201728 DOAN THI THO tai Vietin"/>
    <s v="cfmuoidthidi"/>
    <x v="8"/>
  </r>
  <r>
    <s v="02-09-2025 09:34:27"/>
    <s v="970454_V09025245IBT1aWWSEJLK371589"/>
    <s v="970454_V09025245IBT1aWWSEJLK371589"/>
    <n v="99494632112"/>
    <s v="Thành công"/>
    <s v="NGUYEN KHUE DUNG"/>
    <s v=""/>
    <s v="Chuyển khoản"/>
    <n v="36000"/>
    <s v=""/>
    <s v="QR Code tĩnh đa năng"/>
    <s v="Chuyển khoản Ngân Hàng"/>
    <s v="Ngân hàng hoặc Ví khác"/>
    <s v="NGUYEN KHUE DUNG chuyen tien.CT tu 040704070024105 NGUYEN KHUE DUNG tai HDB"/>
    <s v="chulonghhg"/>
    <x v="26"/>
  </r>
  <r>
    <s v="02-09-2025 09:34:08"/>
    <s v="970454_V09025245IBT1kJQ35FJC206082"/>
    <s v="970454_V09025245IBT1kJQ35FJC206082"/>
    <n v="99494631581"/>
    <s v="Thành công"/>
    <s v="NGUYEN THI NHU QUYNH"/>
    <s v=""/>
    <s v="Chuyển khoản"/>
    <n v="80000"/>
    <s v=""/>
    <s v="QR Code tĩnh đa năng"/>
    <s v="Chuyển khoản Ngân Hàng"/>
    <s v="Ngân hàng hoặc Ví khác"/>
    <s v="NGUYEN THI NHU QUYNH chuyen tien FT25246052475656.CT tu 6612042001 NGUYEN THI NHU QUYNH tai TCB"/>
    <s v="cfmuoitruongdinh"/>
    <x v="9"/>
  </r>
  <r>
    <s v="02-09-2025 09:33:51"/>
    <s v="qrc-MOMOJQKW20230803-f560b93c-b301-4317-bc2f-5bcdbc8095f6"/>
    <s v="qrc-MOMOJQKW20230803-f560b93c-b301-4317-bc2f-5bcdbc8095f6"/>
    <n v="99494943796"/>
    <s v="Thành công"/>
    <s v="Ngô Xuân Tấn An"/>
    <s v="****0093"/>
    <s v="Thanh toán"/>
    <n v="22000"/>
    <s v=""/>
    <s v="QR Code tĩnh đa năng"/>
    <s v="Ví MoMo"/>
    <s v="Ví MoMo"/>
    <s v="Thanh toán cho  CÀ PHÊ MUỐI CHÚ LONG - 6B CÔNG TRƯỜNG DÂN CHỦ"/>
    <s v="chulonghcr"/>
    <x v="38"/>
  </r>
  <r>
    <s v="02-09-2025 09:33:43"/>
    <s v="970454_V09025245IBT1eWKC58LB700404"/>
    <s v="970454_V09025245IBT1eWKC58LB700404"/>
    <n v="99494630862"/>
    <s v="Thành công"/>
    <s v="NGUYEN THIEN BAO"/>
    <s v=""/>
    <s v="Chuyển khoản"/>
    <n v="50000"/>
    <s v=""/>
    <s v="QR Code tĩnh đa năng"/>
    <s v="Chuyển khoản Ngân Hàng"/>
    <s v="Ngân hàng hoặc Ví khác"/>
    <s v="NGUYEN THIEN BAO Chuyen tien.CT tu 4270318387 NGUYEN THIEN BAO  tai BIDV"/>
    <s v="cfmuoitruongdinh"/>
    <x v="9"/>
  </r>
  <r>
    <s v="02-09-2025 09:33:35"/>
    <s v="970454_V09025245BFTVG2AEJNBY073225"/>
    <s v="970454_V09025245BFTVG2AEJNBY073225"/>
    <n v="99494630658"/>
    <s v="Thành công"/>
    <s v="MAI LE HONG THO"/>
    <s v=""/>
    <s v="Chuyển khoản"/>
    <n v="25000"/>
    <s v=""/>
    <s v="QR Code tĩnh đa năng"/>
    <s v="Chuyển khoản Ngân Hàng"/>
    <s v="Ngân hàng hoặc Ví khác"/>
    <s v="MBVCB.10765319316.5245BFTVG2AEJNBY.MAI LE HONG THO chuyen tien.CT tu 0331000466818 MAI LE HONG THO toi 99MM24302M71003927 MOMO_CA PHE MUOI CHU LONG tai BVBank"/>
    <s v="chulong68"/>
    <x v="1"/>
  </r>
  <r>
    <s v="02-09-2025 09:33:31"/>
    <s v="970454_V09025245IBT1jWWUN7PI092981"/>
    <s v="970454_V09025245IBT1jWWUN7PI092981"/>
    <n v="99494630533"/>
    <s v="Thành công"/>
    <s v="DINH TRONG HOA"/>
    <s v=""/>
    <s v="Chuyển khoản"/>
    <n v="50000"/>
    <s v=""/>
    <s v="QR Code tĩnh đa năng"/>
    <s v="Chuyển khoản Ngân Hàng"/>
    <s v="Ngân hàng hoặc Ví khác"/>
    <s v="DINH TRONG HOA TRANSFER-020925-09:33:30 092981.CT tu 21034321 DINH TRONG HOA tai ACB"/>
    <s v="chulong17ntt"/>
    <x v="15"/>
  </r>
  <r>
    <s v="02-09-2025 09:33:20"/>
    <s v="970454_V09025245IBT1cWJZYT6N967547"/>
    <s v="970454_V09025245IBT1cWJZYT6N967547"/>
    <n v="99494630163"/>
    <s v="Thành công"/>
    <s v="TRAN HUU DAT"/>
    <s v=""/>
    <s v="Chuyển khoản"/>
    <n v="25000"/>
    <s v=""/>
    <s v="QR Code tĩnh đa năng"/>
    <s v="Chuyển khoản Ngân Hàng"/>
    <s v="Ngân hàng hoặc Ví khác"/>
    <s v="QR - TRAN HUU DAT chuyen tien.CT tu 107867635638 TRAN HUU DAT tai Vietin"/>
    <s v="chulonghvb"/>
    <x v="28"/>
  </r>
  <r>
    <s v="02-09-2025 09:33:04"/>
    <s v="970454_V09025245BFTVG2AEJD63069113"/>
    <s v="970454_V09025245BFTVG2AEJD63069113"/>
    <n v="99494269336"/>
    <s v="Thành công"/>
    <s v="NGUYEN QUOC CUONG"/>
    <s v=""/>
    <s v="Chuyển khoản"/>
    <n v="60000"/>
    <s v=""/>
    <s v="QR Code tĩnh đa năng"/>
    <s v="Chuyển khoản Ngân Hàng"/>
    <s v="Ngân hàng hoặc Ví khác"/>
    <s v="MBVCB.10765316768.5245BFTVG2AEJD63.NGUYEN QUOC CUONG chuyen tien.CT tu 0461000564157 NGUYEN QUOC CUONG toi 99MM24158M19035137 MOMO_CA PHE MUOI CHU LONG tai BVBank"/>
    <s v="chulongcmt8"/>
    <x v="29"/>
  </r>
  <r>
    <s v="02-09-2025 09:32:57"/>
    <s v="970454_V09025245IBT1dWLIMGAU819701"/>
    <s v="970454_V09025245IBT1dWLIMGAU819701"/>
    <n v="99494269089"/>
    <s v="Thành công"/>
    <s v="MBBANK IBFT"/>
    <s v=""/>
    <s v="Chuyển khoản"/>
    <n v="25000"/>
    <s v=""/>
    <s v="QR Code tĩnh đa năng"/>
    <s v="Chuyển khoản Ngân Hàng"/>
    <s v="Ngân hàng hoặc Ví khác"/>
    <s v="LAM HOAN MY chuyen tien.CT tu 0868242350 MBBANK IBFT tai MB"/>
    <s v="chulong68"/>
    <x v="1"/>
  </r>
  <r>
    <s v="02-09-2025 09:32:46"/>
    <s v="970454_V09025245IBT1dWLIM4XG805705"/>
    <s v="970454_V09025245IBT1dWLIM4XG805705"/>
    <n v="99494268742"/>
    <s v="Thành công"/>
    <s v="MBBANK IBFT"/>
    <s v=""/>
    <s v="Chuyển khoản"/>
    <n v="60000"/>
    <s v=""/>
    <s v="QR Code tĩnh đa năng"/>
    <s v="Chuyển khoản Ngân Hàng"/>
    <s v="Ngân hàng hoặc Ví khác"/>
    <s v="NGUYEN THI THU MY chuyen tien.CT tu 0001456648080 MBBANK IBFT tai MB"/>
    <s v="cfmuoitrangbom"/>
    <x v="2"/>
  </r>
  <r>
    <s v="02-09-2025 09:32:44"/>
    <s v="970454_V09025245IBT1dWLIM4H2818593"/>
    <s v="970454_V09025245IBT1dWLIM4H2818593"/>
    <n v="99494268700"/>
    <s v="Thành công"/>
    <s v="MBBANK IBFT"/>
    <s v=""/>
    <s v="Chuyển khoản"/>
    <n v="43000"/>
    <s v=""/>
    <s v="QR Code tĩnh đa năng"/>
    <s v="Chuyển khoản Ngân Hàng"/>
    <s v="Ngân hàng hoặc Ví khác"/>
    <s v="NGO THI MY CHI chuyen tien.CT tu 88888996868 MBBANK IBFT tai MB"/>
    <s v="cfmuoipquoc"/>
    <x v="3"/>
  </r>
  <r>
    <s v="02-09-2025 09:32:44"/>
    <s v="970454_V09025245IBT1jWWUN4RS091976"/>
    <s v="970454_V09025245IBT1jWWUN4RS091976"/>
    <n v="99494268696"/>
    <s v="Thành công"/>
    <s v="NGUYEN MINH TU"/>
    <s v=""/>
    <s v="Chuyển khoản"/>
    <n v="25000"/>
    <s v=""/>
    <s v="QR Code tĩnh đa năng"/>
    <s v="Chuyển khoản Ngân Hàng"/>
    <s v="Ngân hàng hoặc Ví khác"/>
    <s v="NGUYEN MINH TU CHUYEN KHOAN-020925-09:32:42 091976.CT tu 24910027 NGUYEN MINH TU tai ACB"/>
    <s v="chulong187llq"/>
    <x v="16"/>
  </r>
  <r>
    <s v="02-09-2025 09:32:40"/>
    <s v="970454_V09025245IBT1jWWUN4EB091868"/>
    <s v="970454_V09025245IBT1jWWUN4EB091868"/>
    <n v="99494268533"/>
    <s v="Thành công"/>
    <s v="NGO NGOC HUNG"/>
    <s v=""/>
    <s v="Chuyển khoản"/>
    <n v="18000"/>
    <s v=""/>
    <s v="QR Code tĩnh đa năng"/>
    <s v="Chuyển khoản Ngân Hàng"/>
    <s v="Ngân hàng hoặc Ví khác"/>
    <s v="NGO NGOC HUNG CHUYEN KHOAN-020925-09:32:37 091868.CT tu 231517249 NGO NGOC HUNG tai ACB"/>
    <s v="cfmuoilongthanh"/>
    <x v="35"/>
  </r>
  <r>
    <s v="02-09-2025 09:32:36"/>
    <s v="970454_V09025245BFTVG2AEJ3HN065282"/>
    <s v="970454_V09025245BFTVG2AEJ3HN065282"/>
    <n v="99494268500"/>
    <s v="Thành công"/>
    <s v="NGUYEN TUAN ANH"/>
    <s v=""/>
    <s v="Chuyển khoản"/>
    <n v="18000"/>
    <s v=""/>
    <s v="QR Code tĩnh đa năng"/>
    <s v="Chuyển khoản Ngân Hàng"/>
    <s v="Ngân hàng hoặc Ví khác"/>
    <s v="MBVCB.10765314309.5245BFTVG2AEJ3HN.NGUYEN TUAN ANH chuyen tien.CT tu 9989444700 NGUYEN TUAN ANH toi 99MM24313M94001808 MOMO_CA PHE MUOI CHU LONG tai BVBank"/>
    <s v="chulonghvb"/>
    <x v="28"/>
  </r>
  <r>
    <s v="02-09-2025 09:32:25"/>
    <s v="970454_V09025245IBT1jWWUNBTT091534"/>
    <s v="970454_V09025245IBT1jWWUNBTT091534"/>
    <n v="99494268147"/>
    <s v="Thành công"/>
    <s v="PHAM DUY THANH"/>
    <s v=""/>
    <s v="Chuyển khoản"/>
    <n v="175000"/>
    <s v=""/>
    <s v="QR Code tĩnh đa năng"/>
    <s v="Chuyển khoản Ngân Hàng"/>
    <s v="Ngân hàng hoặc Ví khác"/>
    <s v="PHAM DUY THANH CHUYEN KHOAN-020925-09:32:22 091534.CT tu 17588699 PHAM DUY THANH tai ACB"/>
    <s v="cfmuoithanhnhan"/>
    <x v="6"/>
  </r>
  <r>
    <s v="02-09-2025 09:32:22"/>
    <s v="970454_V09025245IBT1dWLIM5WX803826"/>
    <s v="970454_V09025245IBT1dWLIM5WX803826"/>
    <n v="99494268036"/>
    <s v="Thành công"/>
    <s v="MBBANK IBFT"/>
    <s v=""/>
    <s v="Chuyển khoản"/>
    <n v="92000"/>
    <s v=""/>
    <s v="QR Code tĩnh đa năng"/>
    <s v="Chuyển khoản Ngân Hàng"/>
    <s v="Ngân hàng hoặc Ví khác"/>
    <s v="LE THI THUY TRAN chuyen tien.CT tu 0967225647 MBBANK IBFT tai MB"/>
    <s v="cfmuoidthidi"/>
    <x v="8"/>
  </r>
  <r>
    <s v="02-09-2025 09:32:19"/>
    <s v="970454_V09025245IBT1hQFCDHIE732303"/>
    <s v="970454_V09025245IBT1hQFCDHIE732303"/>
    <n v="99494267936"/>
    <s v="Thành công"/>
    <s v="SACOMBANK"/>
    <s v=""/>
    <s v="Chuyển khoản"/>
    <n v="18000"/>
    <s v=""/>
    <s v="QR Code tĩnh đa năng"/>
    <s v="Chuyển khoản Ngân Hàng"/>
    <s v="Ngân hàng hoặc Ví khác"/>
    <s v="IBFT VO THANH LUAN chuyen tien.CT tu 060200016699 SACOMBANK tai SACOMBANK"/>
    <s v="chulong884phuriengdo"/>
    <x v="14"/>
  </r>
  <r>
    <s v="02-09-2025 09:32:06"/>
    <s v="970454_V09025245IBT1kJQ35IVH196393"/>
    <s v="970454_V09025245IBT1kJQ35IVH196393"/>
    <n v="99494267518"/>
    <s v="Thành công"/>
    <s v="VND-TGTT-NGUYEN NGOC DUY"/>
    <s v=""/>
    <s v="Chuyển khoản"/>
    <n v="72000"/>
    <s v=""/>
    <s v="QR Code tĩnh đa năng"/>
    <s v="Chuyển khoản Ngân Hàng"/>
    <s v="Ngân hàng hoặc Ví khác"/>
    <s v="NGUYEN NGOC DUY chuyen tien FT25246054694008.CT tu 19035485355013 VND-TGTT-NGUYEN NGOC DUY tai TCB"/>
    <s v="cfmuoithungdao"/>
    <x v="11"/>
  </r>
  <r>
    <s v="02-09-2025 09:32:04"/>
    <s v="970454_V09025245IBT1kJQ35MFK196175"/>
    <s v="970454_V09025245IBT1kJQ35MFK196175"/>
    <n v="99494267442"/>
    <s v="Thành công"/>
    <s v="VND-TGTT-PHAM THE CUONG"/>
    <s v=""/>
    <s v="Chuyển khoản"/>
    <n v="25000"/>
    <s v=""/>
    <s v="QR Code tĩnh đa năng"/>
    <s v="Chuyển khoản Ngân Hàng"/>
    <s v="Ngân hàng hoặc Ví khác"/>
    <s v="PHAM THE CUONG chuyen tien FT25246907755306.CT tu 19035027157016 VND-TGTT-PHAM THE CUONG tai TCB"/>
    <s v="cfmuoihodieu"/>
    <x v="19"/>
  </r>
  <r>
    <s v="02-09-2025 09:31:56"/>
    <s v="970454_V09025245IBT1bWKCPT4C138536"/>
    <s v="970454_V09025245IBT1bWKCPT4C138536"/>
    <n v="99494267256"/>
    <s v="Thành công"/>
    <s v="HUYNH THI CAM LUA"/>
    <s v=""/>
    <s v="Chuyển khoản"/>
    <n v="25000"/>
    <s v=""/>
    <s v="QR Code tĩnh đa năng"/>
    <s v="Chuyển khoản Ngân Hàng"/>
    <s v="Ngân hàng hoặc Ví khác"/>
    <s v="Huynh Thi Cam Lua chuyen tien tu TNEX.CT tu 88898018181762 HUYNH THI CAM LUA tai MSB"/>
    <s v="chulong884phuriengdo"/>
    <x v="14"/>
  </r>
  <r>
    <s v="02-09-2025 09:31:50"/>
    <s v="qrc-MOMOJQKW20230803-40c7fd38-1cc5-4e08-963c-854a8f9a0c6b"/>
    <s v="qrc-MOMOJQKW20230803-40c7fd38-1cc5-4e08-963c-854a8f9a0c6b"/>
    <n v="99494761624"/>
    <s v="Thành công"/>
    <s v="Ngô Thị Bích Ngọc"/>
    <s v="****5279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31:42"/>
    <s v="NKWL14K7KYG77IMW0CGC"/>
    <s v="NKWL14K7KYG77IMW0CGC"/>
    <n v="99494266872"/>
    <s v="Thành công"/>
    <s v="VO MINH NHUT"/>
    <s v=""/>
    <s v="Chuyển khoản"/>
    <n v="25000"/>
    <s v=""/>
    <s v="QR Code động đa năng"/>
    <s v="Chuyển khoản Ngân Hàng"/>
    <s v="Ngân hàng hoặc Ví khác"/>
    <s v="NKWL14K7KYG77IMW0CGC"/>
    <s v="cfmuoichulongkvc"/>
    <x v="27"/>
  </r>
  <r>
    <s v="02-09-2025 09:31:41"/>
    <s v="qrc-MOMOJQKW20230803-b9409025-df35-49a4-a7d5-4544c0ceba88"/>
    <s v="qrc-MOMOJQKW20230803-b9409025-df35-49a4-a7d5-4544c0ceba88"/>
    <n v="99494518660"/>
    <s v="Thành công"/>
    <s v="Đặng Minh Tường"/>
    <s v="****5898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9:31:31"/>
    <s v="2VBL14K7KWJB0DH80K98"/>
    <s v="2VBL14K7KWJB0DH80K98"/>
    <n v="99494266547"/>
    <s v="Thành công"/>
    <s v="MBBANK IBFT"/>
    <s v=""/>
    <s v="Chuyển khoản"/>
    <n v="25000"/>
    <s v=""/>
    <s v="QR Code động đa năng"/>
    <s v="Chuyển khoản Ngân Hàng"/>
    <s v="Ngân hàng hoặc Ví khác"/>
    <s v="2VBL14K7KWJB0DH80K98"/>
    <s v="chulong108thd"/>
    <x v="10"/>
  </r>
  <r>
    <s v="02-09-2025 09:31:28"/>
    <s v="qrc-MOMOJQKW20230803-4150c930-df2c-4291-bd4f-d1b59ee8facb"/>
    <s v="qrc-MOMOJQKW20230803-4150c930-df2c-4291-bd4f-d1b59ee8facb"/>
    <n v="99494637329"/>
    <s v="Thất bại"/>
    <s v="Ngô Thị Bích Ngọc"/>
    <s v="****5279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30:52"/>
    <s v="NKWL14K7KVTH4IE30R4Q"/>
    <s v="NKWL14K7KVTH4IE30R4Q"/>
    <n v="99494265389"/>
    <s v="Thành công"/>
    <s v="TRINH XUAN KIEN"/>
    <s v=""/>
    <s v="Chuyển khoản"/>
    <n v="36000"/>
    <s v=""/>
    <s v="QR Code động đa năng"/>
    <s v="Chuyển khoản Ngân Hàng"/>
    <s v="Ngân hàng hoặc Ví khác"/>
    <s v="NKWL14K7KVTH4IE30R4Q"/>
    <s v="cfmuoichulongkvc"/>
    <x v="27"/>
  </r>
  <r>
    <s v="02-09-2025 09:30:40"/>
    <s v="970454_V09025245IBT1cWJZY423962343"/>
    <s v="970454_V09025245IBT1cWJZY423962343"/>
    <n v="99494265067"/>
    <s v="Thành công"/>
    <s v="DOAN HAI LONG"/>
    <s v=""/>
    <s v="Chuyển khoản"/>
    <n v="18000"/>
    <s v=""/>
    <s v="QR Code tĩnh đa năng"/>
    <s v="Chuyển khoản Ngân Hàng"/>
    <s v="Ngân hàng hoặc Ví khác"/>
    <s v="QR - DOAN HAI LONG chuyen tien.CT tu 109874815043 DOAN HAI LONG tai Vietin"/>
    <s v="chulong884phuriengdo"/>
    <x v="14"/>
  </r>
  <r>
    <s v="02-09-2025 09:30:28"/>
    <s v="JPEV14K7KTWKC1U50Z8H"/>
    <s v="JPEV14K7KTWKC1U50Z8H"/>
    <n v="99494264698"/>
    <s v="Thành công"/>
    <s v="NGUYEN THI DIEM CHI"/>
    <s v=""/>
    <s v="Chuyển khoản"/>
    <n v="50000"/>
    <s v=""/>
    <s v="QR Code động đa năng"/>
    <s v="Chuyển khoản Ngân Hàng"/>
    <s v="Ngân hàng hoặc Ví khác"/>
    <s v="JPEV14K7KTWKC1U50Z8H"/>
    <s v="chulong301ndc"/>
    <x v="5"/>
  </r>
  <r>
    <s v="02-09-2025 09:30:25"/>
    <s v="970454_V09025245IBT1kJQ3Y37R188320"/>
    <s v="970454_V09025245IBT1kJQ3Y37R188320"/>
    <n v="99494264627"/>
    <s v="Thành công"/>
    <s v="NGUYEN THIEN HUONG"/>
    <s v=""/>
    <s v="Chuyển khoản"/>
    <n v="50000"/>
    <s v=""/>
    <s v="QR Code tĩnh đa năng"/>
    <s v="Chuyển khoản Ngân Hàng"/>
    <s v="Ngân hàng hoặc Ví khác"/>
    <s v="NGUYEN THIEN HUONG chuyen tien FT25246653121085.CT tu 32387999999999 NGUYEN THIEN HUONG tai TCB"/>
    <s v="cfmuoilongthanh"/>
    <x v="35"/>
  </r>
  <r>
    <s v="02-09-2025 09:30:19"/>
    <s v="qrc-MOMOJQKW20230803-de47a4c5-e137-4105-b40c-f51f392387e1"/>
    <s v="qrc-MOMOJQKW20230803-de47a4c5-e137-4105-b40c-f51f392387e1"/>
    <n v="99494454161"/>
    <s v="Thành công"/>
    <s v="Trần Phú Triệu"/>
    <s v="****9171"/>
    <s v="Thanh toán"/>
    <n v="36000"/>
    <s v=""/>
    <s v="QR Code tĩnh đa năng"/>
    <s v="Ví MoMo"/>
    <s v="Ví MoMo"/>
    <s v="Thanh toán cho  CÀ PHÊ MUỐI CHÚ LONG - 07 BÌNH LONG"/>
    <s v="chulong07bl"/>
    <x v="24"/>
  </r>
  <r>
    <s v="02-09-2025 09:30:06"/>
    <s v="970454_V09025245IBT1hQFCD4FI729874"/>
    <s v="970454_V09025245IBT1hQFCD4FI729874"/>
    <n v="99494264071"/>
    <s v="Thành công"/>
    <s v="SACOMBANK"/>
    <s v=""/>
    <s v="Chuyển khoản"/>
    <n v="79000"/>
    <s v=""/>
    <s v="QR Code tĩnh đa năng"/>
    <s v="Chuyển khoản Ngân Hàng"/>
    <s v="Ngân hàng hoặc Ví khác"/>
    <s v="IBFT TRUONG THI BICH PHUONG chuyen tien.CT tu 050153137088 SACOMBANK tai SACOMBANK"/>
    <s v="cfmuoichulongclassic"/>
    <x v="0"/>
  </r>
  <r>
    <s v="02-09-2025 09:30:01"/>
    <s v="970454_V09025245IBT1iWMXWLDK068190"/>
    <s v="970454_V09025245IBT1iWMXWLDK068190"/>
    <n v="99493855627"/>
    <s v="Thành công"/>
    <s v="PHU VAN HUONG"/>
    <s v=""/>
    <s v="Chuyển khoản"/>
    <n v="25000"/>
    <s v=""/>
    <s v="QR Code tĩnh đa năng"/>
    <s v="Chuyển khoản Ngân Hàng"/>
    <s v="Ngân hàng hoặc Ví khác"/>
    <s v="PHU VAN HUONG chuyen tien cafe.CT tu 0984444551 PHU VAN HUONG tai VPBank"/>
    <s v="cfmuoiqtr"/>
    <x v="17"/>
  </r>
  <r>
    <s v="02-09-2025 09:29:20"/>
    <s v="970454_V09025245IBT1eWKCY5C5660331"/>
    <s v="970454_V09025245IBT1eWKCY5C5660331"/>
    <n v="99493854109"/>
    <s v="Thành công"/>
    <s v="LAI VIET HOANG"/>
    <s v=""/>
    <s v="Chuyển khoản"/>
    <n v="50000"/>
    <s v=""/>
    <s v="QR Code tĩnh đa năng"/>
    <s v="Chuyển khoản Ngân Hàng"/>
    <s v="Ngân hàng hoặc Ví khác"/>
    <s v="LAI VIET HOANG Chuyen tien.CT tu 1990804237 LAI VIET HOANG  tai BIDV"/>
    <s v="cfmuoithanhnhan"/>
    <x v="6"/>
  </r>
  <r>
    <s v="02-09-2025 09:29:17"/>
    <s v="970454_V09025245IBT1dWLIVH9Q802585"/>
    <s v="970454_V09025245IBT1dWLIVH9Q802585"/>
    <n v="99493854005"/>
    <s v="Thành công"/>
    <s v="MBBANK IBFT"/>
    <s v=""/>
    <s v="Chuyển khoản"/>
    <n v="36000"/>
    <s v=""/>
    <s v="QR Code tĩnh đa năng"/>
    <s v="Chuyển khoản Ngân Hàng"/>
    <s v="Ngân hàng hoặc Ví khác"/>
    <s v="DOAN NGUYEN THUY TRAM chuyen tien.CT tu 716716767 MBBANK IBFT tai MB"/>
    <s v="cfmuoihodieu"/>
    <x v="19"/>
  </r>
  <r>
    <s v="02-09-2025 09:29:12"/>
    <s v="970454_V09025245IBT1kJQ3YGSA182637"/>
    <s v="970454_V09025245IBT1kJQ3YGSA182637"/>
    <n v="99493853884"/>
    <s v="Thành công"/>
    <s v="VND-TGTT-PHAN THI HONG TRAM"/>
    <s v=""/>
    <s v="Chuyển khoản"/>
    <n v="18000"/>
    <s v=""/>
    <s v="QR Code tĩnh đa năng"/>
    <s v="Chuyển khoản Ngân Hàng"/>
    <s v="Ngân hàng hoặc Ví khác"/>
    <s v="PHAN THI HONG TRAM chuyen tien FT25246819190958.CT tu 19038347769019 VND-TGTT-PHAN THI HONG TRAM tai TCB"/>
    <s v="cfmuoihtp"/>
    <x v="42"/>
  </r>
  <r>
    <s v="02-09-2025 09:29:00"/>
    <s v="970454_V09025245IBT1dWLIVEN8787349"/>
    <s v="970454_V09025245IBT1dWLIVEN8787349"/>
    <n v="99493853586"/>
    <s v="Thành công"/>
    <s v="MBBANK IBFT"/>
    <s v=""/>
    <s v="Chuyển khoản"/>
    <n v="111000"/>
    <s v=""/>
    <s v="QR Code tĩnh đa năng"/>
    <s v="Chuyển khoản Ngân Hàng"/>
    <s v="Ngân hàng hoặc Ví khác"/>
    <s v="HOANG THI NGOC TUYET chuyen tien.CT tu 0935733131 MBBANK IBFT tai MB"/>
    <s v="cfmuoidthidi"/>
    <x v="8"/>
  </r>
  <r>
    <s v="02-09-2025 09:28:26"/>
    <s v="970454_V09025245IBT1aWWSKM32857872"/>
    <s v="970454_V09025245IBT1aWWSKM32857872"/>
    <n v="99493852498"/>
    <s v="Thành công"/>
    <s v="AGRIBANK"/>
    <s v=""/>
    <s v="Chuyển khoản"/>
    <n v="50000"/>
    <s v=""/>
    <s v="QR Code tĩnh đa năng"/>
    <s v="Chuyển khoản Ngân Hàng"/>
    <s v="Ngân hàng hoặc Ví khác"/>
    <s v="VCCB;99MM23356M93020162;NGUYEN THI MINH THUY chuyen tien.CT tu 1300206536528 AGRIBANK tai Agri"/>
    <s v="cfmuoitruongdinh"/>
    <x v="9"/>
  </r>
  <r>
    <s v="02-09-2025 09:28:19"/>
    <s v="970454_V09025245BFTVG2AEJRE6030741"/>
    <s v="970454_V09025245BFTVG2AEJRE6030741"/>
    <n v="99493852282"/>
    <s v="Thành công"/>
    <s v="LE NHA NGOC KIM THANH"/>
    <s v=""/>
    <s v="Chuyển khoản"/>
    <n v="25000"/>
    <s v=""/>
    <s v="QR Code tĩnh đa năng"/>
    <s v="Chuyển khoản Ngân Hàng"/>
    <s v="Ngân hàng hoặc Ví khác"/>
    <s v="MBVCB.10765272481.5245BFTVG2AEJRE6.LE NHA NGOC KIM THANH chuyen tien.CT tu 1024372312 LE NHA NGOC KIM THANH toi 99MM25048M95013680 MOMO_CA PHE MUOI CHU LONG tai BVBank"/>
    <s v="cfmuoiclongcmt8"/>
    <x v="33"/>
  </r>
  <r>
    <s v="02-09-2025 09:27:52"/>
    <s v="970454_V09025245IBT1dWLIVY2C781957"/>
    <s v="970454_V09025245IBT1dWLIVY2C781957"/>
    <n v="99493851445"/>
    <s v="Thành công"/>
    <s v="MBBANK IBFT"/>
    <s v=""/>
    <s v="Chuyển khoản"/>
    <n v="38000"/>
    <s v=""/>
    <s v="QR Code tĩnh đa năng"/>
    <s v="Chuyển khoản Ngân Hàng"/>
    <s v="Ngân hàng hoặc Ví khác"/>
    <s v="PHAM THIEN BAO chuyen tien.CT tu 0943377577 MBBANK IBFT tai MB"/>
    <s v="cfmuoileduan"/>
    <x v="13"/>
  </r>
  <r>
    <s v="02-09-2025 09:27:42"/>
    <s v="970454_V09025245IBT1dWLIVP14794829"/>
    <s v="970454_V09025245IBT1dWLIVP14794829"/>
    <n v="99493851160"/>
    <s v="Thành công"/>
    <s v="MBBANK IBFT"/>
    <s v=""/>
    <s v="Chuyển khoản"/>
    <n v="194000"/>
    <s v=""/>
    <s v="QR Code tĩnh đa năng"/>
    <s v="Chuyển khoản Ngân Hàng"/>
    <s v="Ngân hàng hoặc Ví khác"/>
    <s v="LUU VIET MAN chuyen tien.CT tu 0775551321 MBBANK IBFT tai MB"/>
    <s v="cfmuoidthidi"/>
    <x v="8"/>
  </r>
  <r>
    <s v="02-09-2025 09:27:42"/>
    <s v="qrc-MOMOJQKW20230803-868c3a53-fd9b-4466-966b-ab8f7aafa917"/>
    <s v="qrc-MOMOJQKW20230803-868c3a53-fd9b-4466-966b-ab8f7aafa917"/>
    <n v="99494159362"/>
    <s v="Thành công"/>
    <s v="Ngô Doãn Hải Dương"/>
    <s v="****1002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09:27:20"/>
    <s v="970454_V09025245IBT1dWLIVI1N779731"/>
    <s v="970454_V09025245IBT1dWLIVI1N779731"/>
    <n v="99493850478"/>
    <s v="Thành công"/>
    <s v="MBBANK IBFT"/>
    <s v=""/>
    <s v="Chuyển khoản"/>
    <n v="36000"/>
    <s v=""/>
    <s v="QR Code tĩnh đa năng"/>
    <s v="Chuyển khoản Ngân Hàng"/>
    <s v="Ngân hàng hoặc Ví khác"/>
    <s v="BUI PHUONG ANH chuyen tien.CT tu 0369763435 MBBANK IBFT tai MB"/>
    <s v="cfmuoitruongdinh"/>
    <x v="9"/>
  </r>
  <r>
    <s v="02-09-2025 09:26:56"/>
    <s v="970454_V09025245IBT1kJQ3YQY3171767"/>
    <s v="970454_V09025245IBT1kJQ3YQY3171767"/>
    <n v="99493779808"/>
    <s v="Thành công"/>
    <s v="LE VAN DUY"/>
    <s v=""/>
    <s v="Chuyển khoản"/>
    <n v="75000"/>
    <s v=""/>
    <s v="QR Code tĩnh đa năng"/>
    <s v="Chuyển khoản Ngân Hàng"/>
    <s v="Ngân hàng hoặc Ví khác"/>
    <s v="LE VAN DUY chuyen tien FT25246764087147.CT tu 19036199329011 LE VAN DUY tai TCB"/>
    <s v="cfmuoithanhnhan"/>
    <x v="6"/>
  </r>
  <r>
    <s v="02-09-2025 09:26:53"/>
    <s v="970454_V09025245IBT1kJQ3PN3N171426"/>
    <s v="970454_V09025245IBT1kJQ3PN3N171426"/>
    <n v="99493779752"/>
    <s v="Thành công"/>
    <s v="VND-TGTT-DUONG QUOC HOA"/>
    <s v=""/>
    <s v="Chuyển khoản"/>
    <n v="108000"/>
    <s v=""/>
    <s v="QR Code tĩnh đa năng"/>
    <s v="Chuyển khoản Ngân Hàng"/>
    <s v="Ngân hàng hoặc Ví khác"/>
    <s v="DUONG QUOC HOA chuyen tien FT25246079595917.CT tu 19035111367018 VND-TGTT-DUONG QUOC HOA tai TCB"/>
    <s v="cfmuoitruongdinh"/>
    <x v="9"/>
  </r>
  <r>
    <s v="02-09-2025 09:26:47"/>
    <s v="JPEV14K7KIYGDA0A10AY"/>
    <s v="JPEV14K7KIYGDA0A10AY"/>
    <n v="99494019647"/>
    <s v="Thành công"/>
    <s v="Trần Thị Vân Anh"/>
    <s v="****2402"/>
    <s v="Thanh toán"/>
    <n v="50000"/>
    <s v=""/>
    <s v="QR Code động đa năng"/>
    <s v="Ví MoMo"/>
    <s v="Ví MoMo"/>
    <s v="JPEV14K7KIYGDA0A10AY"/>
    <s v="chulong301ndc"/>
    <x v="5"/>
  </r>
  <r>
    <s v="02-09-2025 09:26:40"/>
    <s v="970454_V09025245IBT1kJQ3PRSV170489"/>
    <s v="970454_V09025245IBT1kJQ3PRSV170489"/>
    <n v="99493779383"/>
    <s v="Thành công"/>
    <s v="VND-TGTT-BUI DIEP ANH"/>
    <s v=""/>
    <s v="Chuyển khoản"/>
    <n v="45000"/>
    <s v=""/>
    <s v="QR Code tĩnh đa năng"/>
    <s v="Chuyển khoản Ngân Hàng"/>
    <s v="Ngân hàng hoặc Ví khác"/>
    <s v="BUI DIEP ANH chuyen tien FT25246375616854.CT tu 19030639914566 VND-TGTT-BUI DIEP ANH tai TCB"/>
    <s v="cfmuoitruongdinh"/>
    <x v="9"/>
  </r>
  <r>
    <s v="02-09-2025 09:26:14"/>
    <s v="970454_V09025245IBT1bWKCUGNY912008"/>
    <s v="970454_V09025245IBT1bWKCUGNY912008"/>
    <n v="99493778667"/>
    <s v="Thành công"/>
    <s v="PHAM PHU SANG"/>
    <s v=""/>
    <s v="Chuyển khoản"/>
    <n v="300000"/>
    <s v=""/>
    <s v="QR Code tĩnh đa năng"/>
    <s v="Chuyển khoản Ngân Hàng"/>
    <s v="Ngân hàng hoặc Ví khác"/>
    <s v="PHAM PHU SANG chuyen tien.CT tu 0931878988 PHAM PHU SANG tai OCB"/>
    <s v="cfmuoiclongcmt8"/>
    <x v="33"/>
  </r>
  <r>
    <s v="02-09-2025 09:26:01"/>
    <s v="970454_V09025245IBT1kJQ3PH7F167430"/>
    <s v="970454_V09025245IBT1kJQ3PH7F167430"/>
    <n v="99493778266"/>
    <s v="Thành công"/>
    <s v="VND-TGTT-HA BA THUY DUNG"/>
    <s v=""/>
    <s v="Chuyển khoản"/>
    <n v="108000"/>
    <s v=""/>
    <s v="QR Code tĩnh đa năng"/>
    <s v="Chuyển khoản Ngân Hàng"/>
    <s v="Ngân hàng hoặc Ví khác"/>
    <s v="HA BA THUY DUNG chuyen tien FT25246778631062.CT tu 19033911906011 VND-TGTT-HA BA THUY DUNG tai TCB"/>
    <s v="cfmuoithanhnhan"/>
    <x v="6"/>
  </r>
  <r>
    <s v="02-09-2025 09:25:41"/>
    <s v="qrc-MOMOJQKW20230803-9afec2f8-b0b2-4599-95d8-c95a157daef7"/>
    <s v="qrc-MOMOJQKW20230803-9afec2f8-b0b2-4599-95d8-c95a157daef7"/>
    <n v="99493977753"/>
    <s v="Thành công"/>
    <s v="Đặng Phi Tuyết"/>
    <s v="****0329"/>
    <s v="Thanh toán"/>
    <n v="36000"/>
    <s v=""/>
    <s v="QR Code tĩnh đa năng"/>
    <s v="Ví MoMo"/>
    <s v="Ví MoMo"/>
    <s v="Thanh toán cho  CÀ PHÊ MUỐI CHÚ LONG - 17A NGÔ TẤT TỐ"/>
    <s v="chulong17ntt"/>
    <x v="15"/>
  </r>
  <r>
    <s v="02-09-2025 09:25:13"/>
    <s v="qrc-MOMOJQKW20230803-c785e10b-bc15-4e72-bdb5-658e3bf5f128"/>
    <s v="qrc-MOMOJQKW20230803-c785e10b-bc15-4e72-bdb5-658e3bf5f128"/>
    <n v="99493881823"/>
    <s v="Thành công"/>
    <s v="Nguyễn Thủy Tiên"/>
    <s v="****2551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9:25:09"/>
    <s v="970454_V09025245IBT1iWMXQN39060959"/>
    <s v="970454_V09025245IBT1iWMXQN39060959"/>
    <n v="99493377196"/>
    <s v="Thành công"/>
    <s v="TRAN THI HONG"/>
    <s v=""/>
    <s v="Chuyển khoản"/>
    <n v="120000"/>
    <s v=""/>
    <s v="QR Code tĩnh đa năng"/>
    <s v="Chuyển khoản Ngân Hàng"/>
    <s v="Ngân hàng hoặc Ví khác"/>
    <s v="TRAN THI HONG chuyen tien.CT tu 926999966 TRAN THI HONG tai VPBank"/>
    <s v="cfmuoitruongdinh"/>
    <x v="9"/>
  </r>
  <r>
    <s v="02-09-2025 09:25:01"/>
    <s v="970454_V09025245IBT1dWLIDLBA781346"/>
    <s v="970454_V09025245IBT1dWLIDLBA781346"/>
    <n v="99493376948"/>
    <s v="Thành công"/>
    <s v="MBBANK IBFT"/>
    <s v=""/>
    <s v="Chuyển khoản"/>
    <n v="75000"/>
    <s v=""/>
    <s v="QR Code tĩnh đa năng"/>
    <s v="Chuyển khoản Ngân Hàng"/>
    <s v="Ngân hàng hoặc Ví khác"/>
    <s v="ca phe.CT tu 0942261066 MBBANK IBFT tai MB"/>
    <s v="chulonghhg"/>
    <x v="26"/>
  </r>
  <r>
    <s v="02-09-2025 09:24:53"/>
    <s v="970454_V09025245VNIBJ2LLE4CA454980"/>
    <s v="970454_V09025245VNIBJ2LLE4CA454980"/>
    <n v="99493376671"/>
    <s v="Thành công"/>
    <s v="BUI PHUONG ANH"/>
    <s v=""/>
    <s v="Chuyển khoản"/>
    <n v="110000"/>
    <s v=""/>
    <s v="QR Code tĩnh đa năng"/>
    <s v="Chuyển khoản Ngân Hàng"/>
    <s v="Ngân hàng hoặc Ví khác"/>
    <s v="BUI PHUONG ANH CHUYEN TIEN DEN MOMO_CA PHE MUOI CHU LONG - 99MM23356M93020162"/>
    <s v="cfmuoitruongdinh"/>
    <x v="9"/>
  </r>
  <r>
    <s v="02-09-2025 09:24:34"/>
    <s v="970454_V09025245IBT1eWKCPYTB615799"/>
    <s v="970454_V09025245IBT1eWKCPYTB615799"/>
    <n v="99493376097"/>
    <s v="Thành công"/>
    <s v="NGUYEN THE QUOC BAO"/>
    <s v=""/>
    <s v="Chuyển khoản"/>
    <n v="25000"/>
    <s v=""/>
    <s v="QR Code tĩnh đa năng"/>
    <s v="Chuyển khoản Ngân Hàng"/>
    <s v="Ngân hàng hoặc Ví khác"/>
    <s v="NGUYEN THE QUOC BAO Chuyen tien.CT tu 5601588635 NGUYEN THE QUOC BAO  tai BIDV"/>
    <s v="chulongcmt8"/>
    <x v="29"/>
  </r>
  <r>
    <s v="02-09-2025 09:24:33"/>
    <s v="970454_V09025245IBT1aWWS7T1C498491"/>
    <s v="970454_V09025245IBT1aWWS7T1C498491"/>
    <n v="99493376072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VY THANH HAI chuyen tien.CT tu 5900215022543 AGRIBANK tai Agri"/>
    <s v="chulonghhg"/>
    <x v="26"/>
  </r>
  <r>
    <s v="02-09-2025 09:24:03"/>
    <s v="970454_V09025245IBT1dWLIDGPU777146"/>
    <s v="970454_V09025245IBT1dWLIDGPU777146"/>
    <n v="99493375114"/>
    <s v="Thành công"/>
    <s v="MBBANK IBFT"/>
    <s v=""/>
    <s v="Chuyển khoản"/>
    <n v="25000"/>
    <s v=""/>
    <s v="QR Code tĩnh đa năng"/>
    <s v="Chuyển khoản Ngân Hàng"/>
    <s v="Ngân hàng hoặc Ví khác"/>
    <s v="NGUYEN HOANG TRUC VY chuyen tien.CT tu 120030082001 MBBANK IBFT tai MB"/>
    <s v="cfmuoithungdao"/>
    <x v="11"/>
  </r>
  <r>
    <s v="02-09-2025 09:24:02"/>
    <s v="970454_V09025245IBT1kJQ3PVGC158075"/>
    <s v="970454_V09025245IBT1kJQ3PVGC158075"/>
    <n v="99493375095"/>
    <s v="Thành công"/>
    <s v="VND-TGTT-NGUYEN THI MINH THANH"/>
    <s v=""/>
    <s v="Chuyển khoản"/>
    <n v="50000"/>
    <s v=""/>
    <s v="QR Code tĩnh đa năng"/>
    <s v="Chuyển khoản Ngân Hàng"/>
    <s v="Ngân hàng hoặc Ví khác"/>
    <s v="NGUYEN THI MINH THANH chuyen tien FT25246865992075.CT tu 19036281737010 VND-TGTT-NGUYEN THI MINH THANH tai TCB"/>
    <s v="cfmuoivvkiet"/>
    <x v="40"/>
  </r>
  <r>
    <s v="02-09-2025 09:23:59"/>
    <s v="970454_V09025245NBVAF221CEV8286559"/>
    <s v="970454_V09025245NBVAF221CEV8286559"/>
    <n v="99493375001"/>
    <s v="Thành công"/>
    <s v="LUU TRONG DUNG"/>
    <s v=""/>
    <s v="Chuyển khoản"/>
    <n v="18000"/>
    <s v=""/>
    <s v="QR Code tĩnh đa năng"/>
    <s v="Chuyển khoản Ngân Hàng"/>
    <s v="Ngân hàng hoặc Ví khác"/>
    <s v="LUU TRONG DUNG chuyen tien.CT tu 100779984839 LUU TRONG DUNG tai NCB"/>
    <s v="cfmuointrtruc"/>
    <x v="12"/>
  </r>
  <r>
    <s v="02-09-2025 09:23:44"/>
    <s v="970454_V09025245IBT1aWWS76YG118714"/>
    <s v="970454_V09025245IBT1aWWS76YG118714"/>
    <n v="99493374539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VY THANH HAI chuyen tien.CT tu 5900215022543 AGRIBANK tai Agri"/>
    <s v="chulonghhg"/>
    <x v="26"/>
  </r>
  <r>
    <s v="02-09-2025 09:23:30"/>
    <s v="qrc-MOMOJQKW20230803-8c78562a-f46a-489a-865c-6f731941c2c4"/>
    <s v="qrc-MOMOJQKW20230803-8c78562a-f46a-489a-865c-6f731941c2c4"/>
    <n v="99493645247"/>
    <s v="Thành công"/>
    <s v="Hoàng Thị Thủy"/>
    <s v="****3277"/>
    <s v="Thanh toán"/>
    <n v="25000"/>
    <s v=""/>
    <s v="QR Code tĩnh đa năng"/>
    <s v="Ví MoMo"/>
    <s v="Ví MoMo"/>
    <s v="Thanh toán cho  CÀ PHÊ MUỐI CHÚ LONG - TRẦN HƯNG ĐẠO - BÌNH DƯƠNG"/>
    <s v="cfmuoithungdao"/>
    <x v="11"/>
  </r>
  <r>
    <s v="02-09-2025 09:23:18"/>
    <s v="P9RQ14K7JQRNDU2Z0HJB"/>
    <s v="P9RQ14K7JQRNDU2Z0HJB"/>
    <n v="99493373815"/>
    <s v="Thành công"/>
    <s v="BUI NGOC HAI VAN"/>
    <s v=""/>
    <s v="Chuyển khoản"/>
    <n v="72000"/>
    <s v=""/>
    <s v="QR Code động đa năng"/>
    <s v="Chuyển khoản Ngân Hàng"/>
    <s v="Ngân hàng hoặc Ví khác"/>
    <s v="P9RQ14K7JQRNDU2Z0HJB"/>
    <s v="chulong25tnv"/>
    <x v="50"/>
  </r>
  <r>
    <s v="02-09-2025 09:23:18"/>
    <s v="970454_V09025245BFTVG2AEJL8D991482"/>
    <s v="970454_V09025245BFTVG2AEJL8D991482"/>
    <n v="99493373806"/>
    <s v="Thành công"/>
    <s v="TRAN DUC TRONG"/>
    <s v=""/>
    <s v="Chuyển khoản"/>
    <n v="108000"/>
    <s v=""/>
    <s v="QR Code tĩnh đa năng"/>
    <s v="Chuyển khoản Ngân Hàng"/>
    <s v="Ngân hàng hoặc Ví khác"/>
    <s v="MBVCB.10765211186.5245BFTVG2AEJL8D.TRAN DUC TRONG chuyen tien.CT tu 0871004193250 TRAN DUC TRONG toi 99MM23359M24026959 MOMO_CA PHE MUOI CHU LONG tai BVBank"/>
    <s v="cfmuoitrangbom"/>
    <x v="2"/>
  </r>
  <r>
    <s v="02-09-2025 09:23:07"/>
    <s v="970454_V09025245VNIBJ2LLEZ7K451598"/>
    <s v="970454_V09025245VNIBJ2LLEZ7K451598"/>
    <n v="99493373478"/>
    <s v="Thành công"/>
    <s v="NGUYEN THI LA"/>
    <s v=""/>
    <s v="Chuyển khoản"/>
    <n v="18000"/>
    <s v=""/>
    <s v="QR Code tĩnh đa năng"/>
    <s v="Chuyển khoản Ngân Hàng"/>
    <s v="Ngân hàng hoặc Ví khác"/>
    <s v="NGUYEN THI LA CHUYEN TIEN DEN MOMO_CA PHE MUOI CHU LONG - 99MM23356M93020162"/>
    <s v="cfmuoitruongdinh"/>
    <x v="9"/>
  </r>
  <r>
    <s v="02-09-2025 09:23:01"/>
    <s v="qrc-MOMOJQKW20230803-f88c31bf-2864-446e-a78c-1176e5bc4a74"/>
    <s v="qrc-MOMOJQKW20230803-f88c31bf-2864-446e-a78c-1176e5bc4a74"/>
    <n v="99493663189"/>
    <s v="Thành công"/>
    <s v="Lê Nguyễn Xuân Đào"/>
    <s v="****8572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09:22:53"/>
    <s v="970454_V09025245IBT1cWJZPGRH944353"/>
    <s v="970454_V09025245IBT1cWJZPGRH944353"/>
    <n v="99493373085"/>
    <s v="Thành công"/>
    <s v="TRAN HAI HONG"/>
    <s v=""/>
    <s v="Chuyển khoản"/>
    <n v="61000"/>
    <s v=""/>
    <s v="QR Code tĩnh đa năng"/>
    <s v="Chuyển khoản Ngân Hàng"/>
    <s v="Ngân hàng hoặc Ví khác"/>
    <s v="QR - TRAN HAI HONG chuyen tien.CT tu 105872295911 TRAN HAI HONG tai Vietin"/>
    <s v="chulong71hg"/>
    <x v="30"/>
  </r>
  <r>
    <s v="02-09-2025 09:22:31"/>
    <s v="970454_V09025245IBT1eWKCPWKU596744"/>
    <s v="970454_V09025245IBT1eWKCPWKU596744"/>
    <n v="99493372401"/>
    <s v="Thành công"/>
    <s v="TRAN QUYNH TRANG"/>
    <s v=""/>
    <s v="Chuyển khoản"/>
    <n v="45000"/>
    <s v=""/>
    <s v="QR Code tĩnh đa năng"/>
    <s v="Chuyển khoản Ngân Hàng"/>
    <s v="Ngân hàng hoặc Ví khác"/>
    <s v="TRAN QUYNH TRANG Chuyen tien.CT tu 1210630781 TRAN QUYNH TRANG  tai BIDV"/>
    <s v="cfmuoithanhnhan"/>
    <x v="6"/>
  </r>
  <r>
    <s v="02-09-2025 09:22:11"/>
    <s v="Y9KQ14K7K7KS4KNB01IO"/>
    <s v="Y9KQ14K7K7KS4KNB01IO"/>
    <n v="99493371765"/>
    <s v="Thành công"/>
    <s v="MBBANK IBFT"/>
    <s v=""/>
    <s v="Chuyển khoản"/>
    <n v="125000"/>
    <s v=""/>
    <s v="QR Code động đa năng"/>
    <s v="Chuyển khoản Ngân Hàng"/>
    <s v="Ngân hàng hoặc Ví khác"/>
    <s v="Y9KQ14K7K7KS4KNB01IO"/>
    <s v="chulong601tn"/>
    <x v="20"/>
  </r>
  <r>
    <s v="02-09-2025 09:22:04"/>
    <s v="970454_V09025245IBT1kJQ3UHPR148604"/>
    <s v="970454_V09025245IBT1kJQ3UHPR148604"/>
    <n v="99493371597"/>
    <s v="Thành công"/>
    <s v="VND-TGTT-TO NGOC HAI"/>
    <s v=""/>
    <s v="Chuyển khoản"/>
    <n v="25000"/>
    <s v=""/>
    <s v="QR Code tĩnh đa năng"/>
    <s v="Chuyển khoản Ngân Hàng"/>
    <s v="Ngân hàng hoặc Ví khác"/>
    <s v="TO NGOC HAI chuyen tien FT25246600345053.CT tu 19074355892012 VND-TGTT-TO NGOC HAI tai TCB"/>
    <s v="chulong07bl"/>
    <x v="24"/>
  </r>
  <r>
    <s v="02-09-2025 09:21:55"/>
    <s v="970454_V09025245IBT1kJQ3UZSQ147943"/>
    <s v="970454_V09025245IBT1kJQ3UZSQ147943"/>
    <n v="99493071078"/>
    <s v="Thành công"/>
    <s v="VND-TGTT-PHAN THI CAM HANG"/>
    <s v=""/>
    <s v="Chuyển khoản"/>
    <n v="92000"/>
    <s v=""/>
    <s v="QR Code tĩnh đa năng"/>
    <s v="Chuyển khoản Ngân Hàng"/>
    <s v="Ngân hàng hoặc Ví khác"/>
    <s v="PHAN THI CAM HANG chuyen tien FT25246471019400.CT tu 19034520675011 VND-TGTT-PHAN THI CAM HANG tai TCB"/>
    <s v="chulong421ch"/>
    <x v="41"/>
  </r>
  <r>
    <s v="02-09-2025 09:21:52"/>
    <s v="970454_V09025245IBT1kJQ3U6HK147708"/>
    <s v="970454_V09025245IBT1kJQ3U6HK147708"/>
    <n v="99493070920"/>
    <s v="Thành công"/>
    <s v="NGUYEN GIA HUY"/>
    <s v=""/>
    <s v="Chuyển khoản"/>
    <n v="25000"/>
    <s v=""/>
    <s v="QR Code tĩnh đa năng"/>
    <s v="Chuyển khoản Ngân Hàng"/>
    <s v="Ngân hàng hoặc Ví khác"/>
    <s v="NGUYEN GIA HUY chuyen tien FT25246058948438.CT tu 20020977417922 NGUYEN GIA HUY tai TCB"/>
    <s v="chulong101tqd"/>
    <x v="32"/>
  </r>
  <r>
    <s v="02-09-2025 09:21:42"/>
    <s v="970454_V09025245IBT1jWWUR4BY077128"/>
    <s v="970454_V09025245IBT1jWWUR4BY077128"/>
    <n v="99493070607"/>
    <s v="Thành công"/>
    <s v="NGUYEN THI THUY HANG"/>
    <s v=""/>
    <s v="Chuyển khoản"/>
    <n v="60000"/>
    <s v=""/>
    <s v="QR Code tĩnh đa năng"/>
    <s v="Chuyển khoản Ngân Hàng"/>
    <s v="Ngân hàng hoặc Ví khác"/>
    <s v="NGUYEN THI THUY HANG CHUYEN KHOAN-020925-09:21:40 077128.CT tu 35620367 NGUYEN THI THUY HANG tai ACB"/>
    <s v="cfmuoitruongdinh"/>
    <x v="9"/>
  </r>
  <r>
    <s v="02-09-2025 09:21:32"/>
    <s v="Y9KQ14K7K49EKP2Q0IJM"/>
    <s v="Y9KQ14K7K49EKP2Q0IJM"/>
    <n v="99493070339"/>
    <s v="Thành công"/>
    <s v="PHAM THI ANH THU"/>
    <s v=""/>
    <s v="Chuyển khoản"/>
    <n v="250000"/>
    <s v=""/>
    <s v="QR Code động đa năng"/>
    <s v="Chuyển khoản Ngân Hàng"/>
    <s v="Ngân hàng hoặc Ví khác"/>
    <s v="Y9KQ14K7K49EKP2Q0IJM"/>
    <s v="chulong601tn"/>
    <x v="20"/>
  </r>
  <r>
    <s v="02-09-2025 09:21:27"/>
    <s v="970454_V09025245IBT1iWMXQU6L715457"/>
    <s v="970454_V09025245IBT1iWMXQU6L715457"/>
    <n v="99493070110"/>
    <s v="Thành công"/>
    <s v="NGUYEN HUU TRUONG"/>
    <s v=""/>
    <s v="Chuyển khoản"/>
    <n v="25000"/>
    <s v=""/>
    <s v="QR Code tĩnh đa năng"/>
    <s v="Chuyển khoản Ngân Hàng"/>
    <s v="Ngân hàng hoặc Ví khác"/>
    <s v="Nguyen Huu Truong chuyen tien cafe.CT tu 80971234091 NGUYEN HUU TRUONG tai TPBank"/>
    <s v="chulonghvb"/>
    <x v="28"/>
  </r>
  <r>
    <s v="02-09-2025 09:21:26"/>
    <s v="970454_V09025245IBT1dWLIDQM6764886"/>
    <s v="970454_V09025245IBT1dWLIDQM6764886"/>
    <n v="99493070090"/>
    <s v="Thành công"/>
    <s v="MBBANK IBFT"/>
    <s v=""/>
    <s v="Chuyển khoản"/>
    <n v="50000"/>
    <s v=""/>
    <s v="QR Code tĩnh đa năng"/>
    <s v="Chuyển khoản Ngân Hàng"/>
    <s v="Ngân hàng hoặc Ví khác"/>
    <s v="VU THI LAN KIEU chuyen tien.CT tu 0988543438 MBBANK IBFT tai MB"/>
    <s v="cfmuoiduonglang"/>
    <x v="7"/>
  </r>
  <r>
    <s v="02-09-2025 09:21:11"/>
    <s v="970454_V09025245IBT1kJQ3UAQP144545"/>
    <s v="970454_V09025245IBT1kJQ3UAQP144545"/>
    <n v="99492999763"/>
    <s v="Thành công"/>
    <s v="VND-TGTT-DOAN THI SEN"/>
    <s v=""/>
    <s v="Chuyển khoản"/>
    <n v="25000"/>
    <s v=""/>
    <s v="QR Code tĩnh đa năng"/>
    <s v="Chuyển khoản Ngân Hàng"/>
    <s v="Ngân hàng hoặc Ví khác"/>
    <s v="DOAN THI SEN chuyen tien FT25246397402895.CT tu 19030072867014 VND-TGTT-DOAN THI SEN tai TCB"/>
    <s v="cfmuoithungdao"/>
    <x v="11"/>
  </r>
  <r>
    <s v="02-09-2025 09:21:04"/>
    <s v="970454_V09025245IBT1kJQ3UBRI143936"/>
    <s v="970454_V09025245IBT1kJQ3UBRI143936"/>
    <n v="99492999552"/>
    <s v="Thành công"/>
    <s v="VND-TGTT-DANG THANH TRUC"/>
    <s v=""/>
    <s v="Chuyển khoản"/>
    <n v="25000"/>
    <s v=""/>
    <s v="QR Code tĩnh đa năng"/>
    <s v="Chuyển khoản Ngân Hàng"/>
    <s v="Ngân hàng hoặc Ví khác"/>
    <s v="DANG THANH TRUC chuyen tien FT25246549550864.CT tu 19036604934015 VND-TGTT-DANG THANH TRUC tai TCB"/>
    <s v="chulong884phuriengdo"/>
    <x v="14"/>
  </r>
  <r>
    <s v="02-09-2025 09:20:55"/>
    <s v="970454_V09025245BFTVG2AEFIH6972681"/>
    <s v="970454_V09025245BFTVG2AEFIH6972681"/>
    <n v="99492999340"/>
    <s v="Thành công"/>
    <s v="HOANG THI QUYNH NHU"/>
    <s v=""/>
    <s v="Chuyển khoản"/>
    <n v="25000"/>
    <s v=""/>
    <s v="QR Code tĩnh đa năng"/>
    <s v="Chuyển khoản Ngân Hàng"/>
    <s v="Ngân hàng hoặc Ví khác"/>
    <s v="MBVCB.10765177961.5245BFTVG2AEFIH6.HOANG THI QUYNH NHU chuyen tien.CT tu 1018588560 HOANG THI QUYNH NHU toi 99MM24158M57035143 MOMO_CA PHE MUOI CHU LONG tai BVBank"/>
    <s v="chulong101tqd"/>
    <x v="32"/>
  </r>
  <r>
    <s v="02-09-2025 09:20:50"/>
    <s v="qrc-MOMOJQKW20230803-1916046a-082c-4e63-b70f-72ee940d7c64"/>
    <s v="qrc-MOMOJQKW20230803-1916046a-082c-4e63-b70f-72ee940d7c64"/>
    <n v="99493484099"/>
    <s v="Thành công"/>
    <s v="Phan Anh Thư"/>
    <s v="****4497"/>
    <s v="Thanh toán"/>
    <n v="36000"/>
    <s v=""/>
    <s v="QR Code tĩnh đa năng"/>
    <s v="Ví MoMo"/>
    <s v="Ví MoMo"/>
    <s v="Thanh toán cho  CÀ PHÊ MUỐI CHÚ LONG - 466 NGUYỄN TRUNG TRỰC - KIÊN GIANG"/>
    <s v="cfmuoi46ntrtr"/>
    <x v="23"/>
  </r>
  <r>
    <s v="02-09-2025 09:20:38"/>
    <s v="970454_V09025245IBT1dWLISTUK761384"/>
    <s v="970454_V09025245IBT1dWLISTUK761384"/>
    <n v="99492998867"/>
    <s v="Thành công"/>
    <s v="MBBANK IBFT"/>
    <s v=""/>
    <s v="Chuyển khoản"/>
    <n v="75000"/>
    <s v=""/>
    <s v="QR Code tĩnh đa năng"/>
    <s v="Chuyển khoản Ngân Hàng"/>
    <s v="Ngân hàng hoặc Ví khác"/>
    <s v="NGUYEN THU THUY chuyen tien.CT tu 0810104347004 MBBANK IBFT tai MB"/>
    <s v="cfmuoithanhnhan"/>
    <x v="6"/>
  </r>
  <r>
    <s v="02-09-2025 09:20:32"/>
    <s v="970454_V09025245IBT1eWKCU7HD578830"/>
    <s v="970454_V09025245IBT1eWKCU7HD578830"/>
    <n v="99492998739"/>
    <s v="Thành công"/>
    <s v="DINH TUAN ANH"/>
    <s v=""/>
    <s v="Chuyển khoản"/>
    <n v="100000"/>
    <s v=""/>
    <s v="QR Code tĩnh đa năng"/>
    <s v="Chuyển khoản Ngân Hàng"/>
    <s v="Ngân hàng hoặc Ví khác"/>
    <s v="DINH TUAN ANH Chuyen tien.CT tu 1260016119 DINH TUAN ANH  tai BIDV"/>
    <s v="cfmuoitruongdinh"/>
    <x v="9"/>
  </r>
  <r>
    <s v="02-09-2025 09:20:27"/>
    <s v="970454_V09025245IBT1cWJZPI9U937892"/>
    <s v="970454_V09025245IBT1cWJZPI9U937892"/>
    <n v="99492998578"/>
    <s v="Thành công"/>
    <s v="DANG THI THAO"/>
    <s v=""/>
    <s v="Chuyển khoản"/>
    <n v="150000"/>
    <s v=""/>
    <s v="QR Code tĩnh đa năng"/>
    <s v="Chuyển khoản Ngân Hàng"/>
    <s v="Ngân hàng hoặc Ví khác"/>
    <s v="QR - DANG THI THAO chuyen tien.CT tu 102004344004 DANG THI THAO tai Vietin"/>
    <s v="cfmuoitruongdinh"/>
    <x v="9"/>
  </r>
  <r>
    <s v="02-09-2025 09:20:23"/>
    <s v="970454_V09025245IBT1kJQ3U8J3140697"/>
    <s v="970454_V09025245IBT1kJQ3U8J3140697"/>
    <n v="99492998419"/>
    <s v="Thành công"/>
    <s v="VND-TGTT-TU MINH TUAN"/>
    <s v=""/>
    <s v="Chuyển khoản"/>
    <n v="36000"/>
    <s v=""/>
    <s v="QR Code tĩnh đa năng"/>
    <s v="Chuyển khoản Ngân Hàng"/>
    <s v="Ngân hàng hoặc Ví khác"/>
    <s v="TU MINH TUAN chuyen tien FT25246467670501.CT tu 19037150823015 VND-TGTT-TU MINH TUAN tai TCB"/>
    <s v="chulong67hg"/>
    <x v="4"/>
  </r>
  <r>
    <s v="02-09-2025 09:20:13"/>
    <s v="JPEV14K7K1DGLAUB02RT"/>
    <s v="JPEV14K7K1DGLAUB02RT"/>
    <n v="99492998089"/>
    <s v="Thành công"/>
    <s v="NGUYEN ANH THUY QUYNH"/>
    <s v=""/>
    <s v="Chuyển khoản"/>
    <n v="15000"/>
    <s v=""/>
    <s v="QR Code động đa năng"/>
    <s v="Chuyển khoản Ngân Hàng"/>
    <s v="Ngân hàng hoặc Ví khác"/>
    <s v="JPEV14K7K1DGLAUB02RT"/>
    <s v="chulong301ndc"/>
    <x v="5"/>
  </r>
  <r>
    <s v="02-09-2025 09:20:11"/>
    <s v="qrc-MOMOJQKW20230803-d4080407-8930-4da9-850b-9ed234a506b5"/>
    <s v="qrc-MOMOJQKW20230803-d4080407-8930-4da9-850b-9ed234a506b5"/>
    <n v="99493371790"/>
    <s v="Thành công"/>
    <s v="Huỳnh Thị Thanh Hoài"/>
    <s v="****0432"/>
    <s v="Thanh toán"/>
    <n v="45000"/>
    <s v=""/>
    <s v="QR Code tĩnh đa năng"/>
    <s v="Ví MoMo"/>
    <s v="Ví MoMo"/>
    <s v="Thanh toán cho  Cà Phê Muối Chú Long - Bà Triệu"/>
    <s v="cfmuoibatrieu"/>
    <x v="18"/>
  </r>
  <r>
    <s v="02-09-2025 09:20:06"/>
    <s v="970454_V09025245IBT1dWLIS611758757"/>
    <s v="970454_V09025245IBT1dWLIS611758757"/>
    <n v="99492997856"/>
    <s v="Thành công"/>
    <s v="MBBANK IBFT"/>
    <s v=""/>
    <s v="Chuyển khoản"/>
    <n v="25000"/>
    <s v=""/>
    <s v="QR Code tĩnh đa năng"/>
    <s v="Chuyển khoản Ngân Hàng"/>
    <s v="Ngân hàng hoặc Ví khác"/>
    <s v="VO MINH KIET chuyen tien.CT tu 0765097701 MBBANK IBFT tai MB"/>
    <s v="cfmuoidthidi"/>
    <x v="8"/>
  </r>
  <r>
    <s v="02-09-2025 09:19:53"/>
    <s v="970454_V09025245IBT1eWKCU5V6573872"/>
    <s v="970454_V09025245IBT1eWKCU5V6573872"/>
    <n v="99492997536"/>
    <s v="Thành công"/>
    <s v="TRUONG THI LAN HUONG"/>
    <s v=""/>
    <s v="Chuyển khoản"/>
    <n v="36000"/>
    <s v=""/>
    <s v="QR Code tĩnh đa năng"/>
    <s v="Chuyển khoản Ngân Hàng"/>
    <s v="Ngân hàng hoặc Ví khác"/>
    <s v="TRUONG THI LAN HUONG Chuyen tien.CT tu 3950298733 TRUONG THI LAN HUONG  tai BIDV"/>
    <s v="cfmuoitruongdinh"/>
    <x v="9"/>
  </r>
  <r>
    <s v="02-09-2025 09:19:51"/>
    <s v="970454_V09025245IBT1kJQ3USBJ138195"/>
    <s v="970454_V09025245IBT1kJQ3USBJ138195"/>
    <n v="99492997440"/>
    <s v="Thành công"/>
    <s v="NGUYEN VIET THANG"/>
    <s v=""/>
    <s v="Chuyển khoản"/>
    <n v="50000"/>
    <s v=""/>
    <s v="QR Code tĩnh đa năng"/>
    <s v="Chuyển khoản Ngân Hàng"/>
    <s v="Ngân hàng hoặc Ví khác"/>
    <s v="NGUYEN VIET THANG chuyen tien FT25246595611645.CT tu 3308121990 NGUYEN VIET THANG tai TCB"/>
    <s v="cfmuoithanhnhan"/>
    <x v="6"/>
  </r>
  <r>
    <s v="02-09-2025 09:19:39"/>
    <s v="970454_V09025245IBT1kJQ3U2TT137243"/>
    <s v="970454_V09025245IBT1kJQ3U2TT137243"/>
    <n v="99492997057"/>
    <s v="Thành công"/>
    <s v="VND-TGTT-LUONG ANH NGUYEN"/>
    <s v=""/>
    <s v="Chuyển khoản"/>
    <n v="20000"/>
    <s v=""/>
    <s v="QR Code tĩnh đa năng"/>
    <s v="Chuyển khoản Ngân Hàng"/>
    <s v="Ngân hàng hoặc Ví khác"/>
    <s v="LUONG ANH NGUYEN chuyen tien FT25246946066639.CT tu 19032825384014 VND-TGTT-LUONG ANH NGUYEN tai TCB"/>
    <s v="cfmuoitruongdinh"/>
    <x v="9"/>
  </r>
  <r>
    <s v="02-09-2025 09:19:26"/>
    <s v="970454_V09025245IBT1dWLISASC755654"/>
    <s v="970454_V09025245IBT1dWLISASC755654"/>
    <n v="99492996673"/>
    <s v="Thành công"/>
    <s v="MBBANK IBFT"/>
    <s v=""/>
    <s v="Chuyển khoản"/>
    <n v="84000"/>
    <s v=""/>
    <s v="QR Code tĩnh đa năng"/>
    <s v="Chuyển khoản Ngân Hàng"/>
    <s v="Ngân hàng hoặc Ví khác"/>
    <s v="NGUYEN DUONG THANH CANH chuyen tien.CT tu 0349513473 MBBANK IBFT tai MB"/>
    <s v="cfmuoidthidi"/>
    <x v="8"/>
  </r>
  <r>
    <s v="02-09-2025 09:19:23"/>
    <s v="qrc-MOMOJQKW20230803-c438dfa4-21e5-475a-a1fd-290f3c13e64c"/>
    <s v="qrc-MOMOJQKW20230803-c438dfa4-21e5-475a-a1fd-290f3c13e64c"/>
    <n v="99493098912"/>
    <s v="Thành công"/>
    <s v="Nguyễn Viết Thành Lộc"/>
    <s v="****8076"/>
    <s v="Thanh toán"/>
    <n v="90000"/>
    <s v=""/>
    <s v="QR Code tĩnh đa năng"/>
    <s v="Ví MoMo"/>
    <s v="Ví MoMo"/>
    <s v="Thanh toán cho  CÀ PHÊ MUỐI CHÚ LONG - Trảng Bom"/>
    <s v="cfmuoitrangbom"/>
    <x v="2"/>
  </r>
  <r>
    <s v="02-09-2025 09:19:23"/>
    <s v="970454_V09025245IBT1cWJZP9XQ936216"/>
    <s v="970454_V09025245IBT1cWJZP9XQ936216"/>
    <n v="99492996584"/>
    <s v="Thành công"/>
    <s v="LAM TIEU VAN"/>
    <s v=""/>
    <s v="Chuyển khoản"/>
    <n v="75000"/>
    <s v=""/>
    <s v="QR Code tĩnh đa năng"/>
    <s v="Chuyển khoản Ngân Hàng"/>
    <s v="Ngân hàng hoặc Ví khác"/>
    <s v="QR - LAM TIEU VAN chuyen tien.CT tu 102877427626 LAM TIEU VAN tai Vietin"/>
    <s v="chulong187llq"/>
    <x v="16"/>
  </r>
  <r>
    <s v="02-09-2025 09:19:23"/>
    <s v="JPEV14K7JYUUMQHE0IDW"/>
    <s v="JPEV14K7JYUUMQHE0IDW"/>
    <n v="99492996583"/>
    <s v="Thành công"/>
    <s v="LE TUAN BAO"/>
    <s v=""/>
    <s v="Chuyển khoản"/>
    <n v="25000"/>
    <s v=""/>
    <s v="QR Code động đa năng"/>
    <s v="Chuyển khoản Ngân Hàng"/>
    <s v="Ngân hàng hoặc Ví khác"/>
    <s v="JPEV14K7JYUUMQHE0IDW"/>
    <s v="chulong301ndc"/>
    <x v="5"/>
  </r>
  <r>
    <s v="02-09-2025 09:19:21"/>
    <s v="970454_V09025245IBT1cWJZP9ZH935635"/>
    <s v="970454_V09025245IBT1cWJZP9ZH935635"/>
    <n v="99492996527"/>
    <s v="Thành công"/>
    <s v="BUI QUOC KHANH"/>
    <s v=""/>
    <s v="Chuyển khoản"/>
    <n v="50000"/>
    <s v=""/>
    <s v="QR Code tĩnh đa năng"/>
    <s v="Chuyển khoản Ngân Hàng"/>
    <s v="Ngân hàng hoặc Ví khác"/>
    <s v="QR - BUI QUOC KHANH chuyen tien.CT tu 109879467341 BUI QUOC KHANH tai Vietin"/>
    <s v="chulong421ch"/>
    <x v="41"/>
  </r>
  <r>
    <s v="02-09-2025 09:19:04"/>
    <s v="970454_V09025245IBT1jWWURMGG073570"/>
    <s v="970454_V09025245IBT1jWWURMGG073570"/>
    <n v="99492706776"/>
    <s v="Thành công"/>
    <s v="DANG VAN KHIEM"/>
    <s v=""/>
    <s v="Chuyển khoản"/>
    <n v="43000"/>
    <s v=""/>
    <s v="QR Code tĩnh đa năng"/>
    <s v="Chuyển khoản Ngân Hàng"/>
    <s v="Ngân hàng hoặc Ví khác"/>
    <s v="DANG VAN KHIEM CHUYEN KHOAN-020925-09:19:03 073570.CT tu 7467347 DANG VAN KHIEM tai ACB"/>
    <s v="cfmuoitruongdinh"/>
    <x v="9"/>
  </r>
  <r>
    <s v="02-09-2025 09:19:04"/>
    <s v="Y9KQ14K7JZAEIOBW01JP"/>
    <s v="Y9KQ14K7JZAEIOBW01JP"/>
    <n v="99492706772"/>
    <s v="Thành công"/>
    <s v="TRAN VAN DONG"/>
    <s v=""/>
    <s v="Chuyển khoản"/>
    <n v="60000"/>
    <s v=""/>
    <s v="QR Code động đa năng"/>
    <s v="Chuyển khoản Ngân Hàng"/>
    <s v="Ngân hàng hoặc Ví khác"/>
    <s v="Y9KQ14K7JZAEIOBW01JP"/>
    <s v="chulong601tn"/>
    <x v="20"/>
  </r>
  <r>
    <s v="02-09-2025 09:18:51"/>
    <s v="970454_V09025245IBT1eWKCUVC7562804"/>
    <s v="970454_V09025245IBT1eWKCUVC7562804"/>
    <n v="99492706408"/>
    <s v="Thành công"/>
    <s v="THANH THU GIANG"/>
    <s v=""/>
    <s v="Chuyển khoản"/>
    <n v="25000"/>
    <s v=""/>
    <s v="QR Code tĩnh đa năng"/>
    <s v="Chuyển khoản Ngân Hàng"/>
    <s v="Ngân hàng hoặc Ví khác"/>
    <s v="THANH THU GIANG Chuyen tien.CT tu 1220556468 THANH THU GIANG  tai BIDV"/>
    <s v="cfmuoithanhnhan"/>
    <x v="6"/>
  </r>
  <r>
    <s v="02-09-2025 09:18:43"/>
    <s v="970454_V09025245IBT1iWM3NR3A701903"/>
    <s v="970454_V09025245IBT1iWM3NR3A701903"/>
    <n v="99492706189"/>
    <s v="Thành công"/>
    <s v="DUONG THANH PHONG"/>
    <s v=""/>
    <s v="Chuyển khoản"/>
    <n v="85000"/>
    <s v=""/>
    <s v="QR Code tĩnh đa năng"/>
    <s v="Chuyển khoản Ngân Hàng"/>
    <s v="Ngân hàng hoặc Ví khác"/>
    <s v="Duong Thanh Phong chuyen tien QR.CT tu 00003146865 DUONG THANH PHONG tai TPBank"/>
    <s v="chulong161ntt"/>
    <x v="37"/>
  </r>
  <r>
    <s v="02-09-2025 09:18:28"/>
    <s v="970454_V09025245IBT1kJQ383QX131894"/>
    <s v="970454_V09025245IBT1kJQ383QX131894"/>
    <n v="99492705759"/>
    <s v="Thành công"/>
    <s v="VND-TGTT-HA THANH QUANG"/>
    <s v=""/>
    <s v="Chuyển khoản"/>
    <n v="25000"/>
    <s v=""/>
    <s v="QR Code tĩnh đa năng"/>
    <s v="Chuyển khoản Ngân Hàng"/>
    <s v="Ngân hàng hoặc Ví khác"/>
    <s v="HA THANH QUANG chuyen tien FT25246152485801.CT tu 19034469978012 VND-TGTT-HA THANH QUANG tai TCB"/>
    <s v="cfmuoihtp"/>
    <x v="42"/>
  </r>
  <r>
    <s v="02-09-2025 09:18:19"/>
    <s v="BNKWL420R701E8K20K4Q"/>
    <s v="BNKWL420R701E8K20K4Q"/>
    <n v="99492705480"/>
    <s v="Thành công"/>
    <s v="VU NGOC BINH"/>
    <s v=""/>
    <s v="Chuyển khoản"/>
    <n v="25000"/>
    <s v=""/>
    <s v="QR Code động đa năng"/>
    <s v="Chuyển khoản Ngân Hàng"/>
    <s v="Ngân hàng hoặc Ví khác"/>
    <s v="BNKWL420R701E8K20K4Q"/>
    <s v="cfmuoichulongkvc"/>
    <x v="27"/>
  </r>
  <r>
    <s v="02-09-2025 09:18:15"/>
    <s v="970454_V09025245IBT1iWM3N3UM050806"/>
    <s v="970454_V09025245IBT1iWM3N3UM050806"/>
    <n v="99492705399"/>
    <s v="Thành công"/>
    <s v="TRAN NGOC THIEN TRI"/>
    <s v=""/>
    <s v="Chuyển khoản"/>
    <n v="25000"/>
    <s v=""/>
    <s v="QR Code tĩnh đa năng"/>
    <s v="Chuyển khoản Ngân Hàng"/>
    <s v="Ngân hàng hoặc Ví khác"/>
    <s v="TRAN NGOC THIEN TRI chuyen tien.CT tu 0378493421 TRAN NGOC THIEN TRI tai VPBank"/>
    <s v="chulong244tqd"/>
    <x v="34"/>
  </r>
  <r>
    <s v="02-09-2025 09:18:11"/>
    <s v="970454_V09025245VNIBJ2LLEFCF442403"/>
    <s v="970454_V09025245VNIBJ2LLEFCF442403"/>
    <n v="99492705239"/>
    <s v="Thành công"/>
    <s v="HOANG THI THU TRANG"/>
    <s v=""/>
    <s v="Chuyển khoản"/>
    <n v="50000"/>
    <s v=""/>
    <s v="QR Code tĩnh đa năng"/>
    <s v="Chuyển khoản Ngân Hàng"/>
    <s v="Ngân hàng hoặc Ví khác"/>
    <s v="HOANG THI THU TRANG CHUYEN TIEN DEN MOMO_CA PHE MUOI CHU LONG - 99MM24085M27127372"/>
    <s v="cfmuoithanhnhan"/>
    <x v="6"/>
  </r>
  <r>
    <s v="02-09-2025 09:17:59"/>
    <s v="qrc-MOMOJQKW20230803-7e792f40-c125-4139-b57e-cec311d0cd02"/>
    <s v="qrc-MOMOJQKW20230803-7e792f40-c125-4139-b57e-cec311d0cd02"/>
    <n v="99493078480"/>
    <s v="Thành công"/>
    <s v="Lê Phương Thảo"/>
    <s v="****7716"/>
    <s v="Thanh toán"/>
    <n v="45000"/>
    <s v=""/>
    <s v="QR Code tĩnh đa năng"/>
    <s v="Ví MoMo"/>
    <s v="Ví MoMo"/>
    <s v="Thanh toán cho  CÀ PHÊ MUỐI CHÚ LONG - 204 HÀ HUY GIÁP - BH"/>
    <s v="chulonghhg"/>
    <x v="26"/>
  </r>
  <r>
    <s v="02-09-2025 09:17:57"/>
    <s v="970454_V09025245BFTVG2AEFKDQ949466"/>
    <s v="970454_V09025245BFTVG2AEFKDQ949466"/>
    <n v="99492704788"/>
    <s v="Thành công"/>
    <s v="TON VU HIEP"/>
    <s v=""/>
    <s v="Chuyển khoản"/>
    <n v="18000"/>
    <s v=""/>
    <s v="QR Code tĩnh đa năng"/>
    <s v="Chuyển khoản Ngân Hàng"/>
    <s v="Ngân hàng hoặc Ví khác"/>
    <s v="MBVCB.10765145167.5245BFTVG2AEFKDQ.TON VU HIEP chuyen tien.CT tu 0291000250950 TON VU HIEP toi 99MM24313M93002905 MOMO_CA PHE MUOI CHU LONG tai BVBank"/>
    <s v="chulong161ntt"/>
    <x v="37"/>
  </r>
  <r>
    <s v="02-09-2025 09:17:51"/>
    <s v="NKWL14K7JW12PDMA02QP"/>
    <s v="NKWL14K7JW12PDMA02QP"/>
    <n v="99492704636"/>
    <s v="Thành công"/>
    <s v="MBBANK IBFT"/>
    <s v=""/>
    <s v="Chuyển khoản"/>
    <n v="18000"/>
    <s v=""/>
    <s v="QR Code động đa năng"/>
    <s v="Chuyển khoản Ngân Hàng"/>
    <s v="Ngân hàng hoặc Ví khác"/>
    <s v="NKWL14K7JW12PDMA02QP"/>
    <s v="cfmuoichulongkvc"/>
    <x v="27"/>
  </r>
  <r>
    <s v="02-09-2025 09:17:39"/>
    <s v="970454_V09025245IBT1eWKCUW89998970"/>
    <s v="970454_V09025245IBT1eWKCUW89998970"/>
    <n v="99492704341"/>
    <s v="Thành công"/>
    <s v="VU MINH PHUONG"/>
    <s v=""/>
    <s v="Chuyển khoản"/>
    <n v="25000"/>
    <s v=""/>
    <s v="QR Code tĩnh đa năng"/>
    <s v="Chuyển khoản Ngân Hàng"/>
    <s v="Ngân hàng hoặc Ví khác"/>
    <s v="VU MINH PHUONG Chuyen tien.CT tu 2601318224 VU MINH PHUONG  tai BIDV"/>
    <s v="cfmuoitruongdinh"/>
    <x v="9"/>
  </r>
  <r>
    <s v="02-09-2025 09:17:33"/>
    <s v="970454_V09025245IBT1kJQ38K2K127412"/>
    <s v="970454_V09025245IBT1kJQ38K2K127412"/>
    <n v="99492704152"/>
    <s v="Thành công"/>
    <s v="VND-TGTT-PHAM VIET CUONG"/>
    <s v=""/>
    <s v="Chuyển khoản"/>
    <n v="18000"/>
    <s v=""/>
    <s v="QR Code tĩnh đa năng"/>
    <s v="Chuyển khoản Ngân Hàng"/>
    <s v="Ngân hàng hoặc Ví khác"/>
    <s v="PHAM VIET CUONG chuyen tien FT25246068137802.CT tu 19037960424011 VND-TGTT-PHAM VIET CUONG tai TCB"/>
    <s v="cfmuoitruongdinh"/>
    <x v="9"/>
  </r>
  <r>
    <s v="02-09-2025 09:17:26"/>
    <s v="NKWL14K7JTCBPNC20BO0"/>
    <s v="NKWL14K7JTCBPNC20BO0"/>
    <n v="99492703920"/>
    <s v="Thành công"/>
    <s v="TU QUOC CUONG"/>
    <s v=""/>
    <s v="Chuyển khoản"/>
    <n v="55000"/>
    <s v=""/>
    <s v="QR Code động đa năng"/>
    <s v="Chuyển khoản Ngân Hàng"/>
    <s v="Ngân hàng hoặc Ví khác"/>
    <s v="NKWL14K7JTCBPNC20BO0"/>
    <s v="cfmuoichulongkvc"/>
    <x v="27"/>
  </r>
  <r>
    <s v="02-09-2025 09:17:24"/>
    <s v="970454_V09025245IBT1kJQ38GRB126852"/>
    <s v="970454_V09025245IBT1kJQ38GRB126852"/>
    <n v="99492703886"/>
    <s v="Thành công"/>
    <s v="VND-TGTT-DOAN NGOC KHAI"/>
    <s v=""/>
    <s v="Chuyển khoản"/>
    <n v="25000"/>
    <s v=""/>
    <s v="QR Code tĩnh đa năng"/>
    <s v="Chuyển khoản Ngân Hàng"/>
    <s v="Ngân hàng hoặc Ví khác"/>
    <s v="DOAN NGOC KHAI chuyen tien FT25246199076728.CT tu 19036640853013 VND-TGTT-DOAN NGOC KHAI tai TCB"/>
    <s v="chulong884phuriengdo"/>
    <x v="14"/>
  </r>
  <r>
    <s v="02-09-2025 09:17:12"/>
    <s v="qrc-MOMOJQKW20230803-30fcfd13-3531-40f9-a855-86fc96af80a3"/>
    <s v="qrc-MOMOJQKW20230803-30fcfd13-3531-40f9-a855-86fc96af80a3"/>
    <n v="99492898861"/>
    <s v="Thành công"/>
    <s v="Phùng Thị Tuyết Mai"/>
    <s v="****7257"/>
    <s v="Thanh toán"/>
    <n v="25000"/>
    <s v=""/>
    <s v="QR Code tĩnh đa năng"/>
    <s v="Ví MoMo"/>
    <s v="Ví MoMo"/>
    <s v="Thanh toán cho  CÀ PHÊ MUỐI CHÚ LONG - 1349 CMT8"/>
    <s v="cfmuoiclongcmt8"/>
    <x v="33"/>
  </r>
  <r>
    <s v="02-09-2025 09:17:11"/>
    <s v="970454_V09025245IBT1eWKC8XQ6994977"/>
    <s v="970454_V09025245IBT1eWKC8XQ6994977"/>
    <n v="99492703548"/>
    <s v="Thành công"/>
    <s v="LUONG DUC THANH"/>
    <s v=""/>
    <s v="Chuyển khoản"/>
    <n v="25000"/>
    <s v=""/>
    <s v="QR Code tĩnh đa năng"/>
    <s v="Chuyển khoản Ngân Hàng"/>
    <s v="Ngân hàng hoặc Ví khác"/>
    <s v="LUONG DUC THANH Chuyen tien.CT tu 1240429050 LUONG DUC THANH  tai BIDV"/>
    <s v="cfmuoitruongdinh"/>
    <x v="9"/>
  </r>
  <r>
    <s v="02-09-2025 09:16:51"/>
    <s v="970454_V09025245IBT1iWM3NKRT694397"/>
    <s v="970454_V09025245IBT1iWM3NKRT694397"/>
    <n v="99492702943"/>
    <s v="Thành công"/>
    <s v="KHONG HO MINH THONG"/>
    <s v=""/>
    <s v="Chuyển khoản"/>
    <n v="50000"/>
    <s v=""/>
    <s v="QR Code tĩnh đa năng"/>
    <s v="Chuyển khoản Ngân Hàng"/>
    <s v="Ngân hàng hoặc Ví khác"/>
    <s v="Khong Ho Minh Thong chuyen tien QR.CT tu 79836238888 KHONG HO MINH THONG tai TPBank"/>
    <s v="cfmuoitravinh"/>
    <x v="39"/>
  </r>
  <r>
    <s v="02-09-2025 09:16:37"/>
    <s v="970454_V09025245BFTVG2AEFWJL939259"/>
    <s v="970454_V09025245BFTVG2AEFWJL939259"/>
    <n v="99492702513"/>
    <s v="Thành công"/>
    <s v="LE HOANG HUYEN TRAN"/>
    <s v=""/>
    <s v="Chuyển khoản"/>
    <n v="20000"/>
    <s v=""/>
    <s v="QR Code tĩnh đa năng"/>
    <s v="Chuyển khoản Ngân Hàng"/>
    <s v="Ngân hàng hoặc Ví khác"/>
    <s v="MBVCB.10765133364.5245BFTVG2AEFWJL.LE HOANG HUYEN TRAN chuyen tien.CT tu 1019135844 LE HOANG HUYEN TRAN toi 99MM24264M77005890 MOMO_CA PHE MUOI CHU LONG tai BVBank"/>
    <s v="chulongnhc"/>
    <x v="31"/>
  </r>
  <r>
    <s v="02-09-2025 09:16:23"/>
    <s v="970454_V09025245BFTVG2AEFUM6937055"/>
    <s v="970454_V09025245BFTVG2AEFUM6937055"/>
    <n v="99492702112"/>
    <s v="Thành công"/>
    <s v="NGUYEN THI VAN"/>
    <s v=""/>
    <s v="Chuyển khoản"/>
    <n v="36000"/>
    <s v=""/>
    <s v="QR Code tĩnh đa năng"/>
    <s v="Chuyển khoản Ngân Hàng"/>
    <s v="Ngân hàng hoặc Ví khác"/>
    <s v="MBVCB.10765131419.5245BFTVG2AEFUM6.NGUYEN THI VAN chuyen tien.CT tu 1036723341 NGUYEN THI VAN toi 99MM23359M24026959 MOMO_CA PHE MUOI CHU LONG tai BVBank"/>
    <s v="cfmuoitrangbom"/>
    <x v="2"/>
  </r>
  <r>
    <s v="02-09-2025 09:16:21"/>
    <s v="970454_V09025245BFTVG2AEFURH937001"/>
    <s v="970454_V09025245BFTVG2AEFURH937001"/>
    <n v="99492702058"/>
    <s v="Thành công"/>
    <s v="NGUYEN THUY AN"/>
    <s v=""/>
    <s v="Chuyển khoản"/>
    <n v="30000"/>
    <s v=""/>
    <s v="QR Code tĩnh đa năng"/>
    <s v="Chuyển khoản Ngân Hàng"/>
    <s v="Ngân hàng hoặc Ví khác"/>
    <s v="MBVCB.10765117856.5245BFTVG2AEFURH.NGUYEN THUY AN chuyen tien.CT tu 0621000418456 NGUYEN THUY AN toi 99MM24107M19043951 MOMO_CA PHE MUOI CHU LONG tai BVBank"/>
    <s v="cfmuoivvkiet"/>
    <x v="40"/>
  </r>
  <r>
    <s v="02-09-2025 09:16:17"/>
    <s v="970454_V09025245IBT1iWM3NGQP048028"/>
    <s v="970454_V09025245IBT1iWM3NGQP048028"/>
    <n v="99492701909"/>
    <s v="Thành công"/>
    <s v="PHAM PHUONG THAO"/>
    <s v=""/>
    <s v="Chuyển khoản"/>
    <n v="55000"/>
    <s v=""/>
    <s v="QR Code tĩnh đa năng"/>
    <s v="Chuyển khoản Ngân Hàng"/>
    <s v="Ngân hàng hoặc Ví khác"/>
    <s v="PHAM PHUONG THAO chuyen tien.CT tu 0934666849 PHAM PHUONG THAO tai VPBank"/>
    <s v="cfmuointrtruc"/>
    <x v="12"/>
  </r>
  <r>
    <s v="02-09-2025 09:15:50"/>
    <s v="970454_V09025245IBT1iWM3NBEY047314"/>
    <s v="970454_V09025245IBT1iWM3NBEY047314"/>
    <n v="99492482203"/>
    <s v="Thành công"/>
    <s v="VO HOANG VU"/>
    <s v=""/>
    <s v="Chuyển khoản"/>
    <n v="96000"/>
    <s v=""/>
    <s v="QR Code tĩnh đa năng"/>
    <s v="Chuyển khoản Ngân Hàng"/>
    <s v="Ngân hàng hoặc Ví khác"/>
    <s v="VO HOANG VU chuyen tien.CT tu 0921288399 VO HOANG VU tai VPBank"/>
    <s v="chulong101tqd"/>
    <x v="32"/>
  </r>
  <r>
    <s v="02-09-2025 09:15:33"/>
    <s v="970454_V09025245NAMAA22T6UE7703143"/>
    <s v="970454_V09025245NAMAA22T6UE7703143"/>
    <n v="99492481719"/>
    <s v="Thành công"/>
    <s v="DAM NGOC DUNG"/>
    <s v=""/>
    <s v="Chuyển khoản"/>
    <n v="18000"/>
    <s v=""/>
    <s v="QR Code tĩnh đa năng"/>
    <s v="Chuyển khoản Ngân Hàng"/>
    <s v="Ngân hàng hoặc Ví khác"/>
    <s v="DAM NGOC DUNG CHUYEN KHOAN"/>
    <s v="cfmuoihodieu"/>
    <x v="19"/>
  </r>
  <r>
    <s v="02-09-2025 09:15:27"/>
    <s v="970454_V09025245BFTVG2AEFRMP930188"/>
    <s v="970454_V09025245BFTVG2AEFRMP930188"/>
    <n v="99492481545"/>
    <s v="Thành công"/>
    <s v="NGUYEN TIEN DAT"/>
    <s v=""/>
    <s v="Chuyển khoản"/>
    <n v="25000"/>
    <s v=""/>
    <s v="QR Code tĩnh đa năng"/>
    <s v="Chuyển khoản Ngân Hàng"/>
    <s v="Ngân hàng hoặc Ví khác"/>
    <s v="MBVCB.10765125159.5245BFTVG2AEFRMP.NGUYEN TIEN DAT chuyen tien.CT tu 1054231013 NGUYEN TIEN DAT toi 99MM23359M71018042 MOMO_CA PHE MUOI CHU LONG tai BVBank"/>
    <s v="cfmuoileduan"/>
    <x v="13"/>
  </r>
  <r>
    <s v="02-09-2025 09:14:40"/>
    <s v="970454_V09025245IBT1cWJZU7RQ924853"/>
    <s v="970454_V09025245IBT1cWJZU7RQ924853"/>
    <n v="99492479994"/>
    <s v="Thành công"/>
    <s v="LE THI CAM VI"/>
    <s v=""/>
    <s v="Chuyển khoản"/>
    <n v="25000"/>
    <s v=""/>
    <s v="QR Code tĩnh đa năng"/>
    <s v="Chuyển khoản Ngân Hàng"/>
    <s v="Ngân hàng hoặc Ví khác"/>
    <s v="QR - LE THI CAM VI chuyen tien.CT tu 100349338888 LE THI CAM VI tai Vietin"/>
    <s v="cfmuoibatrieu"/>
    <x v="18"/>
  </r>
  <r>
    <s v="02-09-2025 09:14:39"/>
    <s v="qrc-MOMOJQKW20230803-ee687bd7-66af-4514-b48e-dfb466d1db07"/>
    <s v="qrc-MOMOJQKW20230803-ee687bd7-66af-4514-b48e-dfb466d1db07"/>
    <n v="99492709442"/>
    <s v="Thành công"/>
    <s v="Nguyễn Thị Diễm Trang"/>
    <s v="****0060"/>
    <s v="Thanh toán"/>
    <n v="22000"/>
    <s v=""/>
    <s v="QR Code tĩnh đa năng"/>
    <s v="Ví MoMo"/>
    <s v="Ví MoMo"/>
    <s v="Thanh toán cho  CÀ PHÊ MUỐI CHÚ LONG - 190 HUỲNH VĂN BÁNH"/>
    <s v="chulong190hvb"/>
    <x v="25"/>
  </r>
  <r>
    <s v="02-09-2025 09:14:36"/>
    <s v="qrc-MOMOJQKW20230803-408bb197-56be-4cda-b25a-d14cc657ba10"/>
    <s v="qrc-MOMOJQKW20230803-408bb197-56be-4cda-b25a-d14cc657ba10"/>
    <n v="99492789944"/>
    <s v="Thành công"/>
    <s v="Nguyễn Trần Thúy Ngọc"/>
    <s v="****0399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9:14:21"/>
    <s v="970454_V09025245IBT1eWKC8IWP970655"/>
    <s v="970454_V09025245IBT1eWKC8IWP970655"/>
    <n v="99492399393"/>
    <s v="Thành công"/>
    <s v="NGUYEN QUOC TOAN"/>
    <s v=""/>
    <s v="Chuyển khoản"/>
    <n v="52000"/>
    <s v=""/>
    <s v="QR Code tĩnh đa năng"/>
    <s v="Chuyển khoản Ngân Hàng"/>
    <s v="Ngân hàng hoặc Ví khác"/>
    <s v="NGUYEN QUOC TOAN Chuyen tien.CT tu 5620855622 NGUYEN QUOC TOAN  tai BIDV"/>
    <s v="cfmuoidthidi"/>
    <x v="8"/>
  </r>
  <r>
    <s v="02-09-2025 09:13:47"/>
    <s v="qrc-MOMOJQKW20230803-850f4f1e-9319-4edd-b2a7-1a7d51b12d60"/>
    <s v="qrc-MOMOJQKW20230803-850f4f1e-9319-4edd-b2a7-1a7d51b12d60"/>
    <n v="99492607702"/>
    <s v="Thành công"/>
    <s v="Nguyễn Duy"/>
    <s v="****5157"/>
    <s v="Thanh toán"/>
    <n v="36000"/>
    <s v=""/>
    <s v="QR Code tĩnh đa năng"/>
    <s v="Ví MoMo"/>
    <s v="Ví MoMo"/>
    <s v="Thanh toán cho   CÀ PHÊ MUỐI CHÚ LONG - HUỲNH TẤN PHÁT"/>
    <s v="cfmuoihtp"/>
    <x v="42"/>
  </r>
  <r>
    <s v="02-09-2025 09:13:43"/>
    <s v="970454_V09025245IBT1kJQ3I62E109975"/>
    <s v="970454_V09025245IBT1kJQ3I62E109975"/>
    <n v="99492121508"/>
    <s v="Thành công"/>
    <s v="VND-TGTT-DUONG VIET DUNG"/>
    <s v=""/>
    <s v="Chuyển khoản"/>
    <n v="25000"/>
    <s v=""/>
    <s v="QR Code tĩnh đa năng"/>
    <s v="Chuyển khoản Ngân Hàng"/>
    <s v="Ngân hàng hoặc Ví khác"/>
    <s v="DUONG VIET DUNG chuyen tien FT25246068121506.CT tu 19033619988015 VND-TGTT-DUONG VIET DUNG tai TCB"/>
    <s v="cfmuoibatrieu"/>
    <x v="18"/>
  </r>
  <r>
    <s v="02-09-2025 09:13:40"/>
    <s v="970454_V09025245IBT1dWLI9VKE715859"/>
    <s v="970454_V09025245IBT1dWLI9VKE715859"/>
    <n v="99492121408"/>
    <s v="Thành công"/>
    <s v="MBBANK IBFT"/>
    <s v=""/>
    <s v="Chuyển khoản"/>
    <n v="52000"/>
    <s v=""/>
    <s v="QR Code tĩnh đa năng"/>
    <s v="Chuyển khoản Ngân Hàng"/>
    <s v="Ngân hàng hoặc Ví khác"/>
    <s v="NGUYEN DUONG THANH CANH chuyen tien.CT tu 0349513473 MBBANK IBFT tai MB"/>
    <s v="cfmuoidthidi"/>
    <x v="8"/>
  </r>
  <r>
    <s v="02-09-2025 09:13:30"/>
    <s v="970454_V09025245BFTVG2AEFCP2915070"/>
    <s v="970454_V09025245BFTVG2AEFCP2915070"/>
    <n v="99492121118"/>
    <s v="Thành công"/>
    <s v="TA THI QUYNH NHI"/>
    <s v=""/>
    <s v="Chuyển khoản"/>
    <n v="54000"/>
    <s v=""/>
    <s v="QR Code tĩnh đa năng"/>
    <s v="Chuyển khoản Ngân Hàng"/>
    <s v="Ngân hàng hoặc Ví khác"/>
    <s v="MBVCB.10765095921.5245BFTVG2AEFCP2.TA THI QUYNH NHI chuyen tien.CT tu 1020973378 TA THI QUYNH NHI toi 99MM23359M66019058 MOMO_CA PHE MUOI CHU LONG tai BVBank"/>
    <s v="cfmuoiqtr"/>
    <x v="17"/>
  </r>
  <r>
    <s v="02-09-2025 09:13:28"/>
    <s v="970454_V09025245IBT1kJQ3IK86108995"/>
    <s v="970454_V09025245IBT1kJQ3IK86108995"/>
    <n v="99492121077"/>
    <s v="Thành công"/>
    <s v="NGUYEN HOANG LUONG"/>
    <s v=""/>
    <s v="Chuyển khoản"/>
    <n v="25000"/>
    <s v=""/>
    <s v="QR Code tĩnh đa năng"/>
    <s v="Chuyển khoản Ngân Hàng"/>
    <s v="Ngân hàng hoặc Ví khác"/>
    <s v="NGUYEN HOANG LUONG chuyen tien FT25246033395954.CT tu 66666151066666 NGUYEN HOANG LUONG tai TCB"/>
    <s v="cfmuoitinhlo8"/>
    <x v="51"/>
  </r>
  <r>
    <s v="02-09-2025 09:13:27"/>
    <s v="qrc-MOMOJQKW20230803-ba28a17e-eb1e-4e89-b67d-bd88d2dc8065"/>
    <s v="qrc-MOMOJQKW20230803-ba28a17e-eb1e-4e89-b67d-bd88d2dc8065"/>
    <n v="99492495534"/>
    <s v="Thành công"/>
    <s v="Hoàng Thu Thúy"/>
    <s v="****6637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9:13:11"/>
    <s v="970454_V09025245BFTVG2AEFC1V912899"/>
    <s v="970454_V09025245BFTVG2AEFC1V912899"/>
    <n v="99492120575"/>
    <s v="Thành công"/>
    <s v="VO THI TUYET NHI"/>
    <s v=""/>
    <s v="Chuyển khoản"/>
    <n v="25000"/>
    <s v=""/>
    <s v="QR Code tĩnh đa năng"/>
    <s v="Chuyển khoản Ngân Hàng"/>
    <s v="Ngân hàng hoặc Ví khác"/>
    <s v="MBVCB.10765094682.5245BFTVG2AEFC1V.VO THI TUYET NHI chuyen tien.CT tu 1020488256 VO THI TUYET NHI toi 99MM24158M57035143 MOMO_CA PHE MUOI CHU LONG tai BVBank"/>
    <s v="chulong101tqd"/>
    <x v="32"/>
  </r>
  <r>
    <s v="02-09-2025 09:13:08"/>
    <s v="970454_902DGIN25JL60617"/>
    <s v="970454_902DGIN25JL60617"/>
    <n v="99492120425"/>
    <s v="Thành công"/>
    <s v="Người dùng Ngân hàng"/>
    <s v=""/>
    <s v="Chuyển khoản"/>
    <n v="60000"/>
    <s v=""/>
    <s v="QR Code tĩnh đa năng"/>
    <s v="Chuyển khoản Ngân Hàng"/>
    <s v="Ngân hàng hoặc Ví khác"/>
    <s v="Le Hoang Huyen Tran chuyen tien tu Timo"/>
    <s v="chulongnhc"/>
    <x v="31"/>
  </r>
  <r>
    <s v="02-09-2025 09:13:01"/>
    <s v="970454_V09025245BFTVG2AEFMSI911433"/>
    <s v="970454_V09025245BFTVG2AEFMSI911433"/>
    <n v="99492120220"/>
    <s v="Thành công"/>
    <s v="VO THI HUYEN TRAN"/>
    <s v=""/>
    <s v="Chuyển khoản"/>
    <n v="50000"/>
    <s v=""/>
    <s v="QR Code tĩnh đa năng"/>
    <s v="Chuyển khoản Ngân Hàng"/>
    <s v="Ngân hàng hoặc Ví khác"/>
    <s v="MBVCB.10765093871.5245BFTVG2AEFMSI.VO THI HUYEN TRAN chuyen tien.CT tu 0071001155309 VO THI HUYEN TRAN toi 99MM24313M01001841 MOMO_CA PHE MUOI CHU LONG tai BVBank"/>
    <s v="chulong17ntt"/>
    <x v="15"/>
  </r>
  <r>
    <s v="02-09-2025 09:12:52"/>
    <s v="970454_V09025245IBT1eWKC8WRR958099"/>
    <s v="970454_V09025245IBT1eWKC8WRR958099"/>
    <n v="99492120010"/>
    <s v="Thành công"/>
    <s v="LE HUU THO"/>
    <s v=""/>
    <s v="Chuyển khoản"/>
    <n v="25000"/>
    <s v=""/>
    <s v="QR Code tĩnh đa năng"/>
    <s v="Chuyển khoản Ngân Hàng"/>
    <s v="Ngân hàng hoặc Ví khác"/>
    <s v="LE HUU THO Chuyen tien.CT tu 1401484740 LE HUU THO  tai BIDV"/>
    <s v="chulong68"/>
    <x v="1"/>
  </r>
  <r>
    <s v="02-09-2025 09:12:39"/>
    <s v="970454_V09025245IBT1kJQ3IYAT105226"/>
    <s v="970454_V09025245IBT1kJQ3IYAT105226"/>
    <n v="99491999531"/>
    <s v="Thành công"/>
    <s v="VND-TGTT-TRINH THUC LINH"/>
    <s v=""/>
    <s v="Chuyển khoản"/>
    <n v="83000"/>
    <s v=""/>
    <s v="QR Code tĩnh đa năng"/>
    <s v="Chuyển khoản Ngân Hàng"/>
    <s v="Ngân hàng hoặc Ví khác"/>
    <s v="TRINH THUC LINH chuyen tien FT25246786012336.CT tu 19037328861013 VND-TGTT-TRINH THUC LINH tai TCB"/>
    <s v="cfmuoilongthanh"/>
    <x v="35"/>
  </r>
  <r>
    <s v="02-09-2025 09:12:31"/>
    <s v="970454_V09025245IBT1dWLI9W8V722562"/>
    <s v="970454_V09025245IBT1dWLI9W8V722562"/>
    <n v="99491999252"/>
    <s v="Thành công"/>
    <s v="MBBANK IBFT"/>
    <s v=""/>
    <s v="Chuyển khoản"/>
    <n v="25000"/>
    <s v=""/>
    <s v="QR Code tĩnh đa năng"/>
    <s v="Chuyển khoản Ngân Hàng"/>
    <s v="Ngân hàng hoặc Ví khác"/>
    <s v="PHAM DO HONG PHUC chuyen tien.CT tu 0969507322 MBBANK IBFT tai MB"/>
    <s v="cfmuoitruongdinh"/>
    <x v="9"/>
  </r>
  <r>
    <s v="02-09-2025 09:12:22"/>
    <s v="970454_V09025245IBT1cWJZUU11920335"/>
    <s v="970454_V09025245IBT1cWJZUU11920335"/>
    <n v="99491998978"/>
    <s v="Thành công"/>
    <s v="HOANG QUY BAU"/>
    <s v=""/>
    <s v="Chuyển khoản"/>
    <n v="50000"/>
    <s v=""/>
    <s v="QR Code tĩnh đa năng"/>
    <s v="Chuyển khoản Ngân Hàng"/>
    <s v="Ngân hàng hoặc Ví khác"/>
    <s v="QR - HOANG QUY BAU Chuyen tien.CT tu 109867813925 HOANG QUY BAU tai Vietin"/>
    <s v="chulong884phuriengdo"/>
    <x v="14"/>
  </r>
  <r>
    <s v="02-09-2025 09:12:22"/>
    <s v="970454_V09025245IBT1cWJZU8NM919644"/>
    <s v="970454_V09025245IBT1cWJZU8NM919644"/>
    <n v="99491998960"/>
    <s v="Thành công"/>
    <s v="TRAN HUU TAN"/>
    <s v=""/>
    <s v="Chuyển khoản"/>
    <n v="250000"/>
    <s v=""/>
    <s v="QR Code tĩnh đa năng"/>
    <s v="Chuyển khoản Ngân Hàng"/>
    <s v="Ngân hàng hoặc Ví khác"/>
    <s v="QR - TRAN HUU TAN chuyen tien.CT tu 102005552571 TRAN HUU TAN tai Vietin"/>
    <s v="chulongnhc"/>
    <x v="31"/>
  </r>
  <r>
    <s v="02-09-2025 09:12:18"/>
    <s v="970454_V09025245IBT1bWKCMTRX900870"/>
    <s v="970454_V09025245IBT1bWKCMTRX900870"/>
    <n v="99491998813"/>
    <s v="Thành công"/>
    <s v="VO THI NHI HANH"/>
    <s v=""/>
    <s v="Chuyển khoản"/>
    <n v="18000"/>
    <s v=""/>
    <s v="QR Code tĩnh đa năng"/>
    <s v="Chuyển khoản Ngân Hàng"/>
    <s v="Ngân hàng hoặc Ví khác"/>
    <s v="VO THI NHI HANH chuyen tien.CT tu 0004100039474009 VO THI NHI HANH tai OCB"/>
    <s v="chulong190hvb"/>
    <x v="25"/>
  </r>
  <r>
    <s v="02-09-2025 09:12:06"/>
    <s v="970454_V09025245BFTVG2AEFBFJ904741"/>
    <s v="970454_V09025245BFTVG2AEFBFJ904741"/>
    <n v="99491998463"/>
    <s v="Thành công"/>
    <s v="NGUYEN DINH KHIEM"/>
    <s v=""/>
    <s v="Chuyển khoản"/>
    <n v="90000"/>
    <s v=""/>
    <s v="QR Code tĩnh đa năng"/>
    <s v="Chuyển khoản Ngân Hàng"/>
    <s v="Ngân hàng hoặc Ví khác"/>
    <s v="MBVCB.10765069929.5245BFTVG2AEFBFJ.NGUYEN DINH KHIEM chuyen tien.CT tu 0971000015075 NGUYEN DINH KHIEM toi 99MM23356M93020162 MOMO_CA PHE MUOI CHU LONG tai BVBank"/>
    <s v="cfmuoitruongdinh"/>
    <x v="9"/>
  </r>
  <r>
    <s v="02-09-2025 09:11:46"/>
    <s v="970454_V09025245IBT1eWKCITHD949250"/>
    <s v="970454_V09025245IBT1eWKCITHD949250"/>
    <n v="99491997877"/>
    <s v="Thành công"/>
    <s v="DUONG CONG DUONG"/>
    <s v=""/>
    <s v="Chuyển khoản"/>
    <n v="100000"/>
    <s v=""/>
    <s v="QR Code tĩnh đa năng"/>
    <s v="Chuyển khoản Ngân Hàng"/>
    <s v="Ngân hàng hoặc Ví khác"/>
    <s v="DUONG CONG DUONG Chuyen tien.CT tu 6430130295 DUONG CONG DUONG  tai BIDV"/>
    <s v="chulong101tqd"/>
    <x v="32"/>
  </r>
  <r>
    <s v="02-09-2025 09:11:40"/>
    <s v="NKWL14K7JDC3KI3N0MBB"/>
    <s v="NKWL14K7JDC3KI3N0MBB"/>
    <n v="99491997688"/>
    <s v="Thành công"/>
    <s v="NGUYEN NGOC PHUONG LAN"/>
    <s v=""/>
    <s v="Chuyển khoản"/>
    <n v="25000"/>
    <s v=""/>
    <s v="QR Code động đa năng"/>
    <s v="Chuyển khoản Ngân Hàng"/>
    <s v="Ngân hàng hoặc Ví khác"/>
    <s v="NKWL14K7JDC3KI3N0MBB"/>
    <s v="cfmuoichulongkvc"/>
    <x v="27"/>
  </r>
  <r>
    <s v="02-09-2025 09:11:34"/>
    <s v="970454_V09025245IBT1iWM3RFBL669973"/>
    <s v="970454_V09025245IBT1iWM3RFBL669973"/>
    <n v="99491997508"/>
    <s v="Thành công"/>
    <s v="DANG HUU LE"/>
    <s v=""/>
    <s v="Chuyển khoản"/>
    <n v="25000"/>
    <s v=""/>
    <s v="QR Code tĩnh đa năng"/>
    <s v="Chuyển khoản Ngân Hàng"/>
    <s v="Ngân hàng hoặc Ví khác"/>
    <s v="Dang Huu Le chuyen tien QR.CT tu 03295576601 DANG HUU LE tai TPBank"/>
    <s v="chulonghhg"/>
    <x v="26"/>
  </r>
  <r>
    <s v="02-09-2025 09:11:29"/>
    <s v="970454_V09025245IBT1dWLI2L68706413"/>
    <s v="970454_V09025245IBT1dWLI2L68706413"/>
    <n v="99491997372"/>
    <s v="Thành công"/>
    <s v="MBBANK IBFT"/>
    <s v=""/>
    <s v="Chuyển khoản"/>
    <n v="54000"/>
    <s v=""/>
    <s v="QR Code tĩnh đa năng"/>
    <s v="Chuyển khoản Ngân Hàng"/>
    <s v="Ngân hàng hoặc Ví khác"/>
    <s v="LE THI THUY TRANG chuyen tien.CT tu 0908620996 MBBANK IBFT tai MB"/>
    <s v="cfmuoinaninh"/>
    <x v="36"/>
  </r>
  <r>
    <s v="02-09-2025 09:11:13"/>
    <s v="970454_V09025245IBT1eWKCI6CT943404"/>
    <s v="970454_V09025245IBT1eWKCI6CT943404"/>
    <n v="99491996894"/>
    <s v="Thành công"/>
    <s v="NGUYEN PHUONG ANH"/>
    <s v=""/>
    <s v="Chuyển khoản"/>
    <n v="25000"/>
    <s v=""/>
    <s v="QR Code tĩnh đa năng"/>
    <s v="Chuyển khoản Ngân Hàng"/>
    <s v="Ngân hàng hoặc Ví khác"/>
    <s v="NGUYEN PHUONG ANH Chuyen tien.CT tu 1210480427 NGUYEN PHUONG ANH  tai BIDV"/>
    <s v="cfmuoitruongdinh"/>
    <x v="9"/>
  </r>
  <r>
    <s v="02-09-2025 09:11:07"/>
    <s v="qrc-MOMOJQKW20230803-af0ac96e-a2fc-4969-b3a1-fb347a64b22e"/>
    <s v="qrc-MOMOJQKW20230803-af0ac96e-a2fc-4969-b3a1-fb347a64b22e"/>
    <n v="99492255535"/>
    <s v="Thành công"/>
    <s v="Phạm Quốc Anh Huy"/>
    <s v="****7519"/>
    <s v="Thanh toán"/>
    <n v="36000"/>
    <s v=""/>
    <s v="QR Code tĩnh đa năng"/>
    <s v="Ví MoMo"/>
    <s v="Ví MoMo"/>
    <s v="Thanh toán cho  CÀ PHÊ MUỐI CHÚ LONG - TRẦN HƯNG ĐẠO - BÌNH DƯƠNG"/>
    <s v="cfmuoithungdao"/>
    <x v="11"/>
  </r>
  <r>
    <s v="02-09-2025 09:10:56"/>
    <s v="970454_V09025245IBT1kJQ3IWXV097706"/>
    <s v="970454_V09025245IBT1kJQ3IWXV097706"/>
    <n v="99491996483"/>
    <s v="Thành công"/>
    <s v="VND-TGTT-HOANG LUONG TRAN"/>
    <s v=""/>
    <s v="Chuyển khoản"/>
    <n v="43000"/>
    <s v=""/>
    <s v="QR Code tĩnh đa năng"/>
    <s v="Chuyển khoản Ngân Hàng"/>
    <s v="Ngân hàng hoặc Ví khác"/>
    <s v="HOANG LUONG TRAN  chuyen tien FT25246974065714.CT tu 19028501582029 VND-TGTT-HOANG LUONG TRAN tai TCB"/>
    <s v="cfmuoitrangbom"/>
    <x v="2"/>
  </r>
  <r>
    <s v="02-09-2025 09:10:23"/>
    <s v="970454_V09025245IBT1kJQ3MXDZ095175"/>
    <s v="970454_V09025245IBT1kJQ3MXDZ095175"/>
    <n v="99491995619"/>
    <s v="Thành công"/>
    <s v="VND-TGTT-THI VAN LINH"/>
    <s v=""/>
    <s v="Chuyển khoản"/>
    <n v="50000"/>
    <s v=""/>
    <s v="QR Code tĩnh đa năng"/>
    <s v="Chuyển khoản Ngân Hàng"/>
    <s v="Ngân hàng hoặc Ví khác"/>
    <s v="THI VAN LINH chuyen tien FT25246762175465.CT tu 19035252938019 VND-TGTT-THI VAN LINH tai TCB"/>
    <s v="cfmuoithanhnhan"/>
    <x v="6"/>
  </r>
  <r>
    <s v="02-09-2025 09:10:10"/>
    <s v="970454_V09025245IBT1jWWUXBYT061874"/>
    <s v="970454_V09025245IBT1jWWUXBYT061874"/>
    <n v="99491995233"/>
    <s v="Thành công"/>
    <s v="TRAN THI LAN HUONG"/>
    <s v=""/>
    <s v="Chuyển khoản"/>
    <n v="18000"/>
    <s v=""/>
    <s v="QR Code tĩnh đa năng"/>
    <s v="Chuyển khoản Ngân Hàng"/>
    <s v="Ngân hàng hoặc Ví khác"/>
    <s v="TRAN THI LAN HUONG CHUYEN KHOAN-020925-09:10:09 061874.CT tu 238433779 TRAN THI LAN HUONG tai ACB"/>
    <s v="cfmuoihtp"/>
    <x v="42"/>
  </r>
  <r>
    <s v="02-09-2025 09:09:56"/>
    <s v="970454_V09025245BFTVG2AE85WW887671"/>
    <s v="970454_V09025245BFTVG2AE85WW887671"/>
    <n v="99491994802"/>
    <s v="Thành công"/>
    <s v="VO NGOC HAI"/>
    <s v=""/>
    <s v="Chuyển khoản"/>
    <n v="25000"/>
    <s v=""/>
    <s v="QR Code tĩnh đa năng"/>
    <s v="Chuyển khoản Ngân Hàng"/>
    <s v="Ngân hàng hoặc Ví khác"/>
    <s v="MBVCB.10765049725.5245BFTVG2AE85WW.VO NGOC HAI chuyen tien.CT tu 1049702132 VO NGOC HAI toi 99MM24107M19043951 MOMO_CA PHE MUOI CHU LONG tai BVBank"/>
    <s v="cfmuoivvkiet"/>
    <x v="40"/>
  </r>
  <r>
    <s v="02-09-2025 09:09:37"/>
    <s v="970454_V09025245IBT1aWWSAN2N199920"/>
    <s v="970454_V09025245IBT1aWWSAN2N199920"/>
    <n v="99491517196"/>
    <s v="Thành công"/>
    <s v="NGUYEN THUY QUYNH"/>
    <s v=""/>
    <s v="Chuyển khoản"/>
    <n v="150000"/>
    <s v=""/>
    <s v="QR Code tĩnh đa năng"/>
    <s v="Chuyển khoản Ngân Hàng"/>
    <s v="Ngân hàng hoặc Ví khác"/>
    <s v="ATM-IBFT.CT tu 700035902821 NGUYEN THUY QUYNH tai SHINHAN"/>
    <s v="chulong187llq"/>
    <x v="16"/>
  </r>
  <r>
    <s v="02-09-2025 09:09:32"/>
    <s v="qrc-MOMOJQKW20230803-e8bbaaa4-fdce-489f-9b48-24930f4bf15b"/>
    <s v="qrc-MOMOJQKW20230803-e8bbaaa4-fdce-489f-9b48-24930f4bf15b"/>
    <n v="99492172858"/>
    <s v="Thành công"/>
    <s v="Võ Thị Oanh"/>
    <s v="****6885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09:09:29"/>
    <s v="qrc-MOMOJQKW20230803-fc76c183-2690-42be-b776-0aae3c623f4e"/>
    <s v="qrc-MOMOJQKW20230803-fc76c183-2690-42be-b776-0aae3c623f4e"/>
    <n v="99492173064"/>
    <s v="Thành công"/>
    <s v="Huỳnh Tấn Hùng"/>
    <s v="****2808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9:09:27"/>
    <s v="970454_V09025245BFTVG2AE8PJG884439"/>
    <s v="970454_V09025245BFTVG2AE8PJG884439"/>
    <n v="99491516930"/>
    <s v="Thành công"/>
    <s v="NGUYEN DUY THANH"/>
    <s v=""/>
    <s v="Chuyển khoản"/>
    <n v="25000"/>
    <s v=""/>
    <s v="QR Code tĩnh đa năng"/>
    <s v="Chuyển khoản Ngân Hàng"/>
    <s v="Ngân hàng hoặc Ví khác"/>
    <s v="MBVCB.10765054244.5245BFTVG2AE8PJG.NGUYEN DUY THANH chuyen tien.CT tu 0011001705843 NGUYEN DUY THANH toi 99MM24085M27127372 MOMO_CA PHE MUOI CHU LONG tai BVBank"/>
    <s v="cfmuoithanhnhan"/>
    <x v="6"/>
  </r>
  <r>
    <s v="02-09-2025 09:09:26"/>
    <s v="970454_V09025245IBT1eWKCI828928365"/>
    <s v="970454_V09025245IBT1eWKCI828928365"/>
    <n v="99491516894"/>
    <s v="Thành công"/>
    <s v="NGUYEN NGOC THAO VY"/>
    <s v=""/>
    <s v="Chuyển khoản"/>
    <n v="41000"/>
    <s v=""/>
    <s v="QR Code tĩnh đa năng"/>
    <s v="Chuyển khoản Ngân Hàng"/>
    <s v="Ngân hàng hoặc Ví khác"/>
    <s v="NGUYEN NGOC THAO VY Chuyen tien.CT tu 8845261124 NGUYEN NGOC THAO VY  tai BIDV"/>
    <s v="cfmuoiqtr"/>
    <x v="17"/>
  </r>
  <r>
    <s v="02-09-2025 09:09:22"/>
    <s v="970454_V09025245IBT1kJQ3MECB090670"/>
    <s v="970454_V09025245IBT1kJQ3MECB090670"/>
    <n v="99491516792"/>
    <s v="Thành công"/>
    <s v="NGUYEN THI THANH TAM"/>
    <s v=""/>
    <s v="Chuyển khoản"/>
    <n v="85000"/>
    <s v=""/>
    <s v="QR Code tĩnh đa năng"/>
    <s v="Chuyển khoản Ngân Hàng"/>
    <s v="Ngân hàng hoặc Ví khác"/>
    <s v="NGUYEN THI THANH TAM chuyen tien FT25246033379341.CT tu 2230152288 NGUYEN THI THANH TAM tai TCB"/>
    <s v="cfmuoithungdao"/>
    <x v="11"/>
  </r>
  <r>
    <s v="02-09-2025 09:09:15"/>
    <s v="qrc-MOMOJQKW20230803-4fa9892a-96aa-4ca6-baa8-7453d40b4eab"/>
    <s v="qrc-MOMOJQKW20230803-4fa9892a-96aa-4ca6-baa8-7453d40b4eab"/>
    <n v="99492170732"/>
    <s v="Thành công"/>
    <s v="Thạch Huỳnh Nhật Huy"/>
    <s v="****9074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9:09:12"/>
    <s v="B2VBL420RMZIJH5C0IEG"/>
    <s v="B2VBL420RMZIJH5C0IEG"/>
    <n v="99491516526"/>
    <s v="Thành công"/>
    <s v="QUACH THI HONG KHANH"/>
    <s v=""/>
    <s v="Chuyển khoản"/>
    <n v="50000"/>
    <s v=""/>
    <s v="QR Code động đa năng"/>
    <s v="Chuyển khoản Ngân Hàng"/>
    <s v="Ngân hàng hoặc Ví khác"/>
    <s v="B2VBL420RMZIJH5C0IEG"/>
    <s v="chulong108thd"/>
    <x v="10"/>
  </r>
  <r>
    <s v="02-09-2025 09:09:05"/>
    <s v="970454_V09025245IBT1dWLI2M9U706601"/>
    <s v="970454_V09025245IBT1dWLI2M9U706601"/>
    <n v="99491516291"/>
    <s v="Thành công"/>
    <s v="MBBANK IBFT"/>
    <s v=""/>
    <s v="Chuyển khoản"/>
    <n v="25000"/>
    <s v=""/>
    <s v="QR Code tĩnh đa năng"/>
    <s v="Chuyển khoản Ngân Hàng"/>
    <s v="Ngân hàng hoặc Ví khác"/>
    <s v="TRAN QUANG NHAT HUY chuyen tien.CT tu 990914091402 MBBANK IBFT tai MB"/>
    <s v="chulong68"/>
    <x v="1"/>
  </r>
  <r>
    <s v="02-09-2025 09:08:23"/>
    <s v="qrc-MOMOJQKW20230803-dbb6a403-70db-4062-94e2-ebc8b4deb658"/>
    <s v="qrc-MOMOJQKW20230803-dbb6a403-70db-4062-94e2-ebc8b4deb658"/>
    <n v="99492122024"/>
    <s v="Thành công"/>
    <s v="Võ Thạch Kim Ngân"/>
    <s v="****440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9:07:42"/>
    <s v="970454_V09025245IBT1hQFC9U21685097"/>
    <s v="970454_V09025245IBT1hQFC9U21685097"/>
    <n v="99491514173"/>
    <s v="Thành công"/>
    <s v="SACOMBANK"/>
    <s v=""/>
    <s v="Chuyển khoản"/>
    <n v="50000"/>
    <s v=""/>
    <s v="QR Code tĩnh đa năng"/>
    <s v="Chuyển khoản Ngân Hàng"/>
    <s v="Ngân hàng hoặc Ví khác"/>
    <s v="IBFT TRUONG THI BAO Y chuyen tien.CT tu 060279720566 SACOMBANK tai SACOMBANK"/>
    <s v="chulongnhc"/>
    <x v="31"/>
  </r>
  <r>
    <s v="02-09-2025 09:07:33"/>
    <s v="970454_V09025245IBT1bWKCV3EP342437"/>
    <s v="970454_V09025245IBT1bWKCV3EP342437"/>
    <n v="99491513885"/>
    <s v="Thành công"/>
    <s v="TRAN THI SUU"/>
    <s v=""/>
    <s v="Chuyển khoản"/>
    <n v="25000"/>
    <s v=""/>
    <s v="QR Code tĩnh đa năng"/>
    <s v="Chuyển khoản Ngân Hàng"/>
    <s v="Ngân hàng hoặc Ví khác"/>
    <s v="TRAN THI SUU chuyen tien.CT tu 0411011839002 TRAN THI SUU tai ABB"/>
    <s v="chulong884phuriengdo"/>
    <x v="14"/>
  </r>
  <r>
    <s v="02-09-2025 09:07:24"/>
    <s v="970454_V09025245IBT1dWLICRSK688007"/>
    <s v="970454_V09025245IBT1dWLICRSK688007"/>
    <n v="99491513637"/>
    <s v="Thành công"/>
    <s v="MBBANK IBFT"/>
    <s v=""/>
    <s v="Chuyển khoản"/>
    <n v="25000"/>
    <s v=""/>
    <s v="QR Code tĩnh đa năng"/>
    <s v="Chuyển khoản Ngân Hàng"/>
    <s v="Ngân hàng hoặc Ví khác"/>
    <s v="NGUYEN THANH DAT chuyen tien.CT tu 1099282112 MBBANK IBFT tai MB"/>
    <s v="chulongnhc"/>
    <x v="31"/>
  </r>
  <r>
    <s v="02-09-2025 09:07:19"/>
    <s v="BNKWL420RK7O2OLP02K8"/>
    <s v="BNKWL420RK7O2OLP02K8"/>
    <n v="99491513522"/>
    <s v="Thành công"/>
    <s v="NGUYEN THANH MINH"/>
    <s v=""/>
    <s v="Chuyển khoản"/>
    <n v="25000"/>
    <s v=""/>
    <s v="QR Code động đa năng"/>
    <s v="Chuyển khoản Ngân Hàng"/>
    <s v="Ngân hàng hoặc Ví khác"/>
    <s v="BNKWL420RK7O2OLP02K8"/>
    <s v="cfmuoichulongkvc"/>
    <x v="27"/>
  </r>
  <r>
    <s v="02-09-2025 09:07:16"/>
    <s v="970454_V09025245BFTVG2AE8HZK867104"/>
    <s v="970454_V09025245BFTVG2AE8HZK867104"/>
    <n v="99491513459"/>
    <s v="Thành công"/>
    <s v="LE THI XUAN"/>
    <s v=""/>
    <s v="Chuyển khoản"/>
    <n v="54000"/>
    <s v=""/>
    <s v="QR Code tĩnh đa năng"/>
    <s v="Chuyển khoản Ngân Hàng"/>
    <s v="Ngân hàng hoặc Ví khác"/>
    <s v="MBVCB.10765027681.5245BFTVG2AE8HZK.LE THI XUAN chuyen tien.CT tu 0181003595356 LE THI XUAN toi 99MM24313M79000843 MOMO_CA PHE MUOI CHU LONG tai BVBank"/>
    <s v="cfmuoihtp"/>
    <x v="42"/>
  </r>
  <r>
    <s v="02-09-2025 09:06:50"/>
    <s v="970454_V09025245BFTVG2AE839R864735"/>
    <s v="970454_V09025245BFTVG2AE839R864735"/>
    <n v="99491512672"/>
    <s v="Thành công"/>
    <s v="DANG DAM THUY MY"/>
    <s v=""/>
    <s v="Chuyển khoản"/>
    <n v="18000"/>
    <s v=""/>
    <s v="QR Code tĩnh đa năng"/>
    <s v="Chuyển khoản Ngân Hàng"/>
    <s v="Ngân hàng hoặc Ví khác"/>
    <s v="MBVCB.10765025468.5245BFTVG2AE839R.DANG DAM THUY MY chuyen tien.CT tu 0071001279974 DANG DAM THUY MY toi 99MM24313M60001737 MOMO_CA PHE MUOI CHU LONG tai BVBank"/>
    <s v="chulong190hvb"/>
    <x v="25"/>
  </r>
  <r>
    <s v="02-09-2025 09:06:35"/>
    <s v="970454_V09025245IBT1dWLICHPQ695847"/>
    <s v="970454_V09025245IBT1dWLICHPQ695847"/>
    <n v="99491512224"/>
    <s v="Thành công"/>
    <s v="MBBANK IBFT"/>
    <s v=""/>
    <s v="Chuyển khoản"/>
    <n v="18000"/>
    <s v=""/>
    <s v="QR Code tĩnh đa năng"/>
    <s v="Chuyển khoản Ngân Hàng"/>
    <s v="Ngân hàng hoặc Ví khác"/>
    <s v="BUI VAN TAM chuyen tien.CT tu 75678998765 MBBANK IBFT tai MB"/>
    <s v="chulonghvb"/>
    <x v="28"/>
  </r>
  <r>
    <s v="02-09-2025 09:06:18"/>
    <s v="970454_V09025245IBT1dWLIC68E682991"/>
    <s v="970454_V09025245IBT1dWLIC68E682991"/>
    <n v="99491511777"/>
    <s v="Thành công"/>
    <s v="MBBANK IBFT"/>
    <s v=""/>
    <s v="Chuyển khoản"/>
    <n v="36000"/>
    <s v=""/>
    <s v="QR Code tĩnh đa năng"/>
    <s v="Chuyển khoản Ngân Hàng"/>
    <s v="Ngân hàng hoặc Ví khác"/>
    <s v="UNG VAN SI chuyen tien.CT tu 0905877262 MBBANK IBFT tai MB"/>
    <s v="chulong884phuriengdo"/>
    <x v="14"/>
  </r>
  <r>
    <s v="02-09-2025 09:06:16"/>
    <s v="970454_V09025245IBT1jWWUX9JF056850"/>
    <s v="970454_V09025245IBT1jWWUX9JF056850"/>
    <n v="99491511739"/>
    <s v="Thành công"/>
    <s v="PHAM TAN SANG"/>
    <s v=""/>
    <s v="Chuyển khoản"/>
    <n v="47000"/>
    <s v=""/>
    <s v="QR Code tĩnh đa năng"/>
    <s v="Chuyển khoản Ngân Hàng"/>
    <s v="Ngân hàng hoặc Ví khác"/>
    <s v="PHAM TAN SANG CHUYEN KHOAN-020925-09:06:15 056850.CT tu 37979187 PHAM TAN SANG tai ACB"/>
    <s v="cfmuoithungdao"/>
    <x v="11"/>
  </r>
  <r>
    <s v="02-09-2025 09:05:54"/>
    <s v="970454_V09025245IBT1bWKCV4RC895948"/>
    <s v="970454_V09025245IBT1bWKCV4RC895948"/>
    <n v="99491511123"/>
    <s v="Thành công"/>
    <s v="HUYNH QUOC HUY"/>
    <s v=""/>
    <s v="Chuyển khoản"/>
    <n v="40000"/>
    <s v=""/>
    <s v="QR Code tĩnh đa năng"/>
    <s v="Chuyển khoản Ngân Hàng"/>
    <s v="Ngân hàng hoặc Ví khác"/>
    <s v="HUYNH QUOC HUY chuyen tien.CT tu 0971661879 HUYNH QUOC HUY tai OCB"/>
    <s v="chulong67hg"/>
    <x v="4"/>
  </r>
  <r>
    <s v="02-09-2025 09:05:54"/>
    <s v="qrc-MOMOJQKW20230803-4d455778-7b1a-41b9-9e92-38012ef7a74a"/>
    <s v="qrc-MOMOJQKW20230803-4d455778-7b1a-41b9-9e92-38012ef7a74a"/>
    <n v="99491802187"/>
    <s v="Thành công"/>
    <s v="Trần Minh Trang"/>
    <s v="****8386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9:05:51"/>
    <s v="qrc-MOMOJQKW20230803-fe49a266-1ea5-4c30-936c-0b6b775f42f0"/>
    <s v="qrc-MOMOJQKW20230803-fe49a266-1ea5-4c30-936c-0b6b775f42f0"/>
    <n v="99491802120"/>
    <s v="Thành công"/>
    <s v="Bùi Ngô Thanh Hiếu"/>
    <s v="****0117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9:05:24"/>
    <s v="970454_V09025245BFTVG2AE8VE5853449"/>
    <s v="970454_V09025245BFTVG2AE8VE5853449"/>
    <n v="99491510304"/>
    <s v="Thành công"/>
    <s v="DUONG HOAI LONG"/>
    <s v=""/>
    <s v="Chuyển khoản"/>
    <n v="50000"/>
    <s v=""/>
    <s v="QR Code tĩnh đa năng"/>
    <s v="Chuyển khoản Ngân Hàng"/>
    <s v="Ngân hàng hoặc Ví khác"/>
    <s v="MBVCB.10765004839.5245BFTVG2AE8VE5.DUONG HOAI LONG chuyen tien.CT tu 1014231196 DUONG HOAI LONG toi 99MM23297M05030936 MOMO_CA PHE MUOI CHU LONG tai BVBank"/>
    <s v="chulong187llq"/>
    <x v="16"/>
  </r>
  <r>
    <s v="02-09-2025 09:05:21"/>
    <s v="970454_V09025245IBT1cWJZ8GYF904426"/>
    <s v="970454_V09025245IBT1cWJZ8GYF904426"/>
    <n v="99491510204"/>
    <s v="Thành công"/>
    <s v="PHAN CONG NHAN"/>
    <s v=""/>
    <s v="Chuyển khoản"/>
    <n v="25000"/>
    <s v=""/>
    <s v="QR Code tĩnh đa năng"/>
    <s v="Chuyển khoản Ngân Hàng"/>
    <s v="Ngân hàng hoặc Ví khác"/>
    <s v="QR - PHAN CONG NHAN Chuyen tien.CT tu 107880360632 PHAN CONG NHAN tai Vietin"/>
    <s v="chulong101tqd"/>
    <x v="32"/>
  </r>
  <r>
    <s v="02-09-2025 09:05:13"/>
    <s v="970454_V09025245IBT1hQFC92CJ677388"/>
    <s v="970454_V09025245IBT1hQFC92CJ677388"/>
    <n v="99491509983"/>
    <s v="Thành công"/>
    <s v="SACOMBANK"/>
    <s v=""/>
    <s v="Chuyển khoản"/>
    <n v="90000"/>
    <s v=""/>
    <s v="QR Code tĩnh đa năng"/>
    <s v="Chuyển khoản Ngân Hàng"/>
    <s v="Ngân hàng hoặc Ví khác"/>
    <s v="IBFT LUONG CONG HUY chuyen tien.CT tu 020044055555 SACOMBANK tai SACOMBANK"/>
    <s v="cfmuoithanhnhan"/>
    <x v="6"/>
  </r>
  <r>
    <s v="02-09-2025 09:04:59"/>
    <s v="EJPEV420RE1CVMDZ02R2"/>
    <s v="EJPEV420RE1CVMDZ02R2"/>
    <n v="99491409664"/>
    <s v="Thành công"/>
    <s v="TRAN DUY THUC"/>
    <s v=""/>
    <s v="Chuyển khoản"/>
    <n v="25000"/>
    <s v=""/>
    <s v="QR Code động đa năng"/>
    <s v="Chuyển khoản Ngân Hàng"/>
    <s v="Ngân hàng hoặc Ví khác"/>
    <s v="EJPEV420RE1CVMDZ02R2"/>
    <s v="chulong301ndc"/>
    <x v="5"/>
  </r>
  <r>
    <s v="02-09-2025 09:04:56"/>
    <s v="970454_V09025245BFTVG2AE8KXT850243"/>
    <s v="970454_V09025245BFTVG2AE8KXT850243"/>
    <n v="99491409609"/>
    <s v="Thành công"/>
    <s v="VU THI BICH VIEN"/>
    <s v=""/>
    <s v="Chuyển khoản"/>
    <n v="160000"/>
    <s v=""/>
    <s v="QR Code tĩnh đa năng"/>
    <s v="Chuyển khoản Ngân Hàng"/>
    <s v="Ngân hàng hoặc Ví khác"/>
    <s v="MBVCB.10764990016.5245BFTVG2AE8KXT.VU THI BICH VIEN chuyen tien.CT tu 0421000407424 VU THI BICH VIEN toi 99MM24302M71003927 MOMO_CA PHE MUOI CHU LONG tai BVBank"/>
    <s v="chulong68"/>
    <x v="1"/>
  </r>
  <r>
    <s v="02-09-2025 09:04:31"/>
    <s v="970454_V09025245IBT1eWKCMUTL886255"/>
    <s v="970454_V09025245IBT1eWKCMUTL886255"/>
    <n v="99491122664"/>
    <s v="Thành công"/>
    <s v="NGUYEN THI THAO"/>
    <s v=""/>
    <s v="Chuyển khoản"/>
    <n v="54000"/>
    <s v=""/>
    <s v="QR Code tĩnh đa năng"/>
    <s v="Chuyển khoản Ngân Hàng"/>
    <s v="Ngân hàng hoặc Ví khác"/>
    <s v="NGUYEN THI THAO Chuyen tien.CT tu 2110402889 NGUYEN THI THAO  tai BIDV"/>
    <s v="cfmuoithanhnhan"/>
    <x v="6"/>
  </r>
  <r>
    <s v="02-09-2025 09:04:23"/>
    <s v="970454_V09025245IBT1kJQ3VBSR068804"/>
    <s v="970454_V09025245IBT1kJQ3VBSR068804"/>
    <n v="99491122441"/>
    <s v="Thành công"/>
    <s v="VND-TGTT-NGUYEN VO TUONG VY"/>
    <s v=""/>
    <s v="Chuyển khoản"/>
    <n v="50000"/>
    <s v=""/>
    <s v="QR Code tĩnh đa năng"/>
    <s v="Chuyển khoản Ngân Hàng"/>
    <s v="Ngân hàng hoặc Ví khác"/>
    <s v="NGUYEN VO TUONG VY chuyen tien FT25246033358929.CT tu 19071867438012 VND-TGTT-NGUYEN VO TUONG VY tai TCB"/>
    <s v="chulonghcr"/>
    <x v="38"/>
  </r>
  <r>
    <s v="02-09-2025 09:04:18"/>
    <s v="EJPEV420RBT6AQ8L0USE"/>
    <s v="EJPEV420RBT6AQ8L0USE"/>
    <n v="99491122301"/>
    <s v="Thành công"/>
    <s v="DANG NGOC HOANG UYEN"/>
    <s v=""/>
    <s v="Chuyển khoản"/>
    <n v="36000"/>
    <s v=""/>
    <s v="QR Code động đa năng"/>
    <s v="Chuyển khoản Ngân Hàng"/>
    <s v="Ngân hàng hoặc Ví khác"/>
    <s v="EJPEV420RBT6AQ8L0USE"/>
    <s v="chulong301ndc"/>
    <x v="5"/>
  </r>
  <r>
    <s v="02-09-2025 09:04:16"/>
    <s v="970454_V09025245BFTVG2AE8EJ3843075"/>
    <s v="970454_V09025245BFTVG2AE8EJ3843075"/>
    <n v="99491122270"/>
    <s v="Thành công"/>
    <s v="DO NGOC GIA HAN"/>
    <s v=""/>
    <s v="Chuyển khoản"/>
    <n v="50000"/>
    <s v=""/>
    <s v="QR Code tĩnh đa năng"/>
    <s v="Chuyển khoản Ngân Hàng"/>
    <s v="Ngân hàng hoặc Ví khác"/>
    <s v="MBVCB.10764995077.5245BFTVG2AE8EJ3.DO NGOC GIA HAN chuyen tien.CT tu 2768179628 DO NGOC GIA HAN toi 99MM23355M70064311 MOMO_CA PHE MUOI CHU LONG tai BVBank"/>
    <s v="chulong67hg"/>
    <x v="4"/>
  </r>
  <r>
    <s v="02-09-2025 09:04:08"/>
    <s v="970454_V09025245IBT1dWLICDRK685215"/>
    <s v="970454_V09025245IBT1dWLICDRK685215"/>
    <n v="99491122008"/>
    <s v="Thành công"/>
    <s v="MBBANK IBFT"/>
    <s v=""/>
    <s v="Chuyển khoản"/>
    <n v="93000"/>
    <s v=""/>
    <s v="QR Code tĩnh đa năng"/>
    <s v="Chuyển khoản Ngân Hàng"/>
    <s v="Ngân hàng hoặc Ví khác"/>
    <s v="NGUYEN THU TRANG chuyen tien.CT tu 0983876298 MBBANK IBFT tai MB"/>
    <s v="cfmuoithanhnhan"/>
    <x v="6"/>
  </r>
  <r>
    <s v="02-09-2025 09:04:01"/>
    <s v="970454_V09025245BFTVG2AE8EC9843188"/>
    <s v="970454_V09025245BFTVG2AE8EC9843188"/>
    <n v="99491121770"/>
    <s v="Thành công"/>
    <s v="TRAN THAI SON"/>
    <s v=""/>
    <s v="Chuyển khoản"/>
    <n v="118000"/>
    <s v=""/>
    <s v="QR Code tĩnh đa năng"/>
    <s v="Chuyển khoản Ngân Hàng"/>
    <s v="Ngân hàng hoặc Ví khác"/>
    <s v="MBVCB.10764986187.5245BFTVG2AE8EC9.TRAN THAI SON chuyen tien.CT tu 0011001302708 TRAN THAI SON toi 99MM24085M27127372 MOMO_CA PHE MUOI CHU LONG tai BVBank"/>
    <s v="cfmuoithanhnhan"/>
    <x v="6"/>
  </r>
  <r>
    <s v="02-09-2025 09:03:56"/>
    <s v="970454_V09025245IBT1eWKCMIMV880649"/>
    <s v="970454_V09025245IBT1eWKCMIMV880649"/>
    <n v="99491121670"/>
    <s v="Thành công"/>
    <s v="NGUYEN THI QUYNH NHU"/>
    <s v=""/>
    <s v="Chuyển khoản"/>
    <n v="18000"/>
    <s v=""/>
    <s v="QR Code tĩnh đa năng"/>
    <s v="Chuyển khoản Ngân Hàng"/>
    <s v="Ngân hàng hoặc Ví khác"/>
    <s v="NGUYEN THI QUYNH NHU Chuyen tien.CT tu 6502909208 NGUYEN THI QUYNH NHU  tai BIDV"/>
    <s v="cfmuoiclongcmt8"/>
    <x v="33"/>
  </r>
  <r>
    <s v="02-09-2025 09:03:52"/>
    <s v="JEJPEVELOBWKRNR010PY"/>
    <s v="JEJPEVELOBWKRNR010PY"/>
    <n v="99491121546"/>
    <s v="Thành công"/>
    <s v="VND-TGTT-PHUNG PHAM ANH THU"/>
    <s v=""/>
    <s v="Chuyển khoản"/>
    <n v="50000"/>
    <s v=""/>
    <s v="QR Code động đa năng"/>
    <s v="Chuyển khoản Ngân Hàng"/>
    <s v="Ngân hàng hoặc Ví khác"/>
    <s v="JEJPEVELOBWKRNR010PY"/>
    <s v="chulong301ndc"/>
    <x v="5"/>
  </r>
  <r>
    <s v="02-09-2025 09:03:21"/>
    <s v="970454_V09025245VNIBJ2LLW5RH415271"/>
    <s v="970454_V09025245VNIBJ2LLW5RH415271"/>
    <n v="99491120703"/>
    <s v="Thành công"/>
    <s v="NGUYEN VAN TUNG"/>
    <s v=""/>
    <s v="Chuyển khoản"/>
    <n v="18000"/>
    <s v=""/>
    <s v="QR Code tĩnh đa năng"/>
    <s v="Chuyển khoản Ngân Hàng"/>
    <s v="Ngân hàng hoặc Ví khác"/>
    <s v="NGUYEN VAN TUNG CHUYEN TIEN DEN MOMO_CA PHE MUOI CHU LONG - 99MM24085M27127372"/>
    <s v="cfmuoithanhnhan"/>
    <x v="6"/>
  </r>
  <r>
    <s v="02-09-2025 09:02:45"/>
    <s v="970454_V09025245BFTVG2AE84AA834115"/>
    <s v="970454_V09025245BFTVG2AE84AA834115"/>
    <n v="99491029795"/>
    <s v="Thành công"/>
    <s v="NGUYEN TRINH VU NGUYEN"/>
    <s v=""/>
    <s v="Chuyển khoản"/>
    <n v="18000"/>
    <s v=""/>
    <s v="QR Code tĩnh đa năng"/>
    <s v="Chuyển khoản Ngân Hàng"/>
    <s v="Ngân hàng hoặc Ví khác"/>
    <s v="MBVCB.10764976804.5245BFTVG2AE84AA.cfmuoi.CT tu 0041000499752 NGUYEN TRINH VU NGUYEN toi 99MM23359M71018042 MOMO_CA PHE MUOI CHU LONG tai BVBank"/>
    <s v="cfmuoileduan"/>
    <x v="13"/>
  </r>
  <r>
    <s v="02-09-2025 09:02:34"/>
    <s v="970454_V09025245BFTVG2AE8R6G832828"/>
    <s v="970454_V09025245BFTVG2AE8R6G832828"/>
    <n v="99491029514"/>
    <s v="Thành công"/>
    <s v="DANG THI DIEM LE"/>
    <s v=""/>
    <s v="Chuyển khoản"/>
    <n v="25000"/>
    <s v=""/>
    <s v="QR Code tĩnh đa năng"/>
    <s v="Chuyển khoản Ngân Hàng"/>
    <s v="Ngân hàng hoặc Ví khác"/>
    <s v="MBVCB.10764970600.5245BFTVG2AE8R6G.DANG THI DIEM LE chuyen tien.CT tu 1036389601 DANG THI DIEM LE toi 99MM23356M93020162 MOMO_CA PHE MUOI CHU LONG tai BVBank"/>
    <s v="cfmuoitruongdinh"/>
    <x v="9"/>
  </r>
  <r>
    <s v="02-09-2025 09:02:03"/>
    <s v="qrc-MOMOJQKW20230803-93221051-7a77-4eb0-b892-68ce1155cecd"/>
    <s v="qrc-MOMOJQKW20230803-93221051-7a77-4eb0-b892-68ce1155cecd"/>
    <n v="99491308073"/>
    <s v="Thành công"/>
    <s v="Trần Thảo Nhi"/>
    <s v="****677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9:01:59"/>
    <s v="970454_V09025245BFTVG2AE8ZMT828327"/>
    <s v="970454_V09025245BFTVG2AE8ZMT828327"/>
    <n v="99491028671"/>
    <s v="Thành công"/>
    <s v="NGUYEN THI THU SUONG"/>
    <s v=""/>
    <s v="Chuyển khoản"/>
    <n v="54000"/>
    <s v=""/>
    <s v="QR Code tĩnh đa năng"/>
    <s v="Chuyển khoản Ngân Hàng"/>
    <s v="Ngân hàng hoặc Ví khác"/>
    <s v="MBVCB.10764961483.5245BFTVG2AE8ZMT.NGUYEN THI THU SUONG chuyen tien.CT tu 0281000276469 NGUYEN THI THU SUONG toi 99MM23298M25037293 MOMO_CA PHE MUOI CHU LONG tai BVBank"/>
    <s v="chulong884phuriengdo"/>
    <x v="14"/>
  </r>
  <r>
    <s v="02-09-2025 09:01:50"/>
    <s v="970454_V09025245IBT1dWLI1H4T674806"/>
    <s v="970454_V09025245IBT1dWLI1H4T674806"/>
    <n v="99491028450"/>
    <s v="Thành công"/>
    <s v="MBBANK IBFT"/>
    <s v=""/>
    <s v="Chuyển khoản"/>
    <n v="120000"/>
    <s v=""/>
    <s v="QR Code tĩnh đa năng"/>
    <s v="Chuyển khoản Ngân Hàng"/>
    <s v="Ngân hàng hoặc Ví khác"/>
    <s v="TRAN MINH THU chuyen tien.CT tu 0000468069540 MBBANK IBFT tai MB"/>
    <s v="cfmuoitruongdinh"/>
    <x v="9"/>
  </r>
  <r>
    <s v="02-09-2025 09:01:40"/>
    <s v="970454_V09025245IBT1kJQ3D35J057349"/>
    <s v="970454_V09025245IBT1kJQ3D35J057349"/>
    <n v="99491028216"/>
    <s v="Thành công"/>
    <s v="NGUYEN THUY THAO VY"/>
    <s v=""/>
    <s v="Chuyển khoản"/>
    <n v="25000"/>
    <s v=""/>
    <s v="QR Code tĩnh đa năng"/>
    <s v="Chuyển khoản Ngân Hàng"/>
    <s v="Ngân hàng hoặc Ví khác"/>
    <s v="NGUYEN THUY THAO VY chuyen tien FT25246205347700.CT tu 3312111998 NGUYEN THUY THAO VY tai TCB"/>
    <s v="chulong161ntt"/>
    <x v="37"/>
  </r>
  <r>
    <s v="02-09-2025 09:01:36"/>
    <s v="970454_V09025245IBT1cWJZ89B3897010"/>
    <s v="970454_V09025245IBT1cWJZ89B3897010"/>
    <n v="99491028114"/>
    <s v="Thành công"/>
    <s v="TRAN THI TRANG"/>
    <s v=""/>
    <s v="Chuyển khoản"/>
    <n v="25000"/>
    <s v=""/>
    <s v="QR Code tĩnh đa năng"/>
    <s v="Chuyển khoản Ngân Hàng"/>
    <s v="Ngân hàng hoặc Ví khác"/>
    <s v="QR - TRAN THI TRANG chuyen tien.CT tu 102877012634 TRAN THI TRANG tai Vietin"/>
    <s v="cfmuoihtp"/>
    <x v="42"/>
  </r>
  <r>
    <s v="02-09-2025 09:01:36"/>
    <s v="BNKWL420R549CUE00QUV"/>
    <s v="BNKWL420R549CUE00QUV"/>
    <n v="99491028111"/>
    <s v="Thành công"/>
    <s v="DUONG MANH CHIEN"/>
    <s v=""/>
    <s v="Chuyển khoản"/>
    <n v="25000"/>
    <s v=""/>
    <s v="QR Code động đa năng"/>
    <s v="Chuyển khoản Ngân Hàng"/>
    <s v="Ngân hàng hoặc Ví khác"/>
    <s v="BNKWL420R549CUE00QUV"/>
    <s v="cfmuoichulongkvc"/>
    <x v="27"/>
  </r>
  <r>
    <s v="02-09-2025 09:01:13"/>
    <s v="970454_V09025245IBT1eWKCVLS3856144"/>
    <s v="970454_V09025245IBT1eWKCVLS3856144"/>
    <n v="99491027491"/>
    <s v="Thành công"/>
    <s v="LE THANH DOAN"/>
    <s v=""/>
    <s v="Chuyển khoản"/>
    <n v="25000"/>
    <s v=""/>
    <s v="QR Code tĩnh đa năng"/>
    <s v="Chuyển khoản Ngân Hàng"/>
    <s v="Ngân hàng hoặc Ví khác"/>
    <s v="LE THANH DOAN Chuyen tien.CT tu 8832330846 LE THANH DOAN  tai BIDV"/>
    <s v="cfmuoichulongclassic"/>
    <x v="0"/>
  </r>
  <r>
    <s v="02-09-2025 09:01:02"/>
    <s v="970454_V09025245IBT1eWKCVHPN856709"/>
    <s v="970454_V09025245IBT1eWKCVHPN856709"/>
    <n v="99490830739"/>
    <s v="Thành công"/>
    <s v="NGUYEN XUAN NAM"/>
    <s v=""/>
    <s v="Chuyển khoản"/>
    <n v="54000"/>
    <s v=""/>
    <s v="QR Code tĩnh đa năng"/>
    <s v="Chuyển khoản Ngân Hàng"/>
    <s v="Ngân hàng hoặc Ví khác"/>
    <s v="NGUYEN XUAN NAM Chuyen tien.CT tu 8801064452 NGUYEN XUAN NAM  tai BIDV"/>
    <s v="chulongnhc"/>
    <x v="31"/>
  </r>
  <r>
    <s v="02-09-2025 09:00:54"/>
    <s v="970454_V09025245IBT1kJQ3D65Q054007"/>
    <s v="970454_V09025245IBT1kJQ3D65Q054007"/>
    <n v="99490830570"/>
    <s v="Thành công"/>
    <s v="VND-TGTT-VU THANH TU"/>
    <s v=""/>
    <s v="Chuyển khoản"/>
    <n v="60000"/>
    <s v=""/>
    <s v="QR Code tĩnh đa năng"/>
    <s v="Chuyển khoản Ngân Hàng"/>
    <s v="Ngân hàng hoặc Ví khác"/>
    <s v="VU THANH TU chuyen tien FT25246205344209.CT tu 19036448752017 VND-TGTT-VU THANH TU tai TCB"/>
    <s v="cfmuoiduonglang"/>
    <x v="7"/>
  </r>
  <r>
    <s v="02-09-2025 09:00:02"/>
    <s v="970454_V09025245IBT1cWJZ8QLS893399"/>
    <s v="970454_V09025245IBT1cWJZ8QLS893399"/>
    <n v="99490719106"/>
    <s v="Thành công"/>
    <s v="NGUYEN THI KIM TUYEN"/>
    <s v=""/>
    <s v="Chuyển khoản"/>
    <n v="90000"/>
    <s v=""/>
    <s v="QR Code tĩnh đa năng"/>
    <s v="Chuyển khoản Ngân Hàng"/>
    <s v="Ngân hàng hoặc Ví khác"/>
    <s v="QR - NGUYEN THI KIM TUYEN chuyen tien.CT tu 102876812232 NGUYEN THI KIM TUYEN tai Vietin"/>
    <s v="chulong68"/>
    <x v="1"/>
  </r>
  <r>
    <s v="02-09-2025 08:59:58"/>
    <s v="970454_V09025245IBT1dWLI1UHS666832"/>
    <s v="970454_V09025245IBT1dWLI1UHS666832"/>
    <n v="99490719003"/>
    <s v="Thành công"/>
    <s v="MBBANK IBFT"/>
    <s v=""/>
    <s v="Chuyển khoản"/>
    <n v="25000"/>
    <s v=""/>
    <s v="QR Code tĩnh đa năng"/>
    <s v="Chuyển khoản Ngân Hàng"/>
    <s v="Ngân hàng hoặc Ví khác"/>
    <s v="VO DAI DIEN chuyen tien.CT tu 0197801268888 MBBANK IBFT tai MB"/>
    <s v="cfmuoiduonglang"/>
    <x v="7"/>
  </r>
  <r>
    <s v="02-09-2025 08:59:47"/>
    <s v="970454_V09025245IBT1iWM3X1VY618343"/>
    <s v="970454_V09025245IBT1iWM3X1VY618343"/>
    <n v="99490718776"/>
    <s v="Thành công"/>
    <s v="BUI DUY ANH"/>
    <s v=""/>
    <s v="Chuyển khoản"/>
    <n v="25000"/>
    <s v=""/>
    <s v="QR Code tĩnh đa năng"/>
    <s v="Chuyển khoản Ngân Hàng"/>
    <s v="Ngân hàng hoặc Ví khác"/>
    <s v="Bui Duy Anh chuyen tien QR.CT tu 03890660101 BUI DUY ANH tai TPBank"/>
    <s v="cfmuoithanhnhan"/>
    <x v="6"/>
  </r>
  <r>
    <s v="02-09-2025 08:59:34"/>
    <s v="qrc-MOMOJQKW20230803-82212a34-c7df-43df-b4cc-f388d0edd868"/>
    <s v="qrc-MOMOJQKW20230803-82212a34-c7df-43df-b4cc-f388d0edd868"/>
    <n v="99491016374"/>
    <s v="Thành công"/>
    <s v="Lê Thanh Huy"/>
    <s v="****6322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08:59:30"/>
    <s v="970454_V09025245BFTVG2AE8BZI810787"/>
    <s v="970454_V09025245BFTVG2AE8BZI810787"/>
    <n v="99490718332"/>
    <s v="Thành công"/>
    <s v="LE THI HONG NHI"/>
    <s v=""/>
    <s v="Chuyển khoản"/>
    <n v="300000"/>
    <s v=""/>
    <s v="QR Code tĩnh đa năng"/>
    <s v="Chuyển khoản Ngân Hàng"/>
    <s v="Ngân hàng hoặc Ví khác"/>
    <s v="MBVCB.10764945568.5245BFTVG2AE8BZI.LE THI HONG NHI chuyen tien.CT tu 0101006568888 LE THI HONG NHI toi 99MM23359M71018042 MOMO_CA PHE MUOI CHU LONG tai BVBank"/>
    <s v="cfmuoileduan"/>
    <x v="13"/>
  </r>
  <r>
    <s v="02-09-2025 08:58:34"/>
    <s v="970454_V09025245IBT1eWKCVVZ3836497"/>
    <s v="970454_V09025245IBT1eWKCVVZ3836497"/>
    <n v="99490716787"/>
    <s v="Thành công"/>
    <s v="PHUNG TIEN DAT"/>
    <s v=""/>
    <s v="Chuyển khoản"/>
    <n v="25000"/>
    <s v=""/>
    <s v="QR Code tĩnh đa năng"/>
    <s v="Chuyển khoản Ngân Hàng"/>
    <s v="Ngân hàng hoặc Ví khác"/>
    <s v="PHUNG TIEN DAT Chuyen tien.CT tu 6530061501 PHUNG TIEN DAT  tai BIDV"/>
    <s v="cfmuoiclongcmt8"/>
    <x v="33"/>
  </r>
  <r>
    <s v="02-09-2025 08:58:26"/>
    <s v="970454_V09025245IBT1kJQ3D2HC043753"/>
    <s v="970454_V09025245IBT1kJQ3D2HC043753"/>
    <n v="99490716586"/>
    <s v="Thành công"/>
    <s v="VND-TGTT-LE SY DAI"/>
    <s v=""/>
    <s v="Chuyển khoản"/>
    <n v="75000"/>
    <s v=""/>
    <s v="QR Code tĩnh đa năng"/>
    <s v="Chuyển khoản Ngân Hàng"/>
    <s v="Ngân hàng hoặc Ví khác"/>
    <s v="LE SY DAI chuyen tien FT25246375510556.CT tu 19029115648011 VND-TGTT-LE SY DAI tai TCB"/>
    <s v="cfmuoiduonglang"/>
    <x v="7"/>
  </r>
  <r>
    <s v="02-09-2025 08:58:26"/>
    <s v="970454_V09025245IBT1iWM333AT611951"/>
    <s v="970454_V09025245IBT1iWM333AT611951"/>
    <n v="99490716581"/>
    <s v="Thành công"/>
    <s v="VU MINH HUNG"/>
    <s v=""/>
    <s v="Chuyển khoản"/>
    <n v="18000"/>
    <s v=""/>
    <s v="QR Code tĩnh đa năng"/>
    <s v="Chuyển khoản Ngân Hàng"/>
    <s v="Ngân hàng hoặc Ví khác"/>
    <s v="Vu Minh Hung chuyen tien QR.CT tu 10001701831 VU MINH HUNG tai TPBank"/>
    <s v="cfmuoitruongdinh"/>
    <x v="9"/>
  </r>
  <r>
    <s v="02-09-2025 08:58:20"/>
    <s v="970454_V09025245BFTVG2AE8Q67800901"/>
    <s v="970454_V09025245BFTVG2AE8Q67800901"/>
    <n v="99490716388"/>
    <s v="Thành công"/>
    <s v="DINH NGOC LAN ANH"/>
    <s v=""/>
    <s v="Chuyển khoản"/>
    <n v="54000"/>
    <s v=""/>
    <s v="QR Code tĩnh đa năng"/>
    <s v="Chuyển khoản Ngân Hàng"/>
    <s v="Ngân hàng hoặc Ví khác"/>
    <s v="MBVCB.10764921586.5245BFTVG2AE8Q67.DINH NGOC LAN ANH chuyen tien.CT tu 1036190414 DINH NGOC LAN ANH toi 99MM24107M06044203 MOMO_CA PHE MUOI CHU LONG tai BVBank"/>
    <s v="cfmuoivovkiet"/>
    <x v="46"/>
  </r>
  <r>
    <s v="02-09-2025 08:58:19"/>
    <s v="qrc-MOMOJQKW20230803-a4ad1b3c-ca9c-4379-a8b3-8d2027e9c076"/>
    <s v="qrc-MOMOJQKW20230803-a4ad1b3c-ca9c-4379-a8b3-8d2027e9c076"/>
    <n v="99490950171"/>
    <s v="Thành công"/>
    <s v="Lê Mai Vy"/>
    <s v="****5966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58:03"/>
    <s v="970454_V09025245BFTVG2AE8QNK800206"/>
    <s v="970454_V09025245BFTVG2AE8QNK800206"/>
    <n v="99490429581"/>
    <s v="Thành công"/>
    <s v="LE NGUYEN HOANG NHA TRUC"/>
    <s v=""/>
    <s v="Chuyển khoản"/>
    <n v="18000"/>
    <s v=""/>
    <s v="QR Code tĩnh đa năng"/>
    <s v="Chuyển khoản Ngân Hàng"/>
    <s v="Ngân hàng hoặc Ví khác"/>
    <s v="MBVCB.10764926884.5245BFTVG2AE8QNK.LE NGUYEN HOANG NHA TRUC chuyen tien.CT tu 0481000789949 LE NGUYEN HOANG NHA TRUC toi 99MM24302M91010043 MOMO_CA PHE MUOI CHU LONG tai BVBank"/>
    <s v="chulonghhg"/>
    <x v="26"/>
  </r>
  <r>
    <s v="02-09-2025 08:57:55"/>
    <s v="970454_V09025245IBT1dWLIJNZX657702"/>
    <s v="970454_V09025245IBT1dWLIJNZX657702"/>
    <n v="99490429406"/>
    <s v="Thành công"/>
    <s v="MBBANK IBFT"/>
    <s v=""/>
    <s v="Chuyển khoản"/>
    <n v="25000"/>
    <s v=""/>
    <s v="QR Code tĩnh đa năng"/>
    <s v="Chuyển khoản Ngân Hàng"/>
    <s v="Ngân hàng hoặc Ví khác"/>
    <s v="NGUYEN DO TRAM ANH chuyen tien.CT tu 273146668 MBBANK IBFT tai MB"/>
    <s v="chulong101tqd"/>
    <x v="32"/>
  </r>
  <r>
    <s v="02-09-2025 08:57:39"/>
    <s v="970454_V09025245IBT1dWLIJXEQ645645"/>
    <s v="970454_V09025245IBT1dWLIJXEQ645645"/>
    <n v="99490428915"/>
    <s v="Thành công"/>
    <s v="MBBANK IBFT"/>
    <s v=""/>
    <s v="Chuyển khoản"/>
    <n v="25000"/>
    <s v=""/>
    <s v="QR Code tĩnh đa năng"/>
    <s v="Chuyển khoản Ngân Hàng"/>
    <s v="Ngân hàng hoặc Ví khác"/>
    <s v="NGUYEN NGOC DIEM MY chuyen tien.CT tu 0938387490 MBBANK IBFT tai MB"/>
    <s v="chulong244tqd"/>
    <x v="34"/>
  </r>
  <r>
    <s v="02-09-2025 08:57:11"/>
    <s v="970454_V09025245IBT1kJQ3SFR1038402"/>
    <s v="970454_V09025245IBT1kJQ3SFR1038402"/>
    <n v="99490428264"/>
    <s v="Thành công"/>
    <s v="DANG PHUONG NHUNG"/>
    <s v=""/>
    <s v="Chuyển khoản"/>
    <n v="25000"/>
    <s v=""/>
    <s v="QR Code tĩnh đa năng"/>
    <s v="Chuyển khoản Ngân Hàng"/>
    <s v="Ngân hàng hoặc Ví khác"/>
    <s v="DANG PHUONG NHUNG chuyen tien FT25246407038000.CT tu 1331669999 DANG PHUONG NHUNG tai TCB"/>
    <s v="cfmuoithanhnhan"/>
    <x v="6"/>
  </r>
  <r>
    <s v="02-09-2025 08:56:59"/>
    <s v="970454_V09025245IBT1dWLIJLSG642819"/>
    <s v="970454_V09025245IBT1dWLIJLSG642819"/>
    <n v="99490428012"/>
    <s v="Thành công"/>
    <s v="MBBANK IBFT"/>
    <s v=""/>
    <s v="Chuyển khoản"/>
    <n v="20000"/>
    <s v=""/>
    <s v="QR Code tĩnh đa năng"/>
    <s v="Chuyển khoản Ngân Hàng"/>
    <s v="Ngân hàng hoặc Ví khác"/>
    <s v="HO TUAN KHANG chuyen tien.CT tu 00016129999 MBBANK IBFT tai MB"/>
    <s v="cfmuoitinhlo8"/>
    <x v="51"/>
  </r>
  <r>
    <s v="02-09-2025 08:56:44"/>
    <s v="970454_V09025245IBT1kJQ3SHFP036673"/>
    <s v="970454_V09025245IBT1kJQ3SHFP036673"/>
    <n v="99490427661"/>
    <s v="Thành công"/>
    <s v="VND-TGTT-DUONG TAN KHOI"/>
    <s v=""/>
    <s v="Chuyển khoản"/>
    <n v="43000"/>
    <s v=""/>
    <s v="QR Code tĩnh đa năng"/>
    <s v="Chuyển khoản Ngân Hàng"/>
    <s v="Ngân hàng hoặc Ví khác"/>
    <s v="DUONG TAN KHOI chuyen tien FT25246382026496.CT tu 19035035447015 VND-TGTT-DUONG TAN KHOI tai TCB"/>
    <s v="chulong244tqd"/>
    <x v="34"/>
  </r>
  <r>
    <s v="02-09-2025 08:56:31"/>
    <s v="970454_V09025245IBT1eWKCDXJV820480"/>
    <s v="970454_V09025245IBT1eWKCDXJV820480"/>
    <n v="99490427312"/>
    <s v="Thành công"/>
    <s v="HA THI HOAI TRANG"/>
    <s v=""/>
    <s v="Chuyển khoản"/>
    <n v="50000"/>
    <s v=""/>
    <s v="QR Code tĩnh đa năng"/>
    <s v="Chuyển khoản Ngân Hàng"/>
    <s v="Ngân hàng hoặc Ví khác"/>
    <s v="HA THI HOAI TRANG Chuyen tien.CT tu 3901352910 HA THI HOAI TRANG  tai BIDV"/>
    <s v="cfmuoithanhnhan"/>
    <x v="6"/>
  </r>
  <r>
    <s v="02-09-2025 08:56:27"/>
    <s v="970454_V09025245IBT1aWWS4YLP647234"/>
    <s v="970454_V09025245IBT1aWWS4YLP647234"/>
    <n v="99490427189"/>
    <s v="Thành công"/>
    <s v="AGRIBANK"/>
    <s v=""/>
    <s v="Chuyển khoản"/>
    <n v="36000"/>
    <s v=""/>
    <s v="QR Code tĩnh đa năng"/>
    <s v="Chuyển khoản Ngân Hàng"/>
    <s v="Ngân hàng hoặc Ví khác"/>
    <s v="VCCB;99MM23359M33026968;LE THI THUY QUYNH chuyen tien.CT tu 2001215010416 AGRIBANK tai Agri"/>
    <s v="cfmuoihodieu"/>
    <x v="19"/>
  </r>
  <r>
    <s v="02-09-2025 08:56:17"/>
    <s v="JPEV14K7F4BC3VRH0D8E"/>
    <s v="JPEV14K7F4BC3VRH0D8E"/>
    <n v="99490646879"/>
    <s v="Thành công"/>
    <s v="Trần Thị Thảo Vy"/>
    <s v="****1652"/>
    <s v="Thanh toán"/>
    <n v="36000"/>
    <s v=""/>
    <s v="QR Code động đa năng"/>
    <s v="Ví MoMo"/>
    <s v="Ví MoMo"/>
    <s v="JPEV14K7F4BC3VRH0D8E"/>
    <s v="chulong301ndc"/>
    <x v="5"/>
  </r>
  <r>
    <s v="02-09-2025 08:56:16"/>
    <s v="970454_V09025245IBT1iWM33GWH020600"/>
    <s v="970454_V09025245IBT1iWM33GWH020600"/>
    <n v="99490426831"/>
    <s v="Thành công"/>
    <s v="NGUYEN DUONG THANH TRI"/>
    <s v=""/>
    <s v="Chuyển khoản"/>
    <n v="4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56:08"/>
    <s v="qrc-MOMOJQKW20230803-528a9ad7-c812-44b7-b111-b36815d31f79"/>
    <s v="qrc-MOMOJQKW20230803-528a9ad7-c812-44b7-b111-b36815d31f79"/>
    <n v="99490717349"/>
    <s v="Thành công"/>
    <s v="Nguyễn Anh Quân"/>
    <s v="****5660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8:56:01"/>
    <s v="970454_V09025245IBT1iWM334FQ601988"/>
    <s v="970454_V09025245IBT1iWM334FQ601988"/>
    <n v="99490426476"/>
    <s v="Thành công"/>
    <s v="LE MINH TUAN"/>
    <s v=""/>
    <s v="Chuyển khoản"/>
    <n v="25000"/>
    <s v=""/>
    <s v="QR Code tĩnh đa năng"/>
    <s v="Chuyển khoản Ngân Hàng"/>
    <s v="Ngân hàng hoặc Ví khác"/>
    <s v="Le Minh Tuan chuyen tien QR.CT tu 05245026501 LE MINH TUAN tai TPBank"/>
    <s v="cfmuoithanhnhan"/>
    <x v="6"/>
  </r>
  <r>
    <s v="02-09-2025 08:55:52"/>
    <s v="970454_V09025245IBT1cWJZIAK6885158"/>
    <s v="970454_V09025245IBT1cWJZIAK6885158"/>
    <n v="99490426250"/>
    <s v="Thành công"/>
    <s v="VU THI NGOC ANH"/>
    <s v=""/>
    <s v="Chuyển khoản"/>
    <n v="18000"/>
    <s v=""/>
    <s v="QR Code tĩnh đa năng"/>
    <s v="Chuyển khoản Ngân Hàng"/>
    <s v="Ngân hàng hoặc Ví khác"/>
    <s v="QR - VU THI NGOC ANH chuyen tien.CT tu 106880574471 VU THI NGOC ANH tai Vietin"/>
    <s v="chulong884phuriengdo"/>
    <x v="14"/>
  </r>
  <r>
    <s v="02-09-2025 08:55:47"/>
    <s v="qrc-MOMOJQKW20230803-fb5cdd7f-3ca8-4a1a-8815-132151a4ad30"/>
    <s v="qrc-MOMOJQKW20230803-fb5cdd7f-3ca8-4a1a-8815-132151a4ad30"/>
    <n v="99490713508"/>
    <s v="Thành công"/>
    <s v="Bùi Xuân Hùng"/>
    <s v="****2063"/>
    <s v="Thanh toán"/>
    <n v="25000"/>
    <s v=""/>
    <s v="QR Code tĩnh đa năng"/>
    <s v="Ví MoMo"/>
    <s v="Ví MoMo"/>
    <s v="Thanh toán cho  CÀ PHÊ MUỐI CHÚ LONG - 472 Lê Duẫn"/>
    <s v="cfmuoileduan"/>
    <x v="13"/>
  </r>
  <r>
    <s v="02-09-2025 08:55:39"/>
    <s v="qrc-MOMOJQKW20230803-8c96e77e-d746-4c01-be7c-8d8fbef54f93"/>
    <s v="qrc-MOMOJQKW20230803-8c96e77e-d746-4c01-be7c-8d8fbef54f93"/>
    <n v="99490712446"/>
    <s v="Thành công"/>
    <s v="Viên Văn Thanh Hoàng"/>
    <s v="****7585"/>
    <s v="Thanh toán"/>
    <n v="60000"/>
    <s v=""/>
    <s v="QR Code tĩnh đa năng"/>
    <s v="Ví MoMo"/>
    <s v="Ví MoMo"/>
    <s v="Thanh toán cho  CÀ PHÊ MUỐI CHÚ LONG - 137A NGUYỄN HỮU CẢNH"/>
    <s v="chulongnhc"/>
    <x v="31"/>
  </r>
  <r>
    <s v="02-09-2025 08:55:34"/>
    <s v="qrc-MOMOJQKW20230803-af6c82d2-9e2c-4b07-ad7c-2cec22993207"/>
    <s v="qrc-MOMOJQKW20230803-af6c82d2-9e2c-4b07-ad7c-2cec22993207"/>
    <n v="99490680325"/>
    <s v="Thành công"/>
    <s v="Nguyễn Phan Thanh Huy"/>
    <s v="****198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8:55:30"/>
    <s v="970454_V09025245IBT1cWJZI4U1884176"/>
    <s v="970454_V09025245IBT1cWJZI4U1884176"/>
    <n v="99490425678"/>
    <s v="Thành công"/>
    <s v="MAI THI PHUONG TRAM"/>
    <s v=""/>
    <s v="Chuyển khoản"/>
    <n v="125000"/>
    <s v=""/>
    <s v="QR Code tĩnh đa năng"/>
    <s v="Chuyển khoản Ngân Hàng"/>
    <s v="Ngân hàng hoặc Ví khác"/>
    <s v="QR - MAI THI PHUONG TRAM chuyen tien.CT tu 102870856176 MAI THI PHUONG TRAM tai Vietin"/>
    <s v="cfmuoithungdao"/>
    <x v="11"/>
  </r>
  <r>
    <s v="02-09-2025 08:55:16"/>
    <s v="NKWL14K7F1FDHPS60ERQ"/>
    <s v="NKWL14K7F1FDHPS60ERQ"/>
    <n v="99490119165"/>
    <s v="Thành công"/>
    <s v="HO THI THUY TUYEN"/>
    <s v=""/>
    <s v="Chuyển khoản"/>
    <n v="50000"/>
    <s v=""/>
    <s v="QR Code động đa năng"/>
    <s v="Chuyển khoản Ngân Hàng"/>
    <s v="Ngân hàng hoặc Ví khác"/>
    <s v="NKWL14K7F1FDHPS60ERQ"/>
    <s v="cfmuoichulongkvc"/>
    <x v="27"/>
  </r>
  <r>
    <s v="02-09-2025 08:55:05"/>
    <s v="970454_V09025245IBT1iWM33PY5597221"/>
    <s v="970454_V09025245IBT1iWM33PY5597221"/>
    <n v="99490118909"/>
    <s v="Thành công"/>
    <s v="HOANG NGOC THANH"/>
    <s v=""/>
    <s v="Chuyển khoản"/>
    <n v="18000"/>
    <s v=""/>
    <s v="QR Code tĩnh đa năng"/>
    <s v="Chuyển khoản Ngân Hàng"/>
    <s v="Ngân hàng hoặc Ví khác"/>
    <s v="Hoang Ngoc Thanh chuyen tien QR.CT tu 24081995666 HOANG NGOC THANH tai TPBank"/>
    <s v="cfmuoithanhnhan"/>
    <x v="6"/>
  </r>
  <r>
    <s v="02-09-2025 08:54:45"/>
    <s v="970454_V09025245IBT1eWKCDAVA806217"/>
    <s v="970454_V09025245IBT1eWKCDAVA806217"/>
    <n v="99490118445"/>
    <s v="Thành công"/>
    <s v="LE HONG NGOC HA"/>
    <s v=""/>
    <s v="Chuyển khoản"/>
    <n v="50000"/>
    <s v=""/>
    <s v="QR Code tĩnh đa năng"/>
    <s v="Chuyển khoản Ngân Hàng"/>
    <s v="Ngân hàng hoặc Ví khác"/>
    <s v="LE HONG NGOC HA Chuyen tien.CT tu 8821670848 LE HONG NGOC HA  tai BIDV"/>
    <s v="chulonghvb"/>
    <x v="28"/>
  </r>
  <r>
    <s v="02-09-2025 08:54:40"/>
    <s v="BNKWL420QP948LZW00RD"/>
    <s v="BNKWL420QP948LZW00RD"/>
    <n v="99490118324"/>
    <s v="Thành công"/>
    <s v="NGUYEN THI MINH TAM"/>
    <s v=""/>
    <s v="Chuyển khoản"/>
    <n v="25000"/>
    <s v=""/>
    <s v="QR Code động đa năng"/>
    <s v="Chuyển khoản Ngân Hàng"/>
    <s v="Ngân hàng hoặc Ví khác"/>
    <s v="BNKWL420QP948LZW00RD"/>
    <s v="cfmuoichulongkvc"/>
    <x v="27"/>
  </r>
  <r>
    <s v="02-09-2025 08:54:06"/>
    <s v="970454_V09025245IBT1dWLIJSN1641266"/>
    <s v="970454_V09025245IBT1dWLIJSN1641266"/>
    <n v="99490117529"/>
    <s v="Thành công"/>
    <s v="MBBANK IBFT"/>
    <s v=""/>
    <s v="Chuyển khoản"/>
    <n v="18000"/>
    <s v=""/>
    <s v="QR Code tĩnh đa năng"/>
    <s v="Chuyển khoản Ngân Hàng"/>
    <s v="Ngân hàng hoặc Ví khác"/>
    <s v="LE THI THUONG chuyen tien.CT tu 2219082005 MBBANK IBFT tai MB"/>
    <s v="chulong244tqd"/>
    <x v="34"/>
  </r>
  <r>
    <s v="02-09-2025 08:53:54"/>
    <s v="970454_V09025245IBT1dWLIJ94Y640315"/>
    <s v="970454_V09025245IBT1dWLIJ94Y640315"/>
    <n v="99490117222"/>
    <s v="Thành công"/>
    <s v="MBBANK IBFT"/>
    <s v=""/>
    <s v="Chuyển khoản"/>
    <n v="18000"/>
    <s v=""/>
    <s v="QR Code tĩnh đa năng"/>
    <s v="Chuyển khoản Ngân Hàng"/>
    <s v="Ngân hàng hoặc Ví khác"/>
    <s v="PHAM THI NGOC NHI chuyen tien.CT tu 0366284363 MBBANK IBFT tai MB"/>
    <s v="chulonghhg"/>
    <x v="26"/>
  </r>
  <r>
    <s v="02-09-2025 08:53:18"/>
    <s v="qrc-MOMOJQKW20230803-1c2252f2-21ab-4872-b87f-27886db54854"/>
    <s v="qrc-MOMOJQKW20230803-1c2252f2-21ab-4872-b87f-27886db54854"/>
    <n v="99490520447"/>
    <s v="Thành công"/>
    <s v="Đỗ Kim Châu Uyên"/>
    <s v="****2105"/>
    <s v="Thanh toán"/>
    <n v="90000"/>
    <s v=""/>
    <s v="QR Code tĩnh đa năng"/>
    <s v="Ví MoMo"/>
    <s v="Ví MoMo"/>
    <s v="Thanh toán cho  CÀ PHÊ MUỐI CHÚ LONG 172 HUỲNH VĂN BÁNH"/>
    <s v="chulonghvb"/>
    <x v="28"/>
  </r>
  <r>
    <s v="02-09-2025 08:53:04"/>
    <s v="970454_V09025245IBT1kJQ39NBU021643"/>
    <s v="970454_V09025245IBT1kJQ39NBU021643"/>
    <n v="99490115959"/>
    <s v="Thành công"/>
    <s v="VND-TGTT-NGUYEN THI NGOC DUNG"/>
    <s v=""/>
    <s v="Chuyển khoản"/>
    <n v="50000"/>
    <s v=""/>
    <s v="QR Code tĩnh đa năng"/>
    <s v="Chuyển khoản Ngân Hàng"/>
    <s v="Ngân hàng hoặc Ví khác"/>
    <s v="NGUYEN THI NGOC DUNG chuyen tien FT25246500645096.CT tu 13320433275016 VND-TGTT-NGUYEN THI NGOC DUNG tai TCB"/>
    <s v="cfmuoitruongdinh"/>
    <x v="9"/>
  </r>
  <r>
    <s v="02-09-2025 08:52:50"/>
    <s v="970454_V09025245IBT1dWLIWNDS626060"/>
    <s v="970454_V09025245IBT1dWLIWNDS626060"/>
    <n v="99490115627"/>
    <s v="Thành công"/>
    <s v="MBBANK IBFT"/>
    <s v=""/>
    <s v="Chuyển khoản"/>
    <n v="78000"/>
    <s v=""/>
    <s v="QR Code tĩnh đa năng"/>
    <s v="Chuyển khoản Ngân Hàng"/>
    <s v="Ngân hàng hoặc Ví khác"/>
    <s v="HUYNH THI KHANH GIANG chuyen tien.CT tu 1010101131116 MBBANK IBFT tai MB"/>
    <s v="cfmuoidthidi"/>
    <x v="8"/>
  </r>
  <r>
    <s v="02-09-2025 08:52:04"/>
    <s v="970454_V09025245IBT1dWLIWTDX622500"/>
    <s v="970454_V09025245IBT1dWLIWTDX622500"/>
    <n v="99489937311"/>
    <s v="Thành công"/>
    <s v="MBBANK IBFT"/>
    <s v=""/>
    <s v="Chuyển khoản"/>
    <n v="25000"/>
    <s v=""/>
    <s v="QR Code tĩnh đa năng"/>
    <s v="Chuyển khoản Ngân Hàng"/>
    <s v="Ngân hàng hoặc Ví khác"/>
    <s v="NGUYEN VAN TUYEN chuyen tien.CT tu 33979686 MBBANK IBFT tai MB"/>
    <s v="cfmuoithungdao"/>
    <x v="11"/>
  </r>
  <r>
    <s v="02-09-2025 08:51:35"/>
    <s v="qrc-MOMOJQKW20230803-bbccd76f-4750-4986-a71d-1597cd4a6183"/>
    <s v="qrc-MOMOJQKW20230803-bbccd76f-4750-4986-a71d-1597cd4a6183"/>
    <n v="99490290524"/>
    <s v="Thành công"/>
    <s v="Trần Thị Kim Lai"/>
    <s v="****7678"/>
    <s v="Thanh toán"/>
    <n v="51000"/>
    <s v=""/>
    <s v="QR Code tĩnh đa năng"/>
    <s v="Ví MoMo"/>
    <s v="Ví MoMo"/>
    <s v="Thanh toán cho  CÀ PHÊ MUỐI CHÚ LONG CLASSIC"/>
    <s v="cfmuoichulongclassic"/>
    <x v="0"/>
  </r>
  <r>
    <s v="02-09-2025 08:51:34"/>
    <s v="970454_V09025245IBT1iWM3FRDR584419"/>
    <s v="970454_V09025245IBT1iWM3FRDR584419"/>
    <n v="99489936463"/>
    <s v="Thành công"/>
    <s v="TRINH NGOC DUNG"/>
    <s v=""/>
    <s v="Chuyển khoản"/>
    <n v="50000"/>
    <s v=""/>
    <s v="QR Code tĩnh đa năng"/>
    <s v="Chuyển khoản Ngân Hàng"/>
    <s v="Ngân hàng hoặc Ví khác"/>
    <s v="Trinh Ngoc Dung chuyen tien QR.CT tu 52088610668 TRINH NGOC DUNG tai TPBank"/>
    <s v="cfmuoithanhnhan"/>
    <x v="6"/>
  </r>
  <r>
    <s v="02-09-2025 08:51:30"/>
    <s v="970454_V09025245IBT1eWKCSNXK778546"/>
    <s v="970454_V09025245IBT1eWKCSNXK778546"/>
    <n v="99489936391"/>
    <s v="Thành công"/>
    <s v="TRAN THI NGOC THANH"/>
    <s v=""/>
    <s v="Chuyển khoản"/>
    <n v="52000"/>
    <s v=""/>
    <s v="QR Code tĩnh đa năng"/>
    <s v="Chuyển khoản Ngân Hàng"/>
    <s v="Ngân hàng hoặc Ví khác"/>
    <s v="TRAN THI NGOC THANH Chuyen tien.CT tu 5510917814 TRAN THI NGOC THANH  tai BIDV"/>
    <s v="cfmuoidthidi"/>
    <x v="8"/>
  </r>
  <r>
    <s v="02-09-2025 08:51:21"/>
    <s v="KQZL14K7EQPGJQKZ0W51"/>
    <s v="KQZL14K7EQPGJQKZ0W51"/>
    <n v="99489936149"/>
    <s v="Thành công"/>
    <s v="NGUYEN TAN THINH"/>
    <s v=""/>
    <s v="Chuyển khoản"/>
    <n v="18000"/>
    <s v=""/>
    <s v="QR Code động đa năng"/>
    <s v="Chuyển khoản Ngân Hàng"/>
    <s v="Ngân hàng hoặc Ví khác"/>
    <s v="KQZL14K7EQPGJQKZ0W51"/>
    <s v="cfmuoimytho"/>
    <x v="43"/>
  </r>
  <r>
    <s v="02-09-2025 08:51:20"/>
    <s v="970454_V09025245IBT1dWLIWEBJ630302"/>
    <s v="970454_V09025245IBT1dWLIWEBJ630302"/>
    <n v="99489936098"/>
    <s v="Thành công"/>
    <s v="MBBANK IBFT"/>
    <s v=""/>
    <s v="Chuyển khoản"/>
    <n v="25000"/>
    <s v=""/>
    <s v="QR Code tĩnh đa năng"/>
    <s v="Chuyển khoản Ngân Hàng"/>
    <s v="Ngân hàng hoặc Ví khác"/>
    <s v="TRAN THI THU LINH chuyen tien.CT tu 0968231317 MBBANK IBFT tai MB"/>
    <s v="cfmuoithungdao"/>
    <x v="11"/>
  </r>
  <r>
    <s v="02-09-2025 08:51:18"/>
    <s v="970454_V09025245IBT1eWKCSXJ3777819"/>
    <s v="970454_V09025245IBT1eWKCSXJ3777819"/>
    <n v="99489936063"/>
    <s v="Thành công"/>
    <s v="PHAM HUYNH NHU"/>
    <s v=""/>
    <s v="Chuyển khoản"/>
    <n v="25000"/>
    <s v=""/>
    <s v="QR Code tĩnh đa năng"/>
    <s v="Chuyển khoản Ngân Hàng"/>
    <s v="Ngân hàng hoặc Ví khác"/>
    <s v="PHAM HUYNH NHU Chuyen tien.CT tu 7210306660 PHAM HUYNH NHU  tai BIDV"/>
    <s v="chulongbentre"/>
    <x v="22"/>
  </r>
  <r>
    <s v="02-09-2025 08:51:10"/>
    <s v="970454_V09025245IBT1dWLIWKUP629654"/>
    <s v="970454_V09025245IBT1dWLIWKUP629654"/>
    <n v="99489935847"/>
    <s v="Thành công"/>
    <s v="MBBANK IBFT"/>
    <s v=""/>
    <s v="Chuyển khoản"/>
    <n v="25000"/>
    <s v=""/>
    <s v="QR Code tĩnh đa năng"/>
    <s v="Chuyển khoản Ngân Hàng"/>
    <s v="Ngân hàng hoặc Ví khác"/>
    <s v="PHAN DINH TAN chuyen tien.CT tu 733332002114 MBBANK IBFT tai MB"/>
    <s v="cfmuoibatrieu"/>
    <x v="18"/>
  </r>
  <r>
    <s v="02-09-2025 08:51:01"/>
    <s v="970454_61625MBJL1356884"/>
    <s v="970454_61625MBJL1356884"/>
    <n v="99489935596"/>
    <s v="Thành công"/>
    <s v="MOMO_CA PHE MUOI CHU LONG"/>
    <s v=""/>
    <s v="Chuyển khoản"/>
    <n v="18000"/>
    <s v=""/>
    <s v="QR Code tĩnh đa năng"/>
    <s v="Chuyển khoản Ngân Hàng"/>
    <s v="Ngân hàng hoặc Ví khác"/>
    <s v="ZPBV7466MA07L5 Khoi dung Zalopay chuyen tien"/>
    <s v="cfmuoiqtr"/>
    <x v="17"/>
  </r>
  <r>
    <s v="02-09-2025 08:50:56"/>
    <s v="970454_V09025245BFTVG2AECGMJ750290"/>
    <s v="970454_V09025245BFTVG2AECGMJ750290"/>
    <n v="99489935485"/>
    <s v="Thành công"/>
    <s v="HA THI BUU NGOC"/>
    <s v=""/>
    <s v="Chuyển khoản"/>
    <n v="61000"/>
    <s v=""/>
    <s v="QR Code tĩnh đa năng"/>
    <s v="Chuyển khoản Ngân Hàng"/>
    <s v="Ngân hàng hoặc Ví khác"/>
    <s v="MBVCB.10764855519.5245BFTVG2AECGMJ.HA THI BUU NGOC chuyen tien.CT tu 0041000133944 HA THI BUU NGOC toi 99MM23359M71018042 MOMO_CA PHE MUOI CHU LONG tai BVBank"/>
    <s v="cfmuoileduan"/>
    <x v="13"/>
  </r>
  <r>
    <s v="02-09-2025 08:50:53"/>
    <s v="970454_902DGIN25JL60391"/>
    <s v="970454_902DGIN25JL60391"/>
    <n v="99489935400"/>
    <s v="Thành công"/>
    <s v="Người dùng Ngân hàng"/>
    <s v=""/>
    <s v="Chuyển khoản"/>
    <n v="25000"/>
    <s v=""/>
    <s v="QR Code tĩnh đa năng"/>
    <s v="Chuyển khoản Ngân Hàng"/>
    <s v="Ngân hàng hoặc Ví khác"/>
    <s v="Do Hung chuyen tien tu Timo"/>
    <s v="chulonghvb"/>
    <x v="28"/>
  </r>
  <r>
    <s v="02-09-2025 08:50:42"/>
    <s v="970454_V09025245IBT1eWKCSTGU772828"/>
    <s v="970454_V09025245IBT1eWKCSTGU772828"/>
    <n v="99489935145"/>
    <s v="Thành công"/>
    <s v="TRAN THI LOAN"/>
    <s v=""/>
    <s v="Chuyển khoản"/>
    <n v="75000"/>
    <s v=""/>
    <s v="QR Code tĩnh đa năng"/>
    <s v="Chuyển khoản Ngân Hàng"/>
    <s v="Ngân hàng hoặc Ví khác"/>
    <s v="TRAN THI LOAN Chuyen tien.CT tu 5601926420 TRAN THI LOAN  tai BIDV"/>
    <s v="cfmuoidthidi"/>
    <x v="8"/>
  </r>
  <r>
    <s v="02-09-2025 08:50:39"/>
    <s v="970454_V09025245IBT1kJQ395C2012047"/>
    <s v="970454_V09025245IBT1kJQ395C2012047"/>
    <n v="99489935073"/>
    <s v="Thành công"/>
    <s v="VO NHAT THANH"/>
    <s v=""/>
    <s v="Chuyển khoản"/>
    <n v="25000"/>
    <s v=""/>
    <s v="QR Code tĩnh đa năng"/>
    <s v="Chuyển khoản Ngân Hàng"/>
    <s v="Ngân hàng hoặc Ví khác"/>
    <s v="VO NHAT THANH chuyen tien FT25246233371589.CT tu 9999999933979 VO NHAT THANH tai TCB"/>
    <s v="cfmuoinaninh"/>
    <x v="36"/>
  </r>
  <r>
    <s v="02-09-2025 08:50:26"/>
    <s v="qrc-MOMOJQKW20230803-6315330d-fa8f-4462-b04a-94fa939ab704"/>
    <s v="qrc-MOMOJQKW20230803-6315330d-fa8f-4462-b04a-94fa939ab704"/>
    <n v="99490240737"/>
    <s v="Thành công"/>
    <s v="Trần Huy Bảo Trân"/>
    <s v="****5960"/>
    <s v="Thanh toán"/>
    <n v="36000"/>
    <s v=""/>
    <s v="QR Code tĩnh đa năng"/>
    <s v="Ví MoMo"/>
    <s v="Ví MoMo"/>
    <s v="Thanh toán cho  CÀ PHÊ MUỐI CHÚ LONG - 204 HÀ HUY GIÁP - BH"/>
    <s v="chulonghhg"/>
    <x v="26"/>
  </r>
  <r>
    <s v="02-09-2025 08:50:05"/>
    <s v="JPEV14K7EN6RSV7M0Y1S"/>
    <s v="JPEV14K7EN6RSV7M0Y1S"/>
    <n v="99489647967"/>
    <s v="Thành công"/>
    <s v="NGUYEN THI HOANG OANH"/>
    <s v=""/>
    <s v="Chuyển khoản"/>
    <n v="50000"/>
    <s v=""/>
    <s v="QR Code động đa năng"/>
    <s v="Chuyển khoản Ngân Hàng"/>
    <s v="Ngân hàng hoặc Ví khác"/>
    <s v="JPEV14K7EN6RSV7M0Y1S"/>
    <s v="chulong301ndc"/>
    <x v="5"/>
  </r>
  <r>
    <s v="02-09-2025 08:50:04"/>
    <s v="970454_V09025245IBT1iWM3FZIE577886"/>
    <s v="970454_V09025245IBT1iWM3FZIE577886"/>
    <n v="99489647956"/>
    <s v="Thành công"/>
    <s v="LE CONG KHANH"/>
    <s v=""/>
    <s v="Chuyển khoản"/>
    <n v="125000"/>
    <s v=""/>
    <s v="QR Code tĩnh đa năng"/>
    <s v="Chuyển khoản Ngân Hàng"/>
    <s v="Ngân hàng hoặc Ví khác"/>
    <s v="Le Cong Khanh chuyen tien QR.CT tu 03894830401 LE CONG KHANH tai TPBank"/>
    <s v="cfmuoipquoc"/>
    <x v="3"/>
  </r>
  <r>
    <s v="02-09-2025 08:49:33"/>
    <s v="970454_V09025245BFTVG2AECWDM740929"/>
    <s v="970454_V09025245BFTVG2AECWDM740929"/>
    <n v="99489647145"/>
    <s v="Thành công"/>
    <s v="PHAM THI THAO MY"/>
    <s v=""/>
    <s v="Chuyển khoản"/>
    <n v="143000"/>
    <s v=""/>
    <s v="QR Code tĩnh đa năng"/>
    <s v="Chuyển khoản Ngân Hàng"/>
    <s v="Ngân hàng hoặc Ví khác"/>
    <s v="MBVCB.10764843917.5245BFTVG2AECWDM.PHAM THI THAO MY chuyen tien.CT tu 0071001168120 PHAM THI THAO MY toi 99MM24313M93002905 MOMO_CA PHE MUOI CHU LONG tai BVBank"/>
    <s v="chulong161ntt"/>
    <x v="37"/>
  </r>
  <r>
    <s v="02-09-2025 08:49:26"/>
    <s v="970454_V09025245IBT1kJQ39S9V007148"/>
    <s v="970454_V09025245IBT1kJQ39S9V007148"/>
    <n v="99489646986"/>
    <s v="Thành công"/>
    <s v="VND-TGTT-CAT HOANG DUONG"/>
    <s v=""/>
    <s v="Chuyển khoản"/>
    <n v="25000"/>
    <s v=""/>
    <s v="QR Code tĩnh đa năng"/>
    <s v="Chuyển khoản Ngân Hàng"/>
    <s v="Ngân hàng hoặc Ví khác"/>
    <s v="CAT HOANG DUONG transfers FT25246226599782.CT tu 19027412241017 VND-TGTT-CAT HOANG DUONG tai TCB"/>
    <s v="chulong17ntt"/>
    <x v="15"/>
  </r>
  <r>
    <s v="02-09-2025 08:49:24"/>
    <s v="970454_V09025245IBT1cWJZM398870985"/>
    <s v="970454_V09025245IBT1cWJZM398870985"/>
    <n v="99489646912"/>
    <s v="Thành công"/>
    <s v="HOANG DINH TIEN"/>
    <s v=""/>
    <s v="Chuyển khoản"/>
    <n v="25000"/>
    <s v=""/>
    <s v="QR Code tĩnh đa năng"/>
    <s v="Chuyển khoản Ngân Hàng"/>
    <s v="Ngân hàng hoặc Ví khác"/>
    <s v="QR - HOANG DINH TIEN chuyen tien.CT tu 101875396672 HOANG DINH TIEN tai Vietin"/>
    <s v="cfmuoitrangbom"/>
    <x v="2"/>
  </r>
  <r>
    <s v="02-09-2025 08:49:06"/>
    <s v="BNKWL420QNTCIH2P0510"/>
    <s v="BNKWL420QNTCIH2P0510"/>
    <n v="99489646490"/>
    <s v="Thành công"/>
    <s v="MBBANK IBFT"/>
    <s v=""/>
    <s v="Chuyển khoản"/>
    <n v="61000"/>
    <s v=""/>
    <s v="QR Code động đa năng"/>
    <s v="Chuyển khoản Ngân Hàng"/>
    <s v="Ngân hàng hoặc Ví khác"/>
    <s v="BNKWL420QNTCIH2P0510"/>
    <s v="cfmuoichulongkvc"/>
    <x v="27"/>
  </r>
  <r>
    <s v="02-09-2025 08:49:01"/>
    <s v="970454_V09025245VNIBJ2LLW9TC392177"/>
    <s v="970454_V09025245VNIBJ2LLW9TC392177"/>
    <n v="99489646381"/>
    <s v="Thành công"/>
    <s v="NGUYEN VIET THANH"/>
    <s v=""/>
    <s v="Chuyển khoản"/>
    <n v="25000"/>
    <s v=""/>
    <s v="QR Code tĩnh đa năng"/>
    <s v="Chuyển khoản Ngân Hàng"/>
    <s v="Ngân hàng hoặc Ví khác"/>
    <s v="NGUYEN VIET THANH CHUYEN TIEN DEN MOMO_CA PHE MUOI CHU LONG - 99MM24264M04005785"/>
    <s v="cfmuoibatrieu"/>
    <x v="18"/>
  </r>
  <r>
    <s v="02-09-2025 08:48:19"/>
    <s v="970454_V09025245IBT1dWLIWCID618229"/>
    <s v="970454_V09025245IBT1dWLIWCID618229"/>
    <n v="99489645377"/>
    <s v="Thành công"/>
    <s v="MBBANK IBFT"/>
    <s v=""/>
    <s v="Chuyển khoản"/>
    <n v="25000"/>
    <s v=""/>
    <s v="QR Code tĩnh đa năng"/>
    <s v="Chuyển khoản Ngân Hàng"/>
    <s v="Ngân hàng hoặc Ví khác"/>
    <s v="NGUYEN THI TU MAI chuyen tien.CT tu 0704435605 MBBANK IBFT tai MB"/>
    <s v="cfmuoitinhlo8"/>
    <x v="51"/>
  </r>
  <r>
    <s v="02-09-2025 08:48:06"/>
    <s v="970454_V09025245IBT1eWKCS8BD751971"/>
    <s v="970454_V09025245IBT1eWKCS8BD751971"/>
    <n v="99489645089"/>
    <s v="Thành công"/>
    <s v="NGUYEN THI HOA"/>
    <s v=""/>
    <s v="Chuyển khoản"/>
    <n v="50000"/>
    <s v=""/>
    <s v="QR Code tĩnh đa năng"/>
    <s v="Chuyển khoản Ngân Hàng"/>
    <s v="Ngân hàng hoặc Ví khác"/>
    <s v="NGUYEN THI HOA Chuyen tien.CT tu 1510787899 NGUYEN THI HOA  tai BIDV"/>
    <s v="cfmuoiduonglang"/>
    <x v="7"/>
  </r>
  <r>
    <s v="02-09-2025 08:47:56"/>
    <s v="EJPEV420QNA90TLE093R"/>
    <s v="EJPEV420QNA90TLE093R"/>
    <n v="99489644877"/>
    <s v="Thành công"/>
    <s v="NGO THI THANH HAI"/>
    <s v=""/>
    <s v="Chuyển khoản"/>
    <n v="50000"/>
    <s v=""/>
    <s v="QR Code động đa năng"/>
    <s v="Chuyển khoản Ngân Hàng"/>
    <s v="Ngân hàng hoặc Ví khác"/>
    <s v="EJPEV420QNA90TLE093R"/>
    <s v="chulong301ndc"/>
    <x v="5"/>
  </r>
  <r>
    <s v="02-09-2025 08:47:41"/>
    <s v="970454_V09025245IBT1cWJZM6Y1868301"/>
    <s v="970454_V09025245IBT1cWJZM6Y1868301"/>
    <n v="99489644491"/>
    <s v="Thành công"/>
    <s v="TRAN THI YEN NHI"/>
    <s v=""/>
    <s v="Chuyển khoản"/>
    <n v="50000"/>
    <s v=""/>
    <s v="QR Code tĩnh đa năng"/>
    <s v="Chuyển khoản Ngân Hàng"/>
    <s v="Ngân hàng hoặc Ví khác"/>
    <s v="QR - TRAN THI YEN NHI chuyen tien.CT tu 109600121006 TRAN THI YEN NHI tai Vietin"/>
    <s v="chulongnhc"/>
    <x v="31"/>
  </r>
  <r>
    <s v="02-09-2025 08:47:35"/>
    <s v="qrc-MOMOJQKW20230803-282bd5bf-8cad-4f08-b202-db7560a55a02"/>
    <s v="qrc-MOMOJQKW20230803-282bd5bf-8cad-4f08-b202-db7560a55a02"/>
    <n v="99489930792"/>
    <s v="Thành công"/>
    <s v="Võ Nguyễn Hồng Thắm"/>
    <s v="****8346"/>
    <s v="Thanh toán"/>
    <n v="125000"/>
    <s v=""/>
    <s v="QR Code tĩnh đa năng"/>
    <s v="Ví MoMo"/>
    <s v="Ví MoMo"/>
    <s v="Thanh toán cho  CÀ PHÊ MUỐI CHÚ LONG - 204 HÀ HUY GIÁP - BH"/>
    <s v="chulonghhg"/>
    <x v="26"/>
  </r>
  <r>
    <s v="02-09-2025 08:47:31"/>
    <s v="970454_V09025245IBT1cWJZMETW868128"/>
    <s v="970454_V09025245IBT1cWJZMETW868128"/>
    <n v="99489356085"/>
    <s v="Thành công"/>
    <s v="TONG NGUYEN HUY QUANG"/>
    <s v=""/>
    <s v="Chuyển khoản"/>
    <n v="36000"/>
    <s v=""/>
    <s v="QR Code tĩnh đa năng"/>
    <s v="Chuyển khoản Ngân Hàng"/>
    <s v="Ngân hàng hoặc Ví khác"/>
    <s v="QR - TONG NGUYEN HUY QUANG Chuyen tien.CT tu 109867981862 TONG NGUYEN HUY QUANG tai Vietin"/>
    <s v="cfmuoiqtr"/>
    <x v="17"/>
  </r>
  <r>
    <s v="02-09-2025 08:47:26"/>
    <s v="970454_V09025245IBT1aWWSB52E076634"/>
    <s v="970454_V09025245IBT1aWWSB52E076634"/>
    <n v="99489355953"/>
    <s v="Thành công"/>
    <s v="KlbFundtransfer247 MOMOCA PHE MUOI CHU LONG"/>
    <s v=""/>
    <s v="Chuyển khoản"/>
    <n v="50000"/>
    <s v=""/>
    <s v="QR Code tĩnh đa năng"/>
    <s v="Chuyển khoản Ngân Hàng"/>
    <s v="Ngân hàng hoặc Ví khác"/>
    <s v="HUYNH NGOC HAN chuyen tien.CT tu 20020909 KlbFundtransfer247 MOMOCA PHE MUOI CHU LONG  tai KLB"/>
    <s v="cfmuointrtruc"/>
    <x v="12"/>
  </r>
  <r>
    <s v="02-09-2025 08:47:23"/>
    <s v="970454_V09025245IBT1dWLIQRIQ614629"/>
    <s v="970454_V09025245IBT1dWLIQRIQ614629"/>
    <n v="99489355886"/>
    <s v="Thành công"/>
    <s v="MBBANK IBFT"/>
    <s v=""/>
    <s v="Chuyển khoản"/>
    <n v="43000"/>
    <s v=""/>
    <s v="QR Code tĩnh đa năng"/>
    <s v="Chuyển khoản Ngân Hàng"/>
    <s v="Ngân hàng hoặc Ví khác"/>
    <s v="VO THI HONG NGAN chuyen tien.CT tu 0008386797979 MBBANK IBFT tai MB"/>
    <s v="cfmuoiqtr"/>
    <x v="17"/>
  </r>
  <r>
    <s v="02-09-2025 08:47:04"/>
    <s v="970454_V09025245IBT1hQFCC4PV642259"/>
    <s v="970454_V09025245IBT1hQFCC4PV642259"/>
    <n v="99489355376"/>
    <s v="Thành công"/>
    <s v="SACOMBANK"/>
    <s v=""/>
    <s v="Chuyển khoản"/>
    <n v="18000"/>
    <s v=""/>
    <s v="QR Code tĩnh đa năng"/>
    <s v="Chuyển khoản Ngân Hàng"/>
    <s v="Ngân hàng hoặc Ví khác"/>
    <s v="IBFT DO DANG KHOA chuyen tien.CT tu 050122427398 SACOMBANK tai SACOMBANK"/>
    <s v="cfmuoiclongcmt8"/>
    <x v="33"/>
  </r>
  <r>
    <s v="02-09-2025 08:47:01"/>
    <s v="970454_V09025245IBT1aWWSBP43054185"/>
    <s v="970454_V09025245IBT1aWWSBP43054185"/>
    <n v="99489355268"/>
    <s v="Thành công"/>
    <s v="SHBMB"/>
    <s v=""/>
    <s v="Chuyển khoản"/>
    <n v="36000"/>
    <s v=""/>
    <s v="QR Code tĩnh đa năng"/>
    <s v="Chuyển khoản Ngân Hàng"/>
    <s v="Ngân hàng hoặc Ví khác"/>
    <s v="NGUYEN KHOI NGUYEN chuyen tien.CT tu 2609200468 SHBMB tai SHB"/>
    <s v="cfmuoithanhnhan"/>
    <x v="6"/>
  </r>
  <r>
    <s v="02-09-2025 08:46:52"/>
    <s v="970454_V09025245IBT1hQFCCB61642073"/>
    <s v="970454_V09025245IBT1hQFCCB61642073"/>
    <n v="99489355124"/>
    <s v="Thành công"/>
    <s v="SACOMBANK"/>
    <s v=""/>
    <s v="Chuyển khoản"/>
    <n v="25000"/>
    <s v=""/>
    <s v="QR Code tĩnh đa năng"/>
    <s v="Chuyển khoản Ngân Hàng"/>
    <s v="Ngân hàng hoặc Ví khác"/>
    <s v="IBFT AU QUOC HIEN chuyen tien.CT tu 060234632747 SACOMBANK tai SACOMBANK"/>
    <s v="chulong68"/>
    <x v="1"/>
  </r>
  <r>
    <s v="02-09-2025 08:46:44"/>
    <s v="NKWL14K7EEFSLCPT0J6Z"/>
    <s v="NKWL14K7EEFSLCPT0J6Z"/>
    <n v="99489354945"/>
    <s v="Thành công"/>
    <s v="BUI THI THANH THUY"/>
    <s v=""/>
    <s v="Chuyển khoản"/>
    <n v="72000"/>
    <s v=""/>
    <s v="QR Code động đa năng"/>
    <s v="Chuyển khoản Ngân Hàng"/>
    <s v="Ngân hàng hoặc Ví khác"/>
    <s v="NKWL14K7EEFSLCPT0J6Z"/>
    <s v="cfmuoichulongkvc"/>
    <x v="27"/>
  </r>
  <r>
    <s v="02-09-2025 08:46:13"/>
    <s v="NKWL14K7ECGUSRRE0I3F"/>
    <s v="NKWL14K7ECGUSRRE0I3F"/>
    <n v="99489354158"/>
    <s v="Thành công"/>
    <s v="MBBANK IBFT"/>
    <s v=""/>
    <s v="Chuyển khoản"/>
    <n v="25000"/>
    <s v=""/>
    <s v="QR Code động đa năng"/>
    <s v="Chuyển khoản Ngân Hàng"/>
    <s v="Ngân hàng hoặc Ví khác"/>
    <s v="NKWL14K7ECGUSRRE0I3F"/>
    <s v="cfmuoichulongkvc"/>
    <x v="27"/>
  </r>
  <r>
    <s v="02-09-2025 08:46:11"/>
    <s v="970454_V09025245IBT1bWKC2N3G881555"/>
    <s v="970454_V09025245IBT1bWKC2N3G881555"/>
    <n v="99489354123"/>
    <s v="Thành công"/>
    <s v="NGUYEN VU THANH TAM"/>
    <s v=""/>
    <s v="Chuyển khoản"/>
    <n v="22000"/>
    <s v=""/>
    <s v="QR Code tĩnh đa năng"/>
    <s v="Chuyển khoản Ngân Hàng"/>
    <s v="Ngân hàng hoặc Ví khác"/>
    <s v="NGUYEN VU THANH TAM chuyen tien.CT tu 0039100009474007 NGUYEN VU THANH TAM tai OCB"/>
    <s v="chulongcmt8"/>
    <x v="29"/>
  </r>
  <r>
    <s v="02-09-2025 08:45:25"/>
    <s v="970454_V09025245BFTVG2AECCET713018"/>
    <s v="970454_V09025245BFTVG2AECCET713018"/>
    <n v="99489353028"/>
    <s v="Thành công"/>
    <s v="DAO NGUYEN TIEN HUY"/>
    <s v=""/>
    <s v="Chuyển khoản"/>
    <n v="60000"/>
    <s v=""/>
    <s v="QR Code tĩnh đa năng"/>
    <s v="Chuyển khoản Ngân Hàng"/>
    <s v="Ngân hàng hoặc Ví khác"/>
    <s v="MBVCB.10764803174.5245BFTVG2AECCET.DAO NGUYEN TIEN HUY chuyen tien.CT tu 0201000689880 DAO NGUYEN TIEN HUY toi 99MM24085M27127372 MOMO_CA PHE MUOI CHU LONG tai BVBank"/>
    <s v="cfmuoithanhnhan"/>
    <x v="6"/>
  </r>
  <r>
    <s v="02-09-2025 08:45:15"/>
    <s v="qrc-MOMOJQKW20230803-7d760b24-e791-454b-b662-fd237f7b3a2a"/>
    <s v="qrc-MOMOJQKW20230803-7d760b24-e791-454b-b662-fd237f7b3a2a"/>
    <n v="99489643628"/>
    <s v="Thành công"/>
    <s v="Nguyễn Thị Hồng Anh"/>
    <s v="****4103"/>
    <s v="Thanh toán"/>
    <n v="43000"/>
    <s v=""/>
    <s v="QR Code tĩnh đa năng"/>
    <s v="Ví MoMo"/>
    <s v="Ví MoMo"/>
    <s v="Thanh toán cho  CÀ PHÊ MUỐI CHÚ LONG - 101 THÍCH QUẢNG ĐỨC"/>
    <s v="chulong101tqd"/>
    <x v="32"/>
  </r>
  <r>
    <s v="02-09-2025 08:45:09"/>
    <s v="970454_V09025245IBT1dWLIQ4DW605469"/>
    <s v="970454_V09025245IBT1dWLIQ4DW605469"/>
    <n v="99489352669"/>
    <s v="Thành công"/>
    <s v="MBBANK IBFT"/>
    <s v=""/>
    <s v="Chuyển khoản"/>
    <n v="25000"/>
    <s v=""/>
    <s v="QR Code tĩnh đa năng"/>
    <s v="Chuyển khoản Ngân Hàng"/>
    <s v="Ngân hàng hoặc Ví khác"/>
    <s v="NGUYEN TRUONG VU chuyen tien.CT tu 1234567080895 MBBANK IBFT tai MB"/>
    <s v="chulongnhc"/>
    <x v="31"/>
  </r>
  <r>
    <s v="02-09-2025 08:45:08"/>
    <s v="970454_V09025245IBT1jWWUFYEV031627"/>
    <s v="970454_V09025245IBT1jWWUFYEV031627"/>
    <n v="99489352636"/>
    <s v="Thành công"/>
    <s v="LE ANH MINH"/>
    <s v=""/>
    <s v="Chuyển khoản"/>
    <n v="75000"/>
    <s v=""/>
    <s v="QR Code tĩnh đa năng"/>
    <s v="Chuyển khoản Ngân Hàng"/>
    <s v="Ngân hàng hoặc Ví khác"/>
    <s v="LE ANH MINH CHUYEN KHOAN-020925-08:45:07 031627.CT tu 38751597 LE ANH MINH tai ACB"/>
    <s v="chulong67hg"/>
    <x v="4"/>
  </r>
  <r>
    <s v="02-09-2025 08:45:05"/>
    <s v="970454_V09025245IBT1kJQ32M7A990309"/>
    <s v="970454_V09025245IBT1kJQ32M7A990309"/>
    <n v="99489352576"/>
    <s v="Thành công"/>
    <s v="VND-TGTT-TO THI LAN HUONG"/>
    <s v=""/>
    <s v="Chuyển khoản"/>
    <n v="25000"/>
    <s v=""/>
    <s v="QR Code tĩnh đa năng"/>
    <s v="Chuyển khoản Ngân Hàng"/>
    <s v="Ngân hàng hoặc Ví khác"/>
    <s v="TO THI LAN HUONG chuyen tien FT25246965089609.CT tu 19034234359013 VND-TGTT-TO THI LAN HUONG tai TCB"/>
    <s v="cfmuoibatrieu"/>
    <x v="18"/>
  </r>
  <r>
    <s v="02-09-2025 08:45:04"/>
    <s v="970454_V09025245IBT1eWKC9TTL730450"/>
    <s v="970454_V09025245IBT1eWKC9TTL730450"/>
    <n v="99489352562"/>
    <s v="Thành công"/>
    <s v="TRAN THI NGOC THANH"/>
    <s v=""/>
    <s v="Chuyển khoản"/>
    <n v="159000"/>
    <s v=""/>
    <s v="QR Code tĩnh đa năng"/>
    <s v="Chuyển khoản Ngân Hàng"/>
    <s v="Ngân hàng hoặc Ví khác"/>
    <s v="TRAN THI NGOC THANH Chuyen tien.CT tu 5510917814 TRAN THI NGOC THANH  tai BIDV"/>
    <s v="cfmuoidthidi"/>
    <x v="8"/>
  </r>
  <r>
    <s v="02-09-2025 08:45:04"/>
    <s v="970454_V09025245IBT1dWLIQB7E605110"/>
    <s v="970454_V09025245IBT1dWLIQB7E605110"/>
    <n v="99489352552"/>
    <s v="Thành công"/>
    <s v="MBBANK IBFT"/>
    <s v=""/>
    <s v="Chuyển khoản"/>
    <n v="50000"/>
    <s v=""/>
    <s v="QR Code tĩnh đa năng"/>
    <s v="Chuyển khoản Ngân Hàng"/>
    <s v="Ngân hàng hoặc Ví khác"/>
    <s v="PHAM THI THU HIEN chuyen tien.CT tu 08122003000 MBBANK IBFT tai MB"/>
    <s v="chulong884phuriengdo"/>
    <x v="14"/>
  </r>
  <r>
    <s v="02-09-2025 08:44:43"/>
    <s v="qrc-MOMOJQKW20230803-1cdcbbb5-6386-43ce-8dce-b8dc76638232"/>
    <s v="qrc-MOMOJQKW20230803-1cdcbbb5-6386-43ce-8dce-b8dc76638232"/>
    <n v="99489640491"/>
    <s v="Thành công"/>
    <s v="Nguyễn Huỳnh Phú Thịnh"/>
    <s v="****5848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08:44:43"/>
    <s v="qrc-MOMOJQKW20230803-4ca24765-8f1c-48fd-a472-1eafc3303e33"/>
    <s v="qrc-MOMOJQKW20230803-4ca24765-8f1c-48fd-a472-1eafc3303e33"/>
    <n v="99489539367"/>
    <s v="Thành công"/>
    <s v="Nguyễn Lâm Thúy Vân"/>
    <s v="****047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44:40"/>
    <s v="970454_V09025245IBT1cWJZMPIB862484"/>
    <s v="970454_V09025245IBT1cWJZMPIB862484"/>
    <n v="99489351998"/>
    <s v="Thành công"/>
    <s v="TRUONG DIEU LINH"/>
    <s v=""/>
    <s v="Chuyển khoản"/>
    <n v="36000"/>
    <s v=""/>
    <s v="QR Code tĩnh đa năng"/>
    <s v="Chuyển khoản Ngân Hàng"/>
    <s v="Ngân hàng hoặc Ví khác"/>
    <s v="QR - TRUONG DIEU LINH chuyen tien.CT tu 107882220800 TRUONG DIEU LINH tai Vietin"/>
    <s v="chulonghhg"/>
    <x v="26"/>
  </r>
  <r>
    <s v="02-09-2025 08:44:39"/>
    <s v="970454_V09025245IBT1kJQ32S6Q988677"/>
    <s v="970454_V09025245IBT1kJQ32S6Q988677"/>
    <n v="99489351982"/>
    <s v="Thành công"/>
    <s v="HO THANH HA"/>
    <s v=""/>
    <s v="Chuyển khoản"/>
    <n v="25000"/>
    <s v=""/>
    <s v="QR Code tĩnh đa năng"/>
    <s v="Chuyển khoản Ngân Hàng"/>
    <s v="Ngân hàng hoặc Ví khác"/>
    <s v="HO THANH HA chuyen tien FT25246202907681.CT tu 9999251189 HO THANH HA tai TCB"/>
    <s v="cfmuoithanhnhan"/>
    <x v="6"/>
  </r>
  <r>
    <s v="02-09-2025 08:44:37"/>
    <s v="970454_V09025245IBT1jWWUFPIK031002"/>
    <s v="970454_V09025245IBT1jWWUFPIK031002"/>
    <n v="99489163959"/>
    <s v="Thành công"/>
    <s v="BUI THANH LOAN"/>
    <s v=""/>
    <s v="Chuyển khoản"/>
    <n v="43000"/>
    <s v=""/>
    <s v="QR Code tĩnh đa năng"/>
    <s v="Chuyển khoản Ngân Hàng"/>
    <s v="Ngân hàng hoặc Ví khác"/>
    <s v="BUI THANH LOAN CHUYEN KHOAN-020925-08:44:36 031002.CT tu 21878877 BUI THANH LOAN tai ACB"/>
    <s v="cfmuoithanhnhan"/>
    <x v="6"/>
  </r>
  <r>
    <s v="02-09-2025 08:44:31"/>
    <s v="970454_V09025245IBT1iWM3FQSL556862"/>
    <s v="970454_V09025245IBT1iWM3FQSL556862"/>
    <n v="99489163744"/>
    <s v="Thành công"/>
    <s v="TRUONG THI THAO PHUONG"/>
    <s v=""/>
    <s v="Chuyển khoản"/>
    <n v="50000"/>
    <s v=""/>
    <s v="QR Code tĩnh đa năng"/>
    <s v="Chuyển khoản Ngân Hàng"/>
    <s v="Ngân hàng hoặc Ví khác"/>
    <s v="Truong Thi Thao Phuong chuyen tien QR.CT tu 00165909001 TRUONG THI THAO PHUONG tai TPBank"/>
    <s v="cfmuoilbh"/>
    <x v="49"/>
  </r>
  <r>
    <s v="02-09-2025 08:44:31"/>
    <s v="970454_V09025245IBT1fWUWWNRD706830"/>
    <s v="970454_V09025245IBT1fWUWWNRD706830"/>
    <n v="99489163728"/>
    <s v="Thành công"/>
    <s v="NGUYEN XUAN LOC"/>
    <s v=""/>
    <s v="Chuyển khoản"/>
    <n v="180000"/>
    <s v=""/>
    <s v="QR Code tĩnh đa năng"/>
    <s v="Chuyển khoản Ngân Hàng"/>
    <s v="Ngân hàng hoặc Ví khác"/>
    <s v="MBVCB.10764793295.706830.NGUYEN XUAN LOC chuyen tien.CT tu 1047715591 NGUYEN XUAN LOC toi 99MM23359M51027127 MOMO_CA PHE MUOI CHU LONG tai BVBank"/>
    <s v="cfmuoilongthanh"/>
    <x v="35"/>
  </r>
  <r>
    <s v="02-09-2025 08:44:30"/>
    <s v="qrc-MOMOJQKW20230803-752cdd44-a0c2-4dbb-8337-3275bcc3032f"/>
    <s v="qrc-MOMOJQKW20230803-752cdd44-a0c2-4dbb-8337-3275bcc3032f"/>
    <n v="99489535599"/>
    <s v="Thành công"/>
    <s v="Lê Xuân Long"/>
    <s v="****8886"/>
    <s v="Thanh toán"/>
    <n v="25000"/>
    <s v=""/>
    <s v="QR Code tĩnh đa năng"/>
    <s v="Ví MoMo"/>
    <s v="Ví MoMo"/>
    <s v="Thanh toán cho  CÀ PHÊ MUỐI CHÚ LONG - 190 HUỲNH VĂN BÁNH"/>
    <s v="chulong190hvb"/>
    <x v="25"/>
  </r>
  <r>
    <s v="02-09-2025 08:44:29"/>
    <s v="970454_V09025245IBT1kJQ329YT987989"/>
    <s v="970454_V09025245IBT1kJQ329YT987989"/>
    <n v="99489163674"/>
    <s v="Thành công"/>
    <s v="VND-TGTT-TO THI LAN HUONG"/>
    <s v=""/>
    <s v="Chuyển khoản"/>
    <n v="50000"/>
    <s v=""/>
    <s v="QR Code tĩnh đa năng"/>
    <s v="Chuyển khoản Ngân Hàng"/>
    <s v="Ngân hàng hoặc Ví khác"/>
    <s v="TO THI LAN HUONG chuyen tien FT25246695038270.CT tu 19034234359013 VND-TGTT-TO THI LAN HUONG tai TCB"/>
    <s v="cfmuoibatrieu"/>
    <x v="18"/>
  </r>
  <r>
    <s v="02-09-2025 08:44:10"/>
    <s v="qrc-MOMOJQKW20230803-0fe16cd0-b017-4fe4-af9b-a23c52234cb8"/>
    <s v="qrc-MOMOJQKW20230803-0fe16cd0-b017-4fe4-af9b-a23c52234cb8"/>
    <n v="99489534576"/>
    <s v="Thành công"/>
    <s v="Ngô Thúy Quỳnh"/>
    <s v="****6739"/>
    <s v="Thanh toán"/>
    <n v="75000"/>
    <s v=""/>
    <s v="QR Code tĩnh đa năng"/>
    <s v="Ví MoMo"/>
    <s v="Ví MoMo"/>
    <s v="Thanh toán cho  CÀ PHÊ MUỐI CHÚ LONG 172 HUỲNH VĂN BÁNH"/>
    <s v="chulonghvb"/>
    <x v="28"/>
  </r>
  <r>
    <s v="02-09-2025 08:43:59"/>
    <s v="970454_V09025245BFTVG2AECBKW703549"/>
    <s v="970454_V09025245BFTVG2AECBKW703549"/>
    <n v="99489162843"/>
    <s v="Thành công"/>
    <s v="NGUYEN NGOC TRA MY"/>
    <s v=""/>
    <s v="Chuyển khoản"/>
    <n v="97000"/>
    <s v=""/>
    <s v="QR Code tĩnh đa năng"/>
    <s v="Chuyển khoản Ngân Hàng"/>
    <s v="Ngân hàng hoặc Ví khác"/>
    <s v="MBVCB.10764781244.5245BFTVG2AECBKW.NGUYEN NGOC TRA MY chuyen tien.CT tu 1040757713 NGUYEN NGOC TRA MY toi 99MM23359M66019058 MOMO_CA PHE MUOI CHU LONG tai BVBank"/>
    <s v="cfmuoiqtr"/>
    <x v="17"/>
  </r>
  <r>
    <s v="02-09-2025 08:43:58"/>
    <s v="qrc-MOMOJQKW20230803-52bce459-4bab-425e-bf55-715af99f77fc"/>
    <s v="qrc-MOMOJQKW20230803-52bce459-4bab-425e-bf55-715af99f77fc"/>
    <n v="99489533431"/>
    <s v="Thành công"/>
    <s v="Phạm Nhật Tùng"/>
    <s v="****4299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8:43:57"/>
    <s v="970454_V09025245BFTVG2AECBGH703421"/>
    <s v="970454_V09025245BFTVG2AECBGH703421"/>
    <n v="99489162795"/>
    <s v="Thành công"/>
    <s v="HOANG DUY PHUC"/>
    <s v=""/>
    <s v="Chuyển khoản"/>
    <n v="18000"/>
    <s v=""/>
    <s v="QR Code tĩnh đa năng"/>
    <s v="Chuyển khoản Ngân Hàng"/>
    <s v="Ngân hàng hoặc Ví khác"/>
    <s v="MBVCB.10764784980.5245BFTVG2AECBGH.HOANG DUY PHUC chuyen tien.CT tu 0211000516762 HOANG DUY PHUC toi 99MM23356M93020162 MOMO_CA PHE MUOI CHU LONG tai BVBank"/>
    <s v="cfmuoitruongdinh"/>
    <x v="9"/>
  </r>
  <r>
    <s v="02-09-2025 08:43:55"/>
    <s v="970454_V09025245IBT1aWWSB1G4388988"/>
    <s v="970454_V09025245IBT1aWWSB1G4388988"/>
    <n v="99489162732"/>
    <s v="Thành công"/>
    <s v="SHBMB"/>
    <s v=""/>
    <s v="Chuyển khoản"/>
    <n v="25000"/>
    <s v=""/>
    <s v="QR Code tĩnh đa năng"/>
    <s v="Chuyển khoản Ngân Hàng"/>
    <s v="Ngân hàng hoặc Ví khác"/>
    <s v="CHAU HOANG LUC chuyen tien.CT tu 1155885588 SHBMB tai SHB"/>
    <s v="cfmuoihodieu"/>
    <x v="19"/>
  </r>
  <r>
    <s v="02-09-2025 08:43:55"/>
    <s v="970454_V09025245IBT1cWJZMITR861454"/>
    <s v="970454_V09025245IBT1cWJZMITR861454"/>
    <n v="99489162709"/>
    <s v="Thành công"/>
    <s v="TRAN THI KIM HONG"/>
    <s v=""/>
    <s v="Chuyển khoản"/>
    <n v="50000"/>
    <s v=""/>
    <s v="QR Code tĩnh đa năng"/>
    <s v="Chuyển khoản Ngân Hàng"/>
    <s v="Ngân hàng hoặc Ví khác"/>
    <s v="QR - TRAN THI KIM HONG chuyen tien.CT tu 107873498905 TRAN THI KIM HONG tai Vietin"/>
    <s v="chulong101tqd"/>
    <x v="32"/>
  </r>
  <r>
    <s v="02-09-2025 08:43:48"/>
    <s v="qrc-MOMOJQKW20230803-bb28146b-d462-4e64-86a4-7cdf7047e487"/>
    <s v="qrc-MOMOJQKW20230803-bb28146b-d462-4e64-86a4-7cdf7047e487"/>
    <n v="99489531227"/>
    <s v="Thành công"/>
    <s v="Phạm Thị Ngọc Trinh"/>
    <s v="****3205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08:43:16"/>
    <s v="970454_V09025245IBT1dWLIQ94P598128"/>
    <s v="970454_V09025245IBT1dWLIQ94P598128"/>
    <n v="99489161712"/>
    <s v="Thành công"/>
    <s v="MBBANK IBFT"/>
    <s v=""/>
    <s v="Chuyển khoản"/>
    <n v="25000"/>
    <s v=""/>
    <s v="QR Code tĩnh đa năng"/>
    <s v="Chuyển khoản Ngân Hàng"/>
    <s v="Ngân hàng hoặc Ví khác"/>
    <s v="LE TRAN LY NA chuyen tien.CT tu 8389725062004 MBBANK IBFT tai MB"/>
    <s v="cfmuoileduan"/>
    <x v="13"/>
  </r>
  <r>
    <s v="02-09-2025 08:43:12"/>
    <s v="970454_V09025245IBT1aWWSBWJY156792"/>
    <s v="970454_V09025245IBT1aWWSBWJY156792"/>
    <n v="99489161650"/>
    <s v="Thành công"/>
    <s v="SHBMB"/>
    <s v=""/>
    <s v="Chuyển khoản"/>
    <n v="25000"/>
    <s v=""/>
    <s v="QR Code tĩnh đa năng"/>
    <s v="Chuyển khoản Ngân Hàng"/>
    <s v="Ngân hàng hoặc Ví khác"/>
    <s v="DANG MAC TUU MY chuyen tien.CT tu 0794259076 SHBMB tai SHB"/>
    <s v="chulongnhc"/>
    <x v="31"/>
  </r>
  <r>
    <s v="02-09-2025 08:43:09"/>
    <s v="970454_V09025245IBT1cWJZMVDG859742"/>
    <s v="970454_V09025245IBT1cWJZMVDG859742"/>
    <n v="99489161577"/>
    <s v="Thành công"/>
    <s v="TRAN TIEN TOAN"/>
    <s v=""/>
    <s v="Chuyển khoản"/>
    <n v="18000"/>
    <s v=""/>
    <s v="QR Code tĩnh đa năng"/>
    <s v="Chuyển khoản Ngân Hàng"/>
    <s v="Ngân hàng hoặc Ví khác"/>
    <s v="QR - TRAN TIEN TOAN chuyen tien.CT tu 108880349268 TRAN TIEN TOAN tai Vietin"/>
    <s v="chulonghhg"/>
    <x v="26"/>
  </r>
  <r>
    <s v="02-09-2025 08:42:50"/>
    <s v="970454_V09025245IBT1kJQ3CFU6981881"/>
    <s v="970454_V09025245IBT1kJQ3CFU6981881"/>
    <n v="99489161133"/>
    <s v="Thành công"/>
    <s v="PHAN NGOC MINH NGAN"/>
    <s v=""/>
    <s v="Chuyển khoản"/>
    <n v="22000"/>
    <s v=""/>
    <s v="QR Code tĩnh đa năng"/>
    <s v="Chuyển khoản Ngân Hàng"/>
    <s v="Ngân hàng hoặc Ví khác"/>
    <s v="PHAN NGOC MINH NGAN chuyen tien FT25246467527203.CT tu 3903200523 PHAN NGOC MINH NGAN tai TCB"/>
    <s v="chulonghvb"/>
    <x v="28"/>
  </r>
  <r>
    <s v="02-09-2025 08:42:48"/>
    <s v="970454_V09025245BFTVG2AECQ25695781"/>
    <s v="970454_V09025245BFTVG2AECQ25695781"/>
    <n v="99489161073"/>
    <s v="Thành công"/>
    <s v="VU THI VAN"/>
    <s v=""/>
    <s v="Chuyển khoản"/>
    <n v="50000"/>
    <s v=""/>
    <s v="QR Code tĩnh đa năng"/>
    <s v="Chuyển khoản Ngân Hàng"/>
    <s v="Ngân hàng hoặc Ví khác"/>
    <s v="MBVCB.10764768638.5245BFTVG2AECQ25.VU THI VAN chuyen tien.CT tu 1054997014 VU THI VAN toi 99MM23359M51027127 MOMO_CA PHE MUOI CHU LONG tai BVBank"/>
    <s v="cfmuoilongthanh"/>
    <x v="35"/>
  </r>
  <r>
    <s v="02-09-2025 08:42:27"/>
    <s v="qrc-MOMOJQKW20230803-c7e3f990-387d-47dd-b3b2-c51682626e8b"/>
    <s v="qrc-MOMOJQKW20230803-c7e3f990-387d-47dd-b3b2-c51682626e8b"/>
    <n v="99489357709"/>
    <s v="Thành công"/>
    <s v="Trần Thị Thanh Thanh"/>
    <s v="****5286"/>
    <s v="Thanh toán"/>
    <n v="75000"/>
    <s v=""/>
    <s v="QR Code tĩnh đa năng"/>
    <s v="Ví MoMo"/>
    <s v="Ví MoMo"/>
    <s v="Thanh toán cho  Cà Phê Muối Chú Long - Võ Văn Kiệt"/>
    <s v="cfmuoivvkiet"/>
    <x v="40"/>
  </r>
  <r>
    <s v="02-09-2025 08:42:07"/>
    <s v="970454_V09025245IBT1dWLMNNAE593766"/>
    <s v="970454_V09025245IBT1dWLMNNAE593766"/>
    <n v="99488971062"/>
    <s v="Thành công"/>
    <s v="MBBANK IBFT"/>
    <s v=""/>
    <s v="Chuyển khoản"/>
    <n v="25000"/>
    <s v=""/>
    <s v="QR Code tĩnh đa năng"/>
    <s v="Chuyển khoản Ngân Hàng"/>
    <s v="Ngân hàng hoặc Ví khác"/>
    <s v="TU HOANG ANH chuyen tien.CT tu 19980630586 MBBANK IBFT tai MB"/>
    <s v="chulong161ntt"/>
    <x v="37"/>
  </r>
  <r>
    <s v="02-09-2025 08:40:52"/>
    <s v="qrc-MOMOJQKW20230803-271de707-577c-4e4e-91fb-5bc856cfe44d"/>
    <s v="qrc-MOMOJQKW20230803-271de707-577c-4e4e-91fb-5bc856cfe44d"/>
    <n v="99489169657"/>
    <s v="Thành công"/>
    <s v="Trần Thị Hiếu Hạnh"/>
    <s v="****6276"/>
    <s v="Thanh toán"/>
    <n v="60000"/>
    <s v=""/>
    <s v="QR Code tĩnh đa năng"/>
    <s v="Ví MoMo"/>
    <s v="Ví MoMo"/>
    <s v="Thanh toán cho  CÀ PHÊ MUỐI CHÚ LONG - 17A NGÔ TẤT TỐ"/>
    <s v="chulong17ntt"/>
    <x v="15"/>
  </r>
  <r>
    <s v="02-09-2025 08:40:35"/>
    <s v="970454_902DGIN25JL60282"/>
    <s v="970454_902DGIN25JL60282"/>
    <n v="99488614191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Hoang Thanh Uyen chuyen tien tu Timo"/>
    <s v="cfmuoivvkiet"/>
    <x v="40"/>
  </r>
  <r>
    <s v="02-09-2025 08:39:53"/>
    <s v="JPEV14K7DTBFMB1G0O2Y"/>
    <s v="JPEV14K7DTBFMB1G0O2Y"/>
    <n v="99488613236"/>
    <s v="Thành công"/>
    <s v="VND-TGTT-DUONG CAO DUC"/>
    <s v=""/>
    <s v="Chuyển khoản"/>
    <n v="50000"/>
    <s v=""/>
    <s v="QR Code động đa năng"/>
    <s v="Chuyển khoản Ngân Hàng"/>
    <s v="Ngân hàng hoặc Ví khác"/>
    <s v="JPEV14K7DTBFMB1G0O2Y"/>
    <s v="chulong301ndc"/>
    <x v="5"/>
  </r>
  <r>
    <s v="02-09-2025 08:39:45"/>
    <s v="970454_V09025245IBT1eWKC2RSJ692118"/>
    <s v="970454_V09025245IBT1eWKC2RSJ692118"/>
    <n v="99488613049"/>
    <s v="Thành công"/>
    <s v="PHAN THI MONG NGUYET"/>
    <s v=""/>
    <s v="Chuyển khoản"/>
    <n v="50000"/>
    <s v=""/>
    <s v="QR Code tĩnh đa năng"/>
    <s v="Chuyển khoản Ngân Hàng"/>
    <s v="Ngân hàng hoặc Ví khác"/>
    <s v="PHAN THI MONG NGUYET Chuyen tien.CT tu 8891422025 PHAN THI MONG NGUYET  tai BIDV"/>
    <s v="cfmuoilbh"/>
    <x v="49"/>
  </r>
  <r>
    <s v="02-09-2025 08:39:40"/>
    <s v="qrc-MOMOJQKW20230803-d2ee22b2-c776-4713-9efc-0f064c838c10"/>
    <s v="qrc-MOMOJQKW20230803-d2ee22b2-c776-4713-9efc-0f064c838c10"/>
    <n v="99488956605"/>
    <s v="Thành công"/>
    <s v="Võ Lê Minh Lý"/>
    <s v="****3999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8:39:37"/>
    <s v="970454_V09025245IBT1kJQ3CSHI969959"/>
    <s v="970454_V09025245IBT1kJQ3CSHI969959"/>
    <n v="99488612922"/>
    <s v="Thành công"/>
    <s v="VND-TGTT-NGUYEN THI XUAN ANH"/>
    <s v=""/>
    <s v="Chuyển khoản"/>
    <n v="50000"/>
    <s v=""/>
    <s v="QR Code tĩnh đa năng"/>
    <s v="Chuyển khoản Ngân Hàng"/>
    <s v="Ngân hàng hoặc Ví khác"/>
    <s v="NGUYEN THI XUAN ANH chuyen tien FT25246803977715.CT tu 19035554341011 VND-TGTT-NGUYEN THI XUAN ANH tai TCB"/>
    <s v="cfmuoithanhnhan"/>
    <x v="6"/>
  </r>
  <r>
    <s v="02-09-2025 08:39:15"/>
    <s v="970454_V09025245IBT1iWM3TIQ7000340"/>
    <s v="970454_V09025245IBT1iWM3TIQ7000340"/>
    <n v="99488612407"/>
    <s v="Thành công"/>
    <s v="PHUNG VU HIEP"/>
    <s v=""/>
    <s v="Chuyển khoản"/>
    <n v="50000"/>
    <s v=""/>
    <s v="QR Code tĩnh đa năng"/>
    <s v="Chuyển khoản Ngân Hàng"/>
    <s v="Ngân hàng hoặc Ví khác"/>
    <s v="PHUNG VU HIEP transfer.CT tu 135370517 PHUNG VU HIEP tai VPBank"/>
    <s v="cfmuoithanhnhan"/>
    <x v="6"/>
  </r>
  <r>
    <s v="02-09-2025 08:39:08"/>
    <s v="970454_V09025245IBT1dWLMNYVJ573524"/>
    <s v="970454_V09025245IBT1dWLMNYVJ573524"/>
    <n v="99488612276"/>
    <s v="Thành công"/>
    <s v="MBBANK IBFT"/>
    <s v=""/>
    <s v="Chuyển khoản"/>
    <n v="25000"/>
    <s v=""/>
    <s v="QR Code tĩnh đa năng"/>
    <s v="Chuyển khoản Ngân Hàng"/>
    <s v="Ngân hàng hoặc Ví khác"/>
    <s v="cafe.CT tu 0798080686 MBBANK IBFT tai MB"/>
    <s v="cfmuoiqtr"/>
    <x v="17"/>
  </r>
  <r>
    <s v="02-09-2025 08:39:04"/>
    <s v="qrc-MOMOJQKW20230803-f04dc199-6dc3-4c1d-af38-ef77b93feb81"/>
    <s v="qrc-MOMOJQKW20230803-f04dc199-6dc3-4c1d-af38-ef77b93feb81"/>
    <n v="99489090700"/>
    <s v="Thành công"/>
    <s v="Huỳnh Thái"/>
    <s v="****5341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08:39:01"/>
    <s v="970454_V09025245IBT1aWWS5G9D234999"/>
    <s v="970454_V09025245IBT1aWWS5G9D234999"/>
    <n v="99488612092"/>
    <s v="Thành công"/>
    <s v="AGRIBANK"/>
    <s v=""/>
    <s v="Chuyển khoản"/>
    <n v="63000"/>
    <s v=""/>
    <s v="QR Code tĩnh đa năng"/>
    <s v="Chuyển khoản Ngân Hàng"/>
    <s v="Ngân hàng hoặc Ví khác"/>
    <s v="VCCB;99MM24157M09093799;NGUYEN THI HOA chuyen tien.CT tu 5590206475216 AGRIBANK tai Agri"/>
    <s v="cfmuoithungdao"/>
    <x v="11"/>
  </r>
  <r>
    <s v="02-09-2025 08:38:50"/>
    <s v="qrc-MOMOJQKW20230803-5ca8a1cc-49c5-4b87-9024-695a9aeb711a"/>
    <s v="qrc-MOMOJQKW20230803-5ca8a1cc-49c5-4b87-9024-695a9aeb711a"/>
    <n v="99488978351"/>
    <s v="Thành công"/>
    <s v="Nguyễn Quyên Quyên"/>
    <s v="****0112"/>
    <s v="Thanh toán"/>
    <n v="50000"/>
    <s v=""/>
    <s v="QR Code tĩnh đa năng"/>
    <s v="Ví MoMo"/>
    <s v="Ví MoMo"/>
    <s v="Thanh toán cho   CÀ PHÊ MUỐI CHÚ LONG - HUỲNH TẤN PHÁT"/>
    <s v="cfmuoihtp"/>
    <x v="42"/>
  </r>
  <r>
    <s v="02-09-2025 08:38:49"/>
    <s v="970454_V09025245BFTVG2AEMIJF669859"/>
    <s v="970454_V09025245BFTVG2AEMIJF669859"/>
    <n v="99488611866"/>
    <s v="Thành công"/>
    <s v="VO VAN MINH"/>
    <s v=""/>
    <s v="Chuyển khoản"/>
    <n v="18000"/>
    <s v=""/>
    <s v="QR Code tĩnh đa năng"/>
    <s v="Chuyển khoản Ngân Hàng"/>
    <s v="Ngân hàng hoặc Ví khác"/>
    <s v="MBVCB.10764735856.5245BFTVG2AEMIJF.VO VAN MINH chuyen tien.CT tu 1016445241 VO VAN MINH toi 99MM24107M19043951 MOMO_CA PHE MUOI CHU LONG tai BVBank"/>
    <s v="cfmuoivvkiet"/>
    <x v="40"/>
  </r>
  <r>
    <s v="02-09-2025 08:38:38"/>
    <s v="970454_V09025245BFTVG2AEMD9V668289"/>
    <s v="970454_V09025245BFTVG2AEMD9V668289"/>
    <n v="99488611582"/>
    <s v="Thành công"/>
    <s v="VO THI NGOC HAN"/>
    <s v=""/>
    <s v="Chuyển khoản"/>
    <n v="50000"/>
    <s v=""/>
    <s v="QR Code tĩnh đa năng"/>
    <s v="Chuyển khoản Ngân Hàng"/>
    <s v="Ngân hàng hoặc Ví khác"/>
    <s v="MBVCB.10764734339.5245BFTVG2AEMD9V.VO THI NGOC HAN chuyen tien.CT tu 1023522566 VO THI NGOC HAN toi 99MM25048M95013680 MOMO_CA PHE MUOI CHU LONG tai BVBank"/>
    <s v="cfmuoiclongcmt8"/>
    <x v="33"/>
  </r>
  <r>
    <s v="02-09-2025 08:38:38"/>
    <s v="970454_V09025245IBT1iWM3TDDI534692"/>
    <s v="970454_V09025245IBT1iWM3TDDI534692"/>
    <n v="99488611579"/>
    <s v="Thành công"/>
    <s v="LE DOAN LUC"/>
    <s v=""/>
    <s v="Chuyển khoản"/>
    <n v="25000"/>
    <s v=""/>
    <s v="QR Code tĩnh đa năng"/>
    <s v="Chuyển khoản Ngân Hàng"/>
    <s v="Ngân hàng hoặc Ví khác"/>
    <s v="Le Doan Luc chuyen tien QR.CT tu 43530081993 LE DOAN LUC tai TPBank"/>
    <s v="cfmuoithanhnhan"/>
    <x v="6"/>
  </r>
  <r>
    <s v="02-09-2025 08:38:36"/>
    <s v="970454_V09025245IBT1kJQ3CWWG966278"/>
    <s v="970454_V09025245IBT1kJQ3CWWG966278"/>
    <n v="99488611536"/>
    <s v="Thành công"/>
    <s v="DANG THIEN PHUOC"/>
    <s v=""/>
    <s v="Chuyển khoản"/>
    <n v="36000"/>
    <s v=""/>
    <s v="QR Code tĩnh đa năng"/>
    <s v="Chuyển khoản Ngân Hàng"/>
    <s v="Ngân hàng hoặc Ví khác"/>
    <s v="DANG THIEN PHUOC chuyen tien FT25246518721059.CT tu 9621102003 DANG THIEN PHUOC tai TCB"/>
    <s v="chulongcmt8"/>
    <x v="29"/>
  </r>
  <r>
    <s v="02-09-2025 08:38:29"/>
    <s v="970454_V09025245IBT1kJQ3CQID965879"/>
    <s v="970454_V09025245IBT1kJQ3CQID965879"/>
    <n v="99488611384"/>
    <s v="Thành công"/>
    <s v="VND-TGTT-NGUYEN THI THU"/>
    <s v=""/>
    <s v="Chuyển khoản"/>
    <n v="45000"/>
    <s v=""/>
    <s v="QR Code tĩnh đa năng"/>
    <s v="Chuyển khoản Ngân Hàng"/>
    <s v="Ngân hàng hoặc Ví khác"/>
    <s v="NGUYEN THI THU chuyen tien FT25246151346173.CT tu 19024524324013 VND-TGTT-NGUYEN THI THU tai TCB"/>
    <s v="chulong244tqd"/>
    <x v="34"/>
  </r>
  <r>
    <s v="02-09-2025 08:38:29"/>
    <s v="970454_V09025245IBT1dWLMNIPS579263"/>
    <s v="970454_V09025245IBT1dWLMNIPS579263"/>
    <n v="99488611377"/>
    <s v="Thành công"/>
    <s v="MBBANK IBFT"/>
    <s v=""/>
    <s v="Chuyển khoản"/>
    <n v="25000"/>
    <s v=""/>
    <s v="QR Code tĩnh đa năng"/>
    <s v="Chuyển khoản Ngân Hàng"/>
    <s v="Ngân hàng hoặc Ví khác"/>
    <s v="DOAN HUU TAI chuyen tien.CT tu 0999916102001 MBBANK IBFT tai MB"/>
    <s v="chulongcmt8"/>
    <x v="29"/>
  </r>
  <r>
    <s v="02-09-2025 08:38:14"/>
    <s v="970454_V09025245IBT1iWM3T9KK533518"/>
    <s v="970454_V09025245IBT1iWM3T9KK533518"/>
    <n v="99488611042"/>
    <s v="Thành công"/>
    <s v="TRINH VAN LUC"/>
    <s v=""/>
    <s v="Chuyển khoản"/>
    <n v="25000"/>
    <s v=""/>
    <s v="QR Code tĩnh đa năng"/>
    <s v="Chuyển khoản Ngân Hàng"/>
    <s v="Ngân hàng hoặc Ví khác"/>
    <s v="Trinh Van Luc chuyen tien QR.CT tu 09030200958 TRINH VAN LUC tai TPBank"/>
    <s v="chulong190hvb"/>
    <x v="25"/>
  </r>
  <r>
    <s v="02-09-2025 08:38:08"/>
    <s v="970454_V09025245IBT1kJQ31RQX964634"/>
    <s v="970454_V09025245IBT1kJQ31RQX964634"/>
    <n v="99488610930"/>
    <s v="Thành công"/>
    <s v="VND-TGTT-NGUYEN THI XUAN ANH"/>
    <s v=""/>
    <s v="Chuyển khoản"/>
    <n v="18000"/>
    <s v=""/>
    <s v="QR Code tĩnh đa năng"/>
    <s v="Chuyển khoản Ngân Hàng"/>
    <s v="Ngân hàng hoặc Ví khác"/>
    <s v="NGUYEN THI XUAN ANH chuyen tien FT25246239600327.CT tu 19035554341011 VND-TGTT-NGUYEN THI XUAN ANH tai TCB"/>
    <s v="cfmuoithanhnhan"/>
    <x v="6"/>
  </r>
  <r>
    <s v="02-09-2025 08:38:02"/>
    <s v="970454_V09025245IBT1kJQ31X8S964256"/>
    <s v="970454_V09025245IBT1kJQ31X8S964256"/>
    <n v="99488610778"/>
    <s v="Thành công"/>
    <s v="VND-TGTT-LE DONG TIEN LEN"/>
    <s v=""/>
    <s v="Chuyển khoản"/>
    <n v="18000"/>
    <s v=""/>
    <s v="QR Code tĩnh đa năng"/>
    <s v="Chuyển khoản Ngân Hàng"/>
    <s v="Ngân hàng hoặc Ví khác"/>
    <s v="LE DONG TIEN LEN chuyen tien FT25246495882083.CT tu 19036924723012 VND-TGTT-LE DONG TIEN LEN tai TCB"/>
    <s v="chulong101tqd"/>
    <x v="32"/>
  </r>
  <r>
    <s v="02-09-2025 08:37:40"/>
    <s v="qrc-MOMOJQKW20230803-3f5674b5-08ad-4012-8c73-cc2aadcf5264"/>
    <s v="qrc-MOMOJQKW20230803-3f5674b5-08ad-4012-8c73-cc2aadcf5264"/>
    <n v="99488893480"/>
    <s v="Thành công"/>
    <s v="Nguyễn Quốc Đạt"/>
    <s v="****9894"/>
    <s v="Thanh toán"/>
    <n v="36000"/>
    <s v=""/>
    <s v="QR Code tĩnh đa năng"/>
    <s v="Ví MoMo"/>
    <s v="Ví MoMo"/>
    <s v="Thanh toán cho  CÀ PHÊ MUỐI CHÚ LONG - 187 LẠC LONG QUÂN"/>
    <s v="chulong187llq"/>
    <x v="16"/>
  </r>
  <r>
    <s v="02-09-2025 08:36:34"/>
    <s v="970454_V09025245BFTVG2AEMS9F655465"/>
    <s v="970454_V09025245BFTVG2AEMS9F655465"/>
    <n v="99488488982"/>
    <s v="Thành công"/>
    <s v="NGUYEN VAN BINH"/>
    <s v=""/>
    <s v="Chuyển khoản"/>
    <n v="18000"/>
    <s v=""/>
    <s v="QR Code tĩnh đa năng"/>
    <s v="Chuyển khoản Ngân Hàng"/>
    <s v="Ngân hàng hoặc Ví khác"/>
    <s v="MBVCB.10764713192.5245BFTVG2AEMS9F.NGUYEN VAN BINH chuyen tien.CT tu 0181003425314 NGUYEN VAN BINH toi 99MM23356M93020162 MOMO_CA PHE MUOI CHU LONG tai BVBank"/>
    <s v="cfmuoitruongdinh"/>
    <x v="9"/>
  </r>
  <r>
    <s v="02-09-2025 08:36:18"/>
    <s v="970454_V09025245IBT1kJQ31GDQ958128"/>
    <s v="970454_V09025245IBT1kJQ31GDQ958128"/>
    <n v="99488197516"/>
    <s v="Thành công"/>
    <s v="DO TAN TAI"/>
    <s v=""/>
    <s v="Chuyển khoản"/>
    <n v="72000"/>
    <s v=""/>
    <s v="QR Code tĩnh đa năng"/>
    <s v="Chuyển khoản Ngân Hàng"/>
    <s v="Ngân hàng hoặc Ví khác"/>
    <s v="DO TAN TAI chuyen tien FT25246008915502.CT tu 4756596789 DO TAN TAI tai TCB"/>
    <s v="chulongcmt8"/>
    <x v="29"/>
  </r>
  <r>
    <s v="02-09-2025 08:36:07"/>
    <s v="qrc-MOMOJQKW20230803-4b5a54f7-7bed-4f35-9988-c45c19cc60ab"/>
    <s v="qrc-MOMOJQKW20230803-4b5a54f7-7bed-4f35-9988-c45c19cc60ab"/>
    <n v="99488708827"/>
    <s v="Thành công"/>
    <s v="Thái Nguyễn Khôi"/>
    <s v="****9337"/>
    <s v="Thanh toán"/>
    <n v="40000"/>
    <s v=""/>
    <s v="QR Code tĩnh đa năng"/>
    <s v="Ví MoMo"/>
    <s v="Ví MoMo"/>
    <s v="Thanh toán cho  CÀ PHÊ MUỐI CHÚ LONG CLASSIC"/>
    <s v="cfmuoichulongclassic"/>
    <x v="0"/>
  </r>
  <r>
    <s v="02-09-2025 08:35:32"/>
    <s v="970454_V09025245IBT1dWLMRL6H559919"/>
    <s v="970454_V09025245IBT1dWLMRL6H559919"/>
    <n v="99488196482"/>
    <s v="Thành công"/>
    <s v="MBBANK IBFT"/>
    <s v=""/>
    <s v="Chuyển khoản"/>
    <n v="50000"/>
    <s v=""/>
    <s v="QR Code tĩnh đa năng"/>
    <s v="Chuyển khoản Ngân Hàng"/>
    <s v="Ngân hàng hoặc Ví khác"/>
    <s v="BUI THI THUY QUYEN chuyen tien.CT tu 990119936868 MBBANK IBFT tai MB"/>
    <s v="cfmuoivvkiet"/>
    <x v="40"/>
  </r>
  <r>
    <s v="02-09-2025 08:35:31"/>
    <s v="970454_V09025245BFTVG2AEMVMV648800"/>
    <s v="970454_V09025245BFTVG2AEMVMV648800"/>
    <n v="99488196474"/>
    <s v="Thành công"/>
    <s v="LE MINH QUANG"/>
    <s v=""/>
    <s v="Chuyển khoản"/>
    <n v="48000"/>
    <s v=""/>
    <s v="QR Code tĩnh đa năng"/>
    <s v="Chuyển khoản Ngân Hàng"/>
    <s v="Ngân hàng hoặc Ví khác"/>
    <s v="MBVCB.10764699232.5245BFTVG2AEMVMV.LE MINH QUANG chuyen tien.CT tu 0561003926222 LE MINH QUANG toi 99MM24313M94001808 MOMO_CA PHE MUOI CHU LONG tai BVBank"/>
    <s v="chulonghvb"/>
    <x v="28"/>
  </r>
  <r>
    <s v="02-09-2025 08:35:30"/>
    <s v="970454_V09025245IBT1kJQ31YWQ955259"/>
    <s v="970454_V09025245IBT1kJQ31YWQ955259"/>
    <n v="99488196431"/>
    <s v="Thành công"/>
    <s v="VND-TGTT-LUU THI MY HANH"/>
    <s v=""/>
    <s v="Chuyển khoản"/>
    <n v="18000"/>
    <s v=""/>
    <s v="QR Code tĩnh đa năng"/>
    <s v="Chuyển khoản Ngân Hàng"/>
    <s v="Ngân hàng hoặc Ví khác"/>
    <s v="LUU THI MY HANH chuyen tien FT25246059146311.CT tu 19037826783011 VND-TGTT-LUU THI MY HANH tai TCB"/>
    <s v="chulong17ntt"/>
    <x v="15"/>
  </r>
  <r>
    <s v="02-09-2025 08:35:13"/>
    <s v="NKWL14K7DHQKP0BO0T0J"/>
    <s v="NKWL14K7DHQKP0BO0T0J"/>
    <n v="99488196085"/>
    <s v="Thành công"/>
    <s v="LE VAN TINH"/>
    <s v=""/>
    <s v="Chuyển khoản"/>
    <n v="36000"/>
    <s v=""/>
    <s v="QR Code động đa năng"/>
    <s v="Chuyển khoản Ngân Hàng"/>
    <s v="Ngân hàng hoặc Ví khác"/>
    <s v="NKWL14K7DHQKP0BO0T0J"/>
    <s v="cfmuoichulongkvc"/>
    <x v="27"/>
  </r>
  <r>
    <s v="02-09-2025 08:35:03"/>
    <s v="970454_V09025245IBT1dWLMR6TE558027"/>
    <s v="970454_V09025245IBT1dWLMR6TE558027"/>
    <n v="99488195864"/>
    <s v="Thành công"/>
    <s v="MBBANK IBFT"/>
    <s v=""/>
    <s v="Chuyển khoản"/>
    <n v="18000"/>
    <s v=""/>
    <s v="QR Code tĩnh đa năng"/>
    <s v="Chuyển khoản Ngân Hàng"/>
    <s v="Ngân hàng hoặc Ví khác"/>
    <s v="NGUYEN THANH BINH chuyen tien.CT tu 0397359576 MBBANK IBFT tai MB"/>
    <s v="cfmuoithanhnhan"/>
    <x v="6"/>
  </r>
  <r>
    <s v="02-09-2025 08:34:36"/>
    <s v="970454_V09025245IBT1fWUWWPKL642646"/>
    <s v="970454_V09025245IBT1fWUWWPKL642646"/>
    <n v="99488195292"/>
    <s v="Thành công"/>
    <s v="NGUYEN TRI THUC"/>
    <s v=""/>
    <s v="Chuyển khoản"/>
    <n v="25000"/>
    <s v=""/>
    <s v="QR Code tĩnh đa năng"/>
    <s v="Chuyển khoản Ngân Hàng"/>
    <s v="Ngân hàng hoặc Ví khác"/>
    <s v="MBVCB.10764691214.642646.NGUYEN TRI THUC chuyen tien.CT tu 1019892427 NGUYEN TRI THUC toi 99MM24158M57035143 MOMO_CA PHE MUOI CHU LONG tai BVBank"/>
    <s v="chulong101tqd"/>
    <x v="32"/>
  </r>
  <r>
    <s v="02-09-2025 08:34:30"/>
    <s v="qrc-MOMOJQKW20230803-a2975fd9-ddde-4e8f-9a0d-24202c9a43ea"/>
    <s v="qrc-MOMOJQKW20230803-a2975fd9-ddde-4e8f-9a0d-24202c9a43ea"/>
    <n v="99488616065"/>
    <s v="Thành công"/>
    <s v="Cao Thị Thủy Tiên"/>
    <s v="****0739"/>
    <s v="Thanh toán"/>
    <n v="50000"/>
    <s v=""/>
    <s v="QR Code tĩnh đa năng"/>
    <s v="Ví MoMo"/>
    <s v="Ví MoMo"/>
    <s v="Thanh toán cho  CÀ PHÊ MUỐI CHÚ LONG - 421 CỘNG HÒA"/>
    <s v="chulong421ch"/>
    <x v="41"/>
  </r>
  <r>
    <s v="02-09-2025 08:34:10"/>
    <s v="970454_V09025245BFTVG2AEMEUP640089"/>
    <s v="970454_V09025245BFTVG2AEMEUP640089"/>
    <n v="99488194724"/>
    <s v="Thành công"/>
    <s v="VO THIET QUAN"/>
    <s v=""/>
    <s v="Chuyển khoản"/>
    <n v="25000"/>
    <s v=""/>
    <s v="QR Code tĩnh đa năng"/>
    <s v="Chuyển khoản Ngân Hàng"/>
    <s v="Ngân hàng hoặc Ví khác"/>
    <s v="MBVCB.10764688915.5245BFTVG2AEMEUP.VO THIET QUAN chuyen tien.CT tu 1032293316 VO THIET QUAN toi 99MM24313M19001759 MOMO_CA PHE MUOI CHU LONG tai BVBank"/>
    <s v="chulong421ch"/>
    <x v="41"/>
  </r>
  <r>
    <s v="02-09-2025 08:33:40"/>
    <s v="970454_V09025245IBT1kJQ311JB948648"/>
    <s v="970454_V09025245IBT1kJQ311JB948648"/>
    <n v="99488194055"/>
    <s v="Thành công"/>
    <s v="VND-TGTT-NGUYEN THI MINH NGUYET"/>
    <s v=""/>
    <s v="Chuyển khoản"/>
    <n v="25000"/>
    <s v=""/>
    <s v="QR Code tĩnh đa năng"/>
    <s v="Chuyển khoản Ngân Hàng"/>
    <s v="Ngân hàng hoặc Ví khác"/>
    <s v="NGUYEN THI MINH NGUYET chuyen tien FT25246623798007.CT tu 11522418089014 VND-TGTT-NGUYEN THI MINH NGUYET tai TCB"/>
    <s v="cfmuoitruongdinh"/>
    <x v="9"/>
  </r>
  <r>
    <s v="02-09-2025 08:33:15"/>
    <s v="970454_V09025245IBT1cWJZVI5T842104"/>
    <s v="970454_V09025245IBT1cWJZVI5T842104"/>
    <n v="99488193565"/>
    <s v="Thành công"/>
    <s v="LE HUYNH MY PHUONG"/>
    <s v=""/>
    <s v="Chuyển khoản"/>
    <n v="106000"/>
    <s v=""/>
    <s v="QR Code tĩnh đa năng"/>
    <s v="Chuyển khoản Ngân Hàng"/>
    <s v="Ngân hàng hoặc Ví khác"/>
    <s v="QR - LE HUYNH MY PHUONG chuyen tien.CT tu 107875026150 LE HUYNH MY PHUONG tai Vietin"/>
    <s v="cfmuoidthidi"/>
    <x v="8"/>
  </r>
  <r>
    <s v="02-09-2025 08:32:58"/>
    <s v="970454_V09025245BFTVG2AEMUAL632490"/>
    <s v="970454_V09025245BFTVG2AEMUAL632490"/>
    <n v="99488193095"/>
    <s v="Thành công"/>
    <s v="VU THI THANH THAO"/>
    <s v=""/>
    <s v="Chuyển khoản"/>
    <n v="36000"/>
    <s v=""/>
    <s v="QR Code tĩnh đa năng"/>
    <s v="Chuyển khoản Ngân Hàng"/>
    <s v="Ngân hàng hoặc Ví khác"/>
    <s v="MBVCB.10764672300.5245BFTVG2AEMUAL.VU THI THANH THAO chuyen tien.CT tu 1012656080 VU THI THANH THAO toi 99MM24302M91010043 MOMO_CA PHE MUOI CHU LONG tai BVBank"/>
    <s v="chulonghhg"/>
    <x v="26"/>
  </r>
  <r>
    <s v="02-09-2025 08:32:28"/>
    <s v="970454_V09025245BFTVG2AEM42L629250"/>
    <s v="970454_V09025245BFTVG2AEM42L629250"/>
    <n v="99487911696"/>
    <s v="Thành công"/>
    <s v="DANG THI MAI TRINH"/>
    <s v=""/>
    <s v="Chuyển khoản"/>
    <n v="50000"/>
    <s v=""/>
    <s v="QR Code tĩnh đa năng"/>
    <s v="Chuyển khoản Ngân Hàng"/>
    <s v="Ngân hàng hoặc Ví khác"/>
    <s v="MBVCB.10764669489.5245BFTVG2AEM42L.DANG THI MAI TRINH chuyen tien.CT tu 1042686247 DANG THI MAI TRINH toi 99MM23359M24026959 MOMO_CA PHE MUOI CHU LONG tai BVBank"/>
    <s v="cfmuoitrangbom"/>
    <x v="2"/>
  </r>
  <r>
    <s v="02-09-2025 08:32:20"/>
    <s v="2Y9KQ420QJ5QNV8U0I1J"/>
    <s v="2Y9KQ420QJ5QNV8U0I1J"/>
    <n v="99487911376"/>
    <s v="Thành công"/>
    <s v="NGUYEN VU THANH AN"/>
    <s v=""/>
    <s v="Chuyển khoản"/>
    <n v="100000"/>
    <s v=""/>
    <s v="QR Code động đa năng"/>
    <s v="Chuyển khoản Ngân Hàng"/>
    <s v="Ngân hàng hoặc Ví khác"/>
    <s v="2Y9KQ420QJ5QNV8U0I1J"/>
    <s v="chulong601tn"/>
    <x v="20"/>
  </r>
  <r>
    <s v="02-09-2025 08:31:38"/>
    <s v="970454_V09025245IBT1iWM3LUH4991953"/>
    <s v="970454_V09025245IBT1iWM3LUH4991953"/>
    <n v="99487910409"/>
    <s v="Thành công"/>
    <s v="LE VAN GIANG"/>
    <s v=""/>
    <s v="Chuyển khoản"/>
    <n v="45000"/>
    <s v=""/>
    <s v="QR Code tĩnh đa năng"/>
    <s v="Chuyển khoản Ngân Hàng"/>
    <s v="Ngân hàng hoặc Ví khác"/>
    <s v="LE VAN GIANG chuyen tien.CT tu 0933072643 LE VAN GIANG tai VPBank"/>
    <s v="chulong67hg"/>
    <x v="4"/>
  </r>
  <r>
    <s v="02-09-2025 08:31:37"/>
    <s v="qrc-MOMOJQKW20230803-ef2a17a7-2c7a-47bb-a9a9-b027c7707e59"/>
    <s v="qrc-MOMOJQKW20230803-ef2a17a7-2c7a-47bb-a9a9-b027c7707e59"/>
    <n v="99488318422"/>
    <s v="Thành công"/>
    <s v="Lý Vĩnh Phú"/>
    <s v="****7664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08:31:20"/>
    <s v="970454_V09025245IBT1kJQ3JKCF940424"/>
    <s v="970454_V09025245IBT1kJQ3JKCF940424"/>
    <n v="99487909991"/>
    <s v="Thành công"/>
    <s v="VND-TGTT-DAO MINH DUYEN"/>
    <s v=""/>
    <s v="Chuyển khoản"/>
    <n v="63000"/>
    <s v=""/>
    <s v="QR Code tĩnh đa năng"/>
    <s v="Chuyển khoản Ngân Hàng"/>
    <s v="Ngân hàng hoặc Ví khác"/>
    <s v="DAO MINH DUYEN chuyen tien FT25246860304007.CT tu 19034176208018 VND-TGTT-DAO MINH DUYEN tai TCB"/>
    <s v="cfmuoitruongdinh"/>
    <x v="9"/>
  </r>
  <r>
    <s v="02-09-2025 08:31:15"/>
    <s v="qrc-MOMOJQKW20230803-e20cef85-b532-4fd6-8e9b-42ff44a532f6"/>
    <s v="qrc-MOMOJQKW20230803-e20cef85-b532-4fd6-8e9b-42ff44a532f6"/>
    <n v="99488252203"/>
    <s v="Thành công"/>
    <s v="Châu Quang Thành"/>
    <s v="****8010"/>
    <s v="Thanh toán"/>
    <n v="18000"/>
    <s v=""/>
    <s v="QR Code tĩnh đa năng"/>
    <s v="Ví MoMo"/>
    <s v="Ví MoMo"/>
    <s v="Thanh toán cho  CÀ PHÊ MUỐI CHÚ LONG - 187 LẠC LONG QUÂN"/>
    <s v="chulong187llq"/>
    <x v="16"/>
  </r>
  <r>
    <s v="02-09-2025 08:31:11"/>
    <s v="970454_V09025245IBT1kJQ3J7DT939965"/>
    <s v="970454_V09025245IBT1kJQ3J7DT939965"/>
    <n v="99487809780"/>
    <s v="Thành công"/>
    <s v="HUYNH PHUC THACH"/>
    <s v=""/>
    <s v="Chuyển khoản"/>
    <n v="25000"/>
    <s v=""/>
    <s v="QR Code tĩnh đa năng"/>
    <s v="Chuyển khoản Ngân Hàng"/>
    <s v="Ngân hàng hoặc Ví khác"/>
    <s v="HUYNH PHUC THACH chuyen tien FT25246239571068.CT tu 8272020402 HUYNH PHUC THACH tai TCB"/>
    <s v="chulong17ntt"/>
    <x v="15"/>
  </r>
  <r>
    <s v="02-09-2025 08:30:48"/>
    <s v="970454_V09025245IBT1kJQ3J4TF938637"/>
    <s v="970454_V09025245IBT1kJQ3J4TF938637"/>
    <n v="99487809281"/>
    <s v="Thành công"/>
    <s v="VND-TGTT-NGUYEN THI KY DUYEN"/>
    <s v=""/>
    <s v="Chuyển khoản"/>
    <n v="25000"/>
    <s v=""/>
    <s v="QR Code tĩnh đa năng"/>
    <s v="Chuyển khoản Ngân Hàng"/>
    <s v="Ngân hàng hoặc Ví khác"/>
    <s v="NGUYEN THI KY DUYEN chuyen tien FT25246730286215.CT tu 19036970269016 VND-TGTT-NGUYEN THI KY DUYEN tai TCB"/>
    <s v="chulong68"/>
    <x v="1"/>
  </r>
  <r>
    <s v="02-09-2025 08:29:55"/>
    <s v="970454_V09025245IBT1eWKCCIU9621348"/>
    <s v="970454_V09025245IBT1eWKCCIU9621348"/>
    <n v="99487808119"/>
    <s v="Thành công"/>
    <s v="BUI KIM DUNG"/>
    <s v=""/>
    <s v="Chuyển khoản"/>
    <n v="38000"/>
    <s v=""/>
    <s v="QR Code tĩnh đa năng"/>
    <s v="Chuyển khoản Ngân Hàng"/>
    <s v="Ngân hàng hoặc Ví khác"/>
    <s v="BUI KIM DUNG Chuyen tien cf.CT tu 2160624730 BUI KIM DUNG  tai BIDV"/>
    <s v="cfmuoithanhnhan"/>
    <x v="6"/>
  </r>
  <r>
    <s v="02-09-2025 08:29:53"/>
    <s v="qrc-MOMOJQKW20230803-1fe67223-152c-4978-9e05-16d4bf59157c"/>
    <s v="qrc-MOMOJQKW20230803-1fe67223-152c-4978-9e05-16d4bf59157c"/>
    <n v="99488056502"/>
    <s v="Thành công"/>
    <s v="Lê Hà Cẩm Huỳnh"/>
    <s v="****3285"/>
    <s v="Thanh toán"/>
    <n v="72000"/>
    <s v=""/>
    <s v="QR Code tĩnh Emvco"/>
    <s v="Ví MoMo"/>
    <s v="Ví MoMo"/>
    <s v="Thanh toán cho  CÀ PHÊ MUỐI CHÚ LONG - 87 HOÀNG HOA THÁM - VŨNG TÀU"/>
    <s v="chulong87hht"/>
    <x v="45"/>
  </r>
  <r>
    <s v="02-09-2025 08:29:52"/>
    <s v="970454_V09025245BFTVG2AEM8RU612566"/>
    <s v="970454_V09025245BFTVG2AEM8RU612566"/>
    <n v="99487808070"/>
    <s v="Thành công"/>
    <s v="DANG TRAN GIA HUNG"/>
    <s v=""/>
    <s v="Chuyển khoản"/>
    <n v="25000"/>
    <s v=""/>
    <s v="QR Code tĩnh đa năng"/>
    <s v="Chuyển khoản Ngân Hàng"/>
    <s v="Ngân hàng hoặc Ví khác"/>
    <s v="MBVCB.10764655063.5245BFTVG2AEM8RU.DANG TRAN GIA HUNG chuyen tien.CT tu 1045374233 DANG TRAN GIA HUNG toi 99MM23359M33026968 MOMO_CA PHE MUOI CHU LONG tai BVBank"/>
    <s v="cfmuoihodieu"/>
    <x v="19"/>
  </r>
  <r>
    <s v="02-09-2025 08:29:50"/>
    <s v="970454_V09025245IBT1iWM3L9PR989860"/>
    <s v="970454_V09025245IBT1iWM3L9PR989860"/>
    <n v="99487808029"/>
    <s v="Thành công"/>
    <s v="NGUYEN DUONG THANH TRI"/>
    <s v=""/>
    <s v="Chuyển khoản"/>
    <n v="51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29:45"/>
    <s v="NKWL14K7D3H2TEK2013C"/>
    <s v="NKWL14K7D3H2TEK2013C"/>
    <n v="99488089540"/>
    <s v="Thành công"/>
    <s v="Nguyễn Mạnh Quỳnh"/>
    <s v="****6305"/>
    <s v="Thanh toán"/>
    <n v="18000"/>
    <s v=""/>
    <s v="QR Code động đa năng"/>
    <s v="Ví MoMo"/>
    <s v="Ví MoMo"/>
    <s v="NKWL14K7D3H2TEK2013C"/>
    <s v="cfmuoichulongkvc"/>
    <x v="27"/>
  </r>
  <r>
    <s v="02-09-2025 08:28:51"/>
    <s v="970454_V09025245BFTVG2AEMM2G605896"/>
    <s v="970454_V09025245BFTVG2AEMM2G605896"/>
    <n v="99487806760"/>
    <s v="Thành công"/>
    <s v="PHAN THI KIEU LINH"/>
    <s v=""/>
    <s v="Chuyển khoản"/>
    <n v="50000"/>
    <s v=""/>
    <s v="QR Code tĩnh đa năng"/>
    <s v="Chuyển khoản Ngân Hàng"/>
    <s v="Ngân hàng hoặc Ví khác"/>
    <s v="MBVCB.10764639701.5245BFTVG2AEMM2G.PHAN THI KIEU LINH chuyen tien.CT tu 0531002540841 PHAN THI KIEU LINH toi 99MM24107M06044203 MOMO_CA PHE MUOI CHU LONG tai BVBank"/>
    <s v="cfmuoivovkiet"/>
    <x v="46"/>
  </r>
  <r>
    <s v="02-09-2025 08:27:49"/>
    <s v="970454_V09025245IBT1iWM3HR5P495029"/>
    <s v="970454_V09025245IBT1iWM3HR5P495029"/>
    <n v="99487516003"/>
    <s v="Thành công"/>
    <s v="NGUYEN THI NHU QUYNH"/>
    <s v=""/>
    <s v="Chuyển khoản"/>
    <n v="54000"/>
    <s v=""/>
    <s v="QR Code tĩnh đa năng"/>
    <s v="Chuyển khoản Ngân Hàng"/>
    <s v="Ngân hàng hoặc Ví khác"/>
    <s v="Nguyen Thi Nhu Quynh chuyen tien QR.CT tu 00004087491 NGUYEN THI NHU QUYNH tai TPBank"/>
    <s v="cfmuoileduan"/>
    <x v="13"/>
  </r>
  <r>
    <s v="02-09-2025 08:27:44"/>
    <s v="970454_V09025245IBT1eWKC1NNV606398"/>
    <s v="970454_V09025245IBT1eWKC1NNV606398"/>
    <n v="99487515897"/>
    <s v="Thành công"/>
    <s v="NGUYEN DUONG THUY DUNG"/>
    <s v=""/>
    <s v="Chuyển khoản"/>
    <n v="47000"/>
    <s v=""/>
    <s v="QR Code tĩnh đa năng"/>
    <s v="Chuyển khoản Ngân Hàng"/>
    <s v="Ngân hàng hoặc Ví khác"/>
    <s v="NGUYEN DUONG THUY DUNG Chuyen tien.CT tu 1680478186 NGUYEN DUONG THUY DUNG  tai BIDV"/>
    <s v="chulong421ch"/>
    <x v="41"/>
  </r>
  <r>
    <s v="02-09-2025 08:27:31"/>
    <s v="970454_V09025245IBT1kJQ3WRQR927171"/>
    <s v="970454_V09025245IBT1kJQ3WRQR927171"/>
    <n v="99487515631"/>
    <s v="Thành công"/>
    <s v="VND-TGTT-LE THUY DUNG"/>
    <s v=""/>
    <s v="Chuyển khoản"/>
    <n v="20000"/>
    <s v=""/>
    <s v="QR Code tĩnh đa năng"/>
    <s v="Chuyển khoản Ngân Hàng"/>
    <s v="Ngân hàng hoặc Ví khác"/>
    <s v="LE THUY DUNG transfers FT25246903747087.CT tu 19030829425669 VND-TGTT-LE THUY DUNG tai TCB"/>
    <s v="cfmuoithanhnhan"/>
    <x v="6"/>
  </r>
  <r>
    <s v="02-09-2025 08:27:19"/>
    <s v="970454_V09025245IBT1jWWUT23I012567"/>
    <s v="970454_V09025245IBT1jWWUT23I012567"/>
    <n v="99487515388"/>
    <s v="Thành công"/>
    <s v="NGUYEN SANH MINH CHUONG"/>
    <s v=""/>
    <s v="Chuyển khoản"/>
    <n v="18000"/>
    <s v=""/>
    <s v="QR Code tĩnh đa năng"/>
    <s v="Chuyển khoản Ngân Hàng"/>
    <s v="Ngân hàng hoặc Ví khác"/>
    <s v="NGUYEN SANH MINH CHUONG CHUYEN KHOAN-020925-08:27:18 012567.CT tu 44469257 NGUYEN SANH MINH CHUONG tai ACB"/>
    <s v="chulong187llq"/>
    <x v="16"/>
  </r>
  <r>
    <s v="02-09-2025 08:27:13"/>
    <s v="970454_V09025245IBT1iWM3H3W7986968"/>
    <s v="970454_V09025245IBT1iWM3H3W7986968"/>
    <n v="99487515253"/>
    <s v="Thành công"/>
    <s v="TO LAN ANH"/>
    <s v=""/>
    <s v="Chuyển khoản"/>
    <n v="50000"/>
    <s v=""/>
    <s v="QR Code tĩnh đa năng"/>
    <s v="Chuyển khoản Ngân Hàng"/>
    <s v="Ngân hàng hoặc Ví khác"/>
    <s v="TO LAN ANH chuyen tien.CT tu 185568997 TO LAN ANH tai VPBank"/>
    <s v="chulong161ntt"/>
    <x v="37"/>
  </r>
  <r>
    <s v="02-09-2025 08:27:08"/>
    <s v="970454_V09025245IBT1jWWUT2YN012319"/>
    <s v="970454_V09025245IBT1jWWUT2YN012319"/>
    <n v="99487515143"/>
    <s v="Thành công"/>
    <s v="NGUYEN THI NGHIA"/>
    <s v=""/>
    <s v="Chuyển khoản"/>
    <n v="50000"/>
    <s v=""/>
    <s v="QR Code tĩnh đa năng"/>
    <s v="Chuyển khoản Ngân Hàng"/>
    <s v="Ngân hàng hoặc Ví khác"/>
    <s v="NGUYEN THI NGHIA CHUYEN KHOAN-020925-08:27:07 012319.CT tu 45408917 NGUYEN THI NGHIA tai ACB"/>
    <s v="chulong67hg"/>
    <x v="4"/>
  </r>
  <r>
    <s v="02-09-2025 08:27:07"/>
    <s v="970454_V09025245IBT1kJQ3WF5C925765"/>
    <s v="970454_V09025245IBT1kJQ3WF5C925765"/>
    <n v="99487515109"/>
    <s v="Thành công"/>
    <s v="VND-TGTT-LE THUY DUNG"/>
    <s v=""/>
    <s v="Chuyển khoản"/>
    <n v="20000"/>
    <s v=""/>
    <s v="QR Code tĩnh đa năng"/>
    <s v="Chuyển khoản Ngân Hàng"/>
    <s v="Ngân hàng hoặc Ví khác"/>
    <s v="LE THUY DUNG transfers FT25246412541040.CT tu 19030829425669 VND-TGTT-LE THUY DUNG tai TCB"/>
    <s v="cfmuoithanhnhan"/>
    <x v="6"/>
  </r>
  <r>
    <s v="02-09-2025 08:26:49"/>
    <s v="qrc-MOMOJQKW20230803-568bd3fa-86a1-42ab-a223-f8ef195e9cde"/>
    <s v="qrc-MOMOJQKW20230803-568bd3fa-86a1-42ab-a223-f8ef195e9cde"/>
    <n v="99487916369"/>
    <s v="Thành công"/>
    <s v="Võ Thạch Kim Ngân"/>
    <s v="****440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8:26:42"/>
    <s v="970454_V09025245IBT1dWLMXDV4526705"/>
    <s v="970454_V09025245IBT1dWLMXDV4526705"/>
    <n v="99487514609"/>
    <s v="Thành công"/>
    <s v="MBBANK IBFT"/>
    <s v=""/>
    <s v="Chuyển khoản"/>
    <n v="25000"/>
    <s v=""/>
    <s v="QR Code tĩnh đa năng"/>
    <s v="Chuyển khoản Ngân Hàng"/>
    <s v="Ngân hàng hoặc Ví khác"/>
    <s v="NGUYEN QUANG MINH chuyen tien.CT tu 0384277528 MBBANK IBFT tai MB"/>
    <s v="cfmuoitinhlo8"/>
    <x v="51"/>
  </r>
  <r>
    <s v="02-09-2025 08:26:36"/>
    <s v="qrc-MOMOJQKW20230803-2cd31bea-e831-468f-a58f-4ff83a6a344b"/>
    <s v="qrc-MOMOJQKW20230803-2cd31bea-e831-468f-a58f-4ff83a6a344b"/>
    <n v="99487914467"/>
    <s v="Thành công"/>
    <s v="Dương Như Thọ"/>
    <s v="****5575"/>
    <s v="Thanh toán"/>
    <n v="36000"/>
    <s v=""/>
    <s v="QR Code tĩnh đa năng"/>
    <s v="Ví MoMo"/>
    <s v="Ví MoMo"/>
    <s v="Thanh toán tại cửa hàng Cà Phê Muối Chú Long - Trà Vinh"/>
    <s v="cfmuoitravinh"/>
    <x v="39"/>
  </r>
  <r>
    <s v="02-09-2025 08:26:17"/>
    <s v="970454_V09025245IBT1iWM3HHVR986029"/>
    <s v="970454_V09025245IBT1iWM3HHVR986029"/>
    <n v="99487514081"/>
    <s v="Thành công"/>
    <s v="NGUYEN TRUNG NGUYEN"/>
    <s v=""/>
    <s v="Chuyển khoản"/>
    <n v="18000"/>
    <s v=""/>
    <s v="QR Code tĩnh đa năng"/>
    <s v="Chuyển khoản Ngân Hàng"/>
    <s v="Ngân hàng hoặc Ví khác"/>
    <s v="NGUYEN TRUNG NGUYEN chuyen tien.CT tu 0907036200 NGUYEN TRUNG NGUYEN tai VPBank"/>
    <s v="cfmuointrtruc"/>
    <x v="12"/>
  </r>
  <r>
    <s v="02-09-2025 08:26:14"/>
    <s v="970454_V09025245BFTVG2AEMYCL590416"/>
    <s v="970454_V09025245BFTVG2AEMYCL590416"/>
    <n v="99487514043"/>
    <s v="Thành công"/>
    <s v="HO THI PHUONG THAO"/>
    <s v=""/>
    <s v="Chuyển khoản"/>
    <n v="22000"/>
    <s v=""/>
    <s v="QR Code tĩnh đa năng"/>
    <s v="Chuyển khoản Ngân Hàng"/>
    <s v="Ngân hàng hoặc Ví khác"/>
    <s v="MBVCB.10764617466.5245BFTVG2AEMYCL.HO THI PHUONG THAO chuyen tien.CT tu 9911388006 HO THI PHUONG THAO toi 99MM23359M66019058 MOMO_CA PHE MUOI CHU LONG tai BVBank"/>
    <s v="cfmuoiqtr"/>
    <x v="17"/>
  </r>
  <r>
    <s v="02-09-2025 08:26:08"/>
    <s v="970454_V09025245IBT1dWLMX2QT533704"/>
    <s v="970454_V09025245IBT1dWLMX2QT533704"/>
    <n v="99487513926"/>
    <s v="Thành công"/>
    <s v="MBBANK IBFT"/>
    <s v=""/>
    <s v="Chuyển khoản"/>
    <n v="25000"/>
    <s v=""/>
    <s v="QR Code tĩnh đa năng"/>
    <s v="Chuyển khoản Ngân Hàng"/>
    <s v="Ngân hàng hoặc Ví khác"/>
    <s v="NGUYEN LE HOAI AN chuyen tien.CT tu 386200510 MBBANK IBFT tai MB"/>
    <s v="chulong07bl"/>
    <x v="24"/>
  </r>
  <r>
    <s v="02-09-2025 08:26:04"/>
    <s v="970454_V09025245BFTVG2AEMLDU589352"/>
    <s v="970454_V09025245BFTVG2AEMLDU589352"/>
    <n v="99487513826"/>
    <s v="Thành công"/>
    <s v="TRUONG THI MY HA"/>
    <s v=""/>
    <s v="Chuyển khoản"/>
    <n v="90000"/>
    <s v=""/>
    <s v="QR Code tĩnh đa năng"/>
    <s v="Chuyển khoản Ngân Hàng"/>
    <s v="Ngân hàng hoặc Ví khác"/>
    <s v="MBVCB.10764616643.5245BFTVG2AEMLDU.TRUONG THI MY HA chuyen tien.CT tu 1023081487 TRUONG THI MY HA toi 99MM25063M04000529 MOMO_CA PHE MUOI CHU LONG tai BVBank"/>
    <s v="cfmuoidthidi"/>
    <x v="8"/>
  </r>
  <r>
    <s v="02-09-2025 08:25:44"/>
    <s v="970454_V09025245IBT1dWLMXJ4A523174"/>
    <s v="970454_V09025245IBT1dWLMXJ4A523174"/>
    <n v="99487513475"/>
    <s v="Thành công"/>
    <s v="MBBANK IBFT"/>
    <s v=""/>
    <s v="Chuyển khoản"/>
    <n v="22000"/>
    <s v=""/>
    <s v="QR Code tĩnh đa năng"/>
    <s v="Chuyển khoản Ngân Hàng"/>
    <s v="Ngân hàng hoặc Ví khác"/>
    <s v="TRAN NGOC PHUONG UYEN chuyen tien.CT tu 0562388281 MBBANK IBFT tai MB"/>
    <s v="cfmuoitinhlo8"/>
    <x v="51"/>
  </r>
  <r>
    <s v="02-09-2025 08:25:43"/>
    <s v="970454_V09025245IBT1jWWUTJWJ010754"/>
    <s v="970454_V09025245IBT1jWWUTJWJ010754"/>
    <n v="99487513451"/>
    <s v="Thành công"/>
    <s v="LE VIET NAM"/>
    <s v=""/>
    <s v="Chuyển khoản"/>
    <n v="25000"/>
    <s v=""/>
    <s v="QR Code tĩnh đa năng"/>
    <s v="Chuyển khoản Ngân Hàng"/>
    <s v="Ngân hàng hoặc Ví khác"/>
    <s v="LE VIET NAM CHUYEN KHOAN-020925-08:25:42 010754.CT tu 24424807 LE VIET NAM tai ACB"/>
    <s v="cfmuoithungdao"/>
    <x v="11"/>
  </r>
  <r>
    <s v="02-09-2025 08:25:10"/>
    <s v="970454_V09025245BFTVG2AE157T583887"/>
    <s v="970454_V09025245BFTVG2AE157T583887"/>
    <n v="99487512765"/>
    <s v="Thành công"/>
    <s v="PHAN NGOC HUYEN"/>
    <s v=""/>
    <s v="Chuyển khoản"/>
    <n v="54000"/>
    <s v=""/>
    <s v="QR Code tĩnh đa năng"/>
    <s v="Chuyển khoản Ngân Hàng"/>
    <s v="Ngân hàng hoặc Ví khác"/>
    <s v="MBVCB.10764607172.5245BFTVG2AE157T.PHAN NGOC HUYEN chuyen tien.CT tu 1031610137 PHAN NGOC HUYEN toi 99MM23298M25037293 MOMO_CA PHE MUOI CHU LONG tai BVBank"/>
    <s v="chulong884phuriengdo"/>
    <x v="14"/>
  </r>
  <r>
    <s v="02-09-2025 08:25:05"/>
    <s v="qrc-MOMOJQKW20230803-58f5737f-e20d-4e21-93ff-c572b82208a9"/>
    <s v="qrc-MOMOJQKW20230803-58f5737f-e20d-4e21-93ff-c572b82208a9"/>
    <n v="99487654751"/>
    <s v="Thành công"/>
    <s v="Hà Thị Lan Anh"/>
    <s v="****7155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08:25:02"/>
    <s v="970454_V09025245BFTVG2AE15XJ582606"/>
    <s v="970454_V09025245BFTVG2AE15XJ582606"/>
    <n v="99487512576"/>
    <s v="Thành công"/>
    <s v="NGUYEN VAN DUC"/>
    <s v=""/>
    <s v="Chuyển khoản"/>
    <n v="50000"/>
    <s v=""/>
    <s v="QR Code tĩnh đa năng"/>
    <s v="Chuyển khoản Ngân Hàng"/>
    <s v="Ngân hàng hoặc Ví khác"/>
    <s v="MBVCB.10764601298.5245BFTVG2AE15XJ.NGUYEN VAN DUC chuyen tien.CT tu 1016152175 NGUYEN VAN DUC toi 99MM23298M25037293 MOMO_CA PHE MUOI CHU LONG tai BVBank"/>
    <s v="chulong884phuriengdo"/>
    <x v="14"/>
  </r>
  <r>
    <s v="02-09-2025 08:24:51"/>
    <s v="qrc-MOMOJQKW20230803-9843bd58-6f8e-40a0-999a-63ba07456572"/>
    <s v="qrc-MOMOJQKW20230803-9843bd58-6f8e-40a0-999a-63ba07456572"/>
    <n v="99487706286"/>
    <s v="Thành công"/>
    <s v="Phạm Quốc Huy"/>
    <s v="****4959"/>
    <s v="Thanh toán"/>
    <n v="25000"/>
    <s v=""/>
    <s v="QR Code tĩnh đa năng"/>
    <s v="Ví MoMo"/>
    <s v="Ví MoMo"/>
    <s v="Thanh toán cho  CÀ PHÊ MUỐI CHÚ LONG CLASSIC"/>
    <s v="cfmuoichulongclassic"/>
    <x v="0"/>
  </r>
  <r>
    <s v="02-09-2025 08:24:47"/>
    <s v="970454_V09025245IBT1eWKC1488586239"/>
    <s v="970454_V09025245IBT1eWKC1488586239"/>
    <n v="99487213662"/>
    <s v="Thành công"/>
    <s v="NGUYEN NGOC AI"/>
    <s v=""/>
    <s v="Chuyển khoản"/>
    <n v="43000"/>
    <s v=""/>
    <s v="QR Code tĩnh đa năng"/>
    <s v="Chuyển khoản Ngân Hàng"/>
    <s v="Ngân hàng hoặc Ví khác"/>
    <s v="NGUYEN NGOC AI Chuyen tien.CT tu 6711439334 NGUYEN NGOC AI  tai BIDV"/>
    <s v="cfmuoilongthanh"/>
    <x v="35"/>
  </r>
  <r>
    <s v="02-09-2025 08:24:45"/>
    <s v="970454_V09025245IBT1iWM3HGCA484737"/>
    <s v="970454_V09025245IBT1iWM3HGCA484737"/>
    <n v="99487213627"/>
    <s v="Thành công"/>
    <s v="NGUYEN DUC HUY"/>
    <s v=""/>
    <s v="Chuyển khoản"/>
    <n v="75000"/>
    <s v=""/>
    <s v="QR Code tĩnh đa năng"/>
    <s v="Chuyển khoản Ngân Hàng"/>
    <s v="Ngân hàng hoặc Ví khác"/>
    <s v="Nguyen Duc Huy chuyen tien QR.CT tu 81598668888 NGUYEN DUC HUY tai TPBank"/>
    <s v="cfmuoithanhnhan"/>
    <x v="6"/>
  </r>
  <r>
    <s v="02-09-2025 08:24:34"/>
    <s v="qrc-MOMOJQKW20230803-96a34881-3274-4546-9038-96ed6b11f103"/>
    <s v="qrc-MOMOJQKW20230803-96a34881-3274-4546-9038-96ed6b11f103"/>
    <n v="99487704209"/>
    <s v="Thành công"/>
    <s v="Mạch Thanh Phụng"/>
    <s v="****4907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8:23:47"/>
    <s v="970454_V09025245IBT1cWJZD54X823857"/>
    <s v="970454_V09025245IBT1cWJZD54X823857"/>
    <n v="99487212521"/>
    <s v="Thành công"/>
    <s v="HA THI NIEM"/>
    <s v=""/>
    <s v="Chuyển khoản"/>
    <n v="18000"/>
    <s v=""/>
    <s v="QR Code tĩnh đa năng"/>
    <s v="Chuyển khoản Ngân Hàng"/>
    <s v="Ngân hàng hoặc Ví khác"/>
    <s v="QR - HA THI NIEM chuyen tien.CT tu 104871535139 HA THI NIEM tai Vietin"/>
    <s v="chulong884phuriengdo"/>
    <x v="14"/>
  </r>
  <r>
    <s v="02-09-2025 08:23:44"/>
    <s v="970454_V09025245IBT1kJQ3WDXM914420"/>
    <s v="970454_V09025245IBT1kJQ3WDXM914420"/>
    <n v="99487212474"/>
    <s v="Thành công"/>
    <s v="VU HUYEN TRANG"/>
    <s v=""/>
    <s v="Chuyển khoản"/>
    <n v="50000"/>
    <s v=""/>
    <s v="QR Code tĩnh đa năng"/>
    <s v="Chuyển khoản Ngân Hàng"/>
    <s v="Ngân hàng hoặc Ví khác"/>
    <s v="VU HUYEN TRANG chuyen tien FT25246230347921.CT tu 1122345990 VU HUYEN TRANG tai TCB"/>
    <s v="chulong101tqd"/>
    <x v="32"/>
  </r>
  <r>
    <s v="02-09-2025 08:23:42"/>
    <s v="970454_V09025245IBT1eWKC1ISS578850"/>
    <s v="970454_V09025245IBT1eWKC1ISS578850"/>
    <n v="99487212432"/>
    <s v="Thành công"/>
    <s v="HOANG THI THUY HANG"/>
    <s v=""/>
    <s v="Chuyển khoản"/>
    <n v="25000"/>
    <s v=""/>
    <s v="QR Code tĩnh đa năng"/>
    <s v="Chuyển khoản Ngân Hàng"/>
    <s v="Ngân hàng hoặc Ví khác"/>
    <s v="HOANG THI THUY HANG Chuyen tien.CT tu 1470233258 HOANG THI THUY HANG  tai BIDV"/>
    <s v="cfmuoithungdao"/>
    <x v="11"/>
  </r>
  <r>
    <s v="02-09-2025 08:23:37"/>
    <s v="970454_V09025245IBT1aWWSYWF8958837"/>
    <s v="970454_V09025245IBT1aWWSYWF8958837"/>
    <n v="99487212368"/>
    <s v="Thành công"/>
    <s v="HUYNH XUAN LONG"/>
    <s v=""/>
    <s v="Chuyển khoản"/>
    <n v="76000"/>
    <s v=""/>
    <s v="QR Code tĩnh đa năng"/>
    <s v="Chuyển khoản Ngân Hàng"/>
    <s v="Ngân hàng hoặc Ví khác"/>
    <s v="HUYNH XUAN LONG chuyen tien.CT tu 600001060001861 HUYNH XUAN LONG  tai BACA"/>
    <s v="cfmuoidthidi"/>
    <x v="8"/>
  </r>
  <r>
    <s v="02-09-2025 08:23:30"/>
    <s v="970454_V09025245IBT1kJQ3WSP4913618"/>
    <s v="970454_V09025245IBT1kJQ3WSP4913618"/>
    <n v="99487212238"/>
    <s v="Thành công"/>
    <s v="VUONG DUC HOANG PHUONG"/>
    <s v=""/>
    <s v="Chuyển khoản"/>
    <n v="68000"/>
    <s v=""/>
    <s v="QR Code tĩnh đa năng"/>
    <s v="Chuyển khoản Ngân Hàng"/>
    <s v="Ngân hàng hoặc Ví khác"/>
    <s v="VUONG DUC HOANG PHUONG transfers FT25246921372580.CT tu 9927102022 VUONG DUC HOANG PHUONG tai TCB"/>
    <s v="chulongcmt8"/>
    <x v="29"/>
  </r>
  <r>
    <s v="02-09-2025 08:23:19"/>
    <s v="970454_V09025245IBT1kJQ3W9PC913066"/>
    <s v="970454_V09025245IBT1kJQ3W9PC913066"/>
    <n v="99487212048"/>
    <s v="Thành công"/>
    <s v="HA CAM HOAI"/>
    <s v=""/>
    <s v="Chuyển khoản"/>
    <n v="22000"/>
    <s v=""/>
    <s v="QR Code tĩnh đa năng"/>
    <s v="Chuyển khoản Ngân Hàng"/>
    <s v="Ngân hàng hoặc Ví khác"/>
    <s v="HA CAM HOAI chuyen tien FT25246407009606.CT tu 9399336688 HA CAM HOAI tai TCB"/>
    <s v="chulong161ntt"/>
    <x v="37"/>
  </r>
  <r>
    <s v="02-09-2025 08:23:15"/>
    <s v="970454_V09025245IBT1iWM3HPIU982905"/>
    <s v="970454_V09025245IBT1iWM3HPIU982905"/>
    <n v="99487211955"/>
    <s v="Thành công"/>
    <s v="HOANG THI THU"/>
    <s v=""/>
    <s v="Chuyển khoản"/>
    <n v="50000"/>
    <s v=""/>
    <s v="QR Code tĩnh đa năng"/>
    <s v="Chuyển khoản Ngân Hàng"/>
    <s v="Ngân hàng hoặc Ví khác"/>
    <s v="HOANG THI THU chuyen tien.CT tu 187870801 HOANG THI THU tai VPBank"/>
    <s v="chulongcmt8"/>
    <x v="29"/>
  </r>
  <r>
    <s v="02-09-2025 08:22:53"/>
    <s v="970454_V09025245IBT1fWUWQH67570089"/>
    <s v="970454_V09025245IBT1fWUWQH67570089"/>
    <n v="99487211577"/>
    <s v="Thành công"/>
    <s v="NGUYEN DUY KHANH"/>
    <s v=""/>
    <s v="Chuyển khoản"/>
    <n v="20000"/>
    <s v=""/>
    <s v="QR Code tĩnh đa năng"/>
    <s v="Chuyển khoản Ngân Hàng"/>
    <s v="Ngân hàng hoặc Ví khác"/>
    <s v="MBVCB.10764580855.570089.NGUYEN DUY KHANH chuyen tien.CT tu 0381002635714 NGUYEN DUY KHANH toi 99MM24158M57035143 MOMO_CA PHE MUOI CHU LONG tai BVBank"/>
    <s v="chulong101tqd"/>
    <x v="32"/>
  </r>
  <r>
    <s v="02-09-2025 08:22:38"/>
    <s v="970454_V09025245IBT1kJQ3WJUG910874"/>
    <s v="970454_V09025245IBT1kJQ3WJUG910874"/>
    <n v="99487211282"/>
    <s v="Thành công"/>
    <s v="VND-TGTT-TRAN THI PHUONG"/>
    <s v=""/>
    <s v="Chuyển khoản"/>
    <n v="125000"/>
    <s v=""/>
    <s v="QR Code tĩnh đa năng"/>
    <s v="Chuyển khoản Ngân Hàng"/>
    <s v="Ngân hàng hoặc Ví khác"/>
    <s v="TRAN THI PHUONG chuyen tien FT25246144781175.CT tu 19033982169018 VND-TGTT-TRAN THI PHUONG tai TCB"/>
    <s v="cfmuoithungdao"/>
    <x v="11"/>
  </r>
  <r>
    <s v="02-09-2025 08:21:51"/>
    <s v="970454_V09025245IBT1dWLM3Y9V518480"/>
    <s v="970454_V09025245IBT1dWLM3Y9V518480"/>
    <n v="99487210368"/>
    <s v="Thành công"/>
    <s v="MBBANK IBFT"/>
    <s v=""/>
    <s v="Chuyển khoản"/>
    <n v="61000"/>
    <s v=""/>
    <s v="QR Code tĩnh đa năng"/>
    <s v="Chuyển khoản Ngân Hàng"/>
    <s v="Ngân hàng hoặc Ví khác"/>
    <s v="DINH THI HAI YEN chuyen tien.CT tu 22110198399999 MBBANK IBFT tai MB"/>
    <s v="cfmuoilbh"/>
    <x v="49"/>
  </r>
  <r>
    <s v="02-09-2025 08:21:43"/>
    <s v="970454_V09025245IBT1cWJZDM5F821159"/>
    <s v="970454_V09025245IBT1cWJZDM5F821159"/>
    <n v="99487210236"/>
    <s v="Thành công"/>
    <s v="DOAN MANH CUONG"/>
    <s v=""/>
    <s v="Chuyển khoản"/>
    <n v="18000"/>
    <s v=""/>
    <s v="QR Code tĩnh đa năng"/>
    <s v="Chuyển khoản Ngân Hàng"/>
    <s v="Ngân hàng hoặc Ví khác"/>
    <s v="QR - DOAN MANH CUONG chuyen tien.CT tu 100882353305 DOAN MANH CUONG tai Vietin"/>
    <s v="cfmuoithanhnhan"/>
    <x v="6"/>
  </r>
  <r>
    <s v="02-09-2025 08:21:23"/>
    <s v="qrc-MOMOJQKW20230803-a2a22685-48a1-4fd3-a99e-e1e1b8ec5aa4"/>
    <s v="qrc-MOMOJQKW20230803-a2a22685-48a1-4fd3-a99e-e1e1b8ec5aa4"/>
    <n v="99487407145"/>
    <s v="Thành công"/>
    <s v="Phạm Đình Quang"/>
    <s v="****5974"/>
    <s v="Thanh toán"/>
    <n v="18000"/>
    <s v=""/>
    <s v="QR Code tĩnh đa năng"/>
    <s v="Ví MoMo"/>
    <s v="Ví MoMo"/>
    <s v="Thanh toán cho  CÀ PHÊ MUỐI CHÚ LONG - NGUYỄN AN NINH - BÌNH DƯƠNG"/>
    <s v="cfmuoinaninh"/>
    <x v="36"/>
  </r>
  <r>
    <s v="02-09-2025 08:20:55"/>
    <s v="qrc-MOMOJQKW20230803-51a3e832-02f6-46ca-8c0f-f266bc8eb7aa"/>
    <s v="qrc-MOMOJQKW20230803-51a3e832-02f6-46ca-8c0f-f266bc8eb7aa"/>
    <n v="99487403488"/>
    <s v="Thành công"/>
    <s v="Bùi Ngọc Huyền"/>
    <s v="****8699"/>
    <s v="Thanh toán"/>
    <n v="81000"/>
    <s v=""/>
    <s v="QR Code tĩnh đa năng"/>
    <s v="Ví MoMo"/>
    <s v="Ví MoMo"/>
    <s v="Thanh toán cho  CÀ PHÊ MUỐI CHÚ LONG 172 HUỲNH VĂN BÁNH"/>
    <s v="chulonghvb"/>
    <x v="28"/>
  </r>
  <r>
    <s v="02-09-2025 08:20:40"/>
    <s v="970454_V09025245BFTVG2AE132K556794"/>
    <s v="970454_V09025245BFTVG2AE132K556794"/>
    <n v="99486922096"/>
    <s v="Thành công"/>
    <s v="NGUYEN HUU DAT"/>
    <s v=""/>
    <s v="Chuyển khoản"/>
    <n v="50000"/>
    <s v=""/>
    <s v="QR Code tĩnh đa năng"/>
    <s v="Chuyển khoản Ngân Hàng"/>
    <s v="Ngân hàng hoặc Ví khác"/>
    <s v="MBVCB.10764559501.5245BFTVG2AE132K.NGUYEN HUU DAT chuyen tien.CT tu 1018373045 NGUYEN HUU DAT toi 99MM24157M09093799 MOMO_CA PHE MUOI CHU LONG tai BVBank"/>
    <s v="cfmuoithungdao"/>
    <x v="11"/>
  </r>
  <r>
    <s v="02-09-2025 08:20:37"/>
    <s v="970454_V09025245IBT1aWWSPHQL584488"/>
    <s v="970454_V09025245IBT1aWWSPHQL584488"/>
    <n v="99486922052"/>
    <s v="Thành công"/>
    <s v="AGRIBANK"/>
    <s v=""/>
    <s v="Chuyển khoản"/>
    <n v="43000"/>
    <s v=""/>
    <s v="QR Code tĩnh đa năng"/>
    <s v="Chuyển khoản Ngân Hàng"/>
    <s v="Ngân hàng hoặc Ví khác"/>
    <s v="VCCB;99MM24313M12001837;NGUYEN ANH QUAN chuyen tien.CT tu 1904206417504 AGRIBANK tai Agri"/>
    <s v="chulongnhc"/>
    <x v="31"/>
  </r>
  <r>
    <s v="02-09-2025 08:19:59"/>
    <s v="qrc-MOMOJQKW20230803-aee7ee46-2e47-47ad-90b6-280d2146b259"/>
    <s v="qrc-MOMOJQKW20230803-aee7ee46-2e47-47ad-90b6-280d2146b259"/>
    <n v="99487307045"/>
    <s v="Thành công"/>
    <s v="Đàm Vũ Phương Oanh"/>
    <s v="****0105"/>
    <s v="Thanh toán"/>
    <n v="7000"/>
    <s v=""/>
    <s v="QR Code tĩnh đa năng"/>
    <s v="Ví MoMo"/>
    <s v="Ví MoMo"/>
    <s v="Thanh toán cho  CÀ PHÊ MUỐI CHÚ LONG CLASSIC"/>
    <s v="cfmuoichulongclassic"/>
    <x v="0"/>
  </r>
  <r>
    <s v="02-09-2025 08:19:56"/>
    <s v="970454_V09025245BFTVG2AE1SVV552277"/>
    <s v="970454_V09025245BFTVG2AE1SVV552277"/>
    <n v="99486921234"/>
    <s v="Thành công"/>
    <s v="NGUYEN VAN TU"/>
    <s v=""/>
    <s v="Chuyển khoản"/>
    <n v="36000"/>
    <s v=""/>
    <s v="QR Code tĩnh đa năng"/>
    <s v="Chuyển khoản Ngân Hàng"/>
    <s v="Ngân hàng hoặc Ví khác"/>
    <s v="MBVCB.10764556434.5245BFTVG2AE1SVV.NGUYEN VAN TU chuyen tien.CT tu 1053407565 NGUYEN VAN TU toi 99MM24313M54002631 MOMO_CA PHE MUOI CHU LONG tai BVBank"/>
    <s v="cfmuoilbh"/>
    <x v="49"/>
  </r>
  <r>
    <s v="02-09-2025 08:19:54"/>
    <s v="970454_V09025245IBT1kJQ3QGD1901982"/>
    <s v="970454_V09025245IBT1kJQ3QGD1901982"/>
    <n v="99486921200"/>
    <s v="Thành công"/>
    <s v="VND-TGTT-NGO QUANG DUNG"/>
    <s v=""/>
    <s v="Chuyển khoản"/>
    <n v="80000"/>
    <s v=""/>
    <s v="QR Code tĩnh đa năng"/>
    <s v="Chuyển khoản Ngân Hàng"/>
    <s v="Ngân hàng hoặc Ví khác"/>
    <s v="NGO QUANG DUNG chuyen tien FT25246905800706.CT tu 19032094062012 VND-TGTT-NGO QUANG DUNG tai TCB"/>
    <s v="cfmuoiduonglang"/>
    <x v="7"/>
  </r>
  <r>
    <s v="02-09-2025 08:19:50"/>
    <s v="970454_V09025245IBT1kJQ3QAL1901668"/>
    <s v="970454_V09025245IBT1kJQ3QAL1901668"/>
    <n v="99486921120"/>
    <s v="Thành công"/>
    <s v="VND-TGTT-LE HOANG PHI"/>
    <s v=""/>
    <s v="Chuyển khoản"/>
    <n v="50000"/>
    <s v=""/>
    <s v="QR Code tĩnh đa năng"/>
    <s v="Chuyển khoản Ngân Hàng"/>
    <s v="Ngân hàng hoặc Ví khác"/>
    <s v="LE HOANG PHI chuyen tien FT25246100340897.CT tu 19035100942010 VND-TGTT-LE HOANG PHI tai TCB"/>
    <s v="cfmuoibatrieu"/>
    <x v="18"/>
  </r>
  <r>
    <s v="02-09-2025 08:19:24"/>
    <s v="970454_V09025245IBT1cWJZD1A1816849"/>
    <s v="970454_V09025245IBT1cWJZD1A1816849"/>
    <n v="99486920658"/>
    <s v="Thành công"/>
    <s v="HUYNH NGOC TIEN"/>
    <s v=""/>
    <s v="Chuyển khoản"/>
    <n v="50000"/>
    <s v=""/>
    <s v="QR Code tĩnh đa năng"/>
    <s v="Chuyển khoản Ngân Hàng"/>
    <s v="Ngân hàng hoặc Ví khác"/>
    <s v="QR - HUYNH NGOC TIEN Chuyen tien.CT tu 108004720082 HUYNH NGOC TIEN tai Vietin"/>
    <s v="cfmuoiqtr"/>
    <x v="17"/>
  </r>
  <r>
    <s v="02-09-2025 08:19:09"/>
    <s v="970454_V09025245BFTVG2AE1X2J547564"/>
    <s v="970454_V09025245BFTVG2AE1X2J547564"/>
    <n v="99486920397"/>
    <s v="Thành công"/>
    <s v="NGUYEN THANH LUAN"/>
    <s v=""/>
    <s v="Chuyển khoản"/>
    <n v="36000"/>
    <s v=""/>
    <s v="QR Code tĩnh đa năng"/>
    <s v="Chuyển khoản Ngân Hàng"/>
    <s v="Ngân hàng hoặc Ví khác"/>
    <s v="MBVCB.10764553305.5245BFTVG2AE1X2J.NGUYEN THANH LUAN chuyen tien.CT tu 0121000666279 NGUYEN THANH LUAN toi 99MM23359M24026959 MOMO_CA PHE MUOI CHU LONG tai BVBank"/>
    <s v="cfmuoitrangbom"/>
    <x v="2"/>
  </r>
  <r>
    <s v="02-09-2025 08:18:57"/>
    <s v="970454_V09025245IBT1cWJZDJML816499"/>
    <s v="970454_V09025245IBT1cWJZDJML816499"/>
    <n v="99486920144"/>
    <s v="Thành công"/>
    <s v="NGUYEN THI THUONG TAM"/>
    <s v=""/>
    <s v="Chuyển khoản"/>
    <n v="50000"/>
    <s v=""/>
    <s v="QR Code tĩnh đa năng"/>
    <s v="Chuyển khoản Ngân Hàng"/>
    <s v="Ngân hàng hoặc Ví khác"/>
    <s v="QR - NGUYEN THI THUONG TAM chuyen tien.CT tu 107867603973 NGUYEN THI THUONG TAM tai Vietin"/>
    <s v="cfmuoithungdao"/>
    <x v="11"/>
  </r>
  <r>
    <s v="02-09-2025 08:18:31"/>
    <s v="970454_V09025245IBT1kJQ3Q8W7897460"/>
    <s v="970454_V09025245IBT1kJQ3Q8W7897460"/>
    <n v="99486819648"/>
    <s v="Thành công"/>
    <s v="VND--TRAN THI HONG VAN"/>
    <s v=""/>
    <s v="Chuyển khoản"/>
    <n v="70000"/>
    <s v=""/>
    <s v="QR Code tĩnh đa năng"/>
    <s v="Chuyển khoản Ngân Hàng"/>
    <s v="Ngân hàng hoặc Ví khác"/>
    <s v="TRAN THI HONG VAN chuyen tien FT25246789623015.CT tu 19125511970669 VND--TRAN THI HONG VAN tai TCB"/>
    <s v="cfmuoithanhnhan"/>
    <x v="6"/>
  </r>
  <r>
    <s v="02-09-2025 08:18:28"/>
    <s v="970454_V09025245IBT1jWWULACM003605"/>
    <s v="970454_V09025245IBT1jWWULACM003605"/>
    <n v="99486819595"/>
    <s v="Thành công"/>
    <s v="HUYNH DANG AI THANH"/>
    <s v=""/>
    <s v="Chuyển khoản"/>
    <n v="50000"/>
    <s v=""/>
    <s v="QR Code tĩnh đa năng"/>
    <s v="Chuyển khoản Ngân Hàng"/>
    <s v="Ngân hàng hoặc Ví khác"/>
    <s v="HUYNH DANG AI THANH CHUYEN KHOAN-020925-08:18:26 003605.CT tu 26446727 HUYNH DANG AI THANH tai ACB"/>
    <s v="chulong187llq"/>
    <x v="16"/>
  </r>
  <r>
    <s v="02-09-2025 08:18:18"/>
    <s v="970454_V09025245BFTVG2AE1KCD542606"/>
    <s v="970454_V09025245BFTVG2AE1KCD542606"/>
    <n v="99486819386"/>
    <s v="Thành công"/>
    <s v="NGUYEN THI DIEM CHI"/>
    <s v=""/>
    <s v="Chuyển khoản"/>
    <n v="100000"/>
    <s v=""/>
    <s v="QR Code tĩnh đa năng"/>
    <s v="Chuyển khoản Ngân Hàng"/>
    <s v="Ngân hàng hoặc Ví khác"/>
    <s v="MBVCB.10764548335.5245BFTVG2AE1KCD.NGUYEN THI DIEM CHI chuyen tien 4ly muoi.CT tu 1020085567 NGUYEN THI DIEM CHI toi 99MM24313M79000843 MOMO_CA PHE MUOI CHU LONG tai BVBank"/>
    <s v="cfmuoihtp"/>
    <x v="42"/>
  </r>
  <r>
    <s v="02-09-2025 08:18:13"/>
    <s v="qrc-MOMOJQKW20230803-5d46a8a8-23fe-446b-b350-fe45221b7767"/>
    <s v="qrc-MOMOJQKW20230803-5d46a8a8-23fe-446b-b350-fe45221b7767"/>
    <n v="99487214307"/>
    <s v="Thành công"/>
    <s v="Bùi Thụy Thoại Như"/>
    <s v="****6103"/>
    <s v="Thanh toán"/>
    <n v="20000"/>
    <s v=""/>
    <s v="QR Code tĩnh đa năng"/>
    <s v="Ví MoMo"/>
    <s v="Ví MoMo"/>
    <s v="Thanh toán cho  CÀ PHÊ MUỐI CHÚ LONG CLASSIC"/>
    <s v="cfmuoichulongclassic"/>
    <x v="0"/>
  </r>
  <r>
    <s v="02-09-2025 08:18:10"/>
    <s v="970454_V09025245IBT1dWLMFF5B506610"/>
    <s v="970454_V09025245IBT1dWLMFF5B506610"/>
    <n v="99486819237"/>
    <s v="Thành công"/>
    <s v="MBBANK IBFT"/>
    <s v=""/>
    <s v="Chuyển khoản"/>
    <n v="20000"/>
    <s v=""/>
    <s v="QR Code tĩnh đa năng"/>
    <s v="Chuyển khoản Ngân Hàng"/>
    <s v="Ngân hàng hoặc Ví khác"/>
    <s v="DINH HOANG ANH THU chuyen tien.CT tu 0932674471 MBBANK IBFT tai MB"/>
    <s v="chulong17ntt"/>
    <x v="15"/>
  </r>
  <r>
    <s v="02-09-2025 08:17:41"/>
    <s v="970454_V09025245IBT1cWJZSRE1814475"/>
    <s v="970454_V09025245IBT1cWJZSRE1814475"/>
    <n v="99486818697"/>
    <s v="Thành công"/>
    <s v="TRUONG HUU KHANG"/>
    <s v=""/>
    <s v="Chuyển khoản"/>
    <n v="50000"/>
    <s v=""/>
    <s v="QR Code tĩnh đa năng"/>
    <s v="Chuyển khoản Ngân Hàng"/>
    <s v="Ngân hàng hoặc Ví khác"/>
    <s v="QR - TRUONG HUU KHANG chuyen tien.CT tu 102002793153 TRUONG HUU KHANG tai Vietin"/>
    <s v="chulong68"/>
    <x v="1"/>
  </r>
  <r>
    <s v="02-09-2025 08:17:11"/>
    <s v="970454_V09025245IBT1dWLMF68C503389"/>
    <s v="970454_V09025245IBT1dWLMF68C503389"/>
    <n v="99486818111"/>
    <s v="Thành công"/>
    <s v="MBBANK IBFT"/>
    <s v=""/>
    <s v="Chuyển khoản"/>
    <n v="18000"/>
    <s v=""/>
    <s v="QR Code tĩnh đa năng"/>
    <s v="Chuyển khoản Ngân Hàng"/>
    <s v="Ngân hàng hoặc Ví khác"/>
    <s v="LE QUANG VU chuyen tien.CT tu 0610123889889 MBBANK IBFT tai MB"/>
    <s v="cfmuoithanhnhan"/>
    <x v="6"/>
  </r>
  <r>
    <s v="02-09-2025 08:17:06"/>
    <s v="qrc-MOMOJQKW20230803-bc00ba04-b735-4618-82de-535794052629"/>
    <s v="qrc-MOMOJQKW20230803-bc00ba04-b735-4618-82de-535794052629"/>
    <n v="99487111576"/>
    <s v="Thành công"/>
    <s v="Nguyễn Hồng Hải"/>
    <s v="****6414"/>
    <s v="Thanh toán"/>
    <n v="75000"/>
    <s v=""/>
    <s v="QR Code tĩnh đa năng"/>
    <s v="Ví MoMo"/>
    <s v="Ví MoMo"/>
    <s v="Thanh toán cho  CÀ PHÊ MUỐI CHÚ LONG - 68 NGUYỄN HUỆ"/>
    <s v="chulong68"/>
    <x v="1"/>
  </r>
  <r>
    <s v="02-09-2025 08:16:55"/>
    <s v="970454_V09025245IBT1dWLMFKL9502414"/>
    <s v="970454_V09025245IBT1dWLMFKL9502414"/>
    <n v="99486630853"/>
    <s v="Thành công"/>
    <s v="MBBANK IBFT"/>
    <s v=""/>
    <s v="Chuyển khoản"/>
    <n v="25000"/>
    <s v=""/>
    <s v="QR Code tĩnh đa năng"/>
    <s v="Chuyển khoản Ngân Hàng"/>
    <s v="Ngân hàng hoặc Ví khác"/>
    <s v="DUONG HAI TRIEU chuyen tien.CT tu 5540100484008 MBBANK IBFT tai MB"/>
    <s v="chulong161ntt"/>
    <x v="37"/>
  </r>
  <r>
    <s v="02-09-2025 08:16:53"/>
    <s v="970454_V09025245IBT1kJQ3QJKB892263"/>
    <s v="970454_V09025245IBT1kJQ3QJKB892263"/>
    <n v="99486630810"/>
    <s v="Thành công"/>
    <s v="VND-TGTT-NGO NGOC SON"/>
    <s v=""/>
    <s v="Chuyển khoản"/>
    <n v="50000"/>
    <s v=""/>
    <s v="QR Code tĩnh đa năng"/>
    <s v="Chuyển khoản Ngân Hàng"/>
    <s v="Ngân hàng hoặc Ví khác"/>
    <s v="NGO NGOC SON chuyen tien FT25246026920082.CT tu 19027312321013 VND-TGTT-NGO NGOC SON tai TCB"/>
    <s v="cfmuoitruongdinh"/>
    <x v="9"/>
  </r>
  <r>
    <s v="02-09-2025 08:16:46"/>
    <s v="NKWL14K7C3D8HNJR0G6Z"/>
    <s v="NKWL14K7C3D8HNJR0G6Z"/>
    <n v="99486630696"/>
    <s v="Thành công"/>
    <s v="NGUYEN HOANG MINH TRI"/>
    <s v=""/>
    <s v="Chuyển khoản"/>
    <n v="100000"/>
    <s v=""/>
    <s v="QR Code động đa năng"/>
    <s v="Chuyển khoản Ngân Hàng"/>
    <s v="Ngân hàng hoặc Ví khác"/>
    <s v="NKWL14K7C3D8HNJR0G6Z"/>
    <s v="cfmuoichulongkvc"/>
    <x v="27"/>
  </r>
  <r>
    <s v="02-09-2025 08:16:40"/>
    <s v="970454_V09025245BFTVG2AE1WKH533689"/>
    <s v="970454_V09025245BFTVG2AE1WKH533689"/>
    <n v="99486630592"/>
    <s v="Thành công"/>
    <s v="NGUYEN THI NGOC TRINH"/>
    <s v=""/>
    <s v="Chuyển khoản"/>
    <n v="50000"/>
    <s v=""/>
    <s v="QR Code tĩnh đa năng"/>
    <s v="Chuyển khoản Ngân Hàng"/>
    <s v="Ngân hàng hoặc Ví khác"/>
    <s v="MBVCB.10764531689.5245BFTVG2AE1WKH.NGUYEN THI NGOC TRINH chuyen tien.CT tu 1014807045 NGUYEN THI NGOC TRINH toi 99MM24158M57035143 MOMO_CA PHE MUOI CHU LONG tai BVBank"/>
    <s v="chulong101tqd"/>
    <x v="32"/>
  </r>
  <r>
    <s v="02-09-2025 08:16:35"/>
    <s v="970454_V09025245IBT1kJQ3QQXW891281"/>
    <s v="970454_V09025245IBT1kJQ3QQXW891281"/>
    <n v="99486630477"/>
    <s v="Thành công"/>
    <s v="VND-TGTT-VU NHAT TRUONG"/>
    <s v=""/>
    <s v="Chuyển khoản"/>
    <n v="25000"/>
    <s v=""/>
    <s v="QR Code tĩnh đa năng"/>
    <s v="Chuyển khoản Ngân Hàng"/>
    <s v="Ngân hàng hoặc Ví khác"/>
    <s v="VU NHAT TRUONG chuyen tien FT25246898895631.CT tu 19034907956019 VND-TGTT-VU NHAT TRUONG tai TCB"/>
    <s v="cfmuoitruongdinh"/>
    <x v="9"/>
  </r>
  <r>
    <s v="02-09-2025 08:16:08"/>
    <s v="970454_V09025245IBT1iWM3Z76H455303"/>
    <s v="970454_V09025245IBT1iWM3Z76H455303"/>
    <n v="99486630006"/>
    <s v="Thành công"/>
    <s v="TRAN NGHIA MINH"/>
    <s v=""/>
    <s v="Chuyển khoản"/>
    <n v="25000"/>
    <s v=""/>
    <s v="QR Code tĩnh đa năng"/>
    <s v="Chuyển khoản Ngân Hàng"/>
    <s v="Ngân hàng hoặc Ví khác"/>
    <s v="Tran Nghia Minh chuyen tien QR.CT tu 00775839001 TRAN NGHIA MINH tai TPBank"/>
    <s v="cfmuoitruongdinh"/>
    <x v="9"/>
  </r>
  <r>
    <s v="02-09-2025 08:16:06"/>
    <s v="970454_V09025245IBT1dWLMF4GN499792"/>
    <s v="970454_V09025245IBT1dWLMF4GN499792"/>
    <n v="99486629971"/>
    <s v="Thành công"/>
    <s v="MBBANK IBFT"/>
    <s v=""/>
    <s v="Chuyển khoản"/>
    <n v="50000"/>
    <s v=""/>
    <s v="QR Code tĩnh đa năng"/>
    <s v="Chuyển khoản Ngân Hàng"/>
    <s v="Ngân hàng hoặc Ví khác"/>
    <s v="DAM THE ANH chuyen tien.CT tu 1120105208005 MBBANK IBFT tai MB"/>
    <s v="chulonghcr"/>
    <x v="38"/>
  </r>
  <r>
    <s v="02-09-2025 08:15:52"/>
    <s v="qrc-MOMOJQKW20230803-00b0a16c-343e-47ff-89ee-edb3baace074"/>
    <s v="qrc-MOMOJQKW20230803-00b0a16c-343e-47ff-89ee-edb3baace074"/>
    <n v="99486961986"/>
    <s v="Thành công"/>
    <s v="Đồng Thị Phương Thảo"/>
    <s v="****2854"/>
    <s v="Thanh toán"/>
    <n v="85000"/>
    <s v=""/>
    <s v="QR Code tĩnh đa năng"/>
    <s v="Ví MoMo"/>
    <s v="Ví MoMo"/>
    <s v="Thanh toán cho  CÀ PHÊ MUỐI CHÚ LONG - 884 PHÚ RIỀNG ĐỎ - BP"/>
    <s v="chulong884phuriengdo"/>
    <x v="14"/>
  </r>
  <r>
    <s v="02-09-2025 08:15:52"/>
    <s v="qrc-MOMOJQKW20230803-33b262ca-ab40-44c8-b94f-a240a91de89f"/>
    <s v="qrc-MOMOJQKW20230803-33b262ca-ab40-44c8-b94f-a240a91de89f"/>
    <n v="99486993494"/>
    <s v="Thành công"/>
    <s v="Nguyễn Bảo Duy"/>
    <s v="****6357"/>
    <s v="Thanh toán"/>
    <n v="25000"/>
    <s v=""/>
    <s v="QR Code tĩnh Emvco"/>
    <s v="Ví MoMo"/>
    <s v="Ví MoMo"/>
    <s v="Thanh toán cho  CÀ PHÊ MUỐI CHÚ LONG - 87 HOÀNG HOA THÁM - VŨNG TÀU"/>
    <s v="chulong87hht"/>
    <x v="45"/>
  </r>
  <r>
    <s v="02-09-2025 08:15:48"/>
    <s v="970454_V09025245IBT1iWM3ZG5W975613"/>
    <s v="970454_V09025245IBT1iWM3ZG5W975613"/>
    <n v="99486519638"/>
    <s v="Thành công"/>
    <s v="VUONG NHAT TUYEN"/>
    <s v=""/>
    <s v="Chuyển khoản"/>
    <n v="88000"/>
    <s v=""/>
    <s v="QR Code tĩnh đa năng"/>
    <s v="Chuyển khoản Ngân Hàng"/>
    <s v="Ngân hàng hoặc Ví khác"/>
    <s v="VUONG NHAT TUYEN transfer.CT tu 145763371 VUONG NHAT TUYEN tai VPBank"/>
    <s v="chulongnhc"/>
    <x v="31"/>
  </r>
  <r>
    <s v="02-09-2025 08:15:44"/>
    <s v="qrc-MOMOJQKW20230803-86468358-98c7-41d2-98e3-90d68640601f"/>
    <s v="qrc-MOMOJQKW20230803-86468358-98c7-41d2-98e3-90d68640601f"/>
    <n v="99486992419"/>
    <s v="Thành công"/>
    <s v="Ngụy Khải Oanh"/>
    <s v="****6743"/>
    <s v="Thanh toán"/>
    <n v="30000"/>
    <s v=""/>
    <s v="QR Code tĩnh đa năng"/>
    <s v="Ví MoMo"/>
    <s v="Ví MoMo"/>
    <s v="Thanh toán cho   CÀ PHÊ MUỐI CHÚ LONG - HUỲNH TẤN PHÁT"/>
    <s v="cfmuoihtp"/>
    <x v="42"/>
  </r>
  <r>
    <s v="02-09-2025 08:15:42"/>
    <s v="970454_V09025245BFTVG2AE14HQ528020"/>
    <s v="970454_V09025245BFTVG2AE14HQ528020"/>
    <n v="99486519515"/>
    <s v="Thành công"/>
    <s v="DO MINH NAM"/>
    <s v=""/>
    <s v="Chuyển khoản"/>
    <n v="50000"/>
    <s v=""/>
    <s v="QR Code tĩnh đa năng"/>
    <s v="Chuyển khoản Ngân Hàng"/>
    <s v="Ngân hàng hoặc Ví khác"/>
    <s v="MBVCB.10764519001.5245BFTVG2AE14HQ.DO MINH NAM chuyen tien.CT tu 0021001440043 DO MINH NAM toi 99MM23356M93020162 MOMO_CA PHE MUOI CHU LONG tai BVBank"/>
    <s v="cfmuoitruongdinh"/>
    <x v="9"/>
  </r>
  <r>
    <s v="02-09-2025 08:15:33"/>
    <s v="970454_V09025245BFTVG2AE14WA527239"/>
    <s v="970454_V09025245BFTVG2AE14WA527239"/>
    <n v="99486519363"/>
    <s v="Thành công"/>
    <s v="PHAM NGOC NGUYEN PHUONG"/>
    <s v=""/>
    <s v="Chuyển khoản"/>
    <n v="68000"/>
    <s v=""/>
    <s v="QR Code tĩnh đa năng"/>
    <s v="Chuyển khoản Ngân Hàng"/>
    <s v="Ngân hàng hoặc Ví khác"/>
    <s v="MBVCB.10764518363.5245BFTVG2AE14WA.PHAM NGOC NGUYEN PHUONG chuyen tien.CT tu 0331000509224 PHAM NGOC NGUYEN PHUONG toi 99MM24107M06044203 MOMO_CA PHE MUOI CHU LONG tai BVBank"/>
    <s v="cfmuoivovkiet"/>
    <x v="46"/>
  </r>
  <r>
    <s v="02-09-2025 08:14:48"/>
    <s v="970454_V09025245IBT1kJQFN65X885513"/>
    <s v="970454_V09025245IBT1kJQFN65X885513"/>
    <n v="99486518584"/>
    <s v="Thành công"/>
    <s v="VND-TGTT-NGUYEN MANH HA"/>
    <s v=""/>
    <s v="Chuyển khoản"/>
    <n v="25000"/>
    <s v=""/>
    <s v="QR Code tĩnh đa năng"/>
    <s v="Chuyển khoản Ngân Hàng"/>
    <s v="Ngân hàng hoặc Ví khác"/>
    <s v="NGUYEN MANH HA chuyen tien FT25246944562880.CT tu 19035738208012 VND-TGTT-NGUYEN MANH HA tai TCB"/>
    <s v="cfmuoithanhnhan"/>
    <x v="6"/>
  </r>
  <r>
    <s v="02-09-2025 08:14:46"/>
    <s v="970454_V09025245IBT1iWM3Z57R451094"/>
    <s v="970454_V09025245IBT1iWM3Z57R451094"/>
    <n v="99486518544"/>
    <s v="Thành công"/>
    <s v="DUONG THI HUONG"/>
    <s v=""/>
    <s v="Chuyển khoản"/>
    <n v="20000"/>
    <s v=""/>
    <s v="QR Code tĩnh đa năng"/>
    <s v="Chuyển khoản Ngân Hàng"/>
    <s v="Ngân hàng hoặc Ví khác"/>
    <s v="Duong Thi Huong chuyen tien QR.CT tu 90904558787 DUONG THI HUONG tai TPBank"/>
    <s v="chulong68"/>
    <x v="1"/>
  </r>
  <r>
    <s v="02-09-2025 08:14:30"/>
    <s v="970454_V09025245IBT1aWWSP9RV297942"/>
    <s v="970454_V09025245IBT1aWWSP9RV297942"/>
    <n v="99486518216"/>
    <s v="Thành công"/>
    <s v="AGRIBANK"/>
    <s v=""/>
    <s v="Chuyển khoản"/>
    <n v="50000"/>
    <s v=""/>
    <s v="QR Code tĩnh đa năng"/>
    <s v="Chuyển khoản Ngân Hàng"/>
    <s v="Ngân hàng hoặc Ví khác"/>
    <s v="VCCB;99MM25063M04000529;LE VAN NGO chuyen tien.CT tu 4010205144158 AGRIBANK tai Agri"/>
    <s v="cfmuoidthidi"/>
    <x v="8"/>
  </r>
  <r>
    <s v="02-09-2025 08:13:46"/>
    <s v="qrc-MOMOJQKW20230803-51c2d7ce-b06b-4b91-857e-0ed9937d8bc4"/>
    <s v="qrc-MOMOJQKW20230803-51c2d7ce-b06b-4b91-857e-0ed9937d8bc4"/>
    <n v="99486813248"/>
    <s v="Thành công"/>
    <s v="Lê Mỹ Trân"/>
    <s v="****0131"/>
    <s v="Thanh toán"/>
    <n v="50000"/>
    <s v=""/>
    <s v="QR Code tĩnh đa năng"/>
    <s v="Ví MoMo"/>
    <s v="Ví MoMo"/>
    <s v="Thanh toán cho  CÀ PHÊ MUỐI CHÚ LONG - 187 LẠC LONG QUÂN"/>
    <s v="chulong187llq"/>
    <x v="16"/>
  </r>
  <r>
    <s v="02-09-2025 08:13:44"/>
    <s v="970454_V09025245BFTVG2AE1T1M516960"/>
    <s v="970454_V09025245BFTVG2AE1T1M516960"/>
    <n v="99486517411"/>
    <s v="Thành công"/>
    <s v="LUU QUOC DAI"/>
    <s v=""/>
    <s v="Chuyển khoản"/>
    <n v="36000"/>
    <s v=""/>
    <s v="QR Code tĩnh đa năng"/>
    <s v="Chuyển khoản Ngân Hàng"/>
    <s v="Ngân hàng hoặc Ví khác"/>
    <s v="MBVCB.10764500394.5245BFTVG2AE1T1M.LUU QUOC DAI chuyen tien.CT tu 9819336659 LUU QUOC DAI toi 99MM24158M57035143 MOMO_CA PHE MUOI CHU LONG tai BVBank"/>
    <s v="chulong101tqd"/>
    <x v="32"/>
  </r>
  <r>
    <s v="02-09-2025 08:13:41"/>
    <s v="JPEV14K7BUNBML7Q0YYN"/>
    <s v="JPEV14K7BUNBML7Q0YYN"/>
    <n v="99486517362"/>
    <s v="Thành công"/>
    <s v="NGUYEN THIEN LOC"/>
    <s v=""/>
    <s v="Chuyển khoản"/>
    <n v="25000"/>
    <s v=""/>
    <s v="QR Code động đa năng"/>
    <s v="Chuyển khoản Ngân Hàng"/>
    <s v="Ngân hàng hoặc Ví khác"/>
    <s v="JPEV14K7BUNBML7Q0YYN"/>
    <s v="chulong301ndc"/>
    <x v="5"/>
  </r>
  <r>
    <s v="02-09-2025 08:13:41"/>
    <s v="970454_V09025245IBT1hQFCWN4Z583182"/>
    <s v="970454_V09025245IBT1hQFCWN4Z583182"/>
    <n v="99486517349"/>
    <s v="Thành công"/>
    <s v="SACOMBANK"/>
    <s v=""/>
    <s v="Chuyển khoản"/>
    <n v="58000"/>
    <s v=""/>
    <s v="QR Code tĩnh đa năng"/>
    <s v="Chuyển khoản Ngân Hàng"/>
    <s v="Ngân hàng hoặc Ví khác"/>
    <s v="IBFT PHAM THI HUONG chuyen tien.CT tu 060280246061 SACOMBANK tai SACOMBANK"/>
    <s v="cfmuoithungdao"/>
    <x v="11"/>
  </r>
  <r>
    <s v="02-09-2025 08:13:38"/>
    <s v="qrc-MOMOJQKW20230803-96cb2953-00c3-47c5-bf1e-0ac8a4113c3d"/>
    <s v="qrc-MOMOJQKW20230803-96cb2953-00c3-47c5-bf1e-0ac8a4113c3d"/>
    <n v="99486814553"/>
    <s v="Thành công"/>
    <s v="Đỗ Trần Tố Uyên"/>
    <s v="****6881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13:30"/>
    <s v="970454_V09025245IBT1dWLMFCHY482410"/>
    <s v="970454_V09025245IBT1dWLMFCHY482410"/>
    <n v="99486517168"/>
    <s v="Thành công"/>
    <s v="MBBANK IBFT"/>
    <s v=""/>
    <s v="Chuyển khoản"/>
    <n v="36000"/>
    <s v=""/>
    <s v="QR Code tĩnh đa năng"/>
    <s v="Chuyển khoản Ngân Hàng"/>
    <s v="Ngân hàng hoặc Ví khác"/>
    <s v="NGUYEN TRONG HAI NAM chuyen tien.CT tu 0909809946 MBBANK IBFT tai MB"/>
    <s v="chulong101tqd"/>
    <x v="32"/>
  </r>
  <r>
    <s v="02-09-2025 08:13:28"/>
    <s v="2VBL14K7BPD0FO9703OH"/>
    <s v="2VBL14K7BPD0FO9703OH"/>
    <n v="99486517103"/>
    <s v="Thành công"/>
    <s v="NGUYEN THI THANH THANH"/>
    <s v=""/>
    <s v="Chuyển khoản"/>
    <n v="59000"/>
    <s v=""/>
    <s v="QR Code động đa năng"/>
    <s v="Chuyển khoản Ngân Hàng"/>
    <s v="Ngân hàng hoặc Ví khác"/>
    <s v="2VBL14K7BPD0FO9703OH"/>
    <s v="chulong108thd"/>
    <x v="10"/>
  </r>
  <r>
    <s v="02-09-2025 08:13:17"/>
    <s v="qrc-MOMOJQKW20230803-5d1110c2-020f-447e-bc1a-b96c9b38f9df"/>
    <s v="qrc-MOMOJQKW20230803-5d1110c2-020f-447e-bc1a-b96c9b38f9df"/>
    <n v="99486811474"/>
    <s v="Thành công"/>
    <s v="Nguyễn Thị Thanh Tuyền"/>
    <s v="****6027"/>
    <s v="Thanh toán"/>
    <n v="50000"/>
    <s v=""/>
    <s v="QR Code tĩnh đa năng"/>
    <s v="Ví MoMo"/>
    <s v="Ví MoMo"/>
    <s v="Thanh toán cho  Cà Phê Muối Chú Long - Trà Vinh"/>
    <s v="cfmuoitravinh"/>
    <x v="39"/>
  </r>
  <r>
    <s v="02-09-2025 08:13:14"/>
    <s v="970454_V09025245BFTVG2AE1JFG514150"/>
    <s v="970454_V09025245BFTVG2AE1JFG514150"/>
    <n v="99486516824"/>
    <s v="Thành công"/>
    <s v="KHA NGUYEN HONG NHUNG"/>
    <s v=""/>
    <s v="Chuyển khoản"/>
    <n v="50000"/>
    <s v=""/>
    <s v="QR Code tĩnh đa năng"/>
    <s v="Chuyển khoản Ngân Hàng"/>
    <s v="Ngân hàng hoặc Ví khác"/>
    <s v="MBVCB.10764507656.5245BFTVG2AE1JFG.KHA NGUYEN HONG NHUNG chuyen tien.CT tu 1025768971 KHA NGUYEN HONG NHUNG toi 99MM23297M05030936 MOMO_CA PHE MUOI CHU LONG tai BVBank"/>
    <s v="chulong187llq"/>
    <x v="16"/>
  </r>
  <r>
    <s v="02-09-2025 08:13:05"/>
    <s v="970454_V09025245IBT1eWKCWLEF956333"/>
    <s v="970454_V09025245IBT1eWKCWLEF956333"/>
    <n v="99486516683"/>
    <s v="Thành công"/>
    <s v="LUONG THI KIM HIEN"/>
    <s v=""/>
    <s v="Chuyển khoản"/>
    <n v="59000"/>
    <s v=""/>
    <s v="QR Code tĩnh đa năng"/>
    <s v="Chuyển khoản Ngân Hàng"/>
    <s v="Ngân hàng hoặc Ví khác"/>
    <s v="LUONG THI KIM HIEN Chuyen tien cafe.CT tu 2130688151 LUONG THI KIM HIEN  tai BIDV"/>
    <s v="cfmuoitruongdinh"/>
    <x v="9"/>
  </r>
  <r>
    <s v="02-09-2025 08:12:39"/>
    <s v="970454_V09025245IBT1bWKCQL4W859236"/>
    <s v="970454_V09025245IBT1bWKCQL4W859236"/>
    <n v="99486209197"/>
    <s v="Thành công"/>
    <s v="LE NGUYEN HOANG PHUOC"/>
    <s v=""/>
    <s v="Chuyển khoản"/>
    <n v="25000"/>
    <s v=""/>
    <s v="QR Code tĩnh đa năng"/>
    <s v="Chuyển khoản Ngân Hàng"/>
    <s v="Ngân hàng hoặc Ví khác"/>
    <s v="LE NGUYEN HOANG PHUOC chuyen tien.CT tu 0019100014472008 LE NGUYEN HOANG PHUOC tai OCB"/>
    <s v="chulong101tqd"/>
    <x v="32"/>
  </r>
  <r>
    <s v="02-09-2025 08:12:27"/>
    <s v="970454_V09025245IBT1iWM3ZSF3443317"/>
    <s v="970454_V09025245IBT1iWM3ZSF3443317"/>
    <n v="99486208992"/>
    <s v="Thành công"/>
    <s v="PHAM TAN THUAN NHAN"/>
    <s v=""/>
    <s v="Chuyển khoản"/>
    <n v="25000"/>
    <s v=""/>
    <s v="QR Code tĩnh đa năng"/>
    <s v="Chuyển khoản Ngân Hàng"/>
    <s v="Ngân hàng hoặc Ví khác"/>
    <s v="Pham Tan Thuan Nhan chuyen tien QR.CT tu 00005299652 PHAM TAN THUAN NHAN tai TPBank"/>
    <s v="chulong161ntt"/>
    <x v="37"/>
  </r>
  <r>
    <s v="02-09-2025 08:12:26"/>
    <s v="JPEV14K7BNE1LFDW12JQ"/>
    <s v="JPEV14K7BNE1LFDW12JQ"/>
    <n v="99486696515"/>
    <s v="Thành công"/>
    <s v="Huỳnh Phương Anh"/>
    <s v="****7302"/>
    <s v="Thanh toán"/>
    <n v="25000"/>
    <s v=""/>
    <s v="QR Code động đa năng"/>
    <s v="Ví MoMo"/>
    <s v="Ví MoMo"/>
    <s v="JPEV14K7BNE1LFDW12JQ"/>
    <s v="chulong301ndc"/>
    <x v="5"/>
  </r>
  <r>
    <s v="02-09-2025 08:12:07"/>
    <s v="qrc-MOMOJQKW20230803-393a89b0-b257-4690-9de5-042cfd5613f0"/>
    <s v="qrc-MOMOJQKW20230803-393a89b0-b257-4690-9de5-042cfd5613f0"/>
    <n v="99486694259"/>
    <s v="Thành công"/>
    <s v="Trần Ánh Xuân"/>
    <s v="****1828"/>
    <s v="Thanh toán"/>
    <n v="50000"/>
    <s v=""/>
    <s v="QR Code tĩnh đa năng"/>
    <s v="Ví MoMo"/>
    <s v="Ví MoMo"/>
    <s v="Thanh toán cho  CÀ PHÊ MUỐI CHÚ LONG - 187 LẠC LONG QUÂN"/>
    <s v="chulong187llq"/>
    <x v="16"/>
  </r>
  <r>
    <s v="02-09-2025 08:12:05"/>
    <s v="NKWL14K7BPRDM7PO00U1"/>
    <s v="NKWL14K7BPRDM7PO00U1"/>
    <n v="99486208537"/>
    <s v="Thành công"/>
    <s v="TRAN MINH TAM"/>
    <s v=""/>
    <s v="Chuyển khoản"/>
    <n v="25000"/>
    <s v=""/>
    <s v="QR Code động đa năng"/>
    <s v="Chuyển khoản Ngân Hàng"/>
    <s v="Ngân hàng hoặc Ví khác"/>
    <s v="NKWL14K7BPRDM7PO00U1"/>
    <s v="cfmuoichulongkvc"/>
    <x v="27"/>
  </r>
  <r>
    <s v="02-09-2025 08:12:02"/>
    <s v="970454_V09025245IBT1fWUWQDS3507441"/>
    <s v="970454_V09025245IBT1fWUWQDS3507441"/>
    <n v="99486208476"/>
    <s v="Thành công"/>
    <s v="HUYNH Y NHU"/>
    <s v=""/>
    <s v="Chuyển khoản"/>
    <n v="54000"/>
    <s v=""/>
    <s v="QR Code tĩnh đa năng"/>
    <s v="Chuyển khoản Ngân Hàng"/>
    <s v="Ngân hàng hoặc Ví khác"/>
    <s v="MBVCB.10764502559.507441.HUYNH Y NHU chuyen tien.CT tu 1014594717 HUYNH Y NHU toi 99MM23359M66019058 MOMO_CA PHE MUOI CHU LONG tai BVBank"/>
    <s v="cfmuoiqtr"/>
    <x v="17"/>
  </r>
  <r>
    <s v="02-09-2025 08:12:01"/>
    <s v="970454_V09025245IBT1dWLMT3FB486493"/>
    <s v="970454_V09025245IBT1dWLMT3FB486493"/>
    <n v="99486208471"/>
    <s v="Thành công"/>
    <s v="MBBANK IBFT"/>
    <s v=""/>
    <s v="Chuyển khoản"/>
    <n v="25000"/>
    <s v=""/>
    <s v="QR Code tĩnh đa năng"/>
    <s v="Chuyển khoản Ngân Hàng"/>
    <s v="Ngân hàng hoặc Ví khác"/>
    <s v="VO MINH KIET chuyen tien.CT tu 0765097701 MBBANK IBFT tai MB"/>
    <s v="cfmuoidthidi"/>
    <x v="8"/>
  </r>
  <r>
    <s v="02-09-2025 08:11:54"/>
    <s v="970454_V09025245IBT1jWWULCG8997173"/>
    <s v="970454_V09025245IBT1jWWULCG8997173"/>
    <n v="99486208382"/>
    <s v="Thành công"/>
    <s v="NGUYEN TUNG LAM"/>
    <s v=""/>
    <s v="Chuyển khoản"/>
    <n v="18000"/>
    <s v=""/>
    <s v="QR Code tĩnh đa năng"/>
    <s v="Chuyển khoản Ngân Hàng"/>
    <s v="Ngân hàng hoặc Ví khác"/>
    <s v="NGUYEN TUNG LAM CHUYEN KHOAN-020925-08:11:53 997173.CT tu 21293521 NGUYEN TUNG LAM tai ACB"/>
    <s v="chulong884phuriengdo"/>
    <x v="14"/>
  </r>
  <r>
    <s v="02-09-2025 08:11:42"/>
    <s v="qrc-MOMOJQKW20230803-74d86fd1-30af-4f68-bccc-3566c93c1e59"/>
    <s v="qrc-MOMOJQKW20230803-74d86fd1-30af-4f68-bccc-3566c93c1e59"/>
    <n v="99486690997"/>
    <s v="Thành công"/>
    <s v="Huỳnh Thùy Trang"/>
    <s v="****1522"/>
    <s v="Thanh toán"/>
    <n v="111000"/>
    <s v=""/>
    <s v="QR Code tĩnh đa năng"/>
    <s v="Ví MoMo"/>
    <s v="Ví MoMo"/>
    <s v="Thanh toán cho  Cà Phê Muối Chú Long - Trà Vinh"/>
    <s v="cfmuoitravinh"/>
    <x v="39"/>
  </r>
  <r>
    <s v="02-09-2025 08:11:36"/>
    <s v="2Y9KQ420QDEFCFXS0ZK4"/>
    <s v="2Y9KQ420QDEFCFXS0ZK4"/>
    <n v="99486208039"/>
    <s v="Thành công"/>
    <s v="CAO HOAI VINH"/>
    <s v=""/>
    <s v="Chuyển khoản"/>
    <n v="25000"/>
    <s v=""/>
    <s v="QR Code động đa năng"/>
    <s v="Chuyển khoản Ngân Hàng"/>
    <s v="Ngân hàng hoặc Ví khác"/>
    <s v="2Y9KQ420QDEFCFXS0ZK4"/>
    <s v="chulong601tn"/>
    <x v="20"/>
  </r>
  <r>
    <s v="02-09-2025 08:11:09"/>
    <s v="970454_V09025245IBT1dWLMTH4A483703"/>
    <s v="970454_V09025245IBT1dWLMTH4A483703"/>
    <n v="99486207566"/>
    <s v="Thành công"/>
    <s v="MBBANK IBFT"/>
    <s v=""/>
    <s v="Chuyển khoản"/>
    <n v="18000"/>
    <s v=""/>
    <s v="QR Code tĩnh đa năng"/>
    <s v="Chuyển khoản Ngân Hàng"/>
    <s v="Ngân hàng hoặc Ví khác"/>
    <s v="LE NU MY KIEU chuyen tien.CT tu 0933453931 MBBANK IBFT tai MB"/>
    <s v="cfmuoibatrieu"/>
    <x v="18"/>
  </r>
  <r>
    <s v="02-09-2025 08:11:01"/>
    <s v="970454_V09025245IBT1fWUWQ9P4501620"/>
    <s v="970454_V09025245IBT1fWUWQ9P4501620"/>
    <n v="99486207418"/>
    <s v="Thành công"/>
    <s v="NGUYEN HUU TAM"/>
    <s v=""/>
    <s v="Chuyển khoản"/>
    <n v="18000"/>
    <s v=""/>
    <s v="QR Code tĩnh đa năng"/>
    <s v="Chuyển khoản Ngân Hàng"/>
    <s v="Ngân hàng hoặc Ví khác"/>
    <s v="MBVCB.10764479241.501620.NGUYEN HUU TAM chuyen tien.CT tu 0771000601528 NGUYEN HUU TAM toi 99MM24264M10005784 MOMO_CA PHE MUOI CHU LONG tai BVBank"/>
    <s v="cfmuoihuvu"/>
    <x v="48"/>
  </r>
  <r>
    <s v="02-09-2025 08:10:30"/>
    <s v="970454_V09025245IBT1kJQFNQQ5872059"/>
    <s v="970454_V09025245IBT1kJQFNQQ5872059"/>
    <n v="99486206724"/>
    <s v="Thành công"/>
    <s v="VND-TGTT-VU VAN QUANG"/>
    <s v=""/>
    <s v="Chuyển khoản"/>
    <n v="72000"/>
    <s v=""/>
    <s v="QR Code tĩnh đa năng"/>
    <s v="Chuyển khoản Ngân Hàng"/>
    <s v="Ngân hàng hoặc Ví khác"/>
    <s v="VU VAN QUANG chuyen tien FT25246103740495.CT tu 19034136424011 VND-TGTT-VU VAN QUANG tai TCB"/>
    <s v="chulong421ch"/>
    <x v="41"/>
  </r>
  <r>
    <s v="02-09-2025 08:10:24"/>
    <s v="970454_V09025245IBT1aWWSUTJB508433"/>
    <s v="970454_V09025245IBT1aWWSUTJB508433"/>
    <n v="99486206620"/>
    <s v="Thành công"/>
    <s v="AGRIBANK"/>
    <s v=""/>
    <s v="Chuyển khoản"/>
    <n v="25000"/>
    <s v=""/>
    <s v="QR Code tĩnh đa năng"/>
    <s v="Chuyển khoản Ngân Hàng"/>
    <s v="Ngân hàng hoặc Ví khác"/>
    <s v="VCCB;99MM24158M57035143;NGUYEN THANH HUU chuyen tien.CT tu 5612215004474 AGRIBANK tai Agri"/>
    <s v="chulong101tqd"/>
    <x v="32"/>
  </r>
  <r>
    <s v="02-09-2025 08:10:21"/>
    <s v="qrc-MOMOJQKW20230803-062f7989-e728-4069-8f7c-9aae4286fb90"/>
    <s v="qrc-MOMOJQKW20230803-062f7989-e728-4069-8f7c-9aae4286fb90"/>
    <n v="99486632242"/>
    <s v="Thành công"/>
    <s v="Võ Lê Minh Lý"/>
    <s v="****3999"/>
    <s v="Thanh toán"/>
    <n v="125000"/>
    <s v=""/>
    <s v="QR Code tĩnh đa năng"/>
    <s v="Ví MoMo"/>
    <s v="Ví MoMo"/>
    <s v="Thanh toán cho  Cà Phê Muối Chú Long - Trà Vinh"/>
    <s v="cfmuoitravinh"/>
    <x v="39"/>
  </r>
  <r>
    <s v="02-09-2025 08:10:16"/>
    <s v="qrc-MOMOJQKW20230803-f022906e-fd5d-45d1-adaf-b573f095cc8d"/>
    <s v="qrc-MOMOJQKW20230803-f022906e-fd5d-45d1-adaf-b573f095cc8d"/>
    <n v="99486519236"/>
    <s v="Thành công"/>
    <s v="Nguyễn Thị Trúc Như"/>
    <s v="****6772"/>
    <s v="Thanh toán"/>
    <n v="18000"/>
    <s v=""/>
    <s v="QR Code tĩnh đa năng"/>
    <s v="Ví MoMo"/>
    <s v="Ví MoMo"/>
    <s v="Thanh toán cho  CÀ PHÊ MUỐI CHÚ LONG 172 HUỲNH VĂN BÁNH"/>
    <s v="chulonghvb"/>
    <x v="28"/>
  </r>
  <r>
    <s v="02-09-2025 08:10:16"/>
    <s v="970454_V09025245VNIBJ2LLWQME338912"/>
    <s v="970454_V09025245VNIBJ2LLWQME338912"/>
    <n v="99486206480"/>
    <s v="Thành công"/>
    <s v="NGUYEN VIET TRUNG"/>
    <s v=""/>
    <s v="Chuyển khoản"/>
    <n v="18000"/>
    <s v=""/>
    <s v="QR Code tĩnh đa năng"/>
    <s v="Chuyển khoản Ngân Hàng"/>
    <s v="Ngân hàng hoặc Ví khác"/>
    <s v="NGUYEN VIET TRUNG CHUYEN TIEN DEN MOMO_CA PHE MUOI CHU LONG - 99MM23359M07027011"/>
    <s v="cfmuoi46ntrtr"/>
    <x v="23"/>
  </r>
  <r>
    <s v="02-09-2025 08:09:51"/>
    <s v="qrc-MOMOJQKW20230803-648f1d4b-4cf4-4750-8df7-062c6bb71077"/>
    <s v="qrc-MOMOJQKW20230803-648f1d4b-4cf4-4750-8df7-062c6bb71077"/>
    <n v="99486514063"/>
    <s v="Thành công"/>
    <s v="Nguyễn Thị Kim Yến"/>
    <s v="****2462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08:09:46"/>
    <s v="970454_V09025245IBT1aWWSUHCT423302"/>
    <s v="970454_V09025245IBT1aWWSUHCT423302"/>
    <n v="99486205932"/>
    <s v="Thành công"/>
    <s v="AGRIBANK"/>
    <s v=""/>
    <s v="Chuyển khoản"/>
    <n v="75000"/>
    <s v=""/>
    <s v="QR Code tĩnh đa năng"/>
    <s v="Chuyển khoản Ngân Hàng"/>
    <s v="Ngân hàng hoặc Ví khác"/>
    <s v="VCCB;99MM23359M66019058;HA KHANH VI chuyen tien.CT tu 5225797987979 AGRIBANK tai Agri"/>
    <s v="cfmuoiqtr"/>
    <x v="17"/>
  </r>
  <r>
    <s v="02-09-2025 08:09:32"/>
    <s v="970454_V09025245BFTVG2AE1AGI493532"/>
    <s v="970454_V09025245BFTVG2AE1AGI493532"/>
    <n v="99486205692"/>
    <s v="Thành công"/>
    <s v="PHAM THANH PHONG"/>
    <s v=""/>
    <s v="Chuyển khoản"/>
    <n v="18000"/>
    <s v=""/>
    <s v="QR Code tĩnh đa năng"/>
    <s v="Chuyển khoản Ngân Hàng"/>
    <s v="Ngân hàng hoặc Ví khác"/>
    <s v="MBVCB.10764471775.5245BFTVG2AE1AGI.PHAM THANH PHONG chuyen tien.CT tu 1054234106 PHAM THANH PHONG toi 99MM24302M42010181 MOMO_CA PHE MUOI CHU LONG tai BVBank"/>
    <s v="cfmuoithungdao"/>
    <x v="11"/>
  </r>
  <r>
    <s v="02-09-2025 08:09:25"/>
    <s v="970454_V09025245BFTVG2AE1AEI493013"/>
    <s v="970454_V09025245BFTVG2AE1AEI493013"/>
    <n v="99486205566"/>
    <s v="Thành công"/>
    <s v="HOANG TRUNG DAT"/>
    <s v=""/>
    <s v="Chuyển khoản"/>
    <n v="43000"/>
    <s v=""/>
    <s v="QR Code tĩnh đa năng"/>
    <s v="Chuyển khoản Ngân Hàng"/>
    <s v="Ngân hàng hoặc Ví khác"/>
    <s v="MBVCB.10764473191.5245BFTVG2AE1AEI.HOANG TRUNG DAT chuyen tien.CT tu 1021571623 HOANG TRUNG DAT toi 99MM23356M93020162 MOMO_CA PHE MUOI CHU LONG tai BVBank"/>
    <s v="cfmuoitruongdinh"/>
    <x v="9"/>
  </r>
  <r>
    <s v="02-09-2025 08:09:25"/>
    <s v="970454_V09025245IBT1jWWUHN2R994928"/>
    <s v="970454_V09025245IBT1jWWUHN2R994928"/>
    <n v="99486205561"/>
    <s v="Thành công"/>
    <s v="TANG QUANG NHON"/>
    <s v=""/>
    <s v="Chuyển khoản"/>
    <n v="20000"/>
    <s v=""/>
    <s v="QR Code tĩnh đa năng"/>
    <s v="Chuyển khoản Ngân Hàng"/>
    <s v="Ngân hàng hoặc Ví khác"/>
    <s v="TANG QUANG NHON CHUYEN KHOAN-020925-08:09:24 994928.CT tu 52437729 TANG QUANG NHON tai ACB"/>
    <s v="cfmuoichulongclassic"/>
    <x v="0"/>
  </r>
  <r>
    <s v="02-09-2025 08:09:21"/>
    <s v="970454_V09025245IBT1dWLMTBDF469181"/>
    <s v="970454_V09025245IBT1dWLMTBDF469181"/>
    <n v="99486205473"/>
    <s v="Thành công"/>
    <s v="MBBANK IBFT"/>
    <s v=""/>
    <s v="Chuyển khoản"/>
    <n v="25000"/>
    <s v=""/>
    <s v="QR Code tĩnh đa năng"/>
    <s v="Chuyển khoản Ngân Hàng"/>
    <s v="Ngân hàng hoặc Ví khác"/>
    <s v="Le Khoi chuyen tien tu ViettelMoney.CT tu 9704229219382889 MBBANK IBFT tai MB"/>
    <s v="chulonghvb"/>
    <x v="28"/>
  </r>
  <r>
    <s v="02-09-2025 08:09:16"/>
    <s v="EJPEV420QXTBBR4O0DXW"/>
    <s v="EJPEV420QXTBBR4O0DXW"/>
    <n v="99486205373"/>
    <s v="Thành công"/>
    <s v="TRAN DUY THUC"/>
    <s v=""/>
    <s v="Chuyển khoản"/>
    <n v="25000"/>
    <s v=""/>
    <s v="QR Code động đa năng"/>
    <s v="Chuyển khoản Ngân Hàng"/>
    <s v="Ngân hàng hoặc Ví khác"/>
    <s v="EJPEV420QXTBBR4O0DXW"/>
    <s v="chulong301ndc"/>
    <x v="5"/>
  </r>
  <r>
    <s v="02-09-2025 08:09:04"/>
    <s v="970454_V09025245IBT1iWM36FIV968956"/>
    <s v="970454_V09025245IBT1iWM36FIV968956"/>
    <n v="99485908327"/>
    <s v="Thành công"/>
    <s v="NGUYEN DUONG THANH TRI"/>
    <s v=""/>
    <s v="Chuyển khoản"/>
    <n v="5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08:57"/>
    <s v="970454_V09025245BFTVG2AE1QKW490211"/>
    <s v="970454_V09025245BFTVG2AE1QKW490211"/>
    <n v="99485908150"/>
    <s v="Thành công"/>
    <s v="NGUYEN THI TUOI"/>
    <s v=""/>
    <s v="Chuyển khoản"/>
    <n v="25000"/>
    <s v=""/>
    <s v="QR Code tĩnh đa năng"/>
    <s v="Chuyển khoản Ngân Hàng"/>
    <s v="Ngân hàng hoặc Ví khác"/>
    <s v="MBVCB.10764461107.5245BFTVG2AE1QKW.NGUYEN THI TUOI chuyen tien.CT tu 0211000539795 NGUYEN THI TUOI toi 99MM24157M78095712 MOMO_CA PHE MUOI CHU LONG tai BVBank"/>
    <s v="cfmuoiduonglang"/>
    <x v="7"/>
  </r>
  <r>
    <s v="02-09-2025 08:08:31"/>
    <s v="qrc-MOMOJQKW20230803-7be557fc-8957-46e7-b7a4-f67b97b708be"/>
    <s v="qrc-MOMOJQKW20230803-7be557fc-8957-46e7-b7a4-f67b97b708be"/>
    <n v="99486385314"/>
    <s v="Thành công"/>
    <s v="Nguyễn Hoàng Sơn"/>
    <s v="****6066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8:08:22"/>
    <s v="970454_V09025245IBT1kJQFRK9U865548"/>
    <s v="970454_V09025245IBT1kJQFRK9U865548"/>
    <n v="99485907494"/>
    <s v="Thành công"/>
    <s v="VND-TGTT-PHAM THI QUYNH TRUC"/>
    <s v=""/>
    <s v="Chuyển khoản"/>
    <n v="150000"/>
    <s v=""/>
    <s v="QR Code tĩnh đa năng"/>
    <s v="Chuyển khoản Ngân Hàng"/>
    <s v="Ngân hàng hoặc Ví khác"/>
    <s v="PHAM THI QUYNH TRUC chuyen tien FT25246521219247.CT tu 19036521630014 VND-TGTT-PHAM THI QUYNH TRUC tai TCB"/>
    <s v="cfmuoiduonglang"/>
    <x v="7"/>
  </r>
  <r>
    <s v="02-09-2025 08:08:19"/>
    <s v="970454_V09025245IBT1iWM36HBA968322"/>
    <s v="970454_V09025245IBT1iWM36HBA968322"/>
    <n v="99485907435"/>
    <s v="Thành công"/>
    <s v="PHAM THI NHUT VY"/>
    <s v=""/>
    <s v="Chuyển khoản"/>
    <n v="15000"/>
    <s v=""/>
    <s v="QR Code tĩnh đa năng"/>
    <s v="Chuyển khoản Ngân Hàng"/>
    <s v="Ngân hàng hoặc Ví khác"/>
    <s v="PHAM THI NHUT VY chuyen tien.CT tu 9307122003 PHAM THI NHUT VY tai VPBank"/>
    <s v="cfmuoi46ntrtr"/>
    <x v="23"/>
  </r>
  <r>
    <s v="02-09-2025 08:08:16"/>
    <s v="qrc-MOMOJQKW20230803-c6eae4c5-9f58-48d6-a3d3-8ee80a6f42d6"/>
    <s v="qrc-MOMOJQKW20230803-c6eae4c5-9f58-48d6-a3d3-8ee80a6f42d6"/>
    <n v="99486382278"/>
    <s v="Thành công"/>
    <s v="Nguyễn Ngọc Trâm"/>
    <s v="****8730"/>
    <s v="Thanh toán"/>
    <n v="150000"/>
    <s v=""/>
    <s v="QR Code tĩnh đa năng"/>
    <s v="Ví MoMo"/>
    <s v="Ví MoMo"/>
    <s v="Thanh toán cho  CÀ PHÊ MUỐI CHÚ LONG - 161 NGÔ TẤT TỐ"/>
    <s v="chulong161ntt"/>
    <x v="37"/>
  </r>
  <r>
    <s v="02-09-2025 08:07:53"/>
    <s v="970454_V09025245IBT1eWKCWQY9923456"/>
    <s v="970454_V09025245IBT1eWKCWQY9923456"/>
    <n v="99485906949"/>
    <s v="Thành công"/>
    <s v="VAN THI BICH LY"/>
    <s v=""/>
    <s v="Chuyển khoản"/>
    <n v="50000"/>
    <s v=""/>
    <s v="QR Code tĩnh đa năng"/>
    <s v="Chuyển khoản Ngân Hàng"/>
    <s v="Ngân hàng hoặc Ví khác"/>
    <s v="VAN THI BICH LY Chuyen tien.CT tu 8804182195 VAN THI BICH LY  tai BIDV"/>
    <s v="chulong884phuriengdo"/>
    <x v="14"/>
  </r>
  <r>
    <s v="02-09-2025 08:07:45"/>
    <s v="970454_V09025245IBT1kJQFR4ZU863663"/>
    <s v="970454_V09025245IBT1kJQFR4ZU863663"/>
    <n v="99485906791"/>
    <s v="Thành công"/>
    <s v="VND-TGTT-PHAM THI THANH LOAN"/>
    <s v=""/>
    <s v="Chuyển khoản"/>
    <n v="43000"/>
    <s v=""/>
    <s v="QR Code tĩnh đa năng"/>
    <s v="Chuyển khoản Ngân Hàng"/>
    <s v="Ngân hàng hoặc Ví khác"/>
    <s v="PHAM THI THANH LOAN chuyen tien FT25246659677432.CT tu 19034242772027 VND-TGTT-PHAM THI THANH LOAN tai TCB"/>
    <s v="chulong187llq"/>
    <x v="16"/>
  </r>
  <r>
    <s v="02-09-2025 08:07:36"/>
    <s v="BNKWL420QSCPCH6Q08VA"/>
    <s v="BNKWL420QSCPCH6Q08VA"/>
    <n v="99485906587"/>
    <s v="Thành công"/>
    <s v="MBBANK IBFT"/>
    <s v=""/>
    <s v="Chuyển khoản"/>
    <n v="25000"/>
    <s v=""/>
    <s v="QR Code động đa năng"/>
    <s v="Chuyển khoản Ngân Hàng"/>
    <s v="Ngân hàng hoặc Ví khác"/>
    <s v="BNKWL420QSCPCH6Q08VA"/>
    <s v="cfmuoichulongkvc"/>
    <x v="27"/>
  </r>
  <r>
    <s v="02-09-2025 08:07:29"/>
    <s v="970454_V09025245BFTVG2AE1269482099"/>
    <s v="970454_V09025245BFTVG2AE1269482099"/>
    <n v="99485906459"/>
    <s v="Thành công"/>
    <s v="PHAM TRUNG KIEN"/>
    <s v=""/>
    <s v="Chuyển khoản"/>
    <n v="25000"/>
    <s v=""/>
    <s v="QR Code tĩnh đa năng"/>
    <s v="Chuyển khoản Ngân Hàng"/>
    <s v="Ngân hàng hoặc Ví khác"/>
    <s v="MBVCB.10764455185.5245BFTVG2AE1269.PHAM TRUNG KIEN chuyen tien.CT tu 1039001484 PHAM TRUNG KIEN toi 99MM24313M12001837 MOMO_CA PHE MUOI CHU LONG tai BVBank"/>
    <s v="chulongnhc"/>
    <x v="31"/>
  </r>
  <r>
    <s v="02-09-2025 08:06:43"/>
    <s v="970454_V09025245IBT1dWLMT15X460557"/>
    <s v="970454_V09025245IBT1dWLMT15X460557"/>
    <n v="99485905520"/>
    <s v="Thành công"/>
    <s v="MBBANK IBFT"/>
    <s v=""/>
    <s v="Chuyển khoản"/>
    <n v="50000"/>
    <s v=""/>
    <s v="QR Code tĩnh đa năng"/>
    <s v="Chuyển khoản Ngân Hàng"/>
    <s v="Ngân hàng hoặc Ví khác"/>
    <s v="VAN THI NU chuyen tien.CT tu 3600123939999 MBBANK IBFT tai MB"/>
    <s v="chulong101tqd"/>
    <x v="32"/>
  </r>
  <r>
    <s v="02-09-2025 08:06:32"/>
    <s v="970454_V09025245IBT1dWLMTJIY468906"/>
    <s v="970454_V09025245IBT1dWLMTJIY468906"/>
    <n v="99485905352"/>
    <s v="Thành công"/>
    <s v="MBBANK IBFT"/>
    <s v=""/>
    <s v="Chuyển khoản"/>
    <n v="25000"/>
    <s v=""/>
    <s v="QR Code tĩnh đa năng"/>
    <s v="Chuyển khoản Ngân Hàng"/>
    <s v="Ngân hàng hoặc Ví khác"/>
    <s v="DUONG DINH PHUOC chuyen tien.CT tu 0560130072009 MBBANK IBFT tai MB"/>
    <s v="cfmuoiduonglang"/>
    <x v="7"/>
  </r>
  <r>
    <s v="02-09-2025 08:06:06"/>
    <s v="BNKWL420QOV655IN0O3X"/>
    <s v="BNKWL420QOV655IN0O3X"/>
    <n v="99485904932"/>
    <s v="Thành công"/>
    <s v="NGUYEN THI TUYET NGA"/>
    <s v=""/>
    <s v="Chuyển khoản"/>
    <n v="129000"/>
    <s v=""/>
    <s v="QR Code động đa năng"/>
    <s v="Chuyển khoản Ngân Hàng"/>
    <s v="Ngân hàng hoặc Ví khác"/>
    <s v="BNKWL420QOV655IN0O3X"/>
    <s v="cfmuoichulongkvc"/>
    <x v="27"/>
  </r>
  <r>
    <s v="02-09-2025 08:05:42"/>
    <s v="qrc-MOMOJQKW20230803-08fe70b0-546b-4edc-81de-e4c9cc673ab3"/>
    <s v="qrc-MOMOJQKW20230803-08fe70b0-546b-4edc-81de-e4c9cc673ab3"/>
    <n v="99486202738"/>
    <s v="Thành công"/>
    <s v="Lê Thị Yến Nhi"/>
    <s v="****1915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08:05:20"/>
    <s v="qrc-MOMOJQKW20230803-82d1b1a3-99d9-4d59-854d-6175b69c6827"/>
    <s v="qrc-MOMOJQKW20230803-82d1b1a3-99d9-4d59-854d-6175b69c6827"/>
    <n v="99486079573"/>
    <s v="Thành công"/>
    <s v="Phan Dương Hảo"/>
    <s v="****921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05:19"/>
    <s v="970454_V09025245BFTVG2AEB6DG469415"/>
    <s v="970454_V09025245BFTVG2AEB6DG469415"/>
    <n v="99485904165"/>
    <s v="Thành công"/>
    <s v="NGUYEN THU UYEN"/>
    <s v=""/>
    <s v="Chuyển khoản"/>
    <n v="50000"/>
    <s v=""/>
    <s v="QR Code tĩnh đa năng"/>
    <s v="Chuyển khoản Ngân Hàng"/>
    <s v="Ngân hàng hoặc Ví khác"/>
    <s v="MBVCB.10764442871.5245BFTVG2AEB6DG.NGUYEN THU UYEN chuyen tien.CT tu 1032624191 NGUYEN THU UYEN toi 99MM23359M66019058 MOMO_CA PHE MUOI CHU LONG tai BVBank"/>
    <s v="cfmuoiqtr"/>
    <x v="17"/>
  </r>
  <r>
    <s v="02-09-2025 08:05:17"/>
    <s v="970454_V09025245IBT1kJQFRCPC856133"/>
    <s v="970454_V09025245IBT1kJQFRCPC856133"/>
    <n v="99485621342"/>
    <s v="Thành công"/>
    <s v="NGUYEN HOANG PHI"/>
    <s v=""/>
    <s v="Chuyển khoản"/>
    <n v="25000"/>
    <s v=""/>
    <s v="QR Code tĩnh đa năng"/>
    <s v="Chuyển khoản Ngân Hàng"/>
    <s v="Ngân hàng hoặc Ví khác"/>
    <s v="NGUYEN HOANG PHI chuyen tien FT25246172886708.CT tu 6363191202 NGUYEN HOANG PHI tai TCB"/>
    <s v="chulong101tqd"/>
    <x v="32"/>
  </r>
  <r>
    <s v="02-09-2025 08:05:17"/>
    <s v="970454_V09025245IBT1kJQFRCU5856125"/>
    <s v="970454_V09025245IBT1kJQFRCU5856125"/>
    <n v="99485621341"/>
    <s v="Thành công"/>
    <s v="VND-TGTT-NGUYEN TIEN ANH"/>
    <s v=""/>
    <s v="Chuyển khoản"/>
    <n v="50000"/>
    <s v=""/>
    <s v="QR Code tĩnh đa năng"/>
    <s v="Chuyển khoản Ngân Hàng"/>
    <s v="Ngân hàng hoặc Ví khác"/>
    <s v="NGUYEN TIEN ANH chuyen tien FT25246803846972.CT tu 19039783993011 VND-TGTT-NGUYEN TIEN ANH tai TCB"/>
    <s v="cfmuoithanhnhan"/>
    <x v="6"/>
  </r>
  <r>
    <s v="02-09-2025 08:04:38"/>
    <s v="qrc-MOMOJQKW20230803-bfd7bed2-2bd0-4fd1-9ef7-c0871f2b7204"/>
    <s v="qrc-MOMOJQKW20230803-bfd7bed2-2bd0-4fd1-9ef7-c0871f2b7204"/>
    <n v="99486075220"/>
    <s v="Thành công"/>
    <s v="Đinh Hải Yến Oanh"/>
    <s v="****4499"/>
    <s v="Thanh toán"/>
    <n v="153000"/>
    <s v=""/>
    <s v="QR Code tĩnh đa năng"/>
    <s v="Ví MoMo"/>
    <s v="Ví MoMo"/>
    <s v="Thanh toán cho  Cà Phê Muối Chú Long - Đoàn Thị Điểm - Huế"/>
    <s v="cfmuoidthidi"/>
    <x v="8"/>
  </r>
  <r>
    <s v="02-09-2025 08:04:17"/>
    <s v="qrc-MOMOJQKW20230803-3c385921-5a3e-42d7-a088-291d4cee8d2b"/>
    <s v="qrc-MOMOJQKW20230803-3c385921-5a3e-42d7-a088-291d4cee8d2b"/>
    <n v="99486072342"/>
    <s v="Thành công"/>
    <s v="Nguyễn Ngọc Hiền"/>
    <s v="****7914"/>
    <s v="Thanh toán"/>
    <n v="50000"/>
    <s v=""/>
    <s v="QR Code tĩnh đa năng"/>
    <s v="Ví MoMo"/>
    <s v="Ví MoMo"/>
    <s v="Thanh toán cho   CÀ PHÊ MUỐI CHÚ LONG - HUỲNH TẤN PHÁT"/>
    <s v="cfmuoihtp"/>
    <x v="42"/>
  </r>
  <r>
    <s v="02-09-2025 08:04:00"/>
    <s v="970454_V09025245IBT1kJQFX36S852683"/>
    <s v="970454_V09025245IBT1kJQFX36S852683"/>
    <n v="99485619998"/>
    <s v="Thành công"/>
    <s v="VND-TGTT-TRAN NGOC KHANH"/>
    <s v=""/>
    <s v="Chuyển khoản"/>
    <n v="46000"/>
    <s v=""/>
    <s v="QR Code tĩnh đa năng"/>
    <s v="Chuyển khoản Ngân Hàng"/>
    <s v="Ngân hàng hoặc Ví khác"/>
    <s v="TRAN NGOC KHANH chuyen tien FT25246036198016.CT tu 19070468875011 VND-TGTT-TRAN NGOC KHANH tai TCB"/>
    <s v="cfmuoibatrieu"/>
    <x v="18"/>
  </r>
  <r>
    <s v="02-09-2025 08:03:58"/>
    <s v="970454_V09025245IBT1dWLMLAUM450298"/>
    <s v="970454_V09025245IBT1dWLMLAUM450298"/>
    <n v="99485619957"/>
    <s v="Thành công"/>
    <s v="MBBANK IBFT"/>
    <s v=""/>
    <s v="Chuyển khoản"/>
    <n v="25000"/>
    <s v=""/>
    <s v="QR Code tĩnh đa năng"/>
    <s v="Chuyển khoản Ngân Hàng"/>
    <s v="Ngân hàng hoặc Ví khác"/>
    <s v="NGUYEN THI HA GIANG chuyen tien.CT tu 5000026102002 MBBANK IBFT tai MB"/>
    <s v="chulong884phuriengdo"/>
    <x v="14"/>
  </r>
  <r>
    <s v="02-09-2025 08:03:29"/>
    <s v="970454_V09025245IBT1kJQFXL67851329"/>
    <s v="970454_V09025245IBT1kJQFXL67851329"/>
    <n v="99485539463"/>
    <s v="Thành công"/>
    <s v="VND-TGTT-TRAN PHAT TAI"/>
    <s v=""/>
    <s v="Chuyển khoản"/>
    <n v="18000"/>
    <s v=""/>
    <s v="QR Code tĩnh đa năng"/>
    <s v="Chuyển khoản Ngân Hàng"/>
    <s v="Ngân hàng hoặc Ví khác"/>
    <s v="TRAN PHAT TAI chuyen tien FT25246202759047.CT tu 19032639673014 VND-TGTT-TRAN PHAT TAI tai TCB"/>
    <s v="chulonghvb"/>
    <x v="28"/>
  </r>
  <r>
    <s v="02-09-2025 08:03:25"/>
    <s v="970454_V09025245IBT1eWKCQU8P895446"/>
    <s v="970454_V09025245IBT1eWKCQU8P895446"/>
    <n v="99485539383"/>
    <s v="Thành công"/>
    <s v="NGUYEN GIA KY"/>
    <s v=""/>
    <s v="Chuyển khoản"/>
    <n v="50000"/>
    <s v=""/>
    <s v="QR Code tĩnh đa năng"/>
    <s v="Chuyển khoản Ngân Hàng"/>
    <s v="Ngân hàng hoặc Ví khác"/>
    <s v="NGUYEN GIA KY Chuyen tien.CT tu 6560364247 NGUYEN GIA KY  tai BIDV"/>
    <s v="cfmuoinaninh"/>
    <x v="36"/>
  </r>
  <r>
    <s v="02-09-2025 08:03:17"/>
    <s v="970454_V09025245BFTVG2AEBDSK459210"/>
    <s v="970454_V09025245BFTVG2AEBDSK459210"/>
    <n v="99485539247"/>
    <s v="Thành công"/>
    <s v="TRAN THI THANH TUYEN"/>
    <s v=""/>
    <s v="Chuyển khoản"/>
    <n v="50000"/>
    <s v=""/>
    <s v="QR Code tĩnh đa năng"/>
    <s v="Chuyển khoản Ngân Hàng"/>
    <s v="Ngân hàng hoặc Ví khác"/>
    <s v="MBVCB.10764424008.5245BFTVG2AEBDSK.TRAN THI THANH TUYEN transfer.CT tu 1018636503 TRAN THI THANH TUYEN toi 99MM24107M34043986 MOMO_CA PHE MUOI CHU LONG tai BVBank"/>
    <s v="cfmuoipquoc"/>
    <x v="3"/>
  </r>
  <r>
    <s v="02-09-2025 08:03:02"/>
    <s v="970454_V09025245IBT1dWLMLPVM447326"/>
    <s v="970454_V09025245IBT1dWLMLPVM447326"/>
    <n v="99485539017"/>
    <s v="Thành công"/>
    <s v="MBBANK IBFT"/>
    <s v=""/>
    <s v="Chuyển khoản"/>
    <n v="25000"/>
    <s v=""/>
    <s v="QR Code tĩnh đa năng"/>
    <s v="Chuyển khoản Ngân Hàng"/>
    <s v="Ngân hàng hoặc Ví khác"/>
    <s v="LE VAN THANH chuyen tien.CT tu 9123452606 MBBANK IBFT tai MB"/>
    <s v="chulong884phuriengdo"/>
    <x v="14"/>
  </r>
  <r>
    <s v="02-09-2025 08:03:02"/>
    <s v="970454_V09025245IBT1dWLMLPD1454606"/>
    <s v="970454_V09025245IBT1dWLMLPD1454606"/>
    <n v="99485539009"/>
    <s v="Thành công"/>
    <s v="MBBANK IBFT"/>
    <s v=""/>
    <s v="Chuyển khoản"/>
    <n v="50000"/>
    <s v=""/>
    <s v="QR Code tĩnh đa năng"/>
    <s v="Chuyển khoản Ngân Hàng"/>
    <s v="Ngân hàng hoặc Ví khác"/>
    <s v="LE CUONG DUNG chuyen tien.CT tu 0353397933 MBBANK IBFT tai MB"/>
    <s v="chulong884phuriengdo"/>
    <x v="14"/>
  </r>
  <r>
    <s v="02-09-2025 08:02:45"/>
    <s v="EJPEV420QAVTCNJ304PH"/>
    <s v="EJPEV420QAVTCNJ304PH"/>
    <n v="99485538735"/>
    <s v="Thành công"/>
    <s v="YONG SYLVIA"/>
    <s v=""/>
    <s v="Chuyển khoản"/>
    <n v="36000"/>
    <s v=""/>
    <s v="QR Code động đa năng"/>
    <s v="Chuyển khoản Ngân Hàng"/>
    <s v="Ngân hàng hoặc Ví khác"/>
    <s v="EJPEV420QAVTCNJ304PH"/>
    <s v="chulong301ndc"/>
    <x v="5"/>
  </r>
  <r>
    <s v="02-09-2025 08:02:18"/>
    <s v="970454_V09025245IBT1kJQFXGZD848223"/>
    <s v="970454_V09025245IBT1kJQFXGZD848223"/>
    <n v="99485538301"/>
    <s v="Thành công"/>
    <s v="VND-TGTT-NGUYEN THI MINH TU"/>
    <s v=""/>
    <s v="Chuyển khoản"/>
    <n v="50000"/>
    <s v=""/>
    <s v="QR Code tĩnh đa năng"/>
    <s v="Chuyển khoản Ngân Hàng"/>
    <s v="Ngân hàng hoặc Ví khác"/>
    <s v="NGUYEN THI MINH TU chuyen tien FT25246873212719.CT tu 19036825698014 VND-TGTT-NGUYEN THI MINH TU tai TCB"/>
    <s v="chulong884phuriengdo"/>
    <x v="14"/>
  </r>
  <r>
    <s v="02-09-2025 08:01:59"/>
    <s v="970454_V09025245IBT1kJQFX4R1847439"/>
    <s v="970454_V09025245IBT1kJQFX4R1847439"/>
    <n v="99485537981"/>
    <s v="Thành công"/>
    <s v="VND-TGTT-NGUYEN HUY HOANG"/>
    <s v=""/>
    <s v="Chuyển khoản"/>
    <n v="18000"/>
    <s v=""/>
    <s v="QR Code tĩnh đa năng"/>
    <s v="Chuyển khoản Ngân Hàng"/>
    <s v="Ngân hàng hoặc Ví khác"/>
    <s v="NGUYEN HUY HOANG chuyen tien FT25246528601494.CT tu 19026122982033 VND-TGTT-NGUYEN HUY HOANG tai TCB"/>
    <s v="cfmuoithanhnhan"/>
    <x v="6"/>
  </r>
  <r>
    <s v="02-09-2025 08:01:48"/>
    <s v="qrc-MOMOJQKW20230803-fabf7d23-85cb-47e6-9574-5fedbec59aaf"/>
    <s v="qrc-MOMOJQKW20230803-fabf7d23-85cb-47e6-9574-5fedbec59aaf"/>
    <n v="99485901908"/>
    <s v="Thành công"/>
    <s v="Cao Phước Trung"/>
    <s v="****3334"/>
    <s v="Thanh toán"/>
    <n v="17000"/>
    <s v=""/>
    <s v="QR Code tĩnh đa năng"/>
    <s v="Ví MoMo"/>
    <s v="Ví MoMo"/>
    <s v="Thanh toán cho  CÀ PHÊ MUỐI CHÚ LONG - 101 THÍCH QUẢNG ĐỨC"/>
    <s v="chulong101tqd"/>
    <x v="32"/>
  </r>
  <r>
    <s v="02-09-2025 08:01:45"/>
    <s v="970454_V09025245BFTVG2AEB3CQ451082"/>
    <s v="970454_V09025245BFTVG2AEB3CQ451082"/>
    <n v="99485537761"/>
    <s v="Thành công"/>
    <s v="NGUYEN THI MINH TRANG"/>
    <s v=""/>
    <s v="Chuyển khoản"/>
    <n v="50000"/>
    <s v=""/>
    <s v="QR Code tĩnh đa năng"/>
    <s v="Chuyển khoản Ngân Hàng"/>
    <s v="Ngân hàng hoặc Ví khác"/>
    <s v="MBVCB.10764405775.5245BFTVG2AEB3CQ.NGUYEN THI MINH TRANG chuyen tien.CT tu 1029286376 NGUYEN THI MINH TRANG toi 99MM23359M51027127 MOMO_CA PHE MUOI CHU LONG tai BVBank"/>
    <s v="cfmuoilongthanh"/>
    <x v="35"/>
  </r>
  <r>
    <s v="02-09-2025 08:01:28"/>
    <s v="970454_V09025245BFTVG2AEB9HP449530"/>
    <s v="970454_V09025245BFTVG2AEB9HP449530"/>
    <n v="99485537469"/>
    <s v="Thành công"/>
    <s v="DOAN VAN TU"/>
    <s v=""/>
    <s v="Chuyển khoản"/>
    <n v="25000"/>
    <s v=""/>
    <s v="QR Code tĩnh đa năng"/>
    <s v="Chuyển khoản Ngân Hàng"/>
    <s v="Ngân hàng hoặc Ví khác"/>
    <s v="MBVCB.10764404791.5245BFTVG2AEB9HP.DOAN VAN TU chuyen tien.CT tu 0051000547064 DOAN VAN TU toi 99MM24158M57035143 MOMO_CA PHE MUOI CHU LONG tai BVBank"/>
    <s v="chulong101tqd"/>
    <x v="32"/>
  </r>
  <r>
    <s v="02-09-2025 08:01:03"/>
    <s v="970454_V09025245IBT1cWJZ9GIG787514"/>
    <s v="970454_V09025245IBT1cWJZ9GIG787514"/>
    <n v="99485537048"/>
    <s v="Thành công"/>
    <s v="NGUYEN THANH LONG"/>
    <s v=""/>
    <s v="Chuyển khoản"/>
    <n v="74000"/>
    <s v=""/>
    <s v="QR Code tĩnh đa năng"/>
    <s v="Chuyển khoản Ngân Hàng"/>
    <s v="Ngân hàng hoặc Ví khác"/>
    <s v="QR - NGUYEN THANH LONG Chuyen tien.CT tu 104874883182 NGUYEN THANH LONG tai Vietin"/>
    <s v="chulonghvb"/>
    <x v="28"/>
  </r>
  <r>
    <s v="02-09-2025 08:00:49"/>
    <s v="970454_V09025245BFTVG2AEBSV1446206"/>
    <s v="970454_V09025245BFTVG2AEBSV1446206"/>
    <n v="99485536818"/>
    <s v="Thành công"/>
    <s v="HO HUU TRUNG"/>
    <s v=""/>
    <s v="Chuyển khoản"/>
    <n v="25000"/>
    <s v=""/>
    <s v="QR Code tĩnh đa năng"/>
    <s v="Chuyển khoản Ngân Hàng"/>
    <s v="Ngân hàng hoặc Ví khác"/>
    <s v="MBVCB.10764402739.5245BFTVG2AEBSV1.HO HUU TRUNG chuyen tien.CT tu 0381000469429 HO HUU TRUNG toi 99MM24313M93002905 MOMO_CA PHE MUOI CHU LONG tai BVBank"/>
    <s v="chulong161ntt"/>
    <x v="37"/>
  </r>
  <r>
    <s v="02-09-2025 08:00:33"/>
    <s v="970454_61625MBJL1354551"/>
    <s v="970454_61625MBJL1354551"/>
    <n v="99485536523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9RRI2 Dung dung Zalopay chuyen tien"/>
    <s v="cfmuoitruongdinh"/>
    <x v="9"/>
  </r>
  <r>
    <s v="02-09-2025 08:00:20"/>
    <s v="970454_V09025245BFTVG2AEBX57443803"/>
    <s v="970454_V09025245BFTVG2AEBX57443803"/>
    <n v="99485536308"/>
    <s v="Thành công"/>
    <s v="NGUYEN MINH NHUNG"/>
    <s v=""/>
    <s v="Chuyển khoản"/>
    <n v="61000"/>
    <s v=""/>
    <s v="QR Code tĩnh đa năng"/>
    <s v="Chuyển khoản Ngân Hàng"/>
    <s v="Ngân hàng hoặc Ví khác"/>
    <s v="MBVCB.10764400667.5245BFTVG2AEBX57.NGUYEN MINH NHUNG chuyen tien.CT tu 9865323246 NGUYEN MINH NHUNG toi 99MM24264M04005785 MOMO_CA PHE MUOI CHU LONG tai BVBank"/>
    <s v="cfmuoibatrieu"/>
    <x v="18"/>
  </r>
  <r>
    <s v="02-09-2025 08:00:18"/>
    <s v="JPEV14K77PEHBOTR070P"/>
    <s v="JPEV14K77PEHBOTR070P"/>
    <n v="99485536280"/>
    <s v="Thành công"/>
    <s v="HO THUY VAN"/>
    <s v=""/>
    <s v="Chuyển khoản"/>
    <n v="86000"/>
    <s v=""/>
    <s v="QR Code động đa năng"/>
    <s v="Chuyển khoản Ngân Hàng"/>
    <s v="Ngân hàng hoặc Ví khác"/>
    <s v="JPEV14K77PEHBOTR070P"/>
    <s v="chulong301ndc"/>
    <x v="5"/>
  </r>
  <r>
    <s v="02-09-2025 08:00:13"/>
    <s v="qrc-MOMOJQKW20230803-4db56150-281a-4a2c-b991-f29ee2e3f493"/>
    <s v="qrc-MOMOJQKW20230803-4db56150-281a-4a2c-b991-f29ee2e3f493"/>
    <n v="99485790986"/>
    <s v="Thành công"/>
    <s v="Huỳnh Thị Trung Hậu"/>
    <s v="****3192"/>
    <s v="Thanh toán"/>
    <n v="26000"/>
    <s v=""/>
    <s v="QR Code tĩnh đa năng"/>
    <s v="Ví MoMo"/>
    <s v="Ví MoMo"/>
    <s v="Thanh toán cho  CÀ PHÊ MUỐI CHÚ LONG CLASSIC"/>
    <s v="cfmuoichulongclassic"/>
    <x v="0"/>
  </r>
  <r>
    <s v="02-09-2025 08:00:02"/>
    <s v="970454_V09025245IBT1iWM3ET6U960563"/>
    <s v="970454_V09025245IBT1iWM3ET6U960563"/>
    <n v="99485536034"/>
    <s v="Thành công"/>
    <s v="NGUYEN THI THUY HA"/>
    <s v=""/>
    <s v="Chuyển khoản"/>
    <n v="80000"/>
    <s v=""/>
    <s v="QR Code tĩnh đa năng"/>
    <s v="Chuyển khoản Ngân Hàng"/>
    <s v="Ngân hàng hoặc Ví khác"/>
    <s v="NGUYEN THI THUY HA chuyen tien.CT tu 12031996 NGUYEN THI THUY HA tai VPBank"/>
    <s v="cfmuoiduonglang"/>
    <x v="7"/>
  </r>
  <r>
    <s v="02-09-2025 07:59:43"/>
    <s v="970454_V09025245BFTVG2AEBVPV440636"/>
    <s v="970454_V09025245BFTVG2AEBVPV440636"/>
    <n v="99485138324"/>
    <s v="Thành công"/>
    <s v="TRAN NGUYEN MINH CHAU"/>
    <s v=""/>
    <s v="Chuyển khoản"/>
    <n v="25000"/>
    <s v=""/>
    <s v="QR Code tĩnh đa năng"/>
    <s v="Chuyển khoản Ngân Hàng"/>
    <s v="Ngân hàng hoặc Ví khác"/>
    <s v="MBVCB.10764397810.5245BFTVG2AEBVPV.TRAN NGUYEN MINH CHAU chuyen tien.CT tu 1028918403 TRAN NGUYEN MINH CHAU toi 99MM23359M66019058 MOMO_CA PHE MUOI CHU LONG tai BVBank"/>
    <s v="cfmuoiqtr"/>
    <x v="17"/>
  </r>
  <r>
    <s v="02-09-2025 07:59:38"/>
    <s v="qrc-MOMOJQKW20230803-7e07611b-cdef-47bb-a9ae-223252739371"/>
    <s v="qrc-MOMOJQKW20230803-7e07611b-cdef-47bb-a9ae-223252739371"/>
    <n v="99485587304"/>
    <s v="Thành công"/>
    <s v="Huỳnh Thị Trung Hậu"/>
    <s v="****3192"/>
    <s v="Thanh toán"/>
    <n v="100000"/>
    <s v=""/>
    <s v="QR Code tĩnh đa năng"/>
    <s v="Ví MoMo"/>
    <s v="Ví MoMo"/>
    <s v="Thanh toán cho  CÀ PHÊ MUỐI CHÚ LONG CLASSIC"/>
    <s v="cfmuoichulongclassic"/>
    <x v="0"/>
  </r>
  <r>
    <s v="02-09-2025 07:59:13"/>
    <s v="970454_V09025245IBT1eWK1NLRG869976"/>
    <s v="970454_V09025245IBT1eWK1NLRG869976"/>
    <n v="99485137806"/>
    <s v="Thành công"/>
    <s v="NGUYEN THI MAI ANH"/>
    <s v=""/>
    <s v="Chuyển khoản"/>
    <n v="50000"/>
    <s v=""/>
    <s v="QR Code tĩnh đa năng"/>
    <s v="Chuyển khoản Ngân Hàng"/>
    <s v="Ngân hàng hoặc Ví khác"/>
    <s v="NGUYEN THI MAI ANH Chuyen tien.CT tu 1222005027 NGUYEN THI MAI ANH  tai BIDV"/>
    <s v="cfmuoithanhnhan"/>
    <x v="6"/>
  </r>
  <r>
    <s v="02-09-2025 07:58:58"/>
    <s v="970454_V09025245IBT1iWM3EZQB959686"/>
    <s v="970454_V09025245IBT1iWM3EZQB959686"/>
    <n v="99485137593"/>
    <s v="Thành công"/>
    <s v="NGUYEN VINH QUANG"/>
    <s v=""/>
    <s v="Chuyển khoản"/>
    <n v="25000"/>
    <s v=""/>
    <s v="QR Code tĩnh đa năng"/>
    <s v="Chuyển khoản Ngân Hàng"/>
    <s v="Ngân hàng hoặc Ví khác"/>
    <s v="NGUYEN VINH QUANG chuyen tien.CT tu 226508694 NGUYEN VINH QUANG tai VPBank"/>
    <s v="cfmuoitruongdinh"/>
    <x v="9"/>
  </r>
  <r>
    <s v="02-09-2025 07:58:38"/>
    <s v="qrc-MOMOJQKW20230803-2ea87cea-a89c-4760-8343-710a78833420"/>
    <s v="qrc-MOMOJQKW20230803-2ea87cea-a89c-4760-8343-710a78833420"/>
    <n v="99485629710"/>
    <s v="Thành công"/>
    <s v="Nguyễn Minh Nhật"/>
    <s v="****3046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7:58:36"/>
    <s v="970454_V09025245IBT1dWLMHF3A443169"/>
    <s v="970454_V09025245IBT1dWLMHF3A443169"/>
    <n v="99485137286"/>
    <s v="Thành công"/>
    <s v="MBBANK IBFT"/>
    <s v=""/>
    <s v="Chuyển khoản"/>
    <n v="20000"/>
    <s v=""/>
    <s v="QR Code tĩnh đa năng"/>
    <s v="Chuyển khoản Ngân Hàng"/>
    <s v="Ngân hàng hoặc Ví khác"/>
    <s v="HA QUANG DUONG chuyen tien.CT tu 0333657424 MBBANK IBFT tai MB"/>
    <s v="cfmuoithanhnhan"/>
    <x v="6"/>
  </r>
  <r>
    <s v="02-09-2025 07:58:31"/>
    <s v="970454_V09025245IBT1iWM3EEBA398298"/>
    <s v="970454_V09025245IBT1iWM3EEBA398298"/>
    <n v="99485137206"/>
    <s v="Thành công"/>
    <s v="CHAU THI AI NHI"/>
    <s v=""/>
    <s v="Chuyển khoản"/>
    <n v="70000"/>
    <s v=""/>
    <s v="QR Code tĩnh đa năng"/>
    <s v="Chuyển khoản Ngân Hàng"/>
    <s v="Ngân hàng hoặc Ví khác"/>
    <s v="Chau Thi Ai Nhi chuyen tien QR.CT tu 00779551049 CHAU THI AI NHI tai TPBank"/>
    <s v="cfmuoibatrieu"/>
    <x v="18"/>
  </r>
  <r>
    <s v="02-09-2025 07:58:06"/>
    <s v="970454_V09025245IBT1cWJZ9M1M782116"/>
    <s v="970454_V09025245IBT1cWJZ9M1M782116"/>
    <n v="99485136846"/>
    <s v="Thành công"/>
    <s v="NGUYEN NHU HUNG"/>
    <s v=""/>
    <s v="Chuyển khoản"/>
    <n v="25000"/>
    <s v=""/>
    <s v="QR Code tĩnh đa năng"/>
    <s v="Chuyển khoản Ngân Hàng"/>
    <s v="Ngân hàng hoặc Ví khác"/>
    <s v="QR - NGUYEN NHU HUNG chuyen tien.CT tu 100005936692 NGUYEN NHU HUNG tai Vietin"/>
    <s v="cfmuoithanhnhan"/>
    <x v="6"/>
  </r>
  <r>
    <s v="02-09-2025 07:57:32"/>
    <s v="970454_V09025245IBT1jWWUHSJD984962"/>
    <s v="970454_V09025245IBT1jWWUHSJD984962"/>
    <n v="99485136217"/>
    <s v="Thành công"/>
    <s v="DINH THAO PHUONG UYEN"/>
    <s v=""/>
    <s v="Chuyển khoản"/>
    <n v="25000"/>
    <s v=""/>
    <s v="QR Code tĩnh đa năng"/>
    <s v="Chuyển khoản Ngân Hàng"/>
    <s v="Ngân hàng hoặc Ví khác"/>
    <s v="DINH THAO PHUONG UYEN CHUYEN KHOAN-020925-07:57:31 984962.CT tu 20680727 DINH THAO PHUONG UYEN tai ACB"/>
    <s v="chulong244tqd"/>
    <x v="34"/>
  </r>
  <r>
    <s v="02-09-2025 07:57:20"/>
    <s v="B2VBL420PYERMA2M00IY"/>
    <s v="B2VBL420PYERMA2M00IY"/>
    <n v="99485135994"/>
    <s v="Thành công"/>
    <s v="TRAN THANH AN"/>
    <s v=""/>
    <s v="Chuyển khoản"/>
    <n v="25000"/>
    <s v=""/>
    <s v="QR Code động đa năng"/>
    <s v="Chuyển khoản Ngân Hàng"/>
    <s v="Ngân hàng hoặc Ví khác"/>
    <s v="B2VBL420PYERMA2M00IY"/>
    <s v="chulong108thd"/>
    <x v="10"/>
  </r>
  <r>
    <s v="02-09-2025 07:57:06"/>
    <s v="970454_V09025245IBT1eWK1NA9A859006"/>
    <s v="970454_V09025245IBT1eWK1NA9A859006"/>
    <n v="99485135766"/>
    <s v="Thành công"/>
    <s v="PHAM THUY DUONG"/>
    <s v=""/>
    <s v="Chuyển khoản"/>
    <n v="25000"/>
    <s v=""/>
    <s v="QR Code tĩnh đa năng"/>
    <s v="Chuyển khoản Ngân Hàng"/>
    <s v="Ngân hàng hoặc Ví khác"/>
    <s v="PHAM THUY DUONG Chuyen tien.CT tu 2223122502 PHAM THUY DUONG  tai BIDV"/>
    <s v="cfmuoiduonglang"/>
    <x v="7"/>
  </r>
  <r>
    <s v="02-09-2025 07:56:51"/>
    <s v="970454_V09025245IBT1iWM3EBRG393925"/>
    <s v="970454_V09025245IBT1iWM3EBRG393925"/>
    <n v="99485135537"/>
    <s v="Thành công"/>
    <s v="NGUYEN NGOC ANH"/>
    <s v=""/>
    <s v="Chuyển khoản"/>
    <n v="20000"/>
    <s v=""/>
    <s v="QR Code tĩnh đa năng"/>
    <s v="Chuyển khoản Ngân Hàng"/>
    <s v="Ngân hàng hoặc Ví khác"/>
    <s v="Nguyen Ngoc Anh chuyen tien QR.CT tu 06744816501 NGUYEN NGOC ANH tai TPBank"/>
    <s v="cfmuoithanhnhan"/>
    <x v="6"/>
  </r>
  <r>
    <s v="02-09-2025 07:56:51"/>
    <s v="qrc-MOMOJQKW20230803-4b6e21d1-759f-464e-9069-565874302409"/>
    <s v="qrc-MOMOJQKW20230803-4b6e21d1-759f-464e-9069-565874302409"/>
    <n v="99485533742"/>
    <s v="Thành công"/>
    <s v="Lưu Đặng Trung Hậu"/>
    <s v="****4607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7:56:40"/>
    <s v="970454_V09025245BFTVG2AEBWAN425267"/>
    <s v="970454_V09025245BFTVG2AEBWAN425267"/>
    <n v="99485135355"/>
    <s v="Thành công"/>
    <s v="LAM KHA VI"/>
    <s v=""/>
    <s v="Chuyển khoản"/>
    <n v="90000"/>
    <s v=""/>
    <s v="QR Code tĩnh đa năng"/>
    <s v="Chuyển khoản Ngân Hàng"/>
    <s v="Ngân hàng hoặc Ví khác"/>
    <s v="MBVCB.10764359835.5245BFTVG2AEBWAN.LAM KHA VI chuyen tien.CT tu 1036866645 LAM KHA VI toi 99MM23359M51027127 MOMO_CA PHE MUOI CHU LONG tai BVBank"/>
    <s v="cfmuoilongthanh"/>
    <x v="35"/>
  </r>
  <r>
    <s v="02-09-2025 07:56:19"/>
    <s v="970454_V09025245IBT1eWK1NYGE854275"/>
    <s v="970454_V09025245IBT1eWK1NYGE854275"/>
    <n v="99485135014"/>
    <s v="Thành công"/>
    <s v="THAN THI NHI"/>
    <s v=""/>
    <s v="Chuyển khoản"/>
    <n v="18000"/>
    <s v=""/>
    <s v="QR Code tĩnh đa năng"/>
    <s v="Chuyển khoản Ngân Hàng"/>
    <s v="Ngân hàng hoặc Ví khác"/>
    <s v="THAN THI NHI Chuyen tien.CT tu 6514058440 THAN THI NHI  tai BIDV"/>
    <s v="cfmuoithungdao"/>
    <x v="11"/>
  </r>
  <r>
    <s v="02-09-2025 07:55:23"/>
    <s v="970454_V09025245BFTVG2AEBRXM418730"/>
    <s v="970454_V09025245BFTVG2AEBRXM418730"/>
    <n v="99485134085"/>
    <s v="Thành công"/>
    <s v="NGUYEN THU THUY"/>
    <s v=""/>
    <s v="Chuyển khoản"/>
    <n v="38000"/>
    <s v=""/>
    <s v="QR Code tĩnh đa năng"/>
    <s v="Chuyển khoản Ngân Hàng"/>
    <s v="Ngân hàng hoặc Ví khác"/>
    <s v="MBVCB.10764356133.5245BFTVG2AEBRXM.NGUYEN THU THUY chuyen tien.CT tu 0011004063892 NGUYEN THU THUY toi 99MM24157M78095712 MOMO_CA PHE MUOI CHU LONG tai BVBank"/>
    <s v="cfmuoiduonglang"/>
    <x v="7"/>
  </r>
  <r>
    <s v="02-09-2025 07:54:55"/>
    <s v="qrc-MOMOJQKW20230803-f0ef5fda-be64-49be-8626-2c92aa5bfc3e"/>
    <s v="qrc-MOMOJQKW20230803-f0ef5fda-be64-49be-8626-2c92aa5bfc3e"/>
    <n v="99485421766"/>
    <s v="Thành công"/>
    <s v="Lê Xuân Phước"/>
    <s v="****3878"/>
    <s v="Thanh toán"/>
    <n v="75000"/>
    <s v=""/>
    <s v="QR Code tĩnh đa năng"/>
    <s v="Ví MoMo"/>
    <s v="Ví MoMo"/>
    <s v="Thanh toán cho  CÀ PHÊ MUỐI CHÚ LONG - NGUYỄN AN NINH - BÌNH DƯƠNG"/>
    <s v="cfmuoinaninh"/>
    <x v="36"/>
  </r>
  <r>
    <s v="02-09-2025 07:54:46"/>
    <s v="RP9RQ420PXNEO34P04M9"/>
    <s v="RP9RQ420PXNEO34P04M9"/>
    <n v="99485133544"/>
    <s v="Thành công"/>
    <s v="LE HA TRUNG HIEU"/>
    <s v=""/>
    <s v="Chuyển khoản"/>
    <n v="25000"/>
    <s v=""/>
    <s v="QR Code động đa năng"/>
    <s v="Chuyển khoản Ngân Hàng"/>
    <s v="Ngân hàng hoặc Ví khác"/>
    <s v="RP9RQ420PXNEO34P04M9"/>
    <s v="chulong25tnv"/>
    <x v="50"/>
  </r>
  <r>
    <s v="02-09-2025 07:54:44"/>
    <s v="970454_V09025245IBT1kJQF3ULM829453"/>
    <s v="970454_V09025245IBT1kJQF3ULM829453"/>
    <n v="99485133531"/>
    <s v="Thành công"/>
    <s v="VND TGTT TRANG THI MY DUNG"/>
    <s v=""/>
    <s v="Chuyển khoản"/>
    <n v="25000"/>
    <s v=""/>
    <s v="QR Code tĩnh đa năng"/>
    <s v="Chuyển khoản Ngân Hàng"/>
    <s v="Ngân hàng hoặc Ví khác"/>
    <s v="TRANG THI MY DUNG chuyen tien FT25246299003286.CT tu 19036395001014 VND TGTT TRANG THI MY DUNG tai TCB"/>
    <s v="cfmuoileduan"/>
    <x v="13"/>
  </r>
  <r>
    <s v="02-09-2025 07:54:39"/>
    <s v="970454_V09025245IBT1eWK1NVBX843859"/>
    <s v="970454_V09025245IBT1eWK1NVBX843859"/>
    <n v="99485133436"/>
    <s v="Thành công"/>
    <s v="BAO THI THUY TRANG"/>
    <s v=""/>
    <s v="Chuyển khoản"/>
    <n v="36000"/>
    <s v=""/>
    <s v="QR Code tĩnh đa năng"/>
    <s v="Chuyển khoản Ngân Hàng"/>
    <s v="Ngân hàng hoặc Ví khác"/>
    <s v="BAOTRANG Chuyen tien.CT tu 6530034196 BAO THI THUY TRANG  tai BIDV"/>
    <s v="chulong244tqd"/>
    <x v="34"/>
  </r>
  <r>
    <s v="02-09-2025 07:54:34"/>
    <s v="970454_V09025245IBT1cWJZ2RJA773946"/>
    <s v="970454_V09025245IBT1cWJZ2RJA773946"/>
    <n v="99485133347"/>
    <s v="Thành công"/>
    <s v="NGUYEN THI TRA GIANG"/>
    <s v=""/>
    <s v="Chuyển khoản"/>
    <n v="18000"/>
    <s v=""/>
    <s v="QR Code tĩnh đa năng"/>
    <s v="Chuyển khoản Ngân Hàng"/>
    <s v="Ngân hàng hoặc Ví khác"/>
    <s v="QR - NGUYEN THI TRA GIANG transfers.CT tu 103875913280 NGUYEN THI TRA GIANG tai Vietin"/>
    <s v="cfmuoivvkiet"/>
    <x v="40"/>
  </r>
  <r>
    <s v="02-09-2025 07:54:20"/>
    <s v="qrc-MOMOJQKW20230803-c49c2867-0556-4e76-a740-eab3bb733c5a"/>
    <s v="qrc-MOMOJQKW20230803-c49c2867-0556-4e76-a740-eab3bb733c5a"/>
    <n v="99485330077"/>
    <s v="Thành công"/>
    <s v="Phan Lê Thị Thùy Dương"/>
    <s v="****2112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53:59"/>
    <s v="970454_V09025245IBT1jWWUHQF4982376"/>
    <s v="970454_V09025245IBT1jWWUHQF4982376"/>
    <n v="99484766150"/>
    <s v="Thành công"/>
    <s v="NGUYEN CAM TU"/>
    <s v=""/>
    <s v="Chuyển khoản"/>
    <n v="25000"/>
    <s v=""/>
    <s v="QR Code tĩnh đa năng"/>
    <s v="Chuyển khoản Ngân Hàng"/>
    <s v="Ngân hàng hoặc Ví khác"/>
    <s v="NGUYEN CAM TU CHUYEN KHOAN-020925-07:53:58 982376.CT tu 2524821 NGUYEN CAM TU tai ACB"/>
    <s v="chulong421ch"/>
    <x v="41"/>
  </r>
  <r>
    <s v="02-09-2025 07:53:50"/>
    <s v="Y9KQ14K778KCJ33206C5"/>
    <s v="Y9KQ14K778KCJ33206C5"/>
    <n v="99484765999"/>
    <s v="Thành công"/>
    <s v="MBBANK IBFT"/>
    <s v=""/>
    <s v="Chuyển khoản"/>
    <n v="60000"/>
    <s v=""/>
    <s v="QR Code động đa năng"/>
    <s v="Chuyển khoản Ngân Hàng"/>
    <s v="Ngân hàng hoặc Ví khác"/>
    <s v="Y9KQ14K778KCJ33206C5"/>
    <s v="chulong601tn"/>
    <x v="20"/>
  </r>
  <r>
    <s v="02-09-2025 07:53:44"/>
    <s v="970454_V09025245IBT1kJQF3VQ2826802"/>
    <s v="970454_V09025245IBT1kJQF3VQ2826802"/>
    <n v="99484765907"/>
    <s v="Thành công"/>
    <s v="VND-TGTT-DUONG DUY KHANH"/>
    <s v=""/>
    <s v="Chuyển khoản"/>
    <n v="25000"/>
    <s v=""/>
    <s v="QR Code tĩnh đa năng"/>
    <s v="Chuyển khoản Ngân Hàng"/>
    <s v="Ngân hàng hoặc Ví khác"/>
    <s v="DUONG DUY KHANH transfers FT25246000380065.CT tu 19034177397019 VND-TGTT-DUONG DUY KHANH tai TCB"/>
    <s v="cfmuoithanhnhan"/>
    <x v="6"/>
  </r>
  <r>
    <s v="02-09-2025 07:53:32"/>
    <s v="970454_V09025245IBT1aWWS8IF3155975"/>
    <s v="970454_V09025245IBT1aWWS8IF3155975"/>
    <n v="99484765709"/>
    <s v="Thành công"/>
    <s v="AGRIBANK"/>
    <s v=""/>
    <s v="Chuyển khoản"/>
    <n v="25000"/>
    <s v=""/>
    <s v="QR Code tĩnh đa năng"/>
    <s v="Chuyển khoản Ngân Hàng"/>
    <s v="Ngân hàng hoặc Ví khác"/>
    <s v="VCCB;99MM23356M93020162;TRAN HOANG VAN ANH chuyen tien.CT tu 8400215071090 AGRIBANK tai Agri"/>
    <s v="cfmuoitruongdinh"/>
    <x v="9"/>
  </r>
  <r>
    <s v="02-09-2025 07:53:30"/>
    <s v="970454_61625MBJL1354311"/>
    <s v="970454_61625MBJL1354311"/>
    <n v="99484765675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9RFAE Nguyen dung Zalopay chuyen tien"/>
    <s v="cfmuoivvkiet"/>
    <x v="40"/>
  </r>
  <r>
    <s v="02-09-2025 07:52:39"/>
    <s v="qrc-MOMOJQKW20230803-04532801-7f56-4e57-9f86-da7c832ff0e0"/>
    <s v="qrc-MOMOJQKW20230803-04532801-7f56-4e57-9f86-da7c832ff0e0"/>
    <n v="99485267306"/>
    <s v="Thành công"/>
    <s v="Hồ Thanh Vy"/>
    <s v="****7836"/>
    <s v="Thanh toán"/>
    <n v="68000"/>
    <s v=""/>
    <s v="QR Code tĩnh đa năng"/>
    <s v="Ví MoMo"/>
    <s v="Ví MoMo"/>
    <s v="Thanh toán cho  CÀ PHÊ MUỐI CHÚ LONG - 161 NGÔ TẤT TỐ"/>
    <s v="chulong161ntt"/>
    <x v="37"/>
  </r>
  <r>
    <s v="02-09-2025 07:52:23"/>
    <s v="970454_V09025245IBT1dWLMH1BF420467"/>
    <s v="970454_V09025245IBT1dWLMH1BF420467"/>
    <n v="99484764685"/>
    <s v="Thành công"/>
    <s v="MBBANK IBFT"/>
    <s v=""/>
    <s v="Chuyển khoản"/>
    <n v="25000"/>
    <s v=""/>
    <s v="QR Code tĩnh đa năng"/>
    <s v="Chuyển khoản Ngân Hàng"/>
    <s v="Ngân hàng hoặc Ví khác"/>
    <s v="VU THI KIEU NGUYET NGA chuyen tien.CT tu 1010160622007 MBBANK IBFT tai MB"/>
    <s v="chulong884phuriengdo"/>
    <x v="14"/>
  </r>
  <r>
    <s v="02-09-2025 07:51:59"/>
    <s v="970454_V09025245IBT1iWM3E1WC953932"/>
    <s v="970454_V09025245IBT1iWM3E1WC953932"/>
    <n v="99484764251"/>
    <s v="Thành công"/>
    <s v="NGUYEN DUONG THANH TRI"/>
    <s v=""/>
    <s v="Chuyển khoản"/>
    <n v="5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7:51:54"/>
    <s v="JPEV14K772OAV4GO0N4L"/>
    <s v="JPEV14K772OAV4GO0N4L"/>
    <n v="99484764174"/>
    <s v="Thành công"/>
    <s v="DANG THI TUYET MAI"/>
    <s v=""/>
    <s v="Chuyển khoản"/>
    <n v="50000"/>
    <s v=""/>
    <s v="QR Code động đa năng"/>
    <s v="Chuyển khoản Ngân Hàng"/>
    <s v="Ngân hàng hoặc Ví khác"/>
    <s v="JPEV14K772OAV4GO0N4L"/>
    <s v="chulong301ndc"/>
    <x v="5"/>
  </r>
  <r>
    <s v="02-09-2025 07:51:20"/>
    <s v="970454_V09025245IBT1aWWS89DD346212"/>
    <s v="970454_V09025245IBT1aWWS89DD346212"/>
    <n v="99484763675"/>
    <s v="Thành công"/>
    <s v="TRAN THI NGOC"/>
    <s v=""/>
    <s v="Chuyển khoản"/>
    <n v="86000"/>
    <s v=""/>
    <s v="QR Code tĩnh đa năng"/>
    <s v="Chuyển khoản Ngân Hàng"/>
    <s v="Ngân hàng hoặc Ví khác"/>
    <s v="TRAN THI NGOC chuyen tien.CT tu 041704070009365 TRAN THI NGOC tai HDB"/>
    <s v="chulong101tqd"/>
    <x v="32"/>
  </r>
  <r>
    <s v="02-09-2025 07:51:19"/>
    <s v="JPEV14K76XUFU8KQ09YH"/>
    <s v="JPEV14K76XUFU8KQ09YH"/>
    <n v="99484763663"/>
    <s v="Thành công"/>
    <s v="SACOMBANK"/>
    <s v=""/>
    <s v="Chuyển khoản"/>
    <n v="50000"/>
    <s v=""/>
    <s v="QR Code động đa năng"/>
    <s v="Chuyển khoản Ngân Hàng"/>
    <s v="Ngân hàng hoặc Ví khác"/>
    <s v="JPEV14K76XUFU8KQ09YH"/>
    <s v="chulong301ndc"/>
    <x v="5"/>
  </r>
  <r>
    <s v="02-09-2025 07:50:43"/>
    <s v="qrc-MOMOJQKW20230803-3437386c-7db7-4468-9166-6718c6ee3921"/>
    <s v="qrc-MOMOJQKW20230803-3437386c-7db7-4468-9166-6718c6ee3921"/>
    <n v="99485130634"/>
    <s v="Thành công"/>
    <s v="Hồ Thị Tuyết Mai"/>
    <s v="****0278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07:50:16"/>
    <s v="970454_V09025245BFTVG2AEBMQL393824"/>
    <s v="970454_V09025245BFTVG2AEBMQL393824"/>
    <n v="99484762707"/>
    <s v="Thành công"/>
    <s v="NGUYEN NGOC ANH"/>
    <s v=""/>
    <s v="Chuyển khoản"/>
    <n v="75000"/>
    <s v=""/>
    <s v="QR Code tĩnh đa năng"/>
    <s v="Chuyển khoản Ngân Hàng"/>
    <s v="Ngân hàng hoặc Ví khác"/>
    <s v="MBVCB.10764323996.5245BFTVG2AEBMQL.NGUYEN NGOC ANH chuyen tien.CT tu 1012799259 NGUYEN NGOC ANH toi 99MM24085M27127372 MOMO_CA PHE MUOI CHU LONG tai BVBank"/>
    <s v="cfmuoithanhnhan"/>
    <x v="6"/>
  </r>
  <r>
    <s v="02-09-2025 07:50:12"/>
    <s v="970454_V09025245BFTVG2AEBM2B393566"/>
    <s v="970454_V09025245BFTVG2AEBM2B393566"/>
    <n v="99484762655"/>
    <s v="Thành công"/>
    <s v="NGUYEN THU HUONG"/>
    <s v=""/>
    <s v="Chuyển khoản"/>
    <n v="25000"/>
    <s v=""/>
    <s v="QR Code tĩnh đa năng"/>
    <s v="Chuyển khoản Ngân Hàng"/>
    <s v="Ngân hàng hoặc Ví khác"/>
    <s v="MBVCB.10764334285.5245BFTVG2AEBM2B.NGUYEN THU HUONG chuyen tien.CT tu 9562337650 NGUYEN THU HUONG toi 99MM24085M27127372 MOMO_CA PHE MUOI CHU LONG tai BVBank"/>
    <s v="cfmuoithanhnhan"/>
    <x v="6"/>
  </r>
  <r>
    <s v="02-09-2025 07:49:24"/>
    <s v="970454_V09025245IBT1cWJZ2P79763732"/>
    <s v="970454_V09025245IBT1cWJZ2P79763732"/>
    <n v="99484761917"/>
    <s v="Thành công"/>
    <s v="NGUYEN VINH NGHI"/>
    <s v=""/>
    <s v="Chuyển khoản"/>
    <n v="25000"/>
    <s v=""/>
    <s v="QR Code tĩnh đa năng"/>
    <s v="Chuyển khoản Ngân Hàng"/>
    <s v="Ngân hàng hoặc Ví khác"/>
    <s v="QR - NGUYEN VINH NGHI chuyen tien.CT tu 105877987045 NGUYEN VINH NGHI tai Vietin"/>
    <s v="cfmuoiqtr"/>
    <x v="17"/>
  </r>
  <r>
    <s v="02-09-2025 07:49:14"/>
    <s v="JPEV14K76V2LCKWT0H13"/>
    <s v="JPEV14K76V2LCKWT0H13"/>
    <n v="99484761778"/>
    <s v="Thành công"/>
    <s v="LE THI TUYET MAI"/>
    <s v=""/>
    <s v="Chuyển khoản"/>
    <n v="18000"/>
    <s v=""/>
    <s v="QR Code động đa năng"/>
    <s v="Chuyển khoản Ngân Hàng"/>
    <s v="Ngân hàng hoặc Ví khác"/>
    <s v="JPEV14K76V2LCKWT0H13"/>
    <s v="chulong301ndc"/>
    <x v="5"/>
  </r>
  <r>
    <s v="02-09-2025 07:49:07"/>
    <s v="970454_V09025245BFTVG2AEBBMR388183"/>
    <s v="970454_V09025245BFTVG2AEBBMR388183"/>
    <n v="99484761660"/>
    <s v="Thành công"/>
    <s v="LE NGUYEN THI HONG"/>
    <s v=""/>
    <s v="Chuyển khoản"/>
    <n v="25000"/>
    <s v=""/>
    <s v="QR Code tĩnh đa năng"/>
    <s v="Chuyển khoản Ngân Hàng"/>
    <s v="Ngân hàng hoặc Ví khác"/>
    <s v="MBVCB.10764319266.5245BFTVG2AEBBMR.LE NGUYEN THI HONG chuyen tien.CT tu 1025179455 LE NGUYEN THI HONG toi 99MM24313M19001759 MOMO_CA PHE MUOI CHU LONG tai BVBank"/>
    <s v="chulong421ch"/>
    <x v="41"/>
  </r>
  <r>
    <s v="02-09-2025 07:48:59"/>
    <s v="970454_V09025245IBT1iWM3KLEA372664"/>
    <s v="970454_V09025245IBT1iWM3KLEA372664"/>
    <n v="99484761556"/>
    <s v="Thành công"/>
    <s v="VO HOANG THUY"/>
    <s v=""/>
    <s v="Chuyển khoản"/>
    <n v="68000"/>
    <s v=""/>
    <s v="QR Code tĩnh đa năng"/>
    <s v="Chuyển khoản Ngân Hàng"/>
    <s v="Ngân hàng hoặc Ví khác"/>
    <s v="Vo Hoang Thuy chuyen tien QR.CT tu 01506231001 VO HOANG THUY tai TPBank"/>
    <s v="cfmuoihodieu"/>
    <x v="19"/>
  </r>
  <r>
    <s v="02-09-2025 07:48:38"/>
    <s v="qrc-MOMOJQKW20230803-9c6ff7f0-b192-4b28-aa76-d7ca8ee9dee3"/>
    <s v="qrc-MOMOJQKW20230803-9c6ff7f0-b192-4b28-aa76-d7ca8ee9dee3"/>
    <n v="99484937674"/>
    <s v="Thành công"/>
    <s v="Trần Minh Hiếu"/>
    <s v="****0535"/>
    <s v="Thanh toán"/>
    <n v="55000"/>
    <s v=""/>
    <s v="QR Code tĩnh đa năng"/>
    <s v="Ví MoMo"/>
    <s v="Ví MoMo"/>
    <s v="Thanh toán cho  CÀ PHÊ MUỐI CHÚ LONG - 194 CÁCH MẠNG THÁNG TÁM"/>
    <s v="chulongcmt8"/>
    <x v="29"/>
  </r>
  <r>
    <s v="02-09-2025 07:48:24"/>
    <s v="qrc-MOMOJQKW20230803-d320cf27-0e7b-4084-b0b7-ac65e44663f5"/>
    <s v="qrc-MOMOJQKW20230803-d320cf27-0e7b-4084-b0b7-ac65e44663f5"/>
    <n v="99484941056"/>
    <s v="Thành công"/>
    <s v="Đinh Thị Ngọc Huỳnh"/>
    <s v="****8292"/>
    <s v="Thanh toán"/>
    <n v="25000"/>
    <s v=""/>
    <s v="QR Code tĩnh đa năng"/>
    <s v="Ví MoMo"/>
    <s v="Ví MoMo"/>
    <s v="Thanh toán cho  CÀ PHÊ MUỐI CHÚ LONG - 71 HẬU GIANG"/>
    <s v="chulong71hg"/>
    <x v="30"/>
  </r>
  <r>
    <s v="02-09-2025 07:48:22"/>
    <s v="970454_V09025245IBT1aWWSIR5R482816"/>
    <s v="970454_V09025245IBT1aWWSIR5R482816"/>
    <n v="99484760984"/>
    <s v="Thành công"/>
    <s v="NGUYEN THI THAI THUY"/>
    <s v=""/>
    <s v="Chuyển khoản"/>
    <n v="23000"/>
    <s v=""/>
    <s v="QR Code tĩnh đa năng"/>
    <s v="Chuyển khoản Ngân Hàng"/>
    <s v="Ngân hàng hoặc Ví khác"/>
    <s v="IBT From SeABank.CT tu 000007735539 NGUYEN THI THAI THUY tai SeABank"/>
    <s v="chulong190hvb"/>
    <x v="25"/>
  </r>
  <r>
    <s v="02-09-2025 07:48:13"/>
    <s v="970454_V09025245IBT1bWK1X56V094716"/>
    <s v="970454_V09025245IBT1bWK1X56V094716"/>
    <n v="99484760857"/>
    <s v="Thành công"/>
    <s v="LE NGUYEN MAI PHUONG"/>
    <s v=""/>
    <s v="Chuyển khoản"/>
    <n v="72000"/>
    <s v=""/>
    <s v="QR Code tĩnh đa năng"/>
    <s v="Chuyển khoản Ngân Hàng"/>
    <s v="Ngân hàng hoặc Ví khác"/>
    <s v="LE NGUYEN MAI PHUONG chuyen tien.CT tu 0913670520 LE NGUYEN MAI PHUONG tai ABB"/>
    <s v="cfmuoitravinh"/>
    <x v="39"/>
  </r>
  <r>
    <s v="02-09-2025 07:47:39"/>
    <s v="970454_V09025245IBT1eWK1RUKY806256"/>
    <s v="970454_V09025245IBT1eWK1RUKY806256"/>
    <n v="99484460890"/>
    <s v="Thành công"/>
    <s v="VU KHANH LY"/>
    <s v=""/>
    <s v="Chuyển khoản"/>
    <n v="22000"/>
    <s v=""/>
    <s v="QR Code tĩnh đa năng"/>
    <s v="Chuyển khoản Ngân Hàng"/>
    <s v="Ngân hàng hoặc Ví khác"/>
    <s v="VU KHANH LY Chuyen tien.CT tu 2171026789 VU KHANH LY  tai BIDV"/>
    <s v="cfmuoiduonglang"/>
    <x v="7"/>
  </r>
  <r>
    <s v="02-09-2025 07:47:39"/>
    <s v="970454_V09025245IBT1dWLMZ5YE407759"/>
    <s v="970454_V09025245IBT1dWLMZ5YE407759"/>
    <n v="99484460886"/>
    <s v="Thành công"/>
    <s v="MBBANK IBFT"/>
    <s v=""/>
    <s v="Chuyển khoản"/>
    <n v="25000"/>
    <s v=""/>
    <s v="QR Code tĩnh đa năng"/>
    <s v="Chuyển khoản Ngân Hàng"/>
    <s v="Ngân hàng hoặc Ví khác"/>
    <s v="PHAM QUOC CUONG chuyen tien.CT tu 098862579999 MBBANK IBFT tai MB"/>
    <s v="cfmuoivvkiet"/>
    <x v="40"/>
  </r>
  <r>
    <s v="02-09-2025 07:47:20"/>
    <s v="970454_V09025245IBT1dWLMZYJA406891"/>
    <s v="970454_V09025245IBT1dWLMZYJA406891"/>
    <n v="99484460593"/>
    <s v="Thành công"/>
    <s v="MBBANK IBFT"/>
    <s v=""/>
    <s v="Chuyển khoản"/>
    <n v="25000"/>
    <s v=""/>
    <s v="QR Code tĩnh đa năng"/>
    <s v="Chuyển khoản Ngân Hàng"/>
    <s v="Ngân hàng hoặc Ví khác"/>
    <s v="DUONG THI NGOC ANH chuyen tien.CT tu 0515233288888 MBBANK IBFT tai MB"/>
    <s v="cfmuoithanhnhan"/>
    <x v="6"/>
  </r>
  <r>
    <s v="02-09-2025 07:47:06"/>
    <s v="970454_V09025245IBT1dWLMZP12411311"/>
    <s v="970454_V09025245IBT1dWLMZP12411311"/>
    <n v="99484460408"/>
    <s v="Thành công"/>
    <s v="MBBANK IBFT"/>
    <s v=""/>
    <s v="Chuyển khoản"/>
    <n v="43000"/>
    <s v=""/>
    <s v="QR Code tĩnh đa năng"/>
    <s v="Chuyển khoản Ngân Hàng"/>
    <s v="Ngân hàng hoặc Ví khác"/>
    <s v="LUONG CHIEN HAI chuyen tien.CT tu 0974968668 MBBANK IBFT tai MB"/>
    <s v="chulongcmt8"/>
    <x v="29"/>
  </r>
  <r>
    <s v="02-09-2025 07:47:04"/>
    <s v="B2VBL420PVGQU5U80X3N"/>
    <s v="B2VBL420PVGQU5U80X3N"/>
    <n v="99484460386"/>
    <s v="Thành công"/>
    <s v="DUONG TRUONG GIANG"/>
    <s v=""/>
    <s v="Chuyển khoản"/>
    <n v="68000"/>
    <s v=""/>
    <s v="QR Code động đa năng"/>
    <s v="Chuyển khoản Ngân Hàng"/>
    <s v="Ngân hàng hoặc Ví khác"/>
    <s v="B2VBL420PVGQU5U80X3N"/>
    <s v="chulong108thd"/>
    <x v="10"/>
  </r>
  <r>
    <s v="02-09-2025 07:47:02"/>
    <s v="970454_V09025245IBT1cWJZ293U759715"/>
    <s v="970454_V09025245IBT1cWJZ293U759715"/>
    <n v="99484460350"/>
    <s v="Thành công"/>
    <s v="TRAN TIEU BANG"/>
    <s v=""/>
    <s v="Chuyển khoản"/>
    <n v="50000"/>
    <s v=""/>
    <s v="QR Code tĩnh đa năng"/>
    <s v="Chuyển khoản Ngân Hàng"/>
    <s v="Ngân hàng hoặc Ví khác"/>
    <s v="QR - TRAN TIEU BANG chuyen tien.CT tu 105872620604 TRAN TIEU BANG tai Vietin"/>
    <s v="chulong421ch"/>
    <x v="41"/>
  </r>
  <r>
    <s v="02-09-2025 07:46:42"/>
    <s v="970454_V09025245BFTVG2AEBLUN376456"/>
    <s v="970454_V09025245BFTVG2AEBLUN376456"/>
    <n v="99484460009"/>
    <s v="Thành công"/>
    <s v="NGUYEN DINH VU"/>
    <s v=""/>
    <s v="Chuyển khoản"/>
    <n v="36000"/>
    <s v=""/>
    <s v="QR Code tĩnh đa năng"/>
    <s v="Chuyển khoản Ngân Hàng"/>
    <s v="Ngân hàng hoặc Ví khác"/>
    <s v="MBVCB.10764303935.5245BFTVG2AEBLUN.NGUYEN DINH VU chuyen tien.CT tu 0851000021627 NGUYEN DINH VU toi 99MM23356M93020162 MOMO_CA PHE MUOI CHU LONG tai BVBank"/>
    <s v="cfmuoitruongdinh"/>
    <x v="9"/>
  </r>
  <r>
    <s v="02-09-2025 07:46:29"/>
    <s v="970454_V09025245IBT1iWM3KAX3366183"/>
    <s v="970454_V09025245IBT1iWM3KAX3366183"/>
    <n v="99484349786"/>
    <s v="Thành công"/>
    <s v="LE TIEN DUNG"/>
    <s v=""/>
    <s v="Chuyển khoản"/>
    <n v="25000"/>
    <s v=""/>
    <s v="QR Code tĩnh đa năng"/>
    <s v="Chuyển khoản Ngân Hàng"/>
    <s v="Ngân hàng hoặc Ví khác"/>
    <s v="Le Tien Dung chuyen tien QR.CT tu 04146390001 LE TIEN DUNG tai TPBank"/>
    <s v="cfmuoivvkiet"/>
    <x v="40"/>
  </r>
  <r>
    <s v="02-09-2025 07:46:23"/>
    <s v="qrc-MOMOJQKW20230803-7ac72d7c-4ecd-48fb-928f-dfd73ee39a75"/>
    <s v="qrc-MOMOJQKW20230803-7ac72d7c-4ecd-48fb-928f-dfd73ee39a75"/>
    <n v="99484852654"/>
    <s v="Thành công"/>
    <s v="Đỗ Thị Mỹ Nhân"/>
    <s v="****0618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7:45:37"/>
    <s v="970454_V09025245IBT1kJQFFC88805578"/>
    <s v="970454_V09025245IBT1kJQFFC88805578"/>
    <n v="99484349039"/>
    <s v="Thành công"/>
    <s v="LE THANH KIM HUE"/>
    <s v=""/>
    <s v="Chuyển khoản"/>
    <n v="68000"/>
    <s v=""/>
    <s v="QR Code tĩnh đa năng"/>
    <s v="Chuyển khoản Ngân Hàng"/>
    <s v="Ngân hàng hoặc Ví khác"/>
    <s v="LE THANH KIM HUE chuyen tien FT25246019367090.CT tu 9913021988 LE THANH KIM HUE tai TCB"/>
    <s v="cfmuoithanhnhan"/>
    <x v="6"/>
  </r>
  <r>
    <s v="02-09-2025 07:45:36"/>
    <s v="qrc-MOMOJQKW20230803-1fb30d4f-febf-4651-89e3-4d46396c6155"/>
    <s v="qrc-MOMOJQKW20230803-1fb30d4f-febf-4651-89e3-4d46396c6155"/>
    <n v="99484768622"/>
    <s v="Thành công"/>
    <s v="Đào Hải Dương"/>
    <s v="****5294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7:45:26"/>
    <s v="qrc-MOMOJQKW20230803-133c63e3-6025-470f-8a4f-68b41d656902"/>
    <s v="qrc-MOMOJQKW20230803-133c63e3-6025-470f-8a4f-68b41d656902"/>
    <n v="99484767383"/>
    <s v="Thành công"/>
    <s v="Nguyễn Thị Kim Phượng"/>
    <s v="****2846"/>
    <s v="Thanh toán"/>
    <n v="18000"/>
    <s v=""/>
    <s v="QR Code tĩnh đa năng"/>
    <s v="Ví MoMo"/>
    <s v="Ví MoMo"/>
    <s v="Thanh toán cho  Cà Phê Muối Chú Long - Võ Văn Kiệt"/>
    <s v="cfmuoivvkiet"/>
    <x v="40"/>
  </r>
  <r>
    <s v="02-09-2025 07:44:55"/>
    <s v="970454_V09025245BFTVG2AEAP9H368337"/>
    <s v="970454_V09025245BFTVG2AEAP9H368337"/>
    <n v="99484348391"/>
    <s v="Thành công"/>
    <s v="NGUYEN TRUNG NGHIA"/>
    <s v=""/>
    <s v="Chuyển khoản"/>
    <n v="50000"/>
    <s v=""/>
    <s v="QR Code tĩnh đa năng"/>
    <s v="Chuyển khoản Ngân Hàng"/>
    <s v="Ngân hàng hoặc Ví khác"/>
    <s v="MBVCB.10764282294.5245BFTVG2AEAP9H.NGUYEN TRUNG NGHIA chuyen tien.CT tu 1052995691 NGUYEN TRUNG NGHIA toi 99MM24302M71003927 MOMO_CA PHE MUOI CHU LONG tai BVBank"/>
    <s v="chulong68"/>
    <x v="1"/>
  </r>
  <r>
    <s v="02-09-2025 07:44:53"/>
    <s v="970454_V09025245BFTVG2AEAPHH368106"/>
    <s v="970454_V09025245BFTVG2AEAPHH368106"/>
    <n v="99484348355"/>
    <s v="Thành công"/>
    <s v="LAM THANH Y"/>
    <s v=""/>
    <s v="Chuyển khoản"/>
    <n v="18000"/>
    <s v=""/>
    <s v="QR Code tĩnh đa năng"/>
    <s v="Chuyển khoản Ngân Hàng"/>
    <s v="Ngân hàng hoặc Ví khác"/>
    <s v="MBVCB.10764288276.5245BFTVG2AEAPHH.LAM THANH Y chuyen tien.CT tu 9355828353 LAM THANH Y toi 99MM23356M93020162 MOMO_CA PHE MUOI CHU LONG tai BVBank"/>
    <s v="cfmuoitruongdinh"/>
    <x v="9"/>
  </r>
  <r>
    <s v="02-09-2025 07:44:39"/>
    <s v="qrc-MOMOJQKW20230803-9990aa3d-73be-4f41-93bf-1bb981854655"/>
    <s v="qrc-MOMOJQKW20230803-9990aa3d-73be-4f41-93bf-1bb981854655"/>
    <n v="99484658264"/>
    <s v="Thành công"/>
    <s v="Phạm Huỳnh Anh Tuấn"/>
    <s v="****1793"/>
    <s v="Thanh toán"/>
    <n v="50000"/>
    <s v=""/>
    <s v="QR Code tĩnh đa năng"/>
    <s v="Ví MoMo"/>
    <s v="Ví MoMo"/>
    <s v="Thanh toán cho  CÀ PHÊ MUỐI CHÚ LONG - ĐẠI LỘ ĐỒNG KHỞI - BẾN TRE"/>
    <s v="chulongbentre"/>
    <x v="22"/>
  </r>
  <r>
    <s v="02-09-2025 07:44:30"/>
    <s v="qrc-MOMOJQKW20230803-3b28cd29-2975-46f4-b106-5c7365e9ae52"/>
    <s v="qrc-MOMOJQKW20230803-3b28cd29-2975-46f4-b106-5c7365e9ae52"/>
    <n v="99484656946"/>
    <s v="Thành công"/>
    <s v="Đinh Thị Đoan Đan"/>
    <s v="****011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7:44:08"/>
    <s v="970454_V09025245IBT1jWWUZBA4974861"/>
    <s v="970454_V09025245IBT1jWWUZBA4974861"/>
    <n v="99484347614"/>
    <s v="Thành công"/>
    <s v="DANG THI BICH THI"/>
    <s v=""/>
    <s v="Chuyển khoản"/>
    <n v="81000"/>
    <s v=""/>
    <s v="QR Code tĩnh đa năng"/>
    <s v="Chuyển khoản Ngân Hàng"/>
    <s v="Ngân hàng hoặc Ví khác"/>
    <s v="DANG THI BICH THI chuyen khoan-020925-07:44:07 974861.CT tu 20664177 DANG THI BICH THI tai ACB"/>
    <s v="cfmuoihtp"/>
    <x v="42"/>
  </r>
  <r>
    <s v="02-09-2025 07:43:32"/>
    <s v="970454_V09025245IBT1cWJZCFKF752903"/>
    <s v="970454_V09025245IBT1cWJZCFKF752903"/>
    <n v="99484250194"/>
    <s v="Thành công"/>
    <s v="LE DU TU"/>
    <s v=""/>
    <s v="Chuyển khoản"/>
    <n v="58000"/>
    <s v=""/>
    <s v="QR Code tĩnh đa năng"/>
    <s v="Chuyển khoản Ngân Hàng"/>
    <s v="Ngân hàng hoặc Ví khác"/>
    <s v="QR - LE DU TU chuyen tien.CT tu 104850345679 LE DU TU tai Vietin"/>
    <s v="cfmuoiqtr"/>
    <x v="17"/>
  </r>
  <r>
    <s v="02-09-2025 07:43:26"/>
    <s v="970454_V09025245BFTVG2AEA69J361572"/>
    <s v="970454_V09025245BFTVG2AEA69J361572"/>
    <n v="99484250130"/>
    <s v="Thành công"/>
    <s v="PHAM THI NGOC THUY"/>
    <s v=""/>
    <s v="Chuyển khoản"/>
    <n v="43000"/>
    <s v=""/>
    <s v="QR Code tĩnh đa năng"/>
    <s v="Chuyển khoản Ngân Hàng"/>
    <s v="Ngân hàng hoặc Ví khác"/>
    <s v="MBVCB.10764276894.5245BFTVG2AEA69J.PHAM THI NGOC THUY chuyen tien.CT tu 0021000253867 PHAM THI NGOC THUY toi 99MM23356M93020162 MOMO_CA PHE MUOI CHU LONG tai BVBank"/>
    <s v="cfmuoitruongdinh"/>
    <x v="9"/>
  </r>
  <r>
    <s v="02-09-2025 07:43:13"/>
    <s v="970454_V09025245IBT1cWJZCTZF752642"/>
    <s v="970454_V09025245IBT1cWJZCTZF752642"/>
    <n v="99484159891"/>
    <s v="Thành công"/>
    <s v="DANG PHUONG THAO"/>
    <s v=""/>
    <s v="Chuyển khoản"/>
    <n v="18000"/>
    <s v=""/>
    <s v="QR Code tĩnh đa năng"/>
    <s v="Chuyển khoản Ngân Hàng"/>
    <s v="Ngân hàng hoặc Ví khác"/>
    <s v="DANG PHUONG THAO chuyen tien.CT tu 103878131170 DANG PHUONG THAO tai Vietin"/>
    <s v="cfmuoiduonglang"/>
    <x v="7"/>
  </r>
  <r>
    <s v="02-09-2025 07:43:00"/>
    <s v="qrc-MOMOJQKW20230803-928e7276-ce14-4827-beaa-37c67ff079d0"/>
    <s v="qrc-MOMOJQKW20230803-928e7276-ce14-4827-beaa-37c67ff079d0"/>
    <n v="99484476102"/>
    <s v="Thành công"/>
    <s v="Phan Thị Yến Nhi"/>
    <s v="****6531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7:42:56"/>
    <s v="970454_V09025245IBT1iWM3KVUR356708"/>
    <s v="970454_V09025245IBT1iWM3KVUR356708"/>
    <n v="99484159604"/>
    <s v="Thành công"/>
    <s v="NGUYEN ANH DUNG"/>
    <s v=""/>
    <s v="Chuyển khoản"/>
    <n v="61000"/>
    <s v=""/>
    <s v="QR Code tĩnh đa năng"/>
    <s v="Chuyển khoản Ngân Hàng"/>
    <s v="Ngân hàng hoặc Ví khác"/>
    <s v="Nguyen Anh Dung chuyen tien QR.CT tu 04180832901 NGUYEN ANH DUNG tai TPBank"/>
    <s v="cfmuoithanhnhan"/>
    <x v="6"/>
  </r>
  <r>
    <s v="02-09-2025 07:42:33"/>
    <s v="BNKWL420PUDGV4UW0721"/>
    <s v="BNKWL420PUDGV4UW0721"/>
    <n v="99484159265"/>
    <s v="Thành công"/>
    <s v="VND-TGTT-TRINH THI LE UYEN"/>
    <s v=""/>
    <s v="Chuyển khoản"/>
    <n v="25000"/>
    <s v=""/>
    <s v="QR Code động đa năng"/>
    <s v="Chuyển khoản Ngân Hàng"/>
    <s v="Ngân hàng hoặc Ví khác"/>
    <s v="BNKWL420PUDGV4UW0721"/>
    <s v="cfmuoichulongkvc"/>
    <x v="27"/>
  </r>
  <r>
    <s v="02-09-2025 07:42:30"/>
    <s v="qrc-MOMOJQKW20230803-ab9ad494-3138-47cf-ba11-f41c21839443"/>
    <s v="qrc-MOMOJQKW20230803-ab9ad494-3138-47cf-ba11-f41c21839443"/>
    <n v="99484545019"/>
    <s v="Thành công"/>
    <s v="Nguyễn Đại Thành"/>
    <s v="****4174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07:42:08"/>
    <s v="970454_V09025245IBT1aWWSI5MM176190"/>
    <s v="970454_V09025245IBT1aWWSI5MM176190"/>
    <n v="99484158879"/>
    <s v="Thành công"/>
    <s v="NGUYEN KIM CHI"/>
    <s v=""/>
    <s v="Chuyển khoản"/>
    <n v="18000"/>
    <s v=""/>
    <s v="QR Code tĩnh đa năng"/>
    <s v="Chuyển khoản Ngân Hàng"/>
    <s v="Ngân hàng hoặc Ví khác"/>
    <s v="NGUYEN KIM CHI CHUYEN KHOAN.CT tu 700017530342 NGUYEN KIM CHI tai SHINHAN"/>
    <s v="cfmuoitruongdinh"/>
    <x v="9"/>
  </r>
  <r>
    <s v="02-09-2025 07:42:03"/>
    <s v="970454_61625MBJL1353925"/>
    <s v="970454_61625MBJL1353925"/>
    <n v="99484158804"/>
    <s v="Thành công"/>
    <s v="MOMO_CA PHE MUOI CHU LONG"/>
    <s v=""/>
    <s v="Chuyển khoản"/>
    <n v="100000"/>
    <s v=""/>
    <s v="QR Code tĩnh đa năng"/>
    <s v="Chuyển khoản Ngân Hàng"/>
    <s v="Ngân hàng hoặc Ví khác"/>
    <s v="ZPBV7466M9QKI6 Nhon dung Zalopay chuyen tien"/>
    <s v="chulong161ntt"/>
    <x v="37"/>
  </r>
  <r>
    <s v="02-09-2025 07:40:57"/>
    <s v="970454_V09025245IBT1eWK1X7VQ770923"/>
    <s v="970454_V09025245IBT1eWK1X7VQ770923"/>
    <n v="99483884386"/>
    <s v="Thành công"/>
    <s v="NGUYEN VIET VUONG"/>
    <s v=""/>
    <s v="Chuyển khoản"/>
    <n v="50000"/>
    <s v=""/>
    <s v="QR Code tĩnh đa năng"/>
    <s v="Chuyển khoản Ngân Hàng"/>
    <s v="Ngân hàng hoặc Ví khác"/>
    <s v="NGUYEN VIET VUONG Chuyen tien.CT tu 2131026763 NGUYEN VIET VUONG  tai BIDV"/>
    <s v="cfmuoitruongdinh"/>
    <x v="9"/>
  </r>
  <r>
    <s v="02-09-2025 07:40:28"/>
    <s v="970454_V09025245IBT1iWM3KJIZ350804"/>
    <s v="970454_V09025245IBT1iWM3KJIZ350804"/>
    <n v="99483883949"/>
    <s v="Thành công"/>
    <s v="DUONG HOANG QUYNH"/>
    <s v=""/>
    <s v="Chuyển khoản"/>
    <n v="25000"/>
    <s v=""/>
    <s v="QR Code tĩnh đa năng"/>
    <s v="Chuyển khoản Ngân Hàng"/>
    <s v="Ngân hàng hoặc Ví khác"/>
    <s v="Duong Hoang Quynh chuyen tien QR.CT tu 02386161801 DUONG HOANG QUYNH tai TPBank"/>
    <s v="chulong161ntt"/>
    <x v="37"/>
  </r>
  <r>
    <s v="02-09-2025 07:40:09"/>
    <s v="970454_V09025245IBT1iWM3KWUY350021"/>
    <s v="970454_V09025245IBT1iWM3KWUY350021"/>
    <n v="99483883675"/>
    <s v="Thành công"/>
    <s v="VU HUYEN TRANG"/>
    <s v=""/>
    <s v="Chuyển khoản"/>
    <n v="215000"/>
    <s v=""/>
    <s v="QR Code tĩnh đa năng"/>
    <s v="Chuyển khoản Ngân Hàng"/>
    <s v="Ngân hàng hoặc Ví khác"/>
    <s v="Vu Huyen Trang chuyen tien QR.CT tu 10000692155 VU HUYEN TRANG tai TPBank"/>
    <s v="cfmuoitruongdinh"/>
    <x v="9"/>
  </r>
  <r>
    <s v="02-09-2025 07:39:47"/>
    <s v="P9RQ14K765AA81F308ZO"/>
    <s v="P9RQ14K765AA81F308ZO"/>
    <n v="99483883385"/>
    <s v="Thành công"/>
    <s v="NGUYEN LE NGOC KHANH"/>
    <s v=""/>
    <s v="Chuyển khoản"/>
    <n v="18000"/>
    <s v=""/>
    <s v="QR Code động đa năng"/>
    <s v="Chuyển khoản Ngân Hàng"/>
    <s v="Ngân hàng hoặc Ví khác"/>
    <s v="P9RQ14K765AA81F308ZO"/>
    <s v="chulong25tnv"/>
    <x v="50"/>
  </r>
  <r>
    <s v="02-09-2025 07:39:29"/>
    <s v="qrc-MOMOJQKW20230803-ba8fd28d-9da0-42f3-8761-7f18368f1129"/>
    <s v="qrc-MOMOJQKW20230803-ba8fd28d-9da0-42f3-8761-7f18368f1129"/>
    <n v="99484343776"/>
    <s v="Thành công"/>
    <s v="Nguyễn Ngọc Bảo Trâm"/>
    <s v="****3151"/>
    <s v="Thanh toán"/>
    <n v="20000"/>
    <s v=""/>
    <s v="QR Code tĩnh đa năng"/>
    <s v="Ví MoMo"/>
    <s v="Ví MoMo"/>
    <s v="Thanh toán cho  Cà Phê Muối Chú Long - Võ Văn Kiệt"/>
    <s v="cfmuoivvkiet"/>
    <x v="40"/>
  </r>
  <r>
    <s v="02-09-2025 07:39:11"/>
    <s v="970454_V09025245IBT1dWLM6PGE390445"/>
    <s v="970454_V09025245IBT1dWLM6PGE390445"/>
    <n v="99483882951"/>
    <s v="Thành công"/>
    <s v="MBBANK IBFT"/>
    <s v=""/>
    <s v="Chuyển khoản"/>
    <n v="25000"/>
    <s v=""/>
    <s v="QR Code tĩnh đa năng"/>
    <s v="Chuyển khoản Ngân Hàng"/>
    <s v="Ngân hàng hoặc Ví khác"/>
    <s v="DUONG THI KIEU OANH chuyen tien.CT tu 99000009072005 MBBANK IBFT tai MB"/>
    <s v="chulong101tqd"/>
    <x v="32"/>
  </r>
  <r>
    <s v="02-09-2025 07:39:04"/>
    <s v="2VBL14K762URAJFG0RP4"/>
    <s v="2VBL14K762URAJFG0RP4"/>
    <n v="99483882869"/>
    <s v="Thành công"/>
    <s v="NGUYEN THI MINH CHAU"/>
    <s v=""/>
    <s v="Chuyển khoản"/>
    <n v="50000"/>
    <s v=""/>
    <s v="QR Code động đa năng"/>
    <s v="Chuyển khoản Ngân Hàng"/>
    <s v="Ngân hàng hoặc Ví khác"/>
    <s v="2VBL14K762URAJFG0RP4"/>
    <s v="chulong108thd"/>
    <x v="10"/>
  </r>
  <r>
    <s v="02-09-2025 07:38:52"/>
    <s v="970454_V09025245BFTVG2AEA9AQ340678"/>
    <s v="970454_V09025245BFTVG2AEA9AQ340678"/>
    <n v="99483882702"/>
    <s v="Thành công"/>
    <s v="PHAM VAN HAO"/>
    <s v=""/>
    <s v="Chuyển khoản"/>
    <n v="50000"/>
    <s v=""/>
    <s v="QR Code tĩnh đa năng"/>
    <s v="Chuyển khoản Ngân Hàng"/>
    <s v="Ngân hàng hoặc Ví khác"/>
    <s v="MBVCB.10764248470.5245BFTVG2AEA9AQ.PHAM VAN HAO chuyen tien.CT tu 9834552977 PHAM VAN HAO toi 99MM24313M93002905 MOMO_CA PHE MUOI CHU LONG tai BVBank"/>
    <s v="chulong161ntt"/>
    <x v="37"/>
  </r>
  <r>
    <s v="02-09-2025 07:38:21"/>
    <s v="2VBL14K76053JOOT0SWX"/>
    <s v="2VBL14K76053JOOT0SWX"/>
    <n v="99483882304"/>
    <s v="Thành công"/>
    <s v="NGUYEN THI HONG CAM"/>
    <s v=""/>
    <s v="Chuyển khoản"/>
    <n v="18000"/>
    <s v=""/>
    <s v="QR Code động đa năng"/>
    <s v="Chuyển khoản Ngân Hàng"/>
    <s v="Ngân hàng hoặc Ví khác"/>
    <s v="2VBL14K76053JOOT0SWX"/>
    <s v="chulong108thd"/>
    <x v="10"/>
  </r>
  <r>
    <s v="02-09-2025 07:38:10"/>
    <s v="970454_V09025245IBT1iWM37F3B942875"/>
    <s v="970454_V09025245IBT1iWM37F3B942875"/>
    <n v="99483882137"/>
    <s v="Thành công"/>
    <s v="TRUONG QUOC DUNG"/>
    <s v=""/>
    <s v="Chuyển khoản"/>
    <n v="45000"/>
    <s v=""/>
    <s v="QR Code tĩnh đa năng"/>
    <s v="Chuyển khoản Ngân Hàng"/>
    <s v="Ngân hàng hoặc Ví khác"/>
    <s v="TRUONG QUOC DUNG chuyen tien.CT tu 0966246355 TRUONG QUOC DUNG tai VPBank"/>
    <s v="cfmuoibatrieu"/>
    <x v="18"/>
  </r>
  <r>
    <s v="02-09-2025 07:37:44"/>
    <s v="970454_V09025245NBVAF221CTG8276297"/>
    <s v="970454_V09025245NBVAF221CTG8276297"/>
    <n v="99483881708"/>
    <s v="Thành công"/>
    <s v="DUONG DUC TRUONG"/>
    <s v=""/>
    <s v="Chuyển khoản"/>
    <n v="50000"/>
    <s v=""/>
    <s v="QR Code tĩnh đa năng"/>
    <s v="Chuyển khoản Ngân Hàng"/>
    <s v="Ngân hàng hoặc Ví khác"/>
    <s v="DUONG DUC TRUONG chuyen tien.CT tu 100012397849 DUONG DUC TRUONG tai NCB"/>
    <s v="cfmuoipquoc"/>
    <x v="3"/>
  </r>
  <r>
    <s v="02-09-2025 07:37:38"/>
    <s v="970454_V09025245IBT1iWM37TU5343944"/>
    <s v="970454_V09025245IBT1iWM37TU5343944"/>
    <n v="99483881618"/>
    <s v="Thành công"/>
    <s v="NGUYEN HOANG THANH TRUC"/>
    <s v=""/>
    <s v="Chuyển khoản"/>
    <n v="25000"/>
    <s v=""/>
    <s v="QR Code tĩnh đa năng"/>
    <s v="Chuyển khoản Ngân Hàng"/>
    <s v="Ngân hàng hoặc Ví khác"/>
    <s v="Nguyen Hoang Thanh Truc chuyen tien QR.CT tu 04054052701 NGUYEN HOANG THANH TRUC tai TPBank"/>
    <s v="chulong101tqd"/>
    <x v="32"/>
  </r>
  <r>
    <s v="02-09-2025 07:37:23"/>
    <s v="970454_V09025245IBT1kJQFTW6A785355"/>
    <s v="970454_V09025245IBT1kJQFTW6A785355"/>
    <n v="99483881399"/>
    <s v="Thành công"/>
    <s v="VND-TGTT-NGUYEN THI THIEU HOA"/>
    <s v=""/>
    <s v="Chuyển khoản"/>
    <n v="50000"/>
    <s v=""/>
    <s v="QR Code tĩnh đa năng"/>
    <s v="Chuyển khoản Ngân Hàng"/>
    <s v="Ngân hàng hoặc Ví khác"/>
    <s v="NGUYEN THI THIEU HOA chuyen tien FT25246003017010.CT tu 19036432769017 VND-TGTT-NGUYEN THI THIEU HOA tai TCB"/>
    <s v="cfmuoithanhnhan"/>
    <x v="6"/>
  </r>
  <r>
    <s v="02-09-2025 07:36:50"/>
    <s v="970454_V09025245IBT1hQF1NKQQ535910"/>
    <s v="970454_V09025245IBT1hQF1NKQQ535910"/>
    <n v="99483880967"/>
    <s v="Thành công"/>
    <s v="SACOMBANK"/>
    <s v=""/>
    <s v="Chuyển khoản"/>
    <n v="25000"/>
    <s v=""/>
    <s v="QR Code tĩnh đa năng"/>
    <s v="Chuyển khoản Ngân Hàng"/>
    <s v="Ngân hàng hoặc Ví khác"/>
    <s v="IBFT LE TAN DAT chuyen tien.CT tu 070133873803 SACOMBANK tai SACOMBANK"/>
    <s v="chulong68"/>
    <x v="1"/>
  </r>
  <r>
    <s v="02-09-2025 07:36:43"/>
    <s v="970454_V09025245IBT1iWM37ZFJ941709"/>
    <s v="970454_V09025245IBT1iWM37ZFJ941709"/>
    <n v="99483880895"/>
    <s v="Thành công"/>
    <s v="HUYNH NGOC THAO VY"/>
    <s v=""/>
    <s v="Chuyển khoản"/>
    <n v="54000"/>
    <s v=""/>
    <s v="QR Code tĩnh đa năng"/>
    <s v="Chuyển khoản Ngân Hàng"/>
    <s v="Ngân hàng hoặc Ví khác"/>
    <s v="HUYNH NGOC THAO VY chuyen tien.CT tu 0911133715 HUYNH NGOC THAO VY tai VPBank"/>
    <s v="cfmuoilbh"/>
    <x v="49"/>
  </r>
  <r>
    <s v="02-09-2025 07:36:23"/>
    <s v="KMJ514K75TZOHII80DG2"/>
    <s v="KMJ514K75TZOHII80DG2"/>
    <n v="99483880603"/>
    <s v="Thành công"/>
    <s v="SACOMBANK"/>
    <s v=""/>
    <s v="Chuyển khoản"/>
    <n v="25000"/>
    <s v=""/>
    <s v="QR Code động đa năng"/>
    <s v="Chuyển khoản Ngân Hàng"/>
    <s v="Ngân hàng hoặc Ví khác"/>
    <s v="KMJ514K75TZOHII80DG2"/>
    <s v="cfmuoitravinh"/>
    <x v="39"/>
  </r>
  <r>
    <s v="02-09-2025 07:36:01"/>
    <s v="970454_V09025245IBT1fWUQRE4J328134"/>
    <s v="970454_V09025245IBT1fWUQRE4J328134"/>
    <n v="99483880284"/>
    <s v="Thành công"/>
    <s v="LE THI DIEU HUYEN"/>
    <s v=""/>
    <s v="Chuyển khoản"/>
    <n v="25000"/>
    <s v=""/>
    <s v="QR Code tĩnh đa năng"/>
    <s v="Chuyển khoản Ngân Hàng"/>
    <s v="Ngân hàng hoặc Ví khác"/>
    <s v="MBVCB.10764225353.328134.LE THI DIEU HUYEN chuyen tien.CT tu 0161001593373 LE THI DIEU HUYEN toi 99MM25063M04000529 MOMO_CA PHE MUOI CHU LONG tai BVBank"/>
    <s v="cfmuoidthidi"/>
    <x v="8"/>
  </r>
  <r>
    <s v="02-09-2025 07:35:25"/>
    <s v="970454_61625MBJL1353689"/>
    <s v="970454_61625MBJL1353689"/>
    <n v="99483779828"/>
    <s v="Thành công"/>
    <s v="MOMO_CA PHE MUOI CHU LONG"/>
    <s v=""/>
    <s v="Chuyển khoản"/>
    <n v="54000"/>
    <s v=""/>
    <s v="QR Code tĩnh đa năng"/>
    <s v="Chuyển khoản Ngân Hàng"/>
    <s v="Ngân hàng hoặc Ví khác"/>
    <s v="ZPBV7466M9Q8I1 Yen dung Zalopay chuyen tien"/>
    <s v="cfmuointrtruc"/>
    <x v="12"/>
  </r>
  <r>
    <s v="02-09-2025 07:35:19"/>
    <s v="970454_V09025245IBT1iWM37KQ5940659"/>
    <s v="970454_V09025245IBT1iWM37KQ5940659"/>
    <n v="99483779748"/>
    <s v="Thành công"/>
    <s v="BUI DOAN HAI"/>
    <s v=""/>
    <s v="Chuyển khoản"/>
    <n v="50000"/>
    <s v=""/>
    <s v="QR Code tĩnh đa năng"/>
    <s v="Chuyển khoản Ngân Hàng"/>
    <s v="Ngân hàng hoặc Ví khác"/>
    <s v="BUI DOAN HAI chuyen tien.CT tu 0968061311 BUI DOAN HAI tai VPBank"/>
    <s v="cfmuoitruongdinh"/>
    <x v="9"/>
  </r>
  <r>
    <s v="02-09-2025 07:35:00"/>
    <s v="NKWL14K75RXO52DT0AOR"/>
    <s v="NKWL14K75RXO52DT0AOR"/>
    <n v="99483779478"/>
    <s v="Thành công"/>
    <s v="CAO THI TRUC QUYNH"/>
    <s v=""/>
    <s v="Chuyển khoản"/>
    <n v="43000"/>
    <s v=""/>
    <s v="QR Code động đa năng"/>
    <s v="Chuyển khoản Ngân Hàng"/>
    <s v="Ngân hàng hoặc Ví khác"/>
    <s v="NKWL14K75RXO52DT0AOR"/>
    <s v="cfmuoichulongkvc"/>
    <x v="27"/>
  </r>
  <r>
    <s v="02-09-2025 07:34:59"/>
    <s v="970454_V09025245IBT1iWM377CA337757"/>
    <s v="970454_V09025245IBT1iWM377CA337757"/>
    <n v="99483779475"/>
    <s v="Thành công"/>
    <s v="VU HAI NAM"/>
    <s v=""/>
    <s v="Chuyển khoản"/>
    <n v="25000"/>
    <s v=""/>
    <s v="QR Code tĩnh đa năng"/>
    <s v="Chuyển khoản Ngân Hàng"/>
    <s v="Ngân hàng hoặc Ví khác"/>
    <s v="Vu Hai Nam chuyen tien QR.CT tu 10000873054 VU HAI NAM tai TPBank"/>
    <s v="chulonghvb"/>
    <x v="28"/>
  </r>
  <r>
    <s v="02-09-2025 07:34:49"/>
    <s v="970454_V09025245IBT1cWJZC195738257"/>
    <s v="970454_V09025245IBT1cWJZC195738257"/>
    <n v="99483779322"/>
    <s v="Thành công"/>
    <s v="NGUYEN VAN VIET"/>
    <s v=""/>
    <s v="Chuyển khoản"/>
    <n v="25000"/>
    <s v=""/>
    <s v="QR Code tĩnh đa năng"/>
    <s v="Chuyển khoản Ngân Hàng"/>
    <s v="Ngân hàng hoặc Ví khác"/>
    <s v="QR - NGUYEN VAN VIET chuyen tien.CT tu 102867867137 NGUYEN VAN VIET tai Vietin"/>
    <s v="cfmuoithanhnhan"/>
    <x v="6"/>
  </r>
  <r>
    <s v="02-09-2025 07:34:39"/>
    <s v="970454_V09025245BFTVG2AEAET3322176"/>
    <s v="970454_V09025245BFTVG2AEAET3322176"/>
    <n v="99483779181"/>
    <s v="Thành công"/>
    <s v="TRU BA KHUONG"/>
    <s v=""/>
    <s v="Chuyển khoản"/>
    <n v="50000"/>
    <s v=""/>
    <s v="QR Code tĩnh đa năng"/>
    <s v="Chuyển khoản Ngân Hàng"/>
    <s v="Ngân hàng hoặc Ví khác"/>
    <s v="MBVCB.10764212233.5245BFTVG2AEAET3.TRU BA KHUONG chuyen tien.CT tu 9559661299 TRU BA KHUONG toi 99MM24302M42010181 MOMO_CA PHE MUOI CHU LONG tai BVBank"/>
    <s v="cfmuoithungdao"/>
    <x v="11"/>
  </r>
  <r>
    <s v="02-09-2025 07:34:00"/>
    <s v="970454_V09025245IBT1iWM374AX939682"/>
    <s v="970454_V09025245IBT1iWM374AX939682"/>
    <n v="99483486691"/>
    <s v="Thành công"/>
    <s v="DIEP NGOC MY"/>
    <s v=""/>
    <s v="Chuyển khoản"/>
    <n v="25000"/>
    <s v=""/>
    <s v="QR Code tĩnh đa năng"/>
    <s v="Chuyển khoản Ngân Hàng"/>
    <s v="Ngân hàng hoặc Ví khác"/>
    <s v="DIEP NGOC MY chuyen tien 25k.CT tu 631288 DIEP NGOC MY tai VPBank"/>
    <s v="chulonghcr"/>
    <x v="38"/>
  </r>
  <r>
    <s v="02-09-2025 07:33:20"/>
    <s v="970454_V09025245IBT1iWM375N4939164"/>
    <s v="970454_V09025245IBT1iWM375N4939164"/>
    <n v="99483486181"/>
    <s v="Thành công"/>
    <s v="PHAM NGOC THUONG"/>
    <s v=""/>
    <s v="Chuyển khoản"/>
    <n v="25000"/>
    <s v=""/>
    <s v="QR Code tĩnh đa năng"/>
    <s v="Chuyển khoản Ngân Hàng"/>
    <s v="Ngân hàng hoặc Ví khác"/>
    <s v="PHAM NGOC THUONG chuyen tien.CT tu 0845540106 PHAM NGOC THUONG tai VPBank"/>
    <s v="chulong67hg"/>
    <x v="4"/>
  </r>
  <r>
    <s v="02-09-2025 07:32:58"/>
    <s v="qrc-MOMOJQKW20230803-c0eba3e8-20e6-4f70-b994-92e277be5702"/>
    <s v="qrc-MOMOJQKW20230803-c0eba3e8-20e6-4f70-b994-92e277be5702"/>
    <n v="99483863308"/>
    <s v="Thành công"/>
    <s v="Lê Thị Thảo Nhi"/>
    <s v="****1713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32:57"/>
    <s v="970454_V09025245IBT1dWLME6V5374645"/>
    <s v="970454_V09025245IBT1dWLME6V5374645"/>
    <n v="99483485909"/>
    <s v="Thành công"/>
    <s v="MBBANK IBFT"/>
    <s v=""/>
    <s v="Chuyển khoản"/>
    <n v="25000"/>
    <s v=""/>
    <s v="QR Code tĩnh đa năng"/>
    <s v="Chuyển khoản Ngân Hàng"/>
    <s v="Ngân hàng hoặc Ví khác"/>
    <s v="VO MAI HOANG chuyen tien.CT tu 0944747679 MBBANK IBFT tai MB"/>
    <s v="cfmuoiqtr"/>
    <x v="17"/>
  </r>
  <r>
    <s v="02-09-2025 07:32:47"/>
    <s v="qrc-MOMOJQKW20230803-0d48fcdb-06c3-47f7-9481-990e9d50a6bc"/>
    <s v="qrc-MOMOJQKW20230803-0d48fcdb-06c3-47f7-9481-990e9d50a6bc"/>
    <n v="99483973814"/>
    <s v="Thành công"/>
    <s v="Lưu Hoàn Thư"/>
    <s v="****9109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7:32:24"/>
    <s v="970454_V09025245IBT1jWWU6RT9966781"/>
    <s v="970454_V09025245IBT1jWWU6RT9966781"/>
    <n v="99483485477"/>
    <s v="Thành công"/>
    <s v="HOANG TRONG BAO"/>
    <s v=""/>
    <s v="Chuyển khoản"/>
    <n v="34000"/>
    <s v=""/>
    <s v="QR Code tĩnh đa năng"/>
    <s v="Chuyển khoản Ngân Hàng"/>
    <s v="Ngân hàng hoặc Ví khác"/>
    <s v="HOANG TRONG BAO CHUYEN KHOAN-020925-07:32:23 966781.CT tu 259515419 HOANG TRONG BAO tai ACB"/>
    <s v="cfmuoidthidi"/>
    <x v="8"/>
  </r>
  <r>
    <s v="02-09-2025 07:32:13"/>
    <s v="P9RQ14K75JCV718E0HW0"/>
    <s v="P9RQ14K75JCV718E0HW0"/>
    <n v="99483485324"/>
    <s v="Thành công"/>
    <s v="AGRIBANK"/>
    <s v=""/>
    <s v="Chuyển khoản"/>
    <n v="36000"/>
    <s v=""/>
    <s v="QR Code động đa năng"/>
    <s v="Chuyển khoản Ngân Hàng"/>
    <s v="Ngân hàng hoặc Ví khác"/>
    <s v="P9RQ14K75JCV718E0HW0"/>
    <s v="chulong25tnv"/>
    <x v="50"/>
  </r>
  <r>
    <s v="02-09-2025 07:31:36"/>
    <s v="970454_V09025245IBT1kJQFL81H772323"/>
    <s v="970454_V09025245IBT1kJQFL81H772323"/>
    <n v="99483484908"/>
    <s v="Thành công"/>
    <s v="VND-TGTT-DUONG NGUYEN TAI ANH"/>
    <s v=""/>
    <s v="Chuyển khoản"/>
    <n v="25000"/>
    <s v=""/>
    <s v="QR Code tĩnh đa năng"/>
    <s v="Chuyển khoản Ngân Hàng"/>
    <s v="Ngân hàng hoặc Ví khác"/>
    <s v="DUONG NGUYEN TAI ANH transfers FT25246068843622.CT tu 19072799230013 VND-TGTT-DUONG NGUYEN TAI ANH tai TCB"/>
    <s v="cfmuoiduonglang"/>
    <x v="7"/>
  </r>
  <r>
    <s v="02-09-2025 07:31:27"/>
    <s v="970454_V09025245IBT1iWM37IF7937780"/>
    <s v="970454_V09025245IBT1iWM37IF7937780"/>
    <n v="99483484799"/>
    <s v="Thành công"/>
    <s v="NGUYEN HUU PHUOC"/>
    <s v=""/>
    <s v="Chuyển khoản"/>
    <n v="165000"/>
    <s v=""/>
    <s v="QR Code tĩnh đa năng"/>
    <s v="Chuyển khoản Ngân Hàng"/>
    <s v="Ngân hàng hoặc Ví khác"/>
    <s v="NGUYEN HUU PHUOC chuyen tien.CT tu 222202102002 NGUYEN HUU PHUOC tai VPBank"/>
    <s v="cfmuoitruongdinh"/>
    <x v="9"/>
  </r>
  <r>
    <s v="02-09-2025 07:30:39"/>
    <s v="970454_V09025245IBT1dWLMEY2N369382"/>
    <s v="970454_V09025245IBT1dWLMEY2N369382"/>
    <n v="99483484179"/>
    <s v="Thành công"/>
    <s v="MBBANK IBFT"/>
    <s v=""/>
    <s v="Chuyển khoản"/>
    <n v="78000"/>
    <s v=""/>
    <s v="QR Code tĩnh đa năng"/>
    <s v="Chuyển khoản Ngân Hàng"/>
    <s v="Ngân hàng hoặc Ví khác"/>
    <s v="Dao Thu Yen chuyen tien tu ViettelMoney.CT tu 9704229211901900 MBBANK IBFT tai MB"/>
    <s v="cfmuoiduonglang"/>
    <x v="7"/>
  </r>
  <r>
    <s v="02-09-2025 07:30:00"/>
    <s v="970454_V09025245IBT1cWJZ1KTE730317"/>
    <s v="970454_V09025245IBT1cWJZ1KTE730317"/>
    <n v="99483483631"/>
    <s v="Thành công"/>
    <s v="LE DUC TOAN"/>
    <s v=""/>
    <s v="Chuyển khoản"/>
    <n v="50000"/>
    <s v=""/>
    <s v="QR Code tĩnh đa năng"/>
    <s v="Chuyển khoản Ngân Hàng"/>
    <s v="Ngân hàng hoặc Ví khác"/>
    <s v="QR - LE DUC TOAN Chuyen tien ca phe muoi.CT tu 108866825939 LE DUC TOAN tai Vietin"/>
    <s v="chulong161ntt"/>
    <x v="37"/>
  </r>
  <r>
    <s v="02-09-2025 07:29:48"/>
    <s v="970454_V09025245BFTVG2AEAJ6X301706"/>
    <s v="970454_V09025245BFTVG2AEAJ6X301706"/>
    <n v="99483483481"/>
    <s v="Thành công"/>
    <s v="NONG VAN PHONG DINH"/>
    <s v=""/>
    <s v="Chuyển khoản"/>
    <n v="18000"/>
    <s v=""/>
    <s v="QR Code tĩnh đa năng"/>
    <s v="Chuyển khoản Ngân Hàng"/>
    <s v="Ngân hàng hoặc Ví khác"/>
    <s v="MBVCB.10764182077.5245BFTVG2AEAJ6X.NONG VAN PHONG DINH chuyen tien.CT tu 1017379416 NONG VAN PHONG DINH toi 99MM25048M95013680 MOMO_CA PHE MUOI CHU LONG tai BVBank"/>
    <s v="cfmuoiclongcmt8"/>
    <x v="33"/>
  </r>
  <r>
    <s v="02-09-2025 07:29:45"/>
    <s v="970454_V09025245IBT1cWJZ1KCL729292"/>
    <s v="970454_V09025245IBT1cWJZ1KCL729292"/>
    <n v="99483483446"/>
    <s v="Thành công"/>
    <s v="NGU THI HONG MAI"/>
    <s v=""/>
    <s v="Chuyển khoản"/>
    <n v="70000"/>
    <s v=""/>
    <s v="QR Code tĩnh đa năng"/>
    <s v="Chuyển khoản Ngân Hàng"/>
    <s v="Ngân hàng hoặc Ví khác"/>
    <s v="QR - NGU THI HONG MAI chuyen tien.CT tu 107871390827 NGU THI HONG MAI tai Vietin"/>
    <s v="cfmuoiclongcmt8"/>
    <x v="33"/>
  </r>
  <r>
    <s v="02-09-2025 07:29:32"/>
    <s v="970454_V09025245BFTVG2AEAJE3300464"/>
    <s v="970454_V09025245BFTVG2AEAJE3300464"/>
    <n v="99483483298"/>
    <s v="Thành công"/>
    <s v="NGUYEN THANH HUNG"/>
    <s v=""/>
    <s v="Chuyển khoản"/>
    <n v="120000"/>
    <s v=""/>
    <s v="QR Code tĩnh đa năng"/>
    <s v="Chuyển khoản Ngân Hàng"/>
    <s v="Ngân hàng hoặc Ví khác"/>
    <s v="MBVCB.10764189414.5245BFTVG2AEAJE3.NGUYEN THANH HUNG chuyen tien.CT tu 0071002844429 NGUYEN THANH HUNG toi 99MM24302M71003927 MOMO_CA PHE MUOI CHU LONG tai BVBank"/>
    <s v="chulong68"/>
    <x v="1"/>
  </r>
  <r>
    <s v="02-09-2025 07:29:24"/>
    <s v="970454_V09025245IBT1dWLMEMMX366223"/>
    <s v="970454_V09025245IBT1dWLMEMMX366223"/>
    <n v="99483483209"/>
    <s v="Thành công"/>
    <s v="MBBANK IBFT"/>
    <s v=""/>
    <s v="Chuyển khoản"/>
    <n v="56000"/>
    <s v=""/>
    <s v="QR Code tĩnh đa năng"/>
    <s v="Chuyển khoản Ngân Hàng"/>
    <s v="Ngân hàng hoặc Ví khác"/>
    <s v="Nguyen Minh Quang chuyen tien tu ViettelMoney.CT tu 9704229205697432860 MBBANK IBFT tai MB"/>
    <s v="cfmuoitruongdinh"/>
    <x v="9"/>
  </r>
  <r>
    <s v="02-09-2025 07:29:21"/>
    <s v="970454_902DGIN25JL59807"/>
    <s v="970454_902DGIN25JL59807"/>
    <n v="99483483149"/>
    <s v="Thành công"/>
    <s v="Người dùng Ngân hàng"/>
    <s v=""/>
    <s v="Chuyển khoản"/>
    <n v="50000"/>
    <s v=""/>
    <s v="QR Code tĩnh đa năng"/>
    <s v="Chuyển khoản Ngân Hàng"/>
    <s v="Ngân hàng hoặc Ví khác"/>
    <s v="Tran Ngoc Minh Hoang chuyen tien tu Timo"/>
    <s v="cfmuoidthidi"/>
    <x v="8"/>
  </r>
  <r>
    <s v="02-09-2025 07:28:46"/>
    <s v="Y9KQ14K75AZELDDH10S7"/>
    <s v="Y9KQ14K75AZELDDH10S7"/>
    <n v="99483180840"/>
    <s v="Thành công"/>
    <s v="MBBANK IBFT"/>
    <s v=""/>
    <s v="Chuyển khoản"/>
    <n v="50000"/>
    <s v=""/>
    <s v="QR Code động đa năng"/>
    <s v="Chuyển khoản Ngân Hàng"/>
    <s v="Ngân hàng hoặc Ví khác"/>
    <s v="Y9KQ14K75AZELDDH10S7"/>
    <s v="chulong601tn"/>
    <x v="20"/>
  </r>
  <r>
    <s v="02-09-2025 07:28:33"/>
    <s v="970454_V09025245IBT1iWM37CDY935721"/>
    <s v="970454_V09025245IBT1iWM37CDY935721"/>
    <n v="99483180656"/>
    <s v="Thành công"/>
    <s v="NGUYEN TUNG"/>
    <s v=""/>
    <s v="Chuyển khoản"/>
    <n v="25000"/>
    <s v=""/>
    <s v="QR Code tĩnh đa năng"/>
    <s v="Chuyển khoản Ngân Hàng"/>
    <s v="Ngân hàng hoặc Ví khác"/>
    <s v="NGUYEN TUNG chuyen tien.CT tu 189668888 NGUYEN TUNG tai VPBank"/>
    <s v="cfmuoithanhnhan"/>
    <x v="6"/>
  </r>
  <r>
    <s v="02-09-2025 07:28:12"/>
    <s v="970454_V09025245IBT1dWLME2Z1360134"/>
    <s v="970454_V09025245IBT1dWLME2Z1360134"/>
    <n v="99483180401"/>
    <s v="Thành công"/>
    <s v="MBBANK IBFT"/>
    <s v=""/>
    <s v="Chuyển khoản"/>
    <n v="18000"/>
    <s v=""/>
    <s v="QR Code tĩnh đa năng"/>
    <s v="Chuyển khoản Ngân Hàng"/>
    <s v="Ngân hàng hoặc Ví khác"/>
    <s v="LE QUOC VIET chuyen tien.CT tu 0981641162 MBBANK IBFT tai MB"/>
    <s v="cfmuoiclongcmt8"/>
    <x v="33"/>
  </r>
  <r>
    <s v="02-09-2025 07:28:10"/>
    <s v="970454_V09025245IBT1kJQFHX39764512"/>
    <s v="970454_V09025245IBT1kJQFHX39764512"/>
    <n v="99483180375"/>
    <s v="Thành công"/>
    <s v="VND-TGTT-NGUYEN BA VIET"/>
    <s v=""/>
    <s v="Chuyển khoản"/>
    <n v="25000"/>
    <s v=""/>
    <s v="QR Code tĩnh đa năng"/>
    <s v="Chuyển khoản Ngân Hàng"/>
    <s v="Ngân hàng hoặc Ví khác"/>
    <s v="NGUYEN BA VIET chuyen tien FT25246584570741.CT tu 19032118836014 VND-TGTT-NGUYEN BA VIET tai TCB"/>
    <s v="cfmuoiduonglang"/>
    <x v="7"/>
  </r>
  <r>
    <s v="02-09-2025 07:27:35"/>
    <s v="qrc-MOMOJQKW20230803-3dfd7464-dfc5-40b2-b511-56a5e7dbc972"/>
    <s v="qrc-MOMOJQKW20230803-3dfd7464-dfc5-40b2-b511-56a5e7dbc972"/>
    <n v="99483639935"/>
    <s v="Thành công"/>
    <s v="Nguyễn Dương Thuỳ Dung"/>
    <s v="****5901"/>
    <s v="Thanh toán"/>
    <n v="22000"/>
    <s v=""/>
    <s v="QR Code tĩnh đa năng"/>
    <s v="Ví MoMo"/>
    <s v="Ví MoMo"/>
    <s v="Thanh toán cho  CÀ PHÊ MUỐI CHÚ LONG 172 HUỲNH VĂN BÁNH"/>
    <s v="chulonghvb"/>
    <x v="28"/>
  </r>
  <r>
    <s v="02-09-2025 07:26:52"/>
    <s v="970454_V09025245IBT1dWLMEQEI357091"/>
    <s v="970454_V09025245IBT1dWLMEQEI357091"/>
    <n v="99483099440"/>
    <s v="Thành công"/>
    <s v="MBBANK IBFT"/>
    <s v=""/>
    <s v="Chuyển khoản"/>
    <n v="18000"/>
    <s v=""/>
    <s v="QR Code tĩnh đa năng"/>
    <s v="Chuyển khoản Ngân Hàng"/>
    <s v="Ngân hàng hoặc Ví khác"/>
    <s v="HO TAN DAT chuyen tien.CT tu 88886200468888 MBBANK IBFT tai MB"/>
    <s v="chulongnhc"/>
    <x v="31"/>
  </r>
  <r>
    <s v="02-09-2025 07:26:47"/>
    <s v="EJPEV420PPMBNFOG11AL"/>
    <s v="EJPEV420PPMBNFOG11AL"/>
    <n v="99483594871"/>
    <s v="Thành công"/>
    <s v="Lý Trân Trân"/>
    <s v="****6880"/>
    <s v="Thanh toán"/>
    <n v="25000"/>
    <s v=""/>
    <s v="QR Code động đa năng"/>
    <s v="Ví MoMo"/>
    <s v="Ví MoMo"/>
    <s v="EJPEV420PPMBNFOG11AL"/>
    <s v="chulong301ndc"/>
    <x v="5"/>
  </r>
  <r>
    <s v="02-09-2025 07:26:26"/>
    <s v="970454_V09025245IBT1iWM3GRR9934327"/>
    <s v="970454_V09025245IBT1iWM3GRR9934327"/>
    <n v="99483099155"/>
    <s v="Thành công"/>
    <s v="VU MANH CUONG"/>
    <s v=""/>
    <s v="Chuyển khoản"/>
    <n v="25000"/>
    <s v=""/>
    <s v="QR Code tĩnh đa năng"/>
    <s v="Chuyển khoản Ngân Hàng"/>
    <s v="Ngân hàng hoặc Ví khác"/>
    <s v="VU MANH CUONG chuyen tien.CT tu 55564200246 VU MANH CUONG tai VPBank"/>
    <s v="cfmuoithanhnhan"/>
    <x v="6"/>
  </r>
  <r>
    <s v="02-09-2025 07:25:25"/>
    <s v="qrc-MOMOJQKW20230803-ce51945c-1251-470e-9437-6512ee4b1c28"/>
    <s v="qrc-MOMOJQKW20230803-ce51945c-1251-470e-9437-6512ee4b1c28"/>
    <n v="99483488489"/>
    <s v="Thành công"/>
    <s v="Nguyễn Thị Gia My"/>
    <s v="****004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24:02"/>
    <s v="qrc-MOMOJQKW20230803-02cabc8d-c048-4cf8-8b43-14a05053b6e6"/>
    <s v="qrc-MOMOJQKW20230803-02cabc8d-c048-4cf8-8b43-14a05053b6e6"/>
    <n v="99483367219"/>
    <s v="Thành công"/>
    <s v="Hồ Đại Khánh"/>
    <s v="****4518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07:23:48"/>
    <s v="970454_V09025245BFTVG2AEAAJK277159"/>
    <s v="970454_V09025245BFTVG2AEAAJK277159"/>
    <n v="99483097273"/>
    <s v="Thành công"/>
    <s v="LE THI NGOC MAI"/>
    <s v=""/>
    <s v="Chuyển khoản"/>
    <n v="54000"/>
    <s v=""/>
    <s v="QR Code tĩnh đa năng"/>
    <s v="Chuyển khoản Ngân Hàng"/>
    <s v="Ngân hàng hoặc Ví khác"/>
    <s v="MBVCB.10764152405.5245BFTVG2AEAAJK.LE THI NGOC MAI chuyen tien.CT tu 1033033253 LE THI NGOC MAI toi 99MM24313M12001837 MOMO_CA PHE MUOI CHU LONG tai BVBank"/>
    <s v="chulongnhc"/>
    <x v="31"/>
  </r>
  <r>
    <s v="02-09-2025 07:23:14"/>
    <s v="970454_V09025245IBT1dWLMK7PE348661"/>
    <s v="970454_V09025245IBT1dWLMK7PE348661"/>
    <n v="99482831312"/>
    <s v="Thành công"/>
    <s v="MBBANK IBFT"/>
    <s v=""/>
    <s v="Chuyển khoản"/>
    <n v="25000"/>
    <s v=""/>
    <s v="QR Code tĩnh đa năng"/>
    <s v="Chuyển khoản Ngân Hàng"/>
    <s v="Ngân hàng hoặc Ví khác"/>
    <s v="NGUYEN DUY THINH chuyen tien.CT tu 0931917437 MBBANK IBFT tai MB"/>
    <s v="cfmuoibatrieu"/>
    <x v="18"/>
  </r>
  <r>
    <s v="02-09-2025 07:22:53"/>
    <s v="qrc-MOMOJQKW20230803-85b77427-d99e-4751-8569-b1eb9ef8089b"/>
    <s v="qrc-MOMOJQKW20230803-85b77427-d99e-4751-8569-b1eb9ef8089b"/>
    <n v="99483360933"/>
    <s v="Thành công"/>
    <s v="Vũ Duy Khang"/>
    <s v="****3954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07:22:39"/>
    <s v="970454_V09025245IBT1cWJZ1WHY717524"/>
    <s v="970454_V09025245IBT1cWJZ1WHY717524"/>
    <n v="99482830919"/>
    <s v="Thành công"/>
    <s v="TRAN VAN TUAN"/>
    <s v=""/>
    <s v="Chuyển khoản"/>
    <n v="25000"/>
    <s v=""/>
    <s v="QR Code tĩnh đa năng"/>
    <s v="Chuyển khoản Ngân Hàng"/>
    <s v="Ngân hàng hoặc Ví khác"/>
    <s v="QR - TRAN VAN TUAN chuyen tien.CT tu 102602080894 TRAN VAN TUAN tai Vietin"/>
    <s v="chulong417ch"/>
    <x v="21"/>
  </r>
  <r>
    <s v="02-09-2025 07:22:37"/>
    <s v="970454_V09025245IBT1dWLMKA29347289"/>
    <s v="970454_V09025245IBT1dWLMKA29347289"/>
    <n v="99482830879"/>
    <s v="Thành công"/>
    <s v="MBBANK IBFT"/>
    <s v=""/>
    <s v="Chuyển khoản"/>
    <n v="15000"/>
    <s v=""/>
    <s v="QR Code tĩnh đa năng"/>
    <s v="Chuyển khoản Ngân Hàng"/>
    <s v="Ngân hàng hoặc Ví khác"/>
    <s v="NGUYEN TRAN HAI YEN chuyen tien.CT tu 0826118640 MBBANK IBFT tai MB"/>
    <s v="chulong421ch"/>
    <x v="41"/>
  </r>
  <r>
    <s v="02-09-2025 07:22:10"/>
    <s v="JPEV14K74PJL08Q70G3C"/>
    <s v="JPEV14K74PJL08Q70G3C"/>
    <n v="99482830557"/>
    <s v="Thành công"/>
    <s v="NGUYEN THI THU GON"/>
    <s v=""/>
    <s v="Chuyển khoản"/>
    <n v="18000"/>
    <s v=""/>
    <s v="QR Code động đa năng"/>
    <s v="Chuyển khoản Ngân Hàng"/>
    <s v="Ngân hàng hoặc Ví khác"/>
    <s v="JPEV14K74PJL08Q70G3C"/>
    <s v="chulong301ndc"/>
    <x v="5"/>
  </r>
  <r>
    <s v="02-09-2025 07:22:00"/>
    <s v="970454_V09025245BFTVG2AEAYAE269804"/>
    <s v="970454_V09025245BFTVG2AEAYAE269804"/>
    <n v="99482830465"/>
    <s v="Thành công"/>
    <s v="TA THI MINH NGOC"/>
    <s v=""/>
    <s v="Chuyển khoản"/>
    <n v="18000"/>
    <s v=""/>
    <s v="QR Code tĩnh đa năng"/>
    <s v="Chuyển khoản Ngân Hàng"/>
    <s v="Ngân hàng hoặc Ví khác"/>
    <s v="MBVCB.10764146627.5245BFTVG2AEAYAE.TA THI MINH NGOC chuyen tien.CT tu 0451000283494 TA THI MINH NGOC toi 99MM24157M78095712 MOMO_CA PHE MUOI CHU LONG tai BVBank"/>
    <s v="cfmuoiduonglang"/>
    <x v="7"/>
  </r>
  <r>
    <s v="02-09-2025 07:21:34"/>
    <s v="970454_V09025245BFTVG2AEALX6268198"/>
    <s v="970454_V09025245BFTVG2AEALX6268198"/>
    <n v="99482830118"/>
    <s v="Thành công"/>
    <s v="PHAM THI HOAI THUONG"/>
    <s v=""/>
    <s v="Chuyển khoản"/>
    <n v="25000"/>
    <s v=""/>
    <s v="QR Code tĩnh đa năng"/>
    <s v="Chuyển khoản Ngân Hàng"/>
    <s v="Ngân hàng hoặc Ví khác"/>
    <s v="MBVCB.10764137074.5245BFTVG2AEALX6.PHAM THI HOAI THUONG chuyen tien.CT tu 1020159119 PHAM THI HOAI THUONG toi 99MM24313M79000843 MOMO_CA PHE MUOI CHU LONG tai BVBank"/>
    <s v="cfmuoihtp"/>
    <x v="42"/>
  </r>
  <r>
    <s v="02-09-2025 07:20:47"/>
    <s v="qrc-MOMOJQKW20230803-06baddcd-9cd3-4594-bec8-a5a796a569e6"/>
    <s v="qrc-MOMOJQKW20230803-06baddcd-9cd3-4594-bec8-a5a796a569e6"/>
    <n v="99483189743"/>
    <s v="Thành công"/>
    <s v="Nguyễn Phan Bảo Khương"/>
    <s v="****2005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20:40"/>
    <s v="970454_V09025245BFTVG2AEA2ZH264429"/>
    <s v="970454_V09025245BFTVG2AEA2ZH264429"/>
    <n v="99482709468"/>
    <s v="Thành công"/>
    <s v="LE THANH TRUNG"/>
    <s v=""/>
    <s v="Chuyển khoản"/>
    <n v="18000"/>
    <s v=""/>
    <s v="QR Code tĩnh đa năng"/>
    <s v="Chuyển khoản Ngân Hàng"/>
    <s v="Ngân hàng hoặc Ví khác"/>
    <s v="MBVCB.10764142660.5245BFTVG2AEA2ZH.LE THANH TRUNG chuyen tien.CT tu 0041000159523 LE THANH TRUNG toi 99MM23359M33026968 MOMO_CA PHE MUOI CHU LONG tai BVBank"/>
    <s v="cfmuoihodieu"/>
    <x v="19"/>
  </r>
  <r>
    <s v="02-09-2025 07:20:02"/>
    <s v="qrc-MOMOJQKW20230803-70199d71-3f6b-4d2e-9c4b-23ea2b753d8d"/>
    <s v="qrc-MOMOJQKW20230803-70199d71-3f6b-4d2e-9c4b-23ea2b753d8d"/>
    <n v="99483185699"/>
    <s v="Thành công"/>
    <s v="Cao Công Lý"/>
    <s v="****0213"/>
    <s v="Thanh toán"/>
    <n v="25000"/>
    <s v=""/>
    <s v="QR Code tĩnh đa năng"/>
    <s v="Ví MoMo"/>
    <s v="Ví MoMo"/>
    <s v="Thanh toán cho  CÀ PHÊ MUỐI CHÚ LONG - 417 CỘNG HÒA"/>
    <s v="chulong417ch"/>
    <x v="21"/>
  </r>
  <r>
    <s v="02-09-2025 07:19:24"/>
    <s v="JPEV14K74JEATA6H127N"/>
    <s v="JPEV14K74JEATA6H127N"/>
    <n v="99482708548"/>
    <s v="Thành công"/>
    <s v="MBBANK IBFT"/>
    <s v=""/>
    <s v="Chuyển khoản"/>
    <n v="25000"/>
    <s v=""/>
    <s v="QR Code động đa năng"/>
    <s v="Chuyển khoản Ngân Hàng"/>
    <s v="Ngân hàng hoặc Ví khác"/>
    <s v="JPEV14K74JEATA6H127N"/>
    <s v="chulong301ndc"/>
    <x v="5"/>
  </r>
  <r>
    <s v="02-09-2025 07:19:22"/>
    <s v="970454_V09025245IBT1iWM3GYGC929513"/>
    <s v="970454_V09025245IBT1iWM3GYGC929513"/>
    <n v="99482708522"/>
    <s v="Thành công"/>
    <s v="TRAN TUYET NHUNG"/>
    <s v=""/>
    <s v="Chuyển khoản"/>
    <n v="50000"/>
    <s v=""/>
    <s v="QR Code tĩnh đa năng"/>
    <s v="Chuyển khoản Ngân Hàng"/>
    <s v="Ngân hàng hoặc Ví khác"/>
    <s v="TRAN TUYET NHUNG chuyen tien.CT tu 0962166268 TRAN TUYET NHUNG tai VPBank"/>
    <s v="cfmuoithanhnhan"/>
    <x v="6"/>
  </r>
  <r>
    <s v="02-09-2025 07:19:13"/>
    <s v="970454_V09025245IBT1dWLMK9E1343287"/>
    <s v="970454_V09025245IBT1dWLMK9E1343287"/>
    <n v="99482708427"/>
    <s v="Thành công"/>
    <s v="MBBANK IBFT"/>
    <s v=""/>
    <s v="Chuyển khoản"/>
    <n v="36000"/>
    <s v=""/>
    <s v="QR Code tĩnh đa năng"/>
    <s v="Chuyển khoản Ngân Hàng"/>
    <s v="Ngân hàng hoặc Ví khác"/>
    <s v="THIEU BINH PHUONG chuyen tien.CT tu 0397453376 MBBANK IBFT tai MB"/>
    <s v="chulong421ch"/>
    <x v="41"/>
  </r>
  <r>
    <s v="02-09-2025 07:19:01"/>
    <s v="qrc-MOMOJQKW20230803-17d19dcc-ca37-4466-90c2-aae9222e4a43"/>
    <s v="qrc-MOMOJQKW20230803-17d19dcc-ca37-4466-90c2-aae9222e4a43"/>
    <n v="99483095466"/>
    <s v="Thành công"/>
    <s v="Phan Nguyễn Thành Nhân"/>
    <s v="****3233"/>
    <s v="Thanh toán"/>
    <n v="100000"/>
    <s v=""/>
    <s v="QR Code tĩnh đa năng"/>
    <s v="Ví MoMo"/>
    <s v="Ví MoMo"/>
    <s v="Thanh toán cho  CÀ PHÊ MUỐI CHÚ LONG - 161 NGÔ TẤT TỐ"/>
    <s v="chulong161ntt"/>
    <x v="37"/>
  </r>
  <r>
    <s v="02-09-2025 07:18:44"/>
    <s v="qrc-MOMOJQKW20230803-81e62184-34a9-406b-9921-2be188ecf5c7"/>
    <s v="qrc-MOMOJQKW20230803-81e62184-34a9-406b-9921-2be188ecf5c7"/>
    <n v="99483094951"/>
    <s v="Thành công"/>
    <s v="Vũ Thị Tú Quỳnh"/>
    <s v="****525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18:33"/>
    <s v="EJPEV420PNHATHD80E5Y"/>
    <s v="EJPEV420PNHATHD80E5Y"/>
    <n v="99482707960"/>
    <s v="Thành công"/>
    <s v="DOAN QUOC THONG"/>
    <s v=""/>
    <s v="Chuyển khoản"/>
    <n v="25000"/>
    <s v=""/>
    <s v="QR Code động đa năng"/>
    <s v="Chuyển khoản Ngân Hàng"/>
    <s v="Ngân hàng hoặc Ví khác"/>
    <s v="EJPEV420PNHATHD80E5Y"/>
    <s v="chulong301ndc"/>
    <x v="5"/>
  </r>
  <r>
    <s v="02-09-2025 07:18:33"/>
    <s v="970454_V09025245BFTVG2AEQ7P6256240"/>
    <s v="970454_V09025245BFTVG2AEQ7P6256240"/>
    <n v="99482707957"/>
    <s v="Thành công"/>
    <s v="DAO THI KIM NGAN"/>
    <s v=""/>
    <s v="Chuyển khoản"/>
    <n v="36000"/>
    <s v=""/>
    <s v="QR Code tĩnh đa năng"/>
    <s v="Chuyển khoản Ngân Hàng"/>
    <s v="Ngân hàng hoặc Ví khác"/>
    <s v="MBVCB.10764127504.5245BFTVG2AEQ7P6.DAO THI KIM NGAN chuyen tien.CT tu 9898689805 DAO THI KIM NGAN toi 99MM23359M07027011 MOMO_CA PHE MUOI CHU LONG tai BVBank"/>
    <s v="cfmuoi46ntrtr"/>
    <x v="23"/>
  </r>
  <r>
    <s v="02-09-2025 07:17:02"/>
    <s v="970454_V09025245IBT1kJQFZEJG740986"/>
    <s v="970454_V09025245IBT1kJQFZEJG740986"/>
    <n v="99482706923"/>
    <s v="Thành công"/>
    <s v="NGUYEN MINH HIEU"/>
    <s v=""/>
    <s v="Chuyển khoản"/>
    <n v="50000"/>
    <s v=""/>
    <s v="QR Code tĩnh đa năng"/>
    <s v="Chuyển khoản Ngân Hàng"/>
    <s v="Ngân hàng hoặc Ví khác"/>
    <s v="NGUYEN MINH HIEU chuyen tien FT25246585007249.CT tu 1816065979 NGUYEN MINH HIEU tai TCB"/>
    <s v="chulong884phuriengdo"/>
    <x v="14"/>
  </r>
  <r>
    <s v="02-09-2025 07:16:55"/>
    <s v="970454_V09025245IBT1cWJZJA9I708355"/>
    <s v="970454_V09025245IBT1cWJZJA9I708355"/>
    <n v="99482706831"/>
    <s v="Thành công"/>
    <s v="TUONG XUAN MANH"/>
    <s v=""/>
    <s v="Chuyển khoản"/>
    <n v="25000"/>
    <s v=""/>
    <s v="QR Code tĩnh đa năng"/>
    <s v="Chuyển khoản Ngân Hàng"/>
    <s v="Ngân hàng hoặc Ví khác"/>
    <s v="QR - TUONG XUAN MANH chuyen tien.CT tu 109003359973 TUONG XUAN MANH tai Vietin"/>
    <s v="cfmuoihodieu"/>
    <x v="19"/>
  </r>
  <r>
    <s v="02-09-2025 07:16:47"/>
    <s v="970454_V09025245NAMAA22TN6PI151216"/>
    <s v="970454_V09025245NAMAA22TN6PI151216"/>
    <n v="99482706743"/>
    <s v="Thành công"/>
    <s v="TRAN THANH PHUONG"/>
    <s v=""/>
    <s v="Chuyển khoản"/>
    <n v="18000"/>
    <s v=""/>
    <s v="QR Code tĩnh đa năng"/>
    <s v="Chuyển khoản Ngân Hàng"/>
    <s v="Ngân hàng hoặc Ví khác"/>
    <s v="TRAN THANH PHUONG CHUYEN KHOAN"/>
    <s v="chulong161ntt"/>
    <x v="37"/>
  </r>
  <r>
    <s v="02-09-2025 07:16:18"/>
    <s v="970454_V09025245IBT1kJQFZGDQ739395"/>
    <s v="970454_V09025245IBT1kJQFZGDQ739395"/>
    <n v="99482347363"/>
    <s v="Thành công"/>
    <s v="BUI THI DIEU LY"/>
    <s v=""/>
    <s v="Chuyển khoản"/>
    <n v="47000"/>
    <s v=""/>
    <s v="QR Code tĩnh đa năng"/>
    <s v="Chuyển khoản Ngân Hàng"/>
    <s v="Ngân hàng hoặc Ví khác"/>
    <s v="BUI THI DIEU LY chuyen tien FT25246313002841.CT tu 9991871992 BUI THI DIEU LY tai TCB"/>
    <s v="cfmuoihodieu"/>
    <x v="19"/>
  </r>
  <r>
    <s v="02-09-2025 07:15:37"/>
    <s v="qrc-MOMOJQKW20230803-8e4c84cf-0278-44f4-84c8-2d8ad117d2af"/>
    <s v="qrc-MOMOJQKW20230803-8e4c84cf-0278-44f4-84c8-2d8ad117d2af"/>
    <n v="99482876159"/>
    <s v="Thành công"/>
    <s v="Nguyễn Thị Hiếu Hiếu"/>
    <s v="****3623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7:15:35"/>
    <s v="970454_V09025245IBT1dWLM7LXE331448"/>
    <s v="970454_V09025245IBT1dWLM7LXE331448"/>
    <n v="99482346789"/>
    <s v="Thành công"/>
    <s v="MBBANK IBFT"/>
    <s v=""/>
    <s v="Chuyển khoản"/>
    <n v="50000"/>
    <s v=""/>
    <s v="QR Code tĩnh đa năng"/>
    <s v="Chuyển khoản Ngân Hàng"/>
    <s v="Ngân hàng hoặc Ví khác"/>
    <s v="PHAN HOANG VIET chuyen tien.CT tu 98993939799 MBBANK IBFT tai MB"/>
    <s v="chulong884phuriengdo"/>
    <x v="14"/>
  </r>
  <r>
    <s v="02-09-2025 07:14:56"/>
    <s v="970454_V09025245IBT1iWM3G2MC294956"/>
    <s v="970454_V09025245IBT1iWM3G2MC294956"/>
    <n v="99482346338"/>
    <s v="Thành công"/>
    <s v="LE PHUONG NAM"/>
    <s v=""/>
    <s v="Chuyển khoản"/>
    <n v="30000"/>
    <s v=""/>
    <s v="QR Code tĩnh đa năng"/>
    <s v="Chuyển khoản Ngân Hàng"/>
    <s v="Ngân hàng hoặc Ví khác"/>
    <s v="Le Phuong Nam chuyen tien QR.CT tu 00001681303 LE PHUONG NAM tai TPBank"/>
    <s v="cfmuoithanhnhan"/>
    <x v="6"/>
  </r>
  <r>
    <s v="02-09-2025 07:14:41"/>
    <s v="970454_902DGIN25JL59736"/>
    <s v="970454_902DGIN25JL59736"/>
    <n v="99482346145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Thuy Linh chuyen tien tu Timo"/>
    <s v="cfmuoihtp"/>
    <x v="42"/>
  </r>
  <r>
    <s v="02-09-2025 07:14:30"/>
    <s v="qrc-MOMOJQKW20230803-42bdce50-40a3-4389-a927-2754d975fef0"/>
    <s v="qrc-MOMOJQKW20230803-42bdce50-40a3-4389-a927-2754d975fef0"/>
    <n v="99482872990"/>
    <s v="Thành công"/>
    <s v="Võ Quốc Thái"/>
    <s v="****141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14:30"/>
    <s v="970454_V09025245IBT1iWM3GC8Q294570"/>
    <s v="970454_V09025245IBT1iWM3GC8Q294570"/>
    <n v="99482346022"/>
    <s v="Thành công"/>
    <s v="DO UYEN NHI"/>
    <s v=""/>
    <s v="Chuyển khoản"/>
    <n v="25000"/>
    <s v=""/>
    <s v="QR Code tĩnh đa năng"/>
    <s v="Chuyển khoản Ngân Hàng"/>
    <s v="Ngân hàng hoặc Ví khác"/>
    <s v="Do Uyen Nhi chuyen tien QR.CT tu 00002897040 DO UYEN NHI tai TPBank"/>
    <s v="chulong101tqd"/>
    <x v="32"/>
  </r>
  <r>
    <s v="02-09-2025 07:13:43"/>
    <s v="970454_V09025245IBT1iWM3GJBA292018"/>
    <s v="970454_V09025245IBT1iWM3GJBA292018"/>
    <n v="99482345491"/>
    <s v="Thành công"/>
    <s v="TO NGUYEN HOANG HUNG"/>
    <s v=""/>
    <s v="Chuyển khoản"/>
    <n v="36000"/>
    <s v=""/>
    <s v="QR Code tĩnh đa năng"/>
    <s v="Chuyển khoản Ngân Hàng"/>
    <s v="Ngân hàng hoặc Ví khác"/>
    <s v="To Nguyen Hoang Hung chuyen tien QR.CT tu 48817082004 TO NGUYEN HOANG HUNG tai TPBank"/>
    <s v="chulong421ch"/>
    <x v="41"/>
  </r>
  <r>
    <s v="02-09-2025 07:13:39"/>
    <s v="qrc-MOMOJQKW20230803-a1d9930d-d181-4405-b209-35f47e295e4d"/>
    <s v="qrc-MOMOJQKW20230803-a1d9930d-d181-4405-b209-35f47e295e4d"/>
    <n v="99482687774"/>
    <s v="Thành công"/>
    <s v="Nguyễn Hoàng Đăng Quang"/>
    <s v="****2916"/>
    <s v="Thanh toán"/>
    <n v="48000"/>
    <s v=""/>
    <s v="QR Code tĩnh đa năng"/>
    <s v="Ví MoMo"/>
    <s v="Ví MoMo"/>
    <s v="Thanh toán cho  CÀ PHÊ MUỐI CHÚ LONG 172 HUỲNH VĂN BÁNH"/>
    <s v="chulonghvb"/>
    <x v="28"/>
  </r>
  <r>
    <s v="02-09-2025 07:13:22"/>
    <s v="970454_V09025245IBT1kJQFZVG3733568"/>
    <s v="970454_V09025245IBT1kJQFZVG3733568"/>
    <n v="99482345274"/>
    <s v="Thành công"/>
    <s v="MAI THI NGOC"/>
    <s v=""/>
    <s v="Chuyển khoản"/>
    <n v="18000"/>
    <s v=""/>
    <s v="QR Code tĩnh đa năng"/>
    <s v="Chuyển khoản Ngân Hàng"/>
    <s v="Ngân hàng hoặc Ví khác"/>
    <s v="MAI THI NGOC chuyen tien FT25246919920802.CT tu 2008010594 MAI THI NGOC tai TCB"/>
    <s v="chulong421ch"/>
    <x v="41"/>
  </r>
  <r>
    <s v="02-09-2025 07:13:11"/>
    <s v="970454_V09025245IBT1cWJZJVBH702559"/>
    <s v="970454_V09025245IBT1cWJZJVBH702559"/>
    <n v="99482345152"/>
    <s v="Thành công"/>
    <s v="NGUYEN MINH THU"/>
    <s v=""/>
    <s v="Chuyển khoản"/>
    <n v="45000"/>
    <s v=""/>
    <s v="QR Code tĩnh đa năng"/>
    <s v="Chuyển khoản Ngân Hàng"/>
    <s v="Ngân hàng hoặc Ví khác"/>
    <s v="QR - NGUYEN MINH THU chuyen tien.CT tu 106005690599 NGUYEN MINH THU tai Vietin"/>
    <s v="cfmuoithanhnhan"/>
    <x v="6"/>
  </r>
  <r>
    <s v="02-09-2025 07:13:08"/>
    <s v="970454_V09025245BFTVG2AEQ3WQ235294"/>
    <s v="970454_V09025245BFTVG2AEQ3WQ235294"/>
    <n v="99482345117"/>
    <s v="Thành công"/>
    <s v="NGUYEN NGOC TAI"/>
    <s v=""/>
    <s v="Chuyển khoản"/>
    <n v="25000"/>
    <s v=""/>
    <s v="QR Code tĩnh đa năng"/>
    <s v="Chuyển khoản Ngân Hàng"/>
    <s v="Ngân hàng hoặc Ví khác"/>
    <s v="MBVCB.10764095662.5245BFTVG2AEQ3WQ.NGUYEN NGOC TAI chuyen tien.CT tu 9769150260 NGUYEN NGOC TAI toi 99MM23359M71018042 MOMO_CA PHE MUOI CHU LONG tai BVBank"/>
    <s v="cfmuoileduan"/>
    <x v="13"/>
  </r>
  <r>
    <s v="02-09-2025 07:13:07"/>
    <s v="970454_V09025245IBT1dWLM7A7G326697"/>
    <s v="970454_V09025245IBT1dWLM7A7G326697"/>
    <n v="99482345106"/>
    <s v="Thành công"/>
    <s v="MBBANK IBFT"/>
    <s v=""/>
    <s v="Chuyển khoản"/>
    <n v="25000"/>
    <s v=""/>
    <s v="QR Code tĩnh đa năng"/>
    <s v="Chuyển khoản Ngân Hàng"/>
    <s v="Ngân hàng hoặc Ví khác"/>
    <s v="PHAM QUE ANH chuyen tien.CT tu 0775508960 MBBANK IBFT tai MB"/>
    <s v="cfmuoilongthanh"/>
    <x v="35"/>
  </r>
  <r>
    <s v="02-09-2025 07:12:40"/>
    <s v="970454_V09025245IBT1hQF1RYNG506221"/>
    <s v="970454_V09025245IBT1hQF1RYNG506221"/>
    <n v="99482344821"/>
    <s v="Thành công"/>
    <s v="SACOMBANK"/>
    <s v=""/>
    <s v="Chuyển khoản"/>
    <n v="25000"/>
    <s v=""/>
    <s v="QR Code tĩnh đa năng"/>
    <s v="Chuyển khoản Ngân Hàng"/>
    <s v="Ngân hàng hoặc Ví khác"/>
    <s v="IBFT NGUYEN PHAN HOANG PHUONG chuyen tien.CT tu 050136546217 SACOMBANK tai SACOMBANK"/>
    <s v="chulonghhg"/>
    <x v="26"/>
  </r>
  <r>
    <s v="02-09-2025 07:12:09"/>
    <s v="970454_V09025245IBT1eWK1TGKU633602"/>
    <s v="970454_V09025245IBT1eWK1TGKU633602"/>
    <n v="99482344485"/>
    <s v="Thành công"/>
    <s v="THAI MINH DUC"/>
    <s v=""/>
    <s v="Chuyển khoản"/>
    <n v="50000"/>
    <s v=""/>
    <s v="QR Code tĩnh đa năng"/>
    <s v="Chuyển khoản Ngân Hàng"/>
    <s v="Ngân hàng hoặc Ví khác"/>
    <s v="THAI MINH DUC Chuyen tien.CT tu 6502808572 THAI MINH DUC  tai BIDV"/>
    <s v="chulong421ch"/>
    <x v="41"/>
  </r>
  <r>
    <s v="02-09-2025 07:10:57"/>
    <s v="qrc-MOMOJQKW20230803-c1fef75b-08f0-48ce-b42c-2a4b2fd507d0"/>
    <s v="qrc-MOMOJQKW20230803-c1fef75b-08f0-48ce-b42c-2a4b2fd507d0"/>
    <n v="99482700541"/>
    <s v="Thành công"/>
    <s v="Vương Văn Tài"/>
    <s v="****4251"/>
    <s v="Thanh toán"/>
    <n v="18000"/>
    <s v=""/>
    <s v="QR Code tĩnh đa năng"/>
    <s v="Ví MoMo"/>
    <s v="Ví MoMo"/>
    <s v="Thanh toán cho  CÀ PHÊ MUỐI CHÚ LONG 172 HUỲNH VĂN BÁNH"/>
    <s v="chulonghvb"/>
    <x v="28"/>
  </r>
  <r>
    <s v="02-09-2025 07:10:09"/>
    <s v="970454_V09025245IBT1iWM3ATIP285273"/>
    <s v="970454_V09025245IBT1iWM3ATIP285273"/>
    <n v="99482343108"/>
    <s v="Thành công"/>
    <s v="NGUYEN THI MAI LINH"/>
    <s v=""/>
    <s v="Chuyển khoản"/>
    <n v="220000"/>
    <s v=""/>
    <s v="QR Code tĩnh đa năng"/>
    <s v="Chuyển khoản Ngân Hàng"/>
    <s v="Ngân hàng hoặc Ví khác"/>
    <s v="Nguyen Thi Mai Linh chuyen tien QR.CT tu 20200093602 NGUYEN THI MAI LINH tai TPBank"/>
    <s v="cfmuoitruongdinh"/>
    <x v="9"/>
  </r>
  <r>
    <s v="02-09-2025 07:10:05"/>
    <s v="970454_V09025245IBT1iWM3AT9C285203"/>
    <s v="970454_V09025245IBT1iWM3AT9C285203"/>
    <n v="99482343075"/>
    <s v="Thành công"/>
    <s v="NGUYEN THI THANH NHA"/>
    <s v=""/>
    <s v="Chuyển khoản"/>
    <n v="18000"/>
    <s v=""/>
    <s v="QR Code tĩnh đa năng"/>
    <s v="Chuyển khoản Ngân Hàng"/>
    <s v="Ngân hàng hoặc Ví khác"/>
    <s v="Nguyen Thi Thanh Nha chuyen tien QR.CT tu 03674565301 NGUYEN THI THANH NHA tai TPBank"/>
    <s v="chulongnhc"/>
    <x v="31"/>
  </r>
  <r>
    <s v="02-09-2025 07:10:04"/>
    <s v="2Y9KQ420Q82GMUYQ066Y"/>
    <s v="2Y9KQ420Q82GMUYQ066Y"/>
    <n v="99482343070"/>
    <s v="Thành công"/>
    <s v="MBBANK IBFT"/>
    <s v=""/>
    <s v="Chuyển khoản"/>
    <n v="15000"/>
    <s v=""/>
    <s v="QR Code động đa năng"/>
    <s v="Chuyển khoản Ngân Hàng"/>
    <s v="Ngân hàng hoặc Ví khác"/>
    <s v="2Y9KQ420Q82GMUYQ066Y"/>
    <s v="chulong601tn"/>
    <x v="20"/>
  </r>
  <r>
    <s v="02-09-2025 07:09:06"/>
    <s v="970454_V09025245BFTVG2AEQVB6220740"/>
    <s v="970454_V09025245BFTVG2AEQVB6220740"/>
    <n v="99482342413"/>
    <s v="Thành công"/>
    <s v="DANG CONG GIAC NGUYEN"/>
    <s v=""/>
    <s v="Chuyển khoản"/>
    <n v="50000"/>
    <s v=""/>
    <s v="QR Code tĩnh đa năng"/>
    <s v="Chuyển khoản Ngân Hàng"/>
    <s v="Ngân hàng hoặc Ví khác"/>
    <s v="MBVCB.10764066705.5245BFTVG2AEQVB6.DANG CONG GIAC NGUYEN chuyen tien.CT tu 1029664203 DANG CONG GIAC NGUYEN toi 99MM23359M71018042 MOMO_CA PHE MUOI CHU LONG tai BVBank"/>
    <s v="cfmuoileduan"/>
    <x v="13"/>
  </r>
  <r>
    <s v="02-09-2025 07:08:59"/>
    <s v="970454_V09025245IBT1dWLM72G7321008"/>
    <s v="970454_V09025245IBT1dWLM72G7321008"/>
    <n v="99482342330"/>
    <s v="Thành công"/>
    <s v="MBBANK IBFT"/>
    <s v=""/>
    <s v="Chuyển khoản"/>
    <n v="25000"/>
    <s v=""/>
    <s v="QR Code tĩnh đa năng"/>
    <s v="Chuyển khoản Ngân Hàng"/>
    <s v="Ngân hàng hoặc Ví khác"/>
    <s v="NGUYEN THANH QUOC chuyen tien.CT tu 0373831500 MBBANK IBFT tai MB"/>
    <s v="cfmuoithungdao"/>
    <x v="11"/>
  </r>
  <r>
    <s v="02-09-2025 07:08:52"/>
    <s v="970454_V09025245IBT1jWWUEN3I952537"/>
    <s v="970454_V09025245IBT1jWWUEN3I952537"/>
    <n v="99482342247"/>
    <s v="Thành công"/>
    <s v="NGUYEN THI BE NGOC"/>
    <s v=""/>
    <s v="Chuyển khoản"/>
    <n v="43000"/>
    <s v=""/>
    <s v="QR Code tĩnh đa năng"/>
    <s v="Chuyển khoản Ngân Hàng"/>
    <s v="Ngân hàng hoặc Ví khác"/>
    <s v="NGUYEN THI BE NGOC CHUYEN KHOAN-020925-07:08:51 952537.CT tu 31890677 NGUYEN THI BE NGOC tai ACB"/>
    <s v="chulonghcr"/>
    <x v="38"/>
  </r>
  <r>
    <s v="02-09-2025 07:08:43"/>
    <s v="2Y9KQ420Q55H50IM081N"/>
    <s v="2Y9KQ420Q55H50IM081N"/>
    <n v="99482342164"/>
    <s v="Thành công"/>
    <s v="AGRIBANK"/>
    <s v=""/>
    <s v="Chuyển khoản"/>
    <n v="30000"/>
    <s v=""/>
    <s v="QR Code động đa năng"/>
    <s v="Chuyển khoản Ngân Hàng"/>
    <s v="Ngân hàng hoặc Ví khác"/>
    <s v="2Y9KQ420Q55H50IM081N"/>
    <s v="chulong601tn"/>
    <x v="20"/>
  </r>
  <r>
    <s v="02-09-2025 07:08:05"/>
    <s v="970454_V09025245IBT1dWLM7JKY316136"/>
    <s v="970454_V09025245IBT1dWLM7JKY316136"/>
    <n v="99481926282"/>
    <s v="Thành công"/>
    <s v="MBBANK IBFT"/>
    <s v=""/>
    <s v="Chuyển khoản"/>
    <n v="25000"/>
    <s v=""/>
    <s v="QR Code tĩnh đa năng"/>
    <s v="Chuyển khoản Ngân Hàng"/>
    <s v="Ngân hàng hoặc Ví khác"/>
    <s v="TRAN THANH TRUC chuyen tien.CT tu 7010111835005 MBBANK IBFT tai MB"/>
    <s v="cfmuoivovkiet"/>
    <x v="46"/>
  </r>
  <r>
    <s v="02-09-2025 07:07:59"/>
    <s v="970454_V09025245IBT1aWWSVI4G175581"/>
    <s v="970454_V09025245IBT1aWWSVI4G175581"/>
    <n v="99481926200"/>
    <s v="Thành công"/>
    <s v="AGRIBANK"/>
    <s v=""/>
    <s v="Chuyển khoản"/>
    <n v="22000"/>
    <s v=""/>
    <s v="QR Code tĩnh đa năng"/>
    <s v="Chuyển khoản Ngân Hàng"/>
    <s v="Ngân hàng hoặc Ví khác"/>
    <s v="VCCB;99MM24302M91010043;NGUYEN DAO PHUONG TRINH chuyen tien.CT tu 5913205134056 AGRIBANK tai Agri"/>
    <s v="chulonghhg"/>
    <x v="26"/>
  </r>
  <r>
    <s v="02-09-2025 07:07:51"/>
    <s v="970454_V09025245BFTVG2AEQGXH216115"/>
    <s v="970454_V09025245BFTVG2AEQGXH216115"/>
    <n v="99481926105"/>
    <s v="Thành công"/>
    <s v="NGUYEN VAN PHUONG"/>
    <s v=""/>
    <s v="Chuyển khoản"/>
    <n v="18000"/>
    <s v=""/>
    <s v="QR Code tĩnh đa năng"/>
    <s v="Chuyển khoản Ngân Hàng"/>
    <s v="Ngân hàng hoặc Ví khác"/>
    <s v="MBVCB.10764061770.5245BFTVG2AEQGXH.NGUYEN VAN PHUONG chuyen tien.CT tu 1057172812 NGUYEN VAN PHUONG toi 99MM24313M60002601 MOMO_CA PHE MUOI CHU LONG tai BVBank"/>
    <s v="chulonghcr"/>
    <x v="38"/>
  </r>
  <r>
    <s v="02-09-2025 07:07:45"/>
    <s v="970454_V09025245IBT1dWLM7WBX315311"/>
    <s v="970454_V09025245IBT1dWLM7WBX315311"/>
    <n v="99481926022"/>
    <s v="Thành công"/>
    <s v="MBBANK IBFT"/>
    <s v=""/>
    <s v="Chuyển khoản"/>
    <n v="25000"/>
    <s v=""/>
    <s v="QR Code tĩnh đa năng"/>
    <s v="Chuyển khoản Ngân Hàng"/>
    <s v="Ngân hàng hoặc Ví khác"/>
    <s v="BUI BAO NHI chuyen tien.CT tu 0888988856 MBBANK IBFT tai MB"/>
    <s v="cfmuoiduonglang"/>
    <x v="7"/>
  </r>
  <r>
    <s v="02-09-2025 07:06:30"/>
    <s v="qrc-MOMOJQKW20230803-ea93facb-c0b1-49dc-b4e2-a18aa10f786a"/>
    <s v="qrc-MOMOJQKW20230803-ea93facb-c0b1-49dc-b4e2-a18aa10f786a"/>
    <n v="99482428645"/>
    <s v="Thành công"/>
    <s v="Trịnh Nguyễn Trọng Nhân"/>
    <s v="****0825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7:06:28"/>
    <s v="970454_V09025245IBT1kJQF6A51720282"/>
    <s v="970454_V09025245IBT1kJQF6A51720282"/>
    <n v="99481925212"/>
    <s v="Thành công"/>
    <s v="VND-TGTT-VO NGOC PHUONG DUYEN"/>
    <s v=""/>
    <s v="Chuyển khoản"/>
    <n v="46000"/>
    <s v=""/>
    <s v="QR Code tĩnh đa năng"/>
    <s v="Chuyển khoản Ngân Hàng"/>
    <s v="Ngân hàng hoặc Ví khác"/>
    <s v="VO NGOC PHUONG DUYEN chuyen tien FT25246500248682.CT tu 19029581242017 VND-TGTT-VO NGOC PHUONG DUYEN tai TCB"/>
    <s v="cfmuoilongthanh"/>
    <x v="35"/>
  </r>
  <r>
    <s v="02-09-2025 07:06:07"/>
    <s v="970454_V09025245BFTVG2AEQW9G209767"/>
    <s v="970454_V09025245BFTVG2AEQW9G209767"/>
    <n v="99481925000"/>
    <s v="Thành công"/>
    <s v="TRAN HOANG NAM"/>
    <s v=""/>
    <s v="Chuyển khoản"/>
    <n v="18000"/>
    <s v=""/>
    <s v="QR Code tĩnh đa năng"/>
    <s v="Chuyển khoản Ngân Hàng"/>
    <s v="Ngân hàng hoặc Ví khác"/>
    <s v="MBVCB.10764049891.5245BFTVG2AEQW9G.TRAN HOANG NAM chuyen tien.CT tu 1020750579 TRAN HOANG NAM toi 99MM24107M34043986 MOMO_CA PHE MUOI CHU LONG tai BVBank"/>
    <s v="cfmuoipquoc"/>
    <x v="3"/>
  </r>
  <r>
    <s v="02-09-2025 07:06:03"/>
    <s v="970454_V09025245IBT1kJQF6BXG719442"/>
    <s v="970454_V09025245IBT1kJQF6BXG719442"/>
    <n v="99481924958"/>
    <s v="Thành công"/>
    <s v="NGO TAN HOANG KIM"/>
    <s v=""/>
    <s v="Chuyển khoản"/>
    <n v="25000"/>
    <s v=""/>
    <s v="QR Code tĩnh đa năng"/>
    <s v="Chuyển khoản Ngân Hàng"/>
    <s v="Ngân hàng hoặc Ví khác"/>
    <s v="NGO TAN HOANG KIM chuyen tien FT25246495535525.CT tu 19036991786010 NGO TAN HOANG KIM tai TCB"/>
    <s v="chulongnhc"/>
    <x v="31"/>
  </r>
  <r>
    <s v="02-09-2025 07:05:44"/>
    <s v="qrc-MOMOJQKW20230803-ed33191f-8a3e-4aa0-8270-e74bada7c6f0"/>
    <s v="qrc-MOMOJQKW20230803-ed33191f-8a3e-4aa0-8270-e74bada7c6f0"/>
    <n v="99482424350"/>
    <s v="Thành công"/>
    <s v="Nguyễn Thị Thanh Tâm"/>
    <s v="****1895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07:05:33"/>
    <s v="qrc-MOMOJQKW20230803-0ee6ef39-4db8-4979-a1b9-3de3f31ea489"/>
    <s v="qrc-MOMOJQKW20230803-0ee6ef39-4db8-4979-a1b9-3de3f31ea489"/>
    <n v="99482423654"/>
    <s v="Thành công"/>
    <s v="Nguyễn Thị Kiều Ngân"/>
    <s v="****0518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07:05:26"/>
    <s v="RP9RQ420PV5D5GIQ09VI"/>
    <s v="RP9RQ420PV5D5GIQ09VI"/>
    <n v="99481924584"/>
    <s v="Thành công"/>
    <s v="LE NGOC ANH KHOA"/>
    <s v=""/>
    <s v="Chuyển khoản"/>
    <n v="36000"/>
    <s v=""/>
    <s v="QR Code động đa năng"/>
    <s v="Chuyển khoản Ngân Hàng"/>
    <s v="Ngân hàng hoặc Ví khác"/>
    <s v="RP9RQ420PV5D5GIQ09VI"/>
    <s v="chulong25tnv"/>
    <x v="50"/>
  </r>
  <r>
    <s v="02-09-2025 07:03:12"/>
    <s v="970454_V09025245IBT1kJQF6SHE713858"/>
    <s v="970454_V09025245IBT1kJQF6SHE713858"/>
    <n v="99481923186"/>
    <s v="Thành công"/>
    <s v="VND-TGTT-NGUYEN THI THU HANG"/>
    <s v=""/>
    <s v="Chuyển khoản"/>
    <n v="25000"/>
    <s v=""/>
    <s v="QR Code tĩnh đa năng"/>
    <s v="Chuyển khoản Ngân Hàng"/>
    <s v="Ngân hàng hoặc Ví khác"/>
    <s v="NGUYEN THI THU HANG chuyen tien FT25246770815867.CT tu 19039509996010 VND-TGTT-NGUYEN THI THU HANG tai TCB"/>
    <s v="cfmuoilbh"/>
    <x v="49"/>
  </r>
  <r>
    <s v="02-09-2025 07:02:27"/>
    <s v="qrc-MOMOJQKW20230803-d84d3a11-4ec2-4894-a14b-2526bd3d9542"/>
    <s v="qrc-MOMOJQKW20230803-d84d3a11-4ec2-4894-a14b-2526bd3d9542"/>
    <n v="99482223142"/>
    <s v="Thành công"/>
    <s v="Nguyễn Phương Nam Anh"/>
    <s v="****6660"/>
    <s v="Thanh toán"/>
    <n v="25000"/>
    <s v=""/>
    <s v="QR Code tĩnh đa năng"/>
    <s v="Ví MoMo"/>
    <s v="Ví MoMo"/>
    <s v="Thanh toán cho  CÀ PHÊ MUỐI CHÚ LONG - 71 HẬU GIANG"/>
    <s v="chulong71hg"/>
    <x v="30"/>
  </r>
  <r>
    <s v="02-09-2025 07:02:23"/>
    <s v="970454_V09025245IBT1hQF1RQ6Z496361"/>
    <s v="970454_V09025245IBT1hQF1RQ6Z496361"/>
    <n v="99481922626"/>
    <s v="Thành công"/>
    <s v="SACOMBANK"/>
    <s v=""/>
    <s v="Chuyển khoản"/>
    <n v="15000"/>
    <s v=""/>
    <s v="QR Code tĩnh đa năng"/>
    <s v="Chuyển khoản Ngân Hàng"/>
    <s v="Ngân hàng hoặc Ví khác"/>
    <s v="IBFT TRAN THANH DANG chuyen tien.CT tu 070152863071 SACOMBANK tai SACOMBANK"/>
    <s v="cfmuoipquoc"/>
    <x v="3"/>
  </r>
  <r>
    <s v="02-09-2025 07:02:09"/>
    <s v="2Y9KQ420PMSSGTJX05RE"/>
    <s v="2Y9KQ420PMSSGTJX05RE"/>
    <n v="99482162162"/>
    <s v="Thành công"/>
    <s v="Hứa Phương Ngọc"/>
    <s v="****8262"/>
    <s v="Thanh toán"/>
    <n v="50000"/>
    <s v=""/>
    <s v="QR Code động đa năng"/>
    <s v="Ví MoMo"/>
    <s v="Ví MoMo"/>
    <s v="2Y9KQ420PMSSGTJX05RE"/>
    <s v="chulong601tn"/>
    <x v="20"/>
  </r>
  <r>
    <s v="02-09-2025 07:01:59"/>
    <s v="B2VBL420PM9A09BS05NK"/>
    <s v="B2VBL420PM9A09BS05NK"/>
    <n v="99481922390"/>
    <s v="Thành công"/>
    <s v="MBBANK IBFT"/>
    <s v=""/>
    <s v="Chuyển khoản"/>
    <n v="75000"/>
    <s v=""/>
    <s v="QR Code động đa năng"/>
    <s v="Chuyển khoản Ngân Hàng"/>
    <s v="Ngân hàng hoặc Ví khác"/>
    <s v="B2VBL420PM9A09BS05NK"/>
    <s v="chulong108thd"/>
    <x v="10"/>
  </r>
  <r>
    <s v="02-09-2025 07:01:53"/>
    <s v="qrc-MOMOJQKW20230803-44699785-5756-41f5-bdfd-0aac271b6834"/>
    <s v="qrc-MOMOJQKW20230803-44699785-5756-41f5-bdfd-0aac271b6834"/>
    <n v="99482220492"/>
    <s v="Thành công"/>
    <s v="Nguyễn Bá Yến"/>
    <s v="****3547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07:01:04"/>
    <s v="970454_V09025245IBT1dWLMGUW7300976"/>
    <s v="970454_V09025245IBT1dWLMGUW7300976"/>
    <n v="99481921800"/>
    <s v="Thành công"/>
    <s v="MBBANK IBFT"/>
    <s v=""/>
    <s v="Chuyển khoản"/>
    <n v="23000"/>
    <s v=""/>
    <s v="QR Code tĩnh đa năng"/>
    <s v="Chuyển khoản Ngân Hàng"/>
    <s v="Ngân hàng hoặc Ví khác"/>
    <s v="NGUYEN HOANG PHUONG chuyen tien.CT tu 0582611045 MBBANK IBFT tai MB"/>
    <s v="cfmuoilongthanh"/>
    <x v="35"/>
  </r>
  <r>
    <s v="02-09-2025 07:00:51"/>
    <s v="970454_V09025245IBT1kJQFEN8F709208"/>
    <s v="970454_V09025245IBT1kJQFEN8F709208"/>
    <n v="99481800088"/>
    <s v="Thành công"/>
    <s v="LAM VAN XUNG"/>
    <s v=""/>
    <s v="Chuyển khoản"/>
    <n v="18000"/>
    <s v=""/>
    <s v="QR Code tĩnh đa năng"/>
    <s v="Chuyển khoản Ngân Hàng"/>
    <s v="Ngân hàng hoặc Ví khác"/>
    <s v="LAM VAN XUNG chuyen tien FT25246307100104.CT tu 7777600000 LAM VAN XUNG tai TCB"/>
    <s v="cfmuoileduan"/>
    <x v="13"/>
  </r>
  <r>
    <s v="02-09-2025 07:00:45"/>
    <s v="970454_V09025245IBT1cWJZW8SB685009"/>
    <s v="970454_V09025245IBT1cWJZW8SB685009"/>
    <n v="99481800042"/>
    <s v="Thành công"/>
    <s v="VUONG THUY HANG"/>
    <s v=""/>
    <s v="Chuyển khoản"/>
    <n v="36000"/>
    <s v=""/>
    <s v="QR Code tĩnh đa năng"/>
    <s v="Chuyển khoản Ngân Hàng"/>
    <s v="Ngân hàng hoặc Ví khác"/>
    <s v="QR - VUONG THUY HANG chuyen tien.CT tu 108003875502 VUONG THUY HANG tai Vietin"/>
    <s v="chulonghhg"/>
    <x v="26"/>
  </r>
  <r>
    <s v="02-09-2025 07:00:15"/>
    <s v="qrc-MOMOJQKW20230803-20a33b7b-7661-494a-a981-2751b0f1357a"/>
    <s v="qrc-MOMOJQKW20230803-20a33b7b-7661-494a-a981-2751b0f1357a"/>
    <n v="99482092624"/>
    <s v="Thành công"/>
    <s v="Trần Quốc Việt"/>
    <s v="****3725"/>
    <s v="Thanh toán"/>
    <n v="18000"/>
    <s v=""/>
    <s v="QR Code tĩnh đa năng"/>
    <s v="Ví MoMo"/>
    <s v="Ví MoMo"/>
    <s v="Thanh toán cho  CÀ PHÊ MUỐI CHÚ LONG - 77/7A KHU VĂN HẢI - LONG THÀNH"/>
    <s v="cfmuoilongthanh"/>
    <x v="35"/>
  </r>
  <r>
    <s v="02-09-2025 06:59:51"/>
    <s v="qrc-MOMOJQKW20230803-5f015400-d4fd-418d-a6b1-5b97f3611a5c"/>
    <s v="qrc-MOMOJQKW20230803-5f015400-d4fd-418d-a6b1-5b97f3611a5c"/>
    <n v="99482091252"/>
    <s v="Thành công"/>
    <s v="Phạm Tuấn Hoài Mạc"/>
    <s v="****2707"/>
    <s v="Thanh toán"/>
    <n v="75000"/>
    <s v=""/>
    <s v="QR Code tĩnh đa năng"/>
    <s v="Ví MoMo"/>
    <s v="Ví MoMo"/>
    <s v="Thanh toán cho  CÀ PHÊ MUỐI CHÚ LONG - 194 CÁCH MẠNG THÁNG TÁM"/>
    <s v="chulongcmt8"/>
    <x v="29"/>
  </r>
  <r>
    <s v="02-09-2025 06:59:50"/>
    <s v="970454_V09025245IBT1eWK1LYIF580505"/>
    <s v="970454_V09025245IBT1eWK1LYIF580505"/>
    <n v="99481719443"/>
    <s v="Thành công"/>
    <s v="NGUYEN QUOC TOAN"/>
    <s v=""/>
    <s v="Chuyển khoản"/>
    <n v="18000"/>
    <s v=""/>
    <s v="QR Code tĩnh đa năng"/>
    <s v="Chuyển khoản Ngân Hàng"/>
    <s v="Ngân hàng hoặc Ví khác"/>
    <s v="NGUYEN QUOC TOAN Chuyen tien.CT tu 5610099636 NGUYEN QUOC TOAN  tai BIDV"/>
    <s v="cfmuoihodieu"/>
    <x v="19"/>
  </r>
  <r>
    <s v="02-09-2025 06:59:17"/>
    <s v="970454_V09025245IBT1dWLMGSBL297557"/>
    <s v="970454_V09025245IBT1dWLMGSBL297557"/>
    <n v="99481719051"/>
    <s v="Thành công"/>
    <s v="MBBANK IBFT"/>
    <s v=""/>
    <s v="Chuyển khoản"/>
    <n v="25000"/>
    <s v=""/>
    <s v="QR Code tĩnh đa năng"/>
    <s v="Chuyển khoản Ngân Hàng"/>
    <s v="Ngân hàng hoặc Ví khác"/>
    <s v="Nguyen Hoang Nhut Nam chuyen tien tu ViettelMoney.CT tu 9704229208260668043 MBBANK IBFT tai MB"/>
    <s v="chulong101tqd"/>
    <x v="32"/>
  </r>
  <r>
    <s v="02-09-2025 06:59:14"/>
    <s v="qrc-MOMOJQKW20230803-3ab2c0b9-81f9-4534-a419-647738d828d4"/>
    <s v="qrc-MOMOJQKW20230803-3ab2c0b9-81f9-4534-a419-647738d828d4"/>
    <n v="99482048914"/>
    <s v="Thành công"/>
    <s v="Trần Thị Như Ý"/>
    <s v="****6908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06:59:05"/>
    <s v="JPEV14K6ZWMJ6DJ90ARG"/>
    <s v="JPEV14K6ZWMJ6DJ90ARG"/>
    <n v="99482047893"/>
    <s v="Thành công"/>
    <s v="Tang Sui Wen"/>
    <s v="****7680"/>
    <s v="Thanh toán"/>
    <n v="15000"/>
    <s v=""/>
    <s v="QR Code động đa năng"/>
    <s v="Ví MoMo"/>
    <s v="Ví MoMo"/>
    <s v="JPEV14K6ZWMJ6DJ90ARG"/>
    <s v="chulong301ndc"/>
    <x v="5"/>
  </r>
  <r>
    <s v="02-09-2025 06:58:40"/>
    <s v="qrc-MOMOJQKW20230803-d8ba2c2e-c1fe-449e-ae1a-8277843de569"/>
    <s v="qrc-MOMOJQKW20230803-d8ba2c2e-c1fe-449e-ae1a-8277843de569"/>
    <n v="99481972046"/>
    <s v="Thành công"/>
    <s v="Mai Anh Tuấn"/>
    <s v="****7960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6:58:39"/>
    <s v="970454_V09025245IBT1iWM3AJTQ263553"/>
    <s v="970454_V09025245IBT1iWM3AJTQ263553"/>
    <n v="99481429197"/>
    <s v="Thành công"/>
    <s v="NGUYEN TRUONG KIEU LINH"/>
    <s v=""/>
    <s v="Chuyển khoản"/>
    <n v="18000"/>
    <s v=""/>
    <s v="QR Code tĩnh đa năng"/>
    <s v="Chuyển khoản Ngân Hàng"/>
    <s v="Ngân hàng hoặc Ví khác"/>
    <s v="Nguyen Truong Kieu Linh chuyen tien QR.CT tu 00003104294 NGUYEN TRUONG KIEU LINH tai TPBank"/>
    <s v="chulong07bl"/>
    <x v="24"/>
  </r>
  <r>
    <s v="02-09-2025 06:58:16"/>
    <s v="970454_V09025245IBT1bWK1HPK7819757"/>
    <s v="970454_V09025245IBT1bWK1HPK7819757"/>
    <n v="99481428979"/>
    <s v="Thành công"/>
    <s v="LE THI PHUONG THUY"/>
    <s v=""/>
    <s v="Chuyển khoản"/>
    <n v="25000"/>
    <s v=""/>
    <s v="QR Code tĩnh đa năng"/>
    <s v="Chuyển khoản Ngân Hàng"/>
    <s v="Ngân hàng hoặc Ví khác"/>
    <s v="LE THI PHUONG THUY chuyen tien.CT tu 0987551870 LE THI PHUONG THUY tai ABB"/>
    <s v="chulong101tqd"/>
    <x v="32"/>
  </r>
  <r>
    <s v="02-09-2025 06:58:08"/>
    <s v="970454_V09025245IBT1kJQFE6U6704312"/>
    <s v="970454_V09025245IBT1kJQFE6U6704312"/>
    <n v="99481428887"/>
    <s v="Thành công"/>
    <s v="NGUYEN THI CHIEN"/>
    <s v=""/>
    <s v="Chuyển khoản"/>
    <n v="18000"/>
    <s v=""/>
    <s v="QR Code tĩnh đa năng"/>
    <s v="Chuyển khoản Ngân Hàng"/>
    <s v="Ngân hàng hoặc Ví khác"/>
    <s v="NGUYEN THI CHIEN chuyen tien FT25246695654083.CT tu 4564567882 NGUYEN THI CHIEN tai TCB"/>
    <s v="chulong244tqd"/>
    <x v="34"/>
  </r>
  <r>
    <s v="02-09-2025 06:57:52"/>
    <s v="970454_V09025245VNIBJ2LLUM94081891"/>
    <s v="970454_V09025245VNIBJ2LLUM94081891"/>
    <n v="99481428716"/>
    <s v="Thành công"/>
    <s v="HOANG QUOC PHONG"/>
    <s v=""/>
    <s v="Chuyển khoản"/>
    <n v="50000"/>
    <s v=""/>
    <s v="QR Code tĩnh đa năng"/>
    <s v="Chuyển khoản Ngân Hàng"/>
    <s v="Ngân hàng hoặc Ví khác"/>
    <s v="HOANG QUOC PHONG CHUYEN TIEN DEN MOMO_CA PHE MUOI CHU LONG - 99MM23359M71018042"/>
    <s v="cfmuoileduan"/>
    <x v="13"/>
  </r>
  <r>
    <s v="02-09-2025 06:57:39"/>
    <s v="970454_V09025245IBT1dWLMGJYM294152"/>
    <s v="970454_V09025245IBT1dWLMGJYM294152"/>
    <n v="99481428606"/>
    <s v="Thành công"/>
    <s v="MBBANK IBFT"/>
    <s v=""/>
    <s v="Chuyển khoản"/>
    <n v="25000"/>
    <s v=""/>
    <s v="QR Code tĩnh đa năng"/>
    <s v="Chuyển khoản Ngân Hàng"/>
    <s v="Ngân hàng hoặc Ví khác"/>
    <s v="NGUYEN NHU Y chuyen tien.CT tu 84183111 MBBANK IBFT tai MB"/>
    <s v="chulong884phuriengdo"/>
    <x v="14"/>
  </r>
  <r>
    <s v="02-09-2025 06:56:27"/>
    <s v="970454_V09025245IBT1dWLMARKR296832"/>
    <s v="970454_V09025245IBT1dWLMARKR296832"/>
    <n v="99481427995"/>
    <s v="Thành công"/>
    <s v="MBBANK IBFT"/>
    <s v=""/>
    <s v="Chuyển khoản"/>
    <n v="25000"/>
    <s v=""/>
    <s v="QR Code tĩnh đa năng"/>
    <s v="Chuyển khoản Ngân Hàng"/>
    <s v="Ngân hàng hoặc Ví khác"/>
    <s v="LUONG QUOC VU chuyen tien.CT tu 5106082001 MBBANK IBFT tai MB"/>
    <s v="chulongnhc"/>
    <x v="31"/>
  </r>
  <r>
    <s v="02-09-2025 06:55:50"/>
    <s v="970454_V09025245IBT1dWLMA3H6295628"/>
    <s v="970454_V09025245IBT1dWLMA3H6295628"/>
    <n v="99481427653"/>
    <s v="Thành công"/>
    <s v="MBBANK IBFT"/>
    <s v=""/>
    <s v="Chuyển khoản"/>
    <n v="18000"/>
    <s v=""/>
    <s v="QR Code tĩnh đa năng"/>
    <s v="Chuyển khoản Ngân Hàng"/>
    <s v="Ngân hàng hoặc Ví khác"/>
    <s v="DOAN NGOC LAN chuyen tien.CT tu 0964536579 MBBANK IBFT tai MB"/>
    <s v="cfmuoitruongdinh"/>
    <x v="9"/>
  </r>
  <r>
    <s v="02-09-2025 06:55:03"/>
    <s v="970454_V09025245IBT1eWK1LW1J562853"/>
    <s v="970454_V09025245IBT1eWK1LW1J562853"/>
    <n v="99481427212"/>
    <s v="Thành công"/>
    <s v="BUI THI ANH"/>
    <s v=""/>
    <s v="Chuyển khoản"/>
    <n v="18000"/>
    <s v=""/>
    <s v="QR Code tĩnh đa năng"/>
    <s v="Chuyển khoản Ngân Hàng"/>
    <s v="Ngân hàng hoặc Ví khác"/>
    <s v="BUI THI ANH Chuyen tien.CT tu 7211230258 BUI THI ANH  tai BIDV"/>
    <s v="chulong161ntt"/>
    <x v="37"/>
  </r>
  <r>
    <s v="02-09-2025 06:53:31"/>
    <s v="970454_V09025245IBT1jWWUEPPK944220"/>
    <s v="970454_V09025245IBT1jWWUEPPK944220"/>
    <n v="99481426417"/>
    <s v="Thành công"/>
    <s v="TRAN THANH THAI"/>
    <s v=""/>
    <s v="Chuyển khoản"/>
    <n v="50000"/>
    <s v=""/>
    <s v="QR Code tĩnh đa năng"/>
    <s v="Chuyển khoản Ngân Hàng"/>
    <s v="Ngân hàng hoặc Ví khác"/>
    <s v="TRAN THANH THAI CHUYEN KHOAN-020925-06:53:30 944220.CT tu 43146677 TRAN THANH THAI tai ACB"/>
    <s v="cfmuoileduan"/>
    <x v="13"/>
  </r>
  <r>
    <s v="02-09-2025 06:53:14"/>
    <s v="JPEV14K6ZDOAIIWG0CEF"/>
    <s v="JPEV14K6ZDOAIIWG0CEF"/>
    <n v="99481426261"/>
    <s v="Thành công"/>
    <s v="HA THI THU HA"/>
    <s v=""/>
    <s v="Chuyển khoản"/>
    <n v="36000"/>
    <s v=""/>
    <s v="QR Code động đa năng"/>
    <s v="Chuyển khoản Ngân Hàng"/>
    <s v="Ngân hàng hoặc Ví khác"/>
    <s v="JPEV14K6ZDOAIIWG0CEF"/>
    <s v="chulong301ndc"/>
    <x v="5"/>
  </r>
  <r>
    <s v="02-09-2025 06:53:14"/>
    <s v="970454_V09025245IBT1bWK1HW1G127092"/>
    <s v="970454_V09025245IBT1bWK1HW1G127092"/>
    <n v="99481426259"/>
    <s v="Thành công"/>
    <s v="PHAN LE HOAI NAM"/>
    <s v=""/>
    <s v="Chuyển khoản"/>
    <n v="50000"/>
    <s v=""/>
    <s v="QR Code tĩnh đa năng"/>
    <s v="Chuyển khoản Ngân Hàng"/>
    <s v="Ngân hàng hoặc Ví khác"/>
    <s v="Phan Le Hoai Nam chuyen tien.CT tu 3901041983 PHAN LE HOAI NAM tai MSB"/>
    <s v="chulongnhc"/>
    <x v="31"/>
  </r>
  <r>
    <s v="02-09-2025 06:53:04"/>
    <s v="970454_V09025245IBT1dWLMAK53285295"/>
    <s v="970454_V09025245IBT1dWLMAK53285295"/>
    <n v="99481426152"/>
    <s v="Thành công"/>
    <s v="MBBANK IBFT"/>
    <s v=""/>
    <s v="Chuyển khoản"/>
    <n v="45000"/>
    <s v=""/>
    <s v="QR Code tĩnh đa năng"/>
    <s v="Chuyển khoản Ngân Hàng"/>
    <s v="Ngân hàng hoặc Ví khác"/>
    <s v="PHAM THI NINH CHI chuyen tien.CT tu 4400131101994 MBBANK IBFT tai MB"/>
    <s v="cfmuoithanhnhan"/>
    <x v="6"/>
  </r>
  <r>
    <s v="02-09-2025 06:52:37"/>
    <s v="970454_V09025245BFTVG2AEQQI7164197"/>
    <s v="970454_V09025245BFTVG2AEQQI7164197"/>
    <n v="99481425929"/>
    <s v="Thành công"/>
    <s v="HOANG VAN SON"/>
    <s v=""/>
    <s v="Chuyển khoản"/>
    <n v="25000"/>
    <s v=""/>
    <s v="QR Code tĩnh đa năng"/>
    <s v="Chuyển khoản Ngân Hàng"/>
    <s v="Ngân hàng hoặc Ví khác"/>
    <s v="MBVCB.10763989175.5245BFTVG2AEQQI7.HOANG VAN SON chuyen tien.CT tu 1020275939 HOANG VAN SON toi 99MM24158M55035062 MOMO_CA PHE MUOI CHU LONG tai BVBank"/>
    <s v="cfmuoinaninh"/>
    <x v="36"/>
  </r>
  <r>
    <s v="02-09-2025 06:50:59"/>
    <s v="970454_V09025245BFTVG2AEQYZC159292"/>
    <s v="970454_V09025245BFTVG2AEQYZC159292"/>
    <n v="99481425105"/>
    <s v="Thành công"/>
    <s v="BUI THI KIEU HOA"/>
    <s v=""/>
    <s v="Chuyển khoản"/>
    <n v="25000"/>
    <s v=""/>
    <s v="QR Code tĩnh đa năng"/>
    <s v="Chuyển khoản Ngân Hàng"/>
    <s v="Ngân hàng hoặc Ví khác"/>
    <s v="MBVCB.10763984634.5245BFTVG2AEQYZC.BUI THI KIEU HOA chuyen tien.CT tu 1018119003 BUI THI KIEU HOA toi 99MM23356M40018753 MOMO_CA PHE MUOI CHU LONG tai BVBank"/>
    <s v="chulong71hg"/>
    <x v="30"/>
  </r>
  <r>
    <s v="02-09-2025 06:50:35"/>
    <s v="qrc-MOMOJQKW20230803-41e28026-8f63-41a3-a80f-7868e1a69837"/>
    <s v="qrc-MOMOJQKW20230803-41e28026-8f63-41a3-a80f-7868e1a69837"/>
    <n v="99481608367"/>
    <s v="Thành công"/>
    <s v="Nguyễn Thị Mỹ"/>
    <s v="****9035"/>
    <s v="Thanh toán"/>
    <n v="43000"/>
    <s v=""/>
    <s v="QR Code tĩnh đa năng"/>
    <s v="Ví MoMo"/>
    <s v="Ví MoMo"/>
    <s v="Thanh toán cho  CÀ PHÊ MUỐI CHÚ LONG - 421 CỘNG HÒA"/>
    <s v="chulong421ch"/>
    <x v="41"/>
  </r>
  <r>
    <s v="02-09-2025 06:50:08"/>
    <s v="NKWL14K6Z84LSDZD0IB2"/>
    <s v="NKWL14K6Z84LSDZD0IB2"/>
    <n v="99481122431"/>
    <s v="Thành công"/>
    <s v="LE DUY NGAT"/>
    <s v=""/>
    <s v="Chuyển khoản"/>
    <n v="25000"/>
    <s v=""/>
    <s v="QR Code động đa năng"/>
    <s v="Chuyển khoản Ngân Hàng"/>
    <s v="Ngân hàng hoặc Ví khác"/>
    <s v="NKWL14K6Z84LSDZD0IB2"/>
    <s v="cfmuoichulongkvc"/>
    <x v="27"/>
  </r>
  <r>
    <s v="02-09-2025 06:49:51"/>
    <s v="970454_V09025245IBT1dWLMAUPK279813"/>
    <s v="970454_V09025245IBT1dWLMAUPK279813"/>
    <n v="99481122268"/>
    <s v="Thành công"/>
    <s v="MBBANK IBFT"/>
    <s v=""/>
    <s v="Chuyển khoản"/>
    <n v="25000"/>
    <s v=""/>
    <s v="QR Code tĩnh đa năng"/>
    <s v="Chuyển khoản Ngân Hàng"/>
    <s v="Ngân hàng hoặc Ví khác"/>
    <s v="HUYNH KHANH VAN chuyen tien.CT tu 0931681082 MBBANK IBFT tai MB"/>
    <s v="chulong161ntt"/>
    <x v="37"/>
  </r>
  <r>
    <s v="02-09-2025 06:49:10"/>
    <s v="qrc-MOMOJQKW20230803-3a40512a-4ddc-4ca6-abc1-3478da1050bc"/>
    <s v="qrc-MOMOJQKW20230803-3a40512a-4ddc-4ca6-abc1-3478da1050bc"/>
    <n v="99481603841"/>
    <s v="Thành công"/>
    <s v="Phạm Văn Thanh"/>
    <s v="****0848"/>
    <s v="Thanh toán"/>
    <n v="61000"/>
    <s v=""/>
    <s v="QR Code tĩnh đa năng"/>
    <s v="Ví MoMo"/>
    <s v="Ví MoMo"/>
    <s v="Thanh toán cho  CÀ PHÊ MUỐI CHÚ LONG - 204 HÀ HUY GIÁP - BH"/>
    <s v="chulonghhg"/>
    <x v="26"/>
  </r>
  <r>
    <s v="02-09-2025 06:48:42"/>
    <s v="qrc-MOMOJQKW20230803-0e013b28-25b6-47b1-a5a1-a1f3c8a6c564"/>
    <s v="qrc-MOMOJQKW20230803-0e013b28-25b6-47b1-a5a1-a1f3c8a6c564"/>
    <n v="99481601808"/>
    <s v="Thành công"/>
    <s v="Võ Thị Lan Nhi"/>
    <s v="****470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06:47:56"/>
    <s v="970454_V09025245BFTVG2AEY5EX150110"/>
    <s v="970454_V09025245BFTVG2AEY5EX150110"/>
    <n v="99481121305"/>
    <s v="Thành công"/>
    <s v="SON THI NHU Y"/>
    <s v=""/>
    <s v="Chuyển khoản"/>
    <n v="100000"/>
    <s v=""/>
    <s v="QR Code tĩnh đa năng"/>
    <s v="Chuyển khoản Ngân Hàng"/>
    <s v="Ngân hàng hoặc Ví khác"/>
    <s v="MBVCB.10763966667.5245BFTVG2AEY5EX.SON THI NHU Y chuyen tien.CT tu 9368522273 SON THI NHU Y toi 99MM23359M24026959 MOMO_CA PHE MUOI CHU LONG tai BVBank"/>
    <s v="cfmuoitrangbom"/>
    <x v="2"/>
  </r>
  <r>
    <s v="02-09-2025 06:47:00"/>
    <s v="970454_V09025245BFTVG2AEYPSZ147391"/>
    <s v="970454_V09025245BFTVG2AEYPSZ147391"/>
    <n v="99481120780"/>
    <s v="Thành công"/>
    <s v="NGUYEN THI TRUC NGAN"/>
    <s v=""/>
    <s v="Chuyển khoản"/>
    <n v="18000"/>
    <s v=""/>
    <s v="QR Code tĩnh đa năng"/>
    <s v="Chuyển khoản Ngân Hàng"/>
    <s v="Ngân hàng hoặc Ví khác"/>
    <s v="MBVCB.10763964193.5245BFTVG2AEYPSZ.NGUYEN THI TRUC NGAN chuyen tien.CT tu 0331000492193 NGUYEN THI TRUC NGAN toi 99MM24313M94001808 MOMO_CA PHE MUOI CHU LONG tai BVBank"/>
    <s v="chulonghvb"/>
    <x v="28"/>
  </r>
  <r>
    <s v="02-09-2025 06:46:56"/>
    <s v="970454_V09025245IBT1dWLMA22T280095"/>
    <s v="970454_V09025245IBT1dWLMA22T280095"/>
    <n v="99481120743"/>
    <s v="Thành công"/>
    <s v="MBBANK IBFT"/>
    <s v=""/>
    <s v="Chuyển khoản"/>
    <n v="75000"/>
    <s v=""/>
    <s v="QR Code tĩnh đa năng"/>
    <s v="Chuyển khoản Ngân Hàng"/>
    <s v="Ngân hàng hoặc Ví khác"/>
    <s v="NGUYEN NHAN THAN chuyen tien.CT tu 6060155553362 MBBANK IBFT tai MB"/>
    <s v="cfmuoiduonglang"/>
    <x v="7"/>
  </r>
  <r>
    <s v="02-09-2025 06:46:09"/>
    <s v="970454_V09025245IBT1fWUQX2II144986"/>
    <s v="970454_V09025245IBT1fWUQX2II144986"/>
    <n v="99481120345"/>
    <s v="Thành công"/>
    <s v="TA VAN PHUC"/>
    <s v=""/>
    <s v="Chuyển khoản"/>
    <n v="18000"/>
    <s v=""/>
    <s v="QR Code tĩnh đa năng"/>
    <s v="Chuyển khoản Ngân Hàng"/>
    <s v="Ngân hàng hoặc Ví khác"/>
    <s v="MBVCB.10763961988.144986.TA VAN PHUC chuyen tien.CT tu 0381000563347 TA VAN PHUC toi 99MM23359M66019058 MOMO_CA PHE MUOI CHU LONG tai BVBank"/>
    <s v="cfmuoiqtr"/>
    <x v="17"/>
  </r>
  <r>
    <s v="02-09-2025 06:46:08"/>
    <s v="970454_V09025245IBT1dWLMAJN7278914"/>
    <s v="970454_V09025245IBT1dWLMAJN7278914"/>
    <n v="99481120338"/>
    <s v="Thành công"/>
    <s v="MBBANK IBFT"/>
    <s v=""/>
    <s v="Chuyển khoản"/>
    <n v="15000"/>
    <s v=""/>
    <s v="QR Code tĩnh đa năng"/>
    <s v="Chuyển khoản Ngân Hàng"/>
    <s v="Ngân hàng hoặc Ví khác"/>
    <s v="NGUYEN TRAN THE TOAN chuyen tien.CT tu 0002132941363 MBBANK IBFT tai MB"/>
    <s v="cfmuoivovkiet"/>
    <x v="46"/>
  </r>
  <r>
    <s v="02-09-2025 06:46:03"/>
    <s v="970454_V09025245IBT1dWLMAJ6Y272611"/>
    <s v="970454_V09025245IBT1dWLMAJ6Y272611"/>
    <n v="99481120285"/>
    <s v="Thành công"/>
    <s v="MBBANK IBFT"/>
    <s v=""/>
    <s v="Chuyển khoản"/>
    <n v="25000"/>
    <s v=""/>
    <s v="QR Code tĩnh đa năng"/>
    <s v="Chuyển khoản Ngân Hàng"/>
    <s v="Ngân hàng hoặc Ví khác"/>
    <s v="NGUYEN BACH NGOC chuyen tien.CT tu 0815334210 MBBANK IBFT tai MB"/>
    <s v="chulongnhc"/>
    <x v="31"/>
  </r>
  <r>
    <s v="02-09-2025 06:42:54"/>
    <s v="970454_V09025245BFTVG2AEYN13135899"/>
    <s v="970454_V09025245BFTVG2AEYN13135899"/>
    <n v="99481018617"/>
    <s v="Thành công"/>
    <s v="LE THI HUYNH TRAM"/>
    <s v=""/>
    <s v="Chuyển khoản"/>
    <n v="50000"/>
    <s v=""/>
    <s v="QR Code tĩnh đa năng"/>
    <s v="Chuyển khoản Ngân Hàng"/>
    <s v="Ngân hàng hoặc Ví khác"/>
    <s v="MBVCB.10763943578.5245BFTVG2AEYN13.LE THI HUYNH TRAM chuyen tien.CT tu 0121000711460 LE THI HUYNH TRAM toi 99MM24302M91010043 MOMO_CA PHE MUOI CHU LONG tai BVBank"/>
    <s v="chulonghhg"/>
    <x v="26"/>
  </r>
  <r>
    <s v="02-09-2025 06:42:36"/>
    <s v="970454_V09025245BFTVG2AEYI7U134997"/>
    <s v="970454_V09025245BFTVG2AEYI7U134997"/>
    <n v="99481018482"/>
    <s v="Thành công"/>
    <s v="NGUYEN HUU LOI"/>
    <s v=""/>
    <s v="Chuyển khoản"/>
    <n v="18000"/>
    <s v=""/>
    <s v="QR Code tĩnh đa năng"/>
    <s v="Chuyển khoản Ngân Hàng"/>
    <s v="Ngân hàng hoặc Ví khác"/>
    <s v="MBVCB.10763953076.5245BFTVG2AEYI7U.NGUYEN HUU LOI chuyen tien.CT tu 0481000846777 NGUYEN HUU LOI toi 99MM23359M51027127 MOMO_CA PHE MUOI CHU LONG tai BVBank"/>
    <s v="cfmuoilongthanh"/>
    <x v="35"/>
  </r>
  <r>
    <s v="02-09-2025 06:41:58"/>
    <s v="970454_V09025245IBT1dWLM4ZT6265663"/>
    <s v="970454_V09025245IBT1dWLM4ZT6265663"/>
    <n v="99480806778"/>
    <s v="Thành công"/>
    <s v="MBBANK IBFT"/>
    <s v=""/>
    <s v="Chuyển khoản"/>
    <n v="25000"/>
    <s v=""/>
    <s v="QR Code tĩnh đa năng"/>
    <s v="Chuyển khoản Ngân Hàng"/>
    <s v="Ngân hàng hoặc Ví khác"/>
    <s v="BUI THI THANH HUYEN chuyen tien.CT tu 8383833883838 MBBANK IBFT tai MB"/>
    <s v="cfmuoihtp"/>
    <x v="42"/>
  </r>
  <r>
    <s v="02-09-2025 06:41:12"/>
    <s v="qrc-MOMOJQKW20230803-4082bf26-7f77-4aa8-866b-b53b146ac8f9"/>
    <s v="qrc-MOMOJQKW20230803-4082bf26-7f77-4aa8-866b-b53b146ac8f9"/>
    <n v="99481300803"/>
    <s v="Thành công"/>
    <s v="Cao Duy Huân"/>
    <s v="****6755"/>
    <s v="Thanh toán"/>
    <n v="23000"/>
    <s v=""/>
    <s v="QR Code tĩnh đa năng"/>
    <s v="Ví MoMo"/>
    <s v="Ví MoMo"/>
    <s v="Thanh toán cho  CÀ PHÊ MUỐI CHÚ LONG - 244 THÍCH QUẢNG ĐỨC - TDM"/>
    <s v="chulong244tqd"/>
    <x v="34"/>
  </r>
  <r>
    <s v="02-09-2025 06:41:04"/>
    <s v="970454_V09025245IBT1fWUQXWC3130724"/>
    <s v="970454_V09025245IBT1fWUQXWC3130724"/>
    <n v="99480806361"/>
    <s v="Thành công"/>
    <s v="LA QUANG QUYET"/>
    <s v=""/>
    <s v="Chuyển khoản"/>
    <n v="100000"/>
    <s v=""/>
    <s v="QR Code tĩnh đa năng"/>
    <s v="Chuyển khoản Ngân Hàng"/>
    <s v="Ngân hàng hoặc Ví khác"/>
    <s v="MBVCB.10763938965.130724.LA QUANG QUYET chuyen tien.CT tu 1042966732 LA QUANG QUYET toi 99MM23359M66019058 MOMO_CA PHE MUOI CHU LONG tai BVBank"/>
    <s v="cfmuoiqtr"/>
    <x v="17"/>
  </r>
  <r>
    <s v="02-09-2025 06:41:04"/>
    <s v="970454_V09025245IBT1jWWUEQFH938442"/>
    <s v="970454_V09025245IBT1jWWUEQFH938442"/>
    <n v="99480806353"/>
    <s v="Thành công"/>
    <s v="NGUYEN THI HAI YEN"/>
    <s v=""/>
    <s v="Chuyển khoản"/>
    <n v="18000"/>
    <s v=""/>
    <s v="QR Code tĩnh đa năng"/>
    <s v="Chuyển khoản Ngân Hàng"/>
    <s v="Ngân hàng hoặc Ví khác"/>
    <s v="NGUYEN THI HAI YEN CHUYEN KHOAN-020925-06:41:03 938442.CT tu 215788049 NGUYEN THI HAI YEN tai ACB"/>
    <s v="cfmuoinaninh"/>
    <x v="36"/>
  </r>
  <r>
    <s v="02-09-2025 06:41:00"/>
    <s v="970454_V09025245BFTVG2AEYD43130487"/>
    <s v="970454_V09025245BFTVG2AEYD43130487"/>
    <n v="99480806317"/>
    <s v="Thành công"/>
    <s v="TRAN THI NGOC TANH"/>
    <s v=""/>
    <s v="Chuyển khoản"/>
    <n v="25000"/>
    <s v=""/>
    <s v="QR Code tĩnh đa năng"/>
    <s v="Chuyển khoản Ngân Hàng"/>
    <s v="Ngân hàng hoặc Ví khác"/>
    <s v="MBVCB.10763938735.5245BFTVG2AEYD43.TRAN THI NGOC TANH chuyen tien.CT tu 0161001707472 TRAN THI NGOC TANH toi 99MM25063M04000529 MOMO_CA PHE MUOI CHU LONG tai BVBank"/>
    <s v="cfmuoidthidi"/>
    <x v="8"/>
  </r>
  <r>
    <s v="02-09-2025 06:40:47"/>
    <s v="970454_V09025245BFTVG2AEYDT6129895"/>
    <s v="970454_V09025245BFTVG2AEYDT6129895"/>
    <n v="99480806227"/>
    <s v="Thành công"/>
    <s v="DUONG THE HUY"/>
    <s v=""/>
    <s v="Chuyển khoản"/>
    <n v="100000"/>
    <s v=""/>
    <s v="QR Code tĩnh đa năng"/>
    <s v="Chuyển khoản Ngân Hàng"/>
    <s v="Ngân hàng hoặc Ví khác"/>
    <s v="MBVCB.10763938112.5245BFTVG2AEYDT6.DUONG THE HUY chuyen tien.CT tu 0331003819097 DUONG THE HUY toi 99MM24107M19043951 MOMO_CA PHE MUOI CHU LONG tai BVBank"/>
    <s v="cfmuoivvkiet"/>
    <x v="40"/>
  </r>
  <r>
    <s v="02-09-2025 06:39:28"/>
    <s v="B2VBL420P1R677MQ09N5"/>
    <s v="B2VBL420P1R677MQ09N5"/>
    <n v="99480805659"/>
    <s v="Thành công"/>
    <s v="HUA NGOC THANH TAM"/>
    <s v=""/>
    <s v="Chuyển khoản"/>
    <n v="20000"/>
    <s v=""/>
    <s v="QR Code động đa năng"/>
    <s v="Chuyển khoản Ngân Hàng"/>
    <s v="Ngân hàng hoặc Ví khác"/>
    <s v="B2VBL420P1R677MQ09N5"/>
    <s v="chulong108thd"/>
    <x v="10"/>
  </r>
  <r>
    <s v="02-09-2025 06:38:45"/>
    <s v="970454_V09025245IBT1cWJ6NRL8657744"/>
    <s v="970454_V09025245IBT1cWJ6NRL8657744"/>
    <n v="99480805271"/>
    <s v="Thành công"/>
    <s v="NGUYEN THI CAM TU"/>
    <s v=""/>
    <s v="Chuyển khoản"/>
    <n v="47000"/>
    <s v=""/>
    <s v="QR Code tĩnh đa năng"/>
    <s v="Chuyển khoản Ngân Hàng"/>
    <s v="Ngân hàng hoặc Ví khác"/>
    <s v="QR - NGUYEN THI CAM TU chuyen tien.CT tu 103002628864 NGUYEN THI CAM TU tai Vietin"/>
    <s v="cfmuoivovkiet"/>
    <x v="46"/>
  </r>
  <r>
    <s v="02-09-2025 06:38:45"/>
    <s v="970454_V09025245IBT1dWLM4BA5267575"/>
    <s v="970454_V09025245IBT1dWLM4BA5267575"/>
    <n v="99480805270"/>
    <s v="Thành công"/>
    <s v="MBBANK IBFT"/>
    <s v=""/>
    <s v="Chuyển khoản"/>
    <n v="40000"/>
    <s v=""/>
    <s v="QR Code tĩnh đa năng"/>
    <s v="Chuyển khoản Ngân Hàng"/>
    <s v="Ngân hàng hoặc Ví khác"/>
    <s v="VO THANH LUAN chuyen tien.CT tu 0080154567777 MBBANK IBFT tai MB"/>
    <s v="cfmuoichulongclassic"/>
    <x v="0"/>
  </r>
  <r>
    <s v="02-09-2025 06:38:44"/>
    <s v="970454_V09025245BFTVG2AEY3S9124365"/>
    <s v="970454_V09025245BFTVG2AEY3S9124365"/>
    <n v="99480805250"/>
    <s v="Thành công"/>
    <s v="NGUYEN TRAN KIEU OANH"/>
    <s v=""/>
    <s v="Chuyển khoản"/>
    <n v="50000"/>
    <s v=""/>
    <s v="QR Code tĩnh đa năng"/>
    <s v="Chuyển khoản Ngân Hàng"/>
    <s v="Ngân hàng hoặc Ví khác"/>
    <s v="MBVCB.10763932754.5245BFTVG2AEY3S9.NGUYEN TRAN KIEU OANH chuyen tien.CT tu 9392482296 NGUYEN TRAN KIEU OANH toi 99MM25048M95013680 MOMO_CA PHE MUOI CHU LONG tai BVBank"/>
    <s v="cfmuoiclongcmt8"/>
    <x v="33"/>
  </r>
  <r>
    <s v="02-09-2025 06:37:45"/>
    <s v="qrc-MOMOJQKW20230803-ddb21e33-a050-4fed-a033-22c3ac8d2a2d"/>
    <s v="qrc-MOMOJQKW20230803-ddb21e33-a050-4fed-a033-22c3ac8d2a2d"/>
    <n v="99481128284"/>
    <s v="Thành công"/>
    <s v="Trần Quốc Tín"/>
    <s v="****2445"/>
    <s v="Thanh toán"/>
    <n v="43000"/>
    <s v=""/>
    <s v="QR Code tĩnh đa năng"/>
    <s v="Ví MoMo"/>
    <s v="Ví MoMo"/>
    <s v="Thanh toán cho  CÀ PHÊ MUỐI CHÚ LONG - 421 CỘNG HÒA"/>
    <s v="chulong421ch"/>
    <x v="41"/>
  </r>
  <r>
    <s v="02-09-2025 06:36:36"/>
    <s v="970454_V09025245IBT1dWLM48WT256687"/>
    <s v="970454_V09025245IBT1dWLM48WT256687"/>
    <n v="99480521430"/>
    <s v="Thành công"/>
    <s v="MBBANK IBFT"/>
    <s v=""/>
    <s v="Chuyển khoản"/>
    <n v="25000"/>
    <s v=""/>
    <s v="QR Code tĩnh đa năng"/>
    <s v="Chuyển khoản Ngân Hàng"/>
    <s v="Ngân hàng hoặc Ví khác"/>
    <s v="DOAN HONG HOAN chuyen tien.CT tu 0989602104 MBBANK IBFT tai MB"/>
    <s v="chulonghvb"/>
    <x v="28"/>
  </r>
  <r>
    <s v="02-09-2025 06:36:14"/>
    <s v="970454_V09025245IBT1dWLM4I13263646"/>
    <s v="970454_V09025245IBT1dWLM4I13263646"/>
    <n v="99480521267"/>
    <s v="Thành công"/>
    <s v="MBBANK IBFT"/>
    <s v=""/>
    <s v="Chuyển khoản"/>
    <n v="65000"/>
    <s v=""/>
    <s v="QR Code tĩnh đa năng"/>
    <s v="Chuyển khoản Ngân Hàng"/>
    <s v="Ngân hàng hoặc Ví khác"/>
    <s v="NGUYEN THI MY TIEN chuyen tien.CT tu 0934093952 MBBANK IBFT tai MB"/>
    <s v="chulong68"/>
    <x v="1"/>
  </r>
  <r>
    <s v="02-09-2025 06:35:45"/>
    <s v="JPEV14K6XZ9THTHR04WK"/>
    <s v="JPEV14K6XZ9THTHR04WK"/>
    <n v="99481017343"/>
    <s v="Thành công"/>
    <s v="Arafat"/>
    <s v="****9708"/>
    <s v="Thanh toán"/>
    <n v="25000"/>
    <s v=""/>
    <s v="QR Code động đa năng"/>
    <s v="Ví MoMo"/>
    <s v="Ví MoMo"/>
    <s v="JPEV14K6XZ9THTHR04WK"/>
    <s v="chulong301ndc"/>
    <x v="5"/>
  </r>
  <r>
    <s v="02-09-2025 06:35:33"/>
    <s v="NKWL14K6Y4A060BD0S6N"/>
    <s v="NKWL14K6Y4A060BD0S6N"/>
    <n v="99480520986"/>
    <s v="Thành công"/>
    <s v="HOANG VAN HIEU"/>
    <s v=""/>
    <s v="Chuyển khoản"/>
    <n v="25000"/>
    <s v=""/>
    <s v="QR Code động đa năng"/>
    <s v="Chuyển khoản Ngân Hàng"/>
    <s v="Ngân hàng hoặc Ví khác"/>
    <s v="NKWL14K6Y4A060BD0S6N"/>
    <s v="cfmuoichulongkvc"/>
    <x v="27"/>
  </r>
  <r>
    <s v="02-09-2025 06:30:54"/>
    <s v="970454_V09025245IBT1dWLMBX6N256001"/>
    <s v="970454_V09025245IBT1dWLMBX6N256001"/>
    <n v="99480439033"/>
    <s v="Thành công"/>
    <s v="MBBANK IBFT"/>
    <s v=""/>
    <s v="Chuyển khoản"/>
    <n v="36000"/>
    <s v=""/>
    <s v="QR Code tĩnh đa năng"/>
    <s v="Chuyển khoản Ngân Hàng"/>
    <s v="Ngân hàng hoặc Ví khác"/>
    <s v="BUI TUAN ANH chuyen tien.CT tu 00345997799 MBBANK IBFT tai MB"/>
    <s v="cfmuoiqtr"/>
    <x v="17"/>
  </r>
  <r>
    <s v="02-09-2025 06:30:00"/>
    <s v="970454_V09025245IBT1kJQF78Q5660057"/>
    <s v="970454_V09025245IBT1kJQF78Q5660057"/>
    <n v="99480438652"/>
    <s v="Thành công"/>
    <s v="VND-TGTT-NGUYEN TRUNG TIN"/>
    <s v=""/>
    <s v="Chuyển khoản"/>
    <n v="25000"/>
    <s v=""/>
    <s v="QR Code tĩnh đa năng"/>
    <s v="Chuyển khoản Ngân Hàng"/>
    <s v="Ngân hàng hoặc Ví khác"/>
    <s v="NGUYEN TRUNG TIN chuyen tien FT25246350439015.CT tu 19039604274014 VND-TGTT-NGUYEN TRUNG TIN tai TCB"/>
    <s v="chulongnhc"/>
    <x v="31"/>
  </r>
  <r>
    <s v="02-09-2025 06:28:41"/>
    <s v="970454_V09025245BFTVG2AEYW6A098749"/>
    <s v="970454_V09025245BFTVG2AEYW6A098749"/>
    <n v="99480438154"/>
    <s v="Thành công"/>
    <s v="NGUYEN MANH HUNG"/>
    <s v=""/>
    <s v="Chuyển khoản"/>
    <n v="18000"/>
    <s v=""/>
    <s v="QR Code tĩnh đa năng"/>
    <s v="Chuyển khoản Ngân Hàng"/>
    <s v="Ngân hàng hoặc Ví khác"/>
    <s v="MBVCB.10763885184.5245BFTVG2AEYW6A.NGUYEN MANH HUNG chuyen tien.CT tu 1027871347 NGUYEN MANH HUNG toi 99MM24302M42010181 MOMO_CA PHE MUOI CHU LONG tai BVBank"/>
    <s v="cfmuoithungdao"/>
    <x v="11"/>
  </r>
  <r>
    <s v="02-09-2025 06:27:42"/>
    <s v="970454_V09025245BFTVG2AEYWLG096355"/>
    <s v="970454_V09025245BFTVG2AEYWLG096355"/>
    <n v="99480325484"/>
    <s v="Thành công"/>
    <s v="BUI TAN TAI"/>
    <s v=""/>
    <s v="Chuyển khoản"/>
    <n v="25000"/>
    <s v=""/>
    <s v="QR Code tĩnh đa năng"/>
    <s v="Chuyển khoản Ngân Hàng"/>
    <s v="Ngân hàng hoặc Ví khác"/>
    <s v="MBVCB.10763894568.5245BFTVG2AEYWLG.BUI TAN TAI chuyen tien.CT tu 1025083488 BUI TAN TAI toi 99MM24313M12001837 MOMO_CA PHE MUOI CHU LONG tai BVBank"/>
    <s v="chulongnhc"/>
    <x v="31"/>
  </r>
  <r>
    <s v="02-09-2025 06:27:20"/>
    <s v="970454_V09025245IBT1kJQF7285656424"/>
    <s v="970454_V09025245IBT1kJQF7285656424"/>
    <n v="99480325320"/>
    <s v="Thành công"/>
    <s v="VND-TGTT-PHAN DANG THO"/>
    <s v=""/>
    <s v="Chuyển khoản"/>
    <n v="61000"/>
    <s v=""/>
    <s v="QR Code tĩnh đa năng"/>
    <s v="Chuyển khoản Ngân Hàng"/>
    <s v="Ngân hàng hoặc Ví khác"/>
    <s v="PHAN DANG THO transfers FT25246900630437.CT tu 19073475649018 VND-TGTT-PHAN DANG THO tai TCB"/>
    <s v="cfmuoiduonglang"/>
    <x v="7"/>
  </r>
  <r>
    <s v="02-09-2025 06:24:51"/>
    <s v="970454_V09025245IBT1eWK16L9D912251"/>
    <s v="970454_V09025245IBT1eWK16L9D912251"/>
    <n v="99480222528"/>
    <s v="Thành công"/>
    <s v="LY HOANG TRI"/>
    <s v=""/>
    <s v="Chuyển khoản"/>
    <n v="18000"/>
    <s v=""/>
    <s v="QR Code tĩnh đa năng"/>
    <s v="Chuyển khoản Ngân Hàng"/>
    <s v="Ngân hàng hoặc Ví khác"/>
    <s v="LY HOANG TRI Chuyen tien.CT tu 6531148328 LY HOANG TRI  tai BIDV"/>
    <s v="chulong161ntt"/>
    <x v="37"/>
  </r>
  <r>
    <s v="02-09-2025 06:24:38"/>
    <s v="970454_V09025245IBT1aWWSSVGY338161"/>
    <s v="970454_V09025245IBT1aWWSSVGY338161"/>
    <n v="99480222445"/>
    <s v="Thành công"/>
    <s v="NGUYEN THI HA PHUONG"/>
    <s v=""/>
    <s v="Chuyển khoản"/>
    <n v="90000"/>
    <s v=""/>
    <s v="QR Code tĩnh đa năng"/>
    <s v="Chuyển khoản Ngân Hàng"/>
    <s v="Ngân hàng hoặc Ví khác"/>
    <s v="NGUYEN THI HA PHUONG chuyen tien.CT tu 0987116228 NGUYEN THI HA PHUONG tai HDB"/>
    <s v="cfmuoilongthanh"/>
    <x v="35"/>
  </r>
  <r>
    <s v="02-09-2025 06:24:36"/>
    <s v="970454_V09025245IBT1eWK16HT1911952"/>
    <s v="970454_V09025245IBT1eWK16HT1911952"/>
    <n v="99480222435"/>
    <s v="Thành công"/>
    <s v="NGUYEN HAI YEN"/>
    <s v=""/>
    <s v="Chuyển khoản"/>
    <n v="25000"/>
    <s v=""/>
    <s v="QR Code tĩnh đa năng"/>
    <s v="Chuyển khoản Ngân Hàng"/>
    <s v="Ngân hàng hoặc Ví khác"/>
    <s v="NGUYEN HAI YEN Chuyen tien.CT tu 2790408261 NGUYEN HAI YEN  tai BIDV"/>
    <s v="cfmuoithanhnhan"/>
    <x v="6"/>
  </r>
  <r>
    <s v="02-09-2025 06:24:28"/>
    <s v="970454_V09025245IBT1dWLMB5EV246938"/>
    <s v="970454_V09025245IBT1dWLMB5EV246938"/>
    <n v="99480222382"/>
    <s v="Thành công"/>
    <s v="MBBANK IBFT"/>
    <s v=""/>
    <s v="Chuyển khoản"/>
    <n v="50000"/>
    <s v=""/>
    <s v="QR Code tĩnh đa năng"/>
    <s v="Chuyển khoản Ngân Hàng"/>
    <s v="Ngân hàng hoặc Ví khác"/>
    <s v="VO NHAT ANH LINH chuyen tien.CT tu 0373646439 MBBANK IBFT tai MB"/>
    <s v="chulong421ch"/>
    <x v="41"/>
  </r>
  <r>
    <s v="02-09-2025 06:23:57"/>
    <s v="970454_V09025245IBT1cWJ6N2NN642362"/>
    <s v="970454_V09025245IBT1cWJ6N2NN642362"/>
    <n v="99480222157"/>
    <s v="Thành công"/>
    <s v="HO DANG TUONG VY"/>
    <s v=""/>
    <s v="Chuyển khoản"/>
    <n v="97000"/>
    <s v=""/>
    <s v="QR Code tĩnh đa năng"/>
    <s v="Chuyển khoản Ngân Hàng"/>
    <s v="Ngân hàng hoặc Ví khác"/>
    <s v="QR - HO DANG TUONG VY chuyen tien.CT tu 103875016477 HO DANG TUONG VY tai Vietin"/>
    <s v="cfmuoilbh"/>
    <x v="49"/>
  </r>
  <r>
    <s v="02-09-2025 06:23:42"/>
    <s v="970454_V09025245IBT1iWM3BVB2212517"/>
    <s v="970454_V09025245IBT1iWM3BVB2212517"/>
    <n v="99480222045"/>
    <s v="Thành công"/>
    <s v="BUI THI PHUONG ANH"/>
    <s v=""/>
    <s v="Chuyển khoản"/>
    <n v="25000"/>
    <s v=""/>
    <s v="QR Code tĩnh đa năng"/>
    <s v="Chuyển khoản Ngân Hàng"/>
    <s v="Ngân hàng hoặc Ví khác"/>
    <s v="Bui Thi Phuong Anh chuyen tien QR.CT tu 01683399001 BUI THI PHUONG ANH tai TPBank"/>
    <s v="cfmuoitruongdinh"/>
    <x v="9"/>
  </r>
  <r>
    <s v="02-09-2025 06:23:29"/>
    <s v="qrc-MOMOJQKW20230803-df32eba5-0768-4212-af09-cba61c6efa43"/>
    <s v="qrc-MOMOJQKW20230803-df32eba5-0768-4212-af09-cba61c6efa43"/>
    <n v="99480513700"/>
    <s v="Thành công"/>
    <s v="Huỳnh Nguyễn Anh Thư"/>
    <s v="****0756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06:23:03"/>
    <s v="970454_V09025245BFTVG2AEYZHW085591"/>
    <s v="970454_V09025245BFTVG2AEYZHW085591"/>
    <n v="99480221783"/>
    <s v="Thành công"/>
    <s v="NGO KIM CHI"/>
    <s v=""/>
    <s v="Chuyển khoản"/>
    <n v="25000"/>
    <s v=""/>
    <s v="QR Code tĩnh đa năng"/>
    <s v="Chuyển khoản Ngân Hàng"/>
    <s v="Ngân hàng hoặc Ví khác"/>
    <s v="MBVCB.10763873707.5245BFTVG2AEYZHW.NGO KIM CHI chuyen tien.CT tu 1013859550 NGO KIM CHI toi 99MM24313M93002905 MOMO_CA PHE MUOI CHU LONG tai BVBank"/>
    <s v="chulong161ntt"/>
    <x v="37"/>
  </r>
  <r>
    <s v="02-09-2025 06:21:25"/>
    <s v="qrc-MOMOJQKW20230803-b4d63314-369a-4940-9e72-f1c306a500e8"/>
    <s v="qrc-MOMOJQKW20230803-b4d63314-369a-4940-9e72-f1c306a500e8"/>
    <n v="99480387507"/>
    <s v="Thành công"/>
    <s v="Nguyễn Thị Hồng Khuyên"/>
    <s v="****2963"/>
    <s v="Thanh toán"/>
    <n v="17000"/>
    <s v=""/>
    <s v="QR Code tĩnh đa năng"/>
    <s v="Ví MoMo"/>
    <s v="Ví MoMo"/>
    <s v="Thanh toán cho   CÀ PHÊ MUỐI CHÚ LONG - HUỲNH TẤN PHÁT"/>
    <s v="cfmuoihtp"/>
    <x v="42"/>
  </r>
  <r>
    <s v="02-09-2025 06:21:20"/>
    <s v="970454_V09025245IBT1cWJ6NJWZ639728"/>
    <s v="970454_V09025245IBT1cWJ6NJWZ639728"/>
    <n v="99479859297"/>
    <s v="Thành công"/>
    <s v="CHAU KHANH LINH"/>
    <s v=""/>
    <s v="Chuyển khoản"/>
    <n v="50000"/>
    <s v=""/>
    <s v="QR Code tĩnh đa năng"/>
    <s v="Chuyển khoản Ngân Hàng"/>
    <s v="Ngân hàng hoặc Ví khác"/>
    <s v="QR - CHAU KHANH LINH chuyen tien.CT tu 101884247118 CHAU KHANH LINH tai Vietin"/>
    <s v="cfmuoitruongdinh"/>
    <x v="9"/>
  </r>
  <r>
    <s v="02-09-2025 06:21:12"/>
    <s v="qrc-MOMOJQKW20230803-f45463c2-d184-447d-9d5c-16dd28d8df57"/>
    <s v="qrc-MOMOJQKW20230803-f45463c2-d184-447d-9d5c-16dd28d8df57"/>
    <n v="99480404936"/>
    <s v="Thành công"/>
    <s v="Phạm Thị Ly Na"/>
    <s v="****4687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06:20:51"/>
    <s v="NKWL14K6WZ1VV7ZS0M0K"/>
    <s v="NKWL14K6WZ1VV7ZS0M0K"/>
    <n v="99479859125"/>
    <s v="Thành công"/>
    <s v="DAM THANH LONG"/>
    <s v=""/>
    <s v="Chuyển khoản"/>
    <n v="25000"/>
    <s v=""/>
    <s v="QR Code động đa năng"/>
    <s v="Chuyển khoản Ngân Hàng"/>
    <s v="Ngân hàng hoặc Ví khác"/>
    <s v="NKWL14K6WZ1VV7ZS0M0K"/>
    <s v="cfmuoichulongkvc"/>
    <x v="27"/>
  </r>
  <r>
    <s v="02-09-2025 06:19:41"/>
    <s v="970454_V09025245IBT1eWK16YVV899026"/>
    <s v="970454_V09025245IBT1eWK16YVV899026"/>
    <n v="99479858732"/>
    <s v="Thành công"/>
    <s v="NGUYEN THANH HUNG"/>
    <s v=""/>
    <s v="Chuyển khoản"/>
    <n v="36000"/>
    <s v=""/>
    <s v="QR Code tĩnh đa năng"/>
    <s v="Chuyển khoản Ngân Hàng"/>
    <s v="Ngân hàng hoặc Ví khác"/>
    <s v="NGUYEN THANH HUNG Chuyen tien.CT tu 3102786846 NGUYEN THANH HUNG  tai BIDV"/>
    <s v="cfmuoithungdao"/>
    <x v="11"/>
  </r>
  <r>
    <s v="02-09-2025 06:19:38"/>
    <s v="970454_V09025245BFTVG2AEYJE7078595"/>
    <s v="970454_V09025245BFTVG2AEYJE7078595"/>
    <n v="99479858708"/>
    <s v="Thành công"/>
    <s v="PHAN CONG MINH"/>
    <s v=""/>
    <s v="Chuyển khoản"/>
    <n v="25000"/>
    <s v=""/>
    <s v="QR Code tĩnh đa năng"/>
    <s v="Chuyển khoản Ngân Hàng"/>
    <s v="Ngân hàng hoặc Ví khác"/>
    <s v="MBVCB.10763857147.5245BFTVG2AEYJE7.PHAN CONG MINH chuyen tien.CT tu 0291000313722 PHAN CONG MINH toi 99MM24158M57035143 MOMO_CA PHE MUOI CHU LONG tai BVBank"/>
    <s v="chulong101tqd"/>
    <x v="32"/>
  </r>
  <r>
    <s v="02-09-2025 06:18:19"/>
    <s v="970454_V09025245IBT1hQF13G5A462550"/>
    <s v="970454_V09025245IBT1hQF13G5A462550"/>
    <n v="99479858311"/>
    <s v="Thành công"/>
    <s v="SACOMBANK"/>
    <s v=""/>
    <s v="Chuyển khoản"/>
    <n v="100000"/>
    <s v=""/>
    <s v="QR Code tĩnh đa năng"/>
    <s v="Chuyển khoản Ngân Hàng"/>
    <s v="Ngân hàng hoặc Ví khác"/>
    <s v="IBFT NGUYEN THI NHI chuyen tien.CT tu 054316101997 SACOMBANK tai SACOMBANK"/>
    <s v="cfmuoivovkiet"/>
    <x v="46"/>
  </r>
  <r>
    <s v="02-09-2025 06:17:20"/>
    <s v="qrc-MOMOJQKW20230803-e82139e0-f6c9-45d2-b0e4-d46073a0ae12"/>
    <s v="qrc-MOMOJQKW20230803-e82139e0-f6c9-45d2-b0e4-d46073a0ae12"/>
    <n v="99480329435"/>
    <s v="Thành công"/>
    <s v="Phạm Thế Bảo"/>
    <s v="****0806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6:17:00"/>
    <s v="970454_V09025245IBT1kJQFG5C3643651"/>
    <s v="970454_V09025245IBT1kJQFG5C3643651"/>
    <n v="99479857874"/>
    <s v="Thành công"/>
    <s v="VND-TGTT-TRAN TU TAM"/>
    <s v=""/>
    <s v="Chuyển khoản"/>
    <n v="130000"/>
    <s v=""/>
    <s v="QR Code tĩnh đa năng"/>
    <s v="Chuyển khoản Ngân Hàng"/>
    <s v="Ngân hàng hoặc Ví khác"/>
    <s v="TRAN TU TAM chuyen tien FT25246444277052.CT tu 19036816823019 VND-TGTT-TRAN TU TAM tai TCB"/>
    <s v="cfmuoitruongdinh"/>
    <x v="9"/>
  </r>
  <r>
    <s v="02-09-2025 06:13:31"/>
    <s v="970454_V09025245IBT1dWLM5LL2223004"/>
    <s v="970454_V09025245IBT1dWLM5LL2223004"/>
    <n v="99479665050"/>
    <s v="Thành công"/>
    <s v="MBBANK IBFT"/>
    <s v=""/>
    <s v="Chuyển khoản"/>
    <n v="30000"/>
    <s v=""/>
    <s v="QR Code tĩnh đa năng"/>
    <s v="Chuyển khoản Ngân Hàng"/>
    <s v="Ngân hàng hoặc Ví khác"/>
    <s v="DAO XUAN PHONG chuyen tien.CT tu 0915241989 MBBANK IBFT tai MB"/>
    <s v="cfmuoithanhnhan"/>
    <x v="6"/>
  </r>
  <r>
    <s v="02-09-2025 06:08:16"/>
    <s v="970454_V09025245VNIBJ2LL47A8015100"/>
    <s v="970454_V09025245VNIBJ2LL47A8015100"/>
    <n v="99479215738"/>
    <s v="Thành công"/>
    <s v="PHAM DONG HANH"/>
    <s v=""/>
    <s v="Chuyển khoản"/>
    <n v="25000"/>
    <s v=""/>
    <s v="QR Code tĩnh đa năng"/>
    <s v="Chuyển khoản Ngân Hàng"/>
    <s v="Ngân hàng hoặc Ví khác"/>
    <s v="PHAM DONG HANH CHUYEN TIEN DEN MOMO_CA PHE MUOI CHU LONG - 99MM24158M19035104"/>
    <s v="chulong244tqd"/>
    <x v="34"/>
  </r>
  <r>
    <s v="02-09-2025 06:05:44"/>
    <s v="970454_V09025245IBT1aWWS9E2T272904"/>
    <s v="970454_V09025245IBT1aWWS9E2T272904"/>
    <n v="99479215161"/>
    <s v="Thành công"/>
    <s v="AGRIBANK"/>
    <s v=""/>
    <s v="Chuyển khoản"/>
    <n v="25000"/>
    <s v=""/>
    <s v="QR Code tĩnh đa năng"/>
    <s v="Chuyển khoản Ngân Hàng"/>
    <s v="Ngân hàng hoặc Ví khác"/>
    <s v="VCCB;99MM23359M61018006;PHAM THI LE chuyen tien.CT tu 7100205519114 AGRIBANK tai Agri"/>
    <s v="chulongbentre"/>
    <x v="22"/>
  </r>
  <r>
    <s v="02-09-2025 06:05:35"/>
    <s v="970454_V09025245IBT1kJQFATHU631984"/>
    <s v="970454_V09025245IBT1kJQFATHU631984"/>
    <n v="99479215125"/>
    <s v="Thành công"/>
    <s v="NGO THY DAT"/>
    <s v=""/>
    <s v="Chuyển khoản"/>
    <n v="25000"/>
    <s v=""/>
    <s v="QR Code tĩnh đa năng"/>
    <s v="Chuyển khoản Ngân Hàng"/>
    <s v="Ngân hàng hoặc Ví khác"/>
    <s v="NGO THY DAT chuyen tien FT25246898409046.CT tu 1486393939 NGO THY DAT tai TCB"/>
    <s v="chulong67hg"/>
    <x v="4"/>
  </r>
  <r>
    <s v="02-09-2025 06:05:05"/>
    <s v="970454_V09025245IBT1dWLM58L1222906"/>
    <s v="970454_V09025245IBT1dWLM58L1222906"/>
    <n v="99479214993"/>
    <s v="Thành công"/>
    <s v="MBBANK IBFT"/>
    <s v=""/>
    <s v="Chuyển khoản"/>
    <n v="50000"/>
    <s v=""/>
    <s v="QR Code tĩnh đa năng"/>
    <s v="Chuyển khoản Ngân Hàng"/>
    <s v="Ngân hàng hoặc Ví khác"/>
    <s v="NGUYEN TRUNG THANH chuyen tien.CT tu 000009122004 MBBANK IBFT tai MB"/>
    <s v="cfmuoithanhnhan"/>
    <x v="6"/>
  </r>
  <r>
    <s v="02-09-2025 06:04:21"/>
    <s v="970454_V09025245IBT1iWM35AQP191110"/>
    <s v="970454_V09025245IBT1iWM35AQP191110"/>
    <n v="99479214828"/>
    <s v="Thành công"/>
    <s v="NGUYEN MINH TRI"/>
    <s v=""/>
    <s v="Chuyển khoản"/>
    <n v="50000"/>
    <s v=""/>
    <s v="QR Code tĩnh đa năng"/>
    <s v="Chuyển khoản Ngân Hàng"/>
    <s v="Ngân hàng hoặc Ví khác"/>
    <s v="Nguyen Minh Tri chuyen tien QR.CT tu 12139889999 NGUYEN MINH TRI tai TPBank"/>
    <s v="cfmuoiduonglang"/>
    <x v="7"/>
  </r>
  <r>
    <s v="02-09-2025 06:04:19"/>
    <s v="970454_V09025245IBT1dWLM5IBP222088"/>
    <s v="970454_V09025245IBT1dWLM5IBP222088"/>
    <n v="99479214823"/>
    <s v="Thành công"/>
    <s v="MBBANK IBFT"/>
    <s v=""/>
    <s v="Chuyển khoản"/>
    <n v="18000"/>
    <s v=""/>
    <s v="QR Code tĩnh đa năng"/>
    <s v="Chuyển khoản Ngân Hàng"/>
    <s v="Ngân hàng hoặc Ví khác"/>
    <s v="NGUYEN PHUONG THAO chuyen tien.CT tu 0389924205 MBBANK IBFT tai MB"/>
    <s v="cfmuoithanhnhan"/>
    <x v="6"/>
  </r>
  <r>
    <s v="02-09-2025 06:03:24"/>
    <s v="970454_V09025245IBT1iWM354W8190678"/>
    <s v="970454_V09025245IBT1iWM354W8190678"/>
    <n v="99479214631"/>
    <s v="Thành công"/>
    <s v="TRAN THANH SON"/>
    <s v=""/>
    <s v="Chuyển khoản"/>
    <n v="18000"/>
    <s v=""/>
    <s v="QR Code tĩnh đa năng"/>
    <s v="Chuyển khoản Ngân Hàng"/>
    <s v="Ngân hàng hoặc Ví khác"/>
    <s v="Tran Thanh Son chuyen tien QR.CT tu 00002050765 TRAN THANH SON tai TPBank"/>
    <s v="cfmuoihodieu"/>
    <x v="19"/>
  </r>
  <r>
    <s v="02-09-2025 06:03:13"/>
    <s v="BNKWL420OXMLIG3U0T1C"/>
    <s v="BNKWL420OXMLIG3U0T1C"/>
    <n v="99479214576"/>
    <s v="Thành công"/>
    <s v="MOMO_CA PHE MUOI CHU LONG"/>
    <s v=""/>
    <s v="Chuyển khoản"/>
    <n v="18000"/>
    <s v=""/>
    <s v="QR Code động đa năng"/>
    <s v="Chuyển khoản Ngân Hàng"/>
    <s v="Ngân hàng hoặc Ví khác"/>
    <s v="BNKWL420OXMLIG3U0T1C"/>
    <s v="cfmuoichulongkvc"/>
    <x v="27"/>
  </r>
  <r>
    <s v="02-09-2025 05:58:02"/>
    <s v="970454_V09025245IBT1eWK1EVSZ855947"/>
    <s v="970454_V09025245IBT1eWK1EVSZ855947"/>
    <n v="99478857469"/>
    <s v="Thành công"/>
    <s v="NGUYEN THI HANG"/>
    <s v=""/>
    <s v="Chuyển khoản"/>
    <n v="36000"/>
    <s v=""/>
    <s v="QR Code tĩnh đa năng"/>
    <s v="Chuyển khoản Ngân Hàng"/>
    <s v="Ngân hàng hoặc Ví khác"/>
    <s v="NGUYEN THI HANG Chuyen tien.CT tu 4330442494 NGUYEN THI HANG  tai BIDV"/>
    <s v="cfmuoibatrieu"/>
    <x v="18"/>
  </r>
  <r>
    <s v="02-09-2025 05:57:48"/>
    <s v="970454_V09025245BFTVG2AEY2LE042705"/>
    <s v="970454_V09025245BFTVG2AEY2LE042705"/>
    <n v="99478857421"/>
    <s v="Thành công"/>
    <s v="TRAN THI THU TRANG"/>
    <s v=""/>
    <s v="Chuyển khoản"/>
    <n v="65000"/>
    <s v=""/>
    <s v="QR Code tĩnh đa năng"/>
    <s v="Chuyển khoản Ngân Hàng"/>
    <s v="Ngân hàng hoặc Ví khác"/>
    <s v="MBVCB.10763804329.5245BFTVG2AEY2LE.TRAN THI THU TRANG chuyen tien.CT tu 1021007370 TRAN THI THU TRANG toi 99MM24157M78095712 MOMO_CA PHE MUOI CHU LONG tai BVBank"/>
    <s v="cfmuoiduonglang"/>
    <x v="7"/>
  </r>
  <r>
    <s v="02-09-2025 05:57:00"/>
    <s v="970454_V09025245IBT1kJQFAYA1624790"/>
    <s v="970454_V09025245IBT1kJQFAYA1624790"/>
    <n v="99478857270"/>
    <s v="Thành công"/>
    <s v="VND-TGTT-NGUYEN THI HUONG LY"/>
    <s v=""/>
    <s v="Chuyển khoản"/>
    <n v="50000"/>
    <s v=""/>
    <s v="QR Code tĩnh đa năng"/>
    <s v="Chuyển khoản Ngân Hàng"/>
    <s v="Ngân hàng hoặc Ví khác"/>
    <s v="NGUYEN THI HUONG LY chuyen tien FT25246504000299.CT tu 19030964614668 VND-TGTT-NGUYEN THI HUONG LY tai TCB"/>
    <s v="cfmuoithanhnhan"/>
    <x v="6"/>
  </r>
  <r>
    <s v="02-09-2025 05:54:22"/>
    <s v="970454_V09025245BFTVG2AELPKK038590"/>
    <s v="970454_V09025245BFTVG2AELPKK038590"/>
    <n v="99478856825"/>
    <s v="Thành công"/>
    <s v="LE THI NGA"/>
    <s v=""/>
    <s v="Chuyển khoản"/>
    <n v="25000"/>
    <s v=""/>
    <s v="QR Code tĩnh đa năng"/>
    <s v="Chuyển khoản Ngân Hàng"/>
    <s v="Ngân hàng hoặc Ví khác"/>
    <s v="MBVCB.10763800207.5245BFTVG2AELPKK.LE THI NGA chuyen tien.CT tu 3903916186 LE THI NGA toi 99MM24313M01001841 MOMO_CA PHE MUOI CHU LONG tai BVBank"/>
    <s v="chulong17ntt"/>
    <x v="15"/>
  </r>
  <r>
    <s v="02-09-2025 05:54:18"/>
    <s v="970454_V09025245IBT1aWWS9UC8337227"/>
    <s v="970454_V09025245IBT1aWWS9UC8337227"/>
    <n v="99478856814"/>
    <s v="Thành công"/>
    <s v="PHAM THI THU HA"/>
    <s v=""/>
    <s v="Chuyển khoản"/>
    <n v="50000"/>
    <s v=""/>
    <s v="QR Code tĩnh đa năng"/>
    <s v="Chuyển khoản Ngân Hàng"/>
    <s v="Ngân hàng hoặc Ví khác"/>
    <s v="HA THI THU PHAM chuyen tien.CT tu 135704070087195 PHAM THI THU HA tai HDB"/>
    <s v="chulonghhg"/>
    <x v="26"/>
  </r>
  <r>
    <s v="02-09-2025 05:54:05"/>
    <s v="970454_V09025245IBT1kJQFAI41622580"/>
    <s v="970454_V09025245IBT1kJQFAI41622580"/>
    <n v="99478856786"/>
    <s v="Thành công"/>
    <s v="DO NGUYEN PHUONG UYEN"/>
    <s v=""/>
    <s v="Chuyển khoản"/>
    <n v="40000"/>
    <s v=""/>
    <s v="QR Code tĩnh đa năng"/>
    <s v="Chuyển khoản Ngân Hàng"/>
    <s v="Ngân hàng hoặc Ví khác"/>
    <s v="DO NGUYEN PHUONG UYEN chuyen FT25246420509609.CT tu 81197888888888 DO NGUYEN PHUONG UYEN tai TCB"/>
    <s v="chulong68"/>
    <x v="1"/>
  </r>
  <r>
    <s v="02-09-2025 05:53:56"/>
    <s v="970454_V09025245IBT1dWLMY3WK203316"/>
    <s v="970454_V09025245IBT1dWLMY3WK203316"/>
    <n v="99478010877"/>
    <s v="Thành công"/>
    <s v="MBBANK IBFT"/>
    <s v=""/>
    <s v="Chuyển khoản"/>
    <n v="25000"/>
    <s v=""/>
    <s v="QR Code tĩnh đa năng"/>
    <s v="Chuyển khoản Ngân Hàng"/>
    <s v="Ngân hàng hoặc Ví khác"/>
    <s v="PHAM KHANH LY chuyen tien.CT tu 0564705158 MBBANK IBFT tai MB"/>
    <s v="cfmuoithanhnhan"/>
    <x v="6"/>
  </r>
  <r>
    <s v="02-09-2025 05:53:06"/>
    <s v="qrc-MOMOJQKW20230803-d215b15a-7c78-4a05-8557-682758349ad0"/>
    <s v="qrc-MOMOJQKW20230803-d215b15a-7c78-4a05-8557-682758349ad0"/>
    <n v="99479578469"/>
    <s v="Thành công"/>
    <s v="Trần Minh Quân"/>
    <s v="****8134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5:50:26"/>
    <s v="970454_V09025245IBT1kJQFA9KQ619911"/>
    <s v="970454_V09025245IBT1kJQFA9KQ619911"/>
    <n v="99478010327"/>
    <s v="Thành công"/>
    <s v="VND-TGTT-NGUYEN THUY TRA MY"/>
    <s v=""/>
    <s v="Chuyển khoản"/>
    <n v="25000"/>
    <s v=""/>
    <s v="QR Code tĩnh đa năng"/>
    <s v="Chuyển khoản Ngân Hàng"/>
    <s v="Ngân hàng hoặc Ví khác"/>
    <s v="chuyen tien cf FT25246567252971.CT tu 19033697051011 VND-TGTT-NGUYEN THUY TRA MY tai TCB"/>
    <s v="cfmuoivvkiet"/>
    <x v="40"/>
  </r>
  <r>
    <s v="02-09-2025 05:49:53"/>
    <s v="KQZL14K6RHP3DLEZ08SC"/>
    <s v="KQZL14K6RHP3DLEZ08SC"/>
    <n v="99478010238"/>
    <s v="Thành công"/>
    <s v="NGUYEN THUY TRUC LINH"/>
    <s v=""/>
    <s v="Chuyển khoản"/>
    <n v="18000"/>
    <s v=""/>
    <s v="QR Code động đa năng"/>
    <s v="Chuyển khoản Ngân Hàng"/>
    <s v="Ngân hàng hoặc Ví khác"/>
    <s v="KQZL14K6RHP3DLEZ08SC"/>
    <s v="cfmuoimytho"/>
    <x v="43"/>
  </r>
  <r>
    <s v="02-09-2025 05:49:33"/>
    <s v="2Y9KQ420OCLDVQJB09YY"/>
    <s v="2Y9KQ420OCLDVQJB09YY"/>
    <n v="99478010174"/>
    <s v="Thành công"/>
    <s v="NGUYEN DINH VAN"/>
    <s v=""/>
    <s v="Chuyển khoản"/>
    <n v="25000"/>
    <s v=""/>
    <s v="QR Code động đa năng"/>
    <s v="Chuyển khoản Ngân Hàng"/>
    <s v="Ngân hàng hoặc Ví khác"/>
    <s v="2Y9KQ420OCLDVQJB09YY"/>
    <s v="chulong601tn"/>
    <x v="20"/>
  </r>
  <r>
    <s v="02-09-2025 05:49:13"/>
    <s v="qrc-MOMOJQKW20230803-7a8fd46a-7df4-4e1e-b7b9-b041ada07226"/>
    <s v="qrc-MOMOJQKW20230803-7a8fd46a-7df4-4e1e-b7b9-b041ada07226"/>
    <n v="99479467079"/>
    <s v="Thành công"/>
    <s v="Nguyễn Thị Phương Thảo"/>
    <s v="****1167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05:46:34"/>
    <s v="2VBL14K6R79H76WY0F0H"/>
    <s v="2VBL14K6R79H76WY0F0H"/>
    <n v="99477939761"/>
    <s v="Thành công"/>
    <s v="SHBMB"/>
    <s v=""/>
    <s v="Chuyển khoản"/>
    <n v="25000"/>
    <s v=""/>
    <s v="QR Code động đa năng"/>
    <s v="Chuyển khoản Ngân Hàng"/>
    <s v="Ngân hàng hoặc Ví khác"/>
    <s v="2VBL14K6R79H76WY0F0H"/>
    <s v="chulong108thd"/>
    <x v="10"/>
  </r>
  <r>
    <s v="02-09-2025 05:43:54"/>
    <s v="qrc-MOMOJQKW20230803-c470e53c-4d62-4677-8d86-c11062a11354"/>
    <s v="qrc-MOMOJQKW20230803-c470e53c-4d62-4677-8d86-c11062a11354"/>
    <n v="99479257406"/>
    <s v="Thành công"/>
    <s v="Bùi Thị Thương"/>
    <s v="****8375"/>
    <s v="Thanh toán"/>
    <n v="25000"/>
    <s v=""/>
    <s v="QR Code tĩnh Emvco"/>
    <s v="Ví MoMo"/>
    <s v="Ví MoMo"/>
    <s v="Thanh toán cho  CÀ PHÊ MUỐI CHÚ LONG - 87 HOÀNG HOA THÁM - VŨNG TÀU"/>
    <s v="chulong87hht"/>
    <x v="45"/>
  </r>
  <r>
    <s v="02-09-2025 05:43:14"/>
    <s v="970454_V09025245IBT1kJQF4RDZ615294"/>
    <s v="970454_V09025245IBT1kJQF4RDZ615294"/>
    <n v="99477939369"/>
    <s v="Thành công"/>
    <s v="VND-TGTT-DO THI THANH PHUONG"/>
    <s v=""/>
    <s v="Chuyển khoản"/>
    <n v="25000"/>
    <s v=""/>
    <s v="QR Code tĩnh đa năng"/>
    <s v="Chuyển khoản Ngân Hàng"/>
    <s v="Ngân hàng hoặc Ví khác"/>
    <s v="DO THI THANH PHUONG chuyen tien FT25246695377477.CT tu 19027677193014 VND-TGTT-DO THI THANH PHUONG tai TCB"/>
    <s v="chulong161ntt"/>
    <x v="37"/>
  </r>
  <r>
    <s v="02-09-2025 05:43:11"/>
    <s v="qrc-MOMOJQKW20230803-78b6da4a-75a2-42d3-b6b8-cd58afaf09dd"/>
    <s v="qrc-MOMOJQKW20230803-78b6da4a-75a2-42d3-b6b8-cd58afaf09dd"/>
    <n v="99479369989"/>
    <s v="Thành công"/>
    <s v="Bùi Ngọc Diệp"/>
    <s v="****5678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5:41:37"/>
    <s v="970454_V09025245IBT1aWWS913J635795"/>
    <s v="970454_V09025245IBT1aWWS913J635795"/>
    <n v="99477939178"/>
    <s v="Thành công"/>
    <s v="PHAM CHI HIEU"/>
    <s v=""/>
    <s v="Chuyển khoản"/>
    <n v="25000"/>
    <s v=""/>
    <s v="QR Code tĩnh đa năng"/>
    <s v="Chuyển khoản Ngân Hàng"/>
    <s v="Ngân hàng hoặc Ví khác"/>
    <s v="PHAM CHI HIEU chuyen tien.CT tu 4547040276386 PHAM CHI HIEU tai PG BANK"/>
    <s v="cfmuoihtp"/>
    <x v="42"/>
  </r>
  <r>
    <s v="02-09-2025 05:40:38"/>
    <s v="970454_V09025245BFTVG2AELDIZ024977"/>
    <s v="970454_V09025245BFTVG2AELDIZ024977"/>
    <n v="99477939065"/>
    <s v="Thành công"/>
    <s v="NGUYEN QUOC CUONG"/>
    <s v=""/>
    <s v="Chuyển khoản"/>
    <n v="18000"/>
    <s v=""/>
    <s v="QR Code tĩnh đa năng"/>
    <s v="Chuyển khoản Ngân Hàng"/>
    <s v="Ngân hàng hoặc Ví khác"/>
    <s v="MBVCB.10763771530.5245BFTVG2AELDIZ.NGUYEN QUOC CUONG chuyen tien.CT tu 0121000724952 NGUYEN QUOC CUONG toi 99MM23359M24026959 MOMO_CA PHE MUOI CHU LONG tai BVBank"/>
    <s v="cfmuoitrangbom"/>
    <x v="2"/>
  </r>
  <r>
    <s v="02-09-2025 05:36:48"/>
    <s v="970454_V09025245IBT1aWWS9QXG255970"/>
    <s v="970454_V09025245IBT1aWWS9QXG255970"/>
    <n v="99477938651"/>
    <s v="Thành công"/>
    <s v="AGRIBANK"/>
    <s v=""/>
    <s v="Chuyển khoản"/>
    <n v="50000"/>
    <s v=""/>
    <s v="QR Code tĩnh đa năng"/>
    <s v="Chuyển khoản Ngân Hàng"/>
    <s v="Ngân hàng hoặc Ví khác"/>
    <s v="VCCB;99MM23359M71018042;NGUYEN CHANH TAI chuyen tien.CT tu 2003206277094 AGRIBANK tai Agri"/>
    <s v="cfmuoileduan"/>
    <x v="13"/>
  </r>
  <r>
    <s v="02-09-2025 05:32:57"/>
    <s v="970454_V09025245IBT1cWJ6XK3K613483"/>
    <s v="970454_V09025245IBT1cWJ6XK3K613483"/>
    <n v="99477472011"/>
    <s v="Thành công"/>
    <s v="LE THI MINH THU"/>
    <s v=""/>
    <s v="Chuyển khoản"/>
    <n v="100000"/>
    <s v=""/>
    <s v="QR Code tĩnh đa năng"/>
    <s v="Chuyển khoản Ngân Hàng"/>
    <s v="Ngân hàng hoặc Ví khác"/>
    <s v="QR - LE THI MINH THU chuyen tien.CT tu 104878992297 LE THI MINH THU tai Vietin"/>
    <s v="chulong884phuriengdo"/>
    <x v="14"/>
  </r>
  <r>
    <s v="02-09-2025 05:32:38"/>
    <s v="970454_V09025245IBT1jWWU77UU918052"/>
    <s v="970454_V09025245IBT1jWWU77UU918052"/>
    <n v="99477471986"/>
    <s v="Thành công"/>
    <s v="DOAN THI NGHIEM"/>
    <s v=""/>
    <s v="Chuyển khoản"/>
    <n v="25000"/>
    <s v=""/>
    <s v="QR Code tĩnh đa năng"/>
    <s v="Chuyển khoản Ngân Hàng"/>
    <s v="Ngân hàng hoặc Ví khác"/>
    <s v="DOAN THI NGHIEM CHUYEN KHOAN-020925-05:32:37 918052.CT tu 29764107 DOAN THI NGHIEM tai ACB"/>
    <s v="cfmuoileduan"/>
    <x v="13"/>
  </r>
  <r>
    <s v="02-09-2025 05:28:51"/>
    <s v="970454_V09025245IBT1kJQF4BXK607405"/>
    <s v="970454_V09025245IBT1kJQF4BXK607405"/>
    <n v="99477471662"/>
    <s v="Thành công"/>
    <s v="VND-TGTT-MAI THI THANH"/>
    <s v=""/>
    <s v="Chuyển khoản"/>
    <n v="105000"/>
    <s v=""/>
    <s v="QR Code tĩnh đa năng"/>
    <s v="Chuyển khoản Ngân Hàng"/>
    <s v="Ngân hàng hoặc Ví khác"/>
    <s v="MAI THI THANH chuyen tien FT25246982501083.CT tu 14020557459999 VND-TGTT-MAI THI THANH tai TCB"/>
    <s v="cfmuoiduonglang"/>
    <x v="7"/>
  </r>
  <r>
    <s v="02-09-2025 05:26:52"/>
    <s v="970454_V09025245IBT1kJQF45Q7606356"/>
    <s v="970454_V09025245IBT1kJQF45Q7606356"/>
    <n v="99477471514"/>
    <s v="Thành công"/>
    <s v="TRAC XUAN HUNG ANH"/>
    <s v=""/>
    <s v="Chuyển khoản"/>
    <n v="22000"/>
    <s v=""/>
    <s v="QR Code tĩnh đa năng"/>
    <s v="Chuyển khoản Ngân Hàng"/>
    <s v="Ngân hàng hoặc Ví khác"/>
    <s v="TRAC XUAN HUNG ANH chuyen tien FT25246584112955.CT tu 222266662879 TRAC XUAN HUNG ANH tai TCB"/>
    <s v="cfmuoilbh"/>
    <x v="49"/>
  </r>
  <r>
    <s v="02-09-2025 05:23:11"/>
    <s v="970454_V09025245IBT1dWLMP3BY182666"/>
    <s v="970454_V09025245IBT1dWLMP3BY182666"/>
    <n v="99477471224"/>
    <s v="Thành công"/>
    <s v="MBBANK IBFT"/>
    <s v=""/>
    <s v="Chuyển khoản"/>
    <n v="60000"/>
    <s v=""/>
    <s v="QR Code tĩnh đa năng"/>
    <s v="Chuyển khoản Ngân Hàng"/>
    <s v="Ngân hàng hoặc Ví khác"/>
    <s v="DINH THI HAI NGAN chuyen tien.CT tu 28686886666 MBBANK IBFT tai MB"/>
    <s v="cfmuoileduan"/>
    <x v="13"/>
  </r>
  <r>
    <s v="02-09-2025 05:19:41"/>
    <s v="qrc-MOMOJQKW20230803-ec67f5ea-b412-4c0a-aa2f-4d1b84f05ae7"/>
    <s v="qrc-MOMOJQKW20230803-ec67f5ea-b412-4c0a-aa2f-4d1b84f05ae7"/>
    <n v="99478745382"/>
    <s v="Thành công"/>
    <s v="Thái Hoàng Nam"/>
    <s v="****3522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5:17:36"/>
    <s v="970454_V09025245IBT1kJQF4D1X601988"/>
    <s v="970454_V09025245IBT1kJQF4D1X601988"/>
    <n v="99477041779"/>
    <s v="Thành công"/>
    <s v="BUI MINH THIEN"/>
    <s v=""/>
    <s v="Chuyển khoản"/>
    <n v="43000"/>
    <s v=""/>
    <s v="QR Code tĩnh đa năng"/>
    <s v="Chuyển khoản Ngân Hàng"/>
    <s v="Ngân hàng hoặc Ví khác"/>
    <s v="BUI MINH THIEN chuyen tien FT25246189561740.CT tu 6868688980 BUI MINH THIEN tai TCB"/>
    <s v="cfmuoiqtr"/>
    <x v="17"/>
  </r>
  <r>
    <s v="02-09-2025 05:12:15"/>
    <s v="970454_V09025245BFTVG2AELGWC004983"/>
    <s v="970454_V09025245BFTVG2AELGWC004983"/>
    <n v="99477041429"/>
    <s v="Thành công"/>
    <s v="NGUYEN DUC TIN"/>
    <s v=""/>
    <s v="Chuyển khoản"/>
    <n v="22000"/>
    <s v=""/>
    <s v="QR Code tĩnh đa năng"/>
    <s v="Chuyển khoản Ngân Hàng"/>
    <s v="Ngân hàng hoặc Ví khác"/>
    <s v="MBVCB.10763738788.5245BFTVG2AELGWC.NGUYEN DUC TIN chuyen tien.CT tu 0181003648670 NGUYEN DUC TIN toi 99MM24264M77005890 MOMO_CA PHE MUOI CHU LONG tai BVBank"/>
    <s v="chulongnhc"/>
    <x v="31"/>
  </r>
  <r>
    <s v="02-09-2025 05:04:36"/>
    <s v="970454_V09025245IBT1dWLMPPC3178449"/>
    <s v="970454_V09025245IBT1dWLMPPC3178449"/>
    <n v="99477041007"/>
    <s v="Thành công"/>
    <s v="MBBANK IBFT"/>
    <s v=""/>
    <s v="Chuyển khoản"/>
    <n v="25000"/>
    <s v=""/>
    <s v="QR Code tĩnh đa năng"/>
    <s v="Chuyển khoản Ngân Hàng"/>
    <s v="Ngân hàng hoặc Ví khác"/>
    <s v="NGUYEN TUAN ANH chuyen tien.CT tu 3836666686868 MBBANK IBFT tai MB"/>
    <s v="chulong68"/>
    <x v="1"/>
  </r>
  <r>
    <s v="02-09-2025 05:01:30"/>
    <s v="970454_V09025245IBT1eWK177WV805703"/>
    <s v="970454_V09025245IBT1eWK177WV805703"/>
    <n v="99476499244"/>
    <s v="Thành công"/>
    <s v="NGUYEN DIEN QUOC THINH"/>
    <s v=""/>
    <s v="Chuyển khoản"/>
    <n v="25000"/>
    <s v=""/>
    <s v="QR Code tĩnh đa năng"/>
    <s v="Chuyển khoản Ngân Hàng"/>
    <s v="Ngân hàng hoặc Ví khác"/>
    <s v="NGUYEN DIEN QUOC THINH Chuyen tien.CT tu 1660152662 NGUYEN DIEN QUOC THINH  tai BIDV"/>
    <s v="chulong17ntt"/>
    <x v="15"/>
  </r>
  <r>
    <s v="02-09-2025 04:56:49"/>
    <s v="970454_V09025245IBT1dWLMPS82173819"/>
    <s v="970454_V09025245IBT1dWLMPS82173819"/>
    <n v="99476498955"/>
    <s v="Thành công"/>
    <s v="MBBANK IBFT"/>
    <s v=""/>
    <s v="Chuyển khoản"/>
    <n v="45000"/>
    <s v=""/>
    <s v="QR Code tĩnh đa năng"/>
    <s v="Chuyển khoản Ngân Hàng"/>
    <s v="Ngân hàng hoặc Ví khác"/>
    <s v="TRUONG THAO NGUYEN chuyen tien.CT tu 2906940503905 MBBANK IBFT tai MB"/>
    <s v="cfmuoiduonglang"/>
    <x v="7"/>
  </r>
  <r>
    <s v="02-09-2025 04:49:36"/>
    <s v="970454_V09025245IBT1cWJ6X12V601992"/>
    <s v="970454_V09025245IBT1cWJ6X12V601992"/>
    <n v="99476498500"/>
    <s v="Thành công"/>
    <s v="NGUYEN THANH PHUONG"/>
    <s v=""/>
    <s v="Chuyển khoản"/>
    <n v="18000"/>
    <s v=""/>
    <s v="QR Code tĩnh đa năng"/>
    <s v="Chuyển khoản Ngân Hàng"/>
    <s v="Ngân hàng hoặc Ví khác"/>
    <s v="NGUYEN THANH PHUONG Chuyen tien.CT tu 103878850497 NGUYEN THANH PHUONG tai Vietin"/>
    <s v="cfmuoitrangbom"/>
    <x v="2"/>
  </r>
  <r>
    <s v="02-09-2025 04:46:07"/>
    <s v="970454_V09025245IBT1kJQFB497588698"/>
    <s v="970454_V09025245IBT1kJQFB497588698"/>
    <n v="99476498308"/>
    <s v="Thành công"/>
    <s v="VND-TGTT-NGUYEN HUU DUY"/>
    <s v=""/>
    <s v="Chuyển khoản"/>
    <n v="36000"/>
    <s v=""/>
    <s v="QR Code tĩnh đa năng"/>
    <s v="Chuyển khoản Ngân Hàng"/>
    <s v="Ngân hàng hoặc Ví khác"/>
    <s v="NGUYEN HUU DUY chuyen tien FT25246046013260.CT tu 19035340833014 VND-TGTT-NGUYEN HUU DUY tai TCB"/>
    <s v="cfmuoitrangbom"/>
    <x v="2"/>
  </r>
  <r>
    <s v="02-09-2025 04:40:15"/>
    <s v="970454_V09025245IBT1kJQFBULP586249"/>
    <s v="970454_V09025245IBT1kJQFBULP586249"/>
    <n v="99475211837"/>
    <s v="Thành công"/>
    <s v="NGO TRAN THANH SANG"/>
    <s v=""/>
    <s v="Chuyển khoản"/>
    <n v="36000"/>
    <s v=""/>
    <s v="QR Code tĩnh đa năng"/>
    <s v="Chuyển khoản Ngân Hàng"/>
    <s v="Ngân hàng hoặc Ví khác"/>
    <s v="NGO TRAN THANH SANG chuyen tien FT25246589525461.CT tu 68678919052005 NGO TRAN THANH SANG tai TCB"/>
    <s v="chulong67hg"/>
    <x v="4"/>
  </r>
  <r>
    <s v="02-09-2025 04:27:18"/>
    <s v="970454_V09025245IBT1aWWS21MW942201"/>
    <s v="970454_V09025245IBT1aWWS21MW942201"/>
    <n v="99475211179"/>
    <s v="Thành công"/>
    <s v="AGRIBANK"/>
    <s v=""/>
    <s v="Chuyển khoản"/>
    <n v="25000"/>
    <s v=""/>
    <s v="QR Code tĩnh đa năng"/>
    <s v="Chuyển khoản Ngân Hàng"/>
    <s v="Ngân hàng hoặc Ví khác"/>
    <s v="VCCB;99MM23359M51018147;NGUYEN THI KIM VUI chuyen tien.CT tu 6510254153158 AGRIBANK tai Agri"/>
    <s v="chulong67hg"/>
    <x v="4"/>
  </r>
  <r>
    <s v="02-09-2025 03:58:25"/>
    <s v="970454_V09025245BFTVG2AELAJ5965114"/>
    <s v="970454_V09025245BFTVG2AELAJ5965114"/>
    <n v="99475139645"/>
    <s v="Thành công"/>
    <s v="HOANG NGUYEN NHU BINH"/>
    <s v=""/>
    <s v="Chuyển khoản"/>
    <n v="16000"/>
    <s v=""/>
    <s v="QR Code tĩnh đa năng"/>
    <s v="Chuyển khoản Ngân Hàng"/>
    <s v="Ngân hàng hoặc Ví khác"/>
    <s v="MBVCB.10763694525.5245BFTVG2AELAJ5.HOANG NGUYEN NHU BINH chuyen tien.CT tu 1039004822 HOANG NGUYEN NHU BINH toi 99MM23359M24026959 MOMO_CA PHE MUOI CHU LONG tai BVBank"/>
    <s v="cfmuoitrangbom"/>
    <x v="2"/>
  </r>
  <r>
    <s v="02-09-2025 03:52:07"/>
    <s v="970454_V09025245BFTVG2AELY5M961831"/>
    <s v="970454_V09025245BFTVG2AELY5M961831"/>
    <n v="99475139328"/>
    <s v="Thành công"/>
    <s v="PHAN BA QUANG"/>
    <s v=""/>
    <s v="Chuyển khoản"/>
    <n v="25000"/>
    <s v=""/>
    <s v="QR Code tĩnh đa năng"/>
    <s v="Chuyển khoản Ngân Hàng"/>
    <s v="Ngân hàng hoặc Ví khác"/>
    <s v="MBVCB.10763681403.5245BFTVG2AELY5M.PHAN BA QUANG chuyen tien.CT tu 1016386974 PHAN BA QUANG toi 99MM23355M70064311 MOMO_CA PHE MUOI CHU LONG tai BVBank"/>
    <s v="chulong67hg"/>
    <x v="4"/>
  </r>
  <r>
    <s v="02-09-2025 03:20:25"/>
    <s v="970454_V09025245IBT1dWLMIER2115253"/>
    <s v="970454_V09025245IBT1dWLMIER2115253"/>
    <n v="99474706864"/>
    <s v="Thành công"/>
    <s v="MBBANK IBFT"/>
    <s v=""/>
    <s v="Chuyển khoản"/>
    <n v="25000"/>
    <s v=""/>
    <s v="QR Code tĩnh đa năng"/>
    <s v="Chuyển khoản Ngân Hàng"/>
    <s v="Ngân hàng hoặc Ví khác"/>
    <s v="HOANG THAO NGAN chuyen tien cf muoi.CT tu 0986037476 MBBANK IBFT tai MB"/>
    <s v="cfmuoiduonglang"/>
    <x v="7"/>
  </r>
  <r>
    <s v="02-09-2025 03:17:50"/>
    <s v="970454_V09025245IBT1eWK1ASAC744621"/>
    <s v="970454_V09025245IBT1eWK1ASAC744621"/>
    <n v="99474706698"/>
    <s v="Thành công"/>
    <s v="NGUYEN TRAN QUOC TRUNG"/>
    <s v=""/>
    <s v="Chuyển khoản"/>
    <n v="20000"/>
    <s v=""/>
    <s v="QR Code tĩnh đa năng"/>
    <s v="Chuyển khoản Ngân Hàng"/>
    <s v="Ngân hàng hoặc Ví khác"/>
    <s v="NGUYEN TRAN QUOC TRUNG Chuyen tien.CT tu 8892104319 NGUYEN TRAN QUOC TRUNG  tai BIDV"/>
    <s v="chulong67hg"/>
    <x v="4"/>
  </r>
  <r>
    <s v="02-09-2025 03:08:32"/>
    <s v="qrc-MOMOJQKW20230803-fc5aa517-3d9e-4574-af64-94a7434719b4"/>
    <s v="qrc-MOMOJQKW20230803-fc5aa517-3d9e-4574-af64-94a7434719b4"/>
    <n v="99475744071"/>
    <s v="Thành công"/>
    <s v="Nguyễn Văn Chúc"/>
    <s v="****2693"/>
    <s v="Thanh toán"/>
    <n v="40000"/>
    <s v=""/>
    <s v="QR Code tĩnh đa năng"/>
    <s v="Ví MoMo"/>
    <s v="Ví MoMo"/>
    <s v="Thanh toán cho  CÀ PHÊ MUỐI CHÚ LONG - 68 NGUYỄN HUỆ"/>
    <s v="chulong68"/>
    <x v="1"/>
  </r>
  <r>
    <s v="02-09-2025 02:48:13"/>
    <s v="970454_V09025245IBT1kJQFPLN9536949"/>
    <s v="970454_V09025245IBT1kJQFPLN9536949"/>
    <n v="99474000905"/>
    <s v="Thành công"/>
    <s v="NONG THI THAO"/>
    <s v=""/>
    <s v="Chuyển khoản"/>
    <n v="36000"/>
    <s v=""/>
    <s v="QR Code tĩnh đa năng"/>
    <s v="Chuyển khoản Ngân Hàng"/>
    <s v="Ngân hàng hoặc Ví khác"/>
    <s v="NONG THI THAO chuyen tien FT25246905098818.CT tu 2803208976 NONG THI THAO tai TCB"/>
    <s v="cfmuoiduonglang"/>
    <x v="7"/>
  </r>
  <r>
    <s v="02-09-2025 02:47:42"/>
    <s v="970454_V09025245IBT1kJQFPL5E536682"/>
    <s v="970454_V09025245IBT1kJQFPL5E536682"/>
    <n v="99474000851"/>
    <s v="Thành công"/>
    <s v="PHAN GIA VI"/>
    <s v=""/>
    <s v="Chuyển khoản"/>
    <n v="35000"/>
    <s v=""/>
    <s v="QR Code tĩnh đa năng"/>
    <s v="Chuyển khoản Ngân Hàng"/>
    <s v="Ngân hàng hoặc Ví khác"/>
    <s v="PHAN GIA VI chuyen tien FT25246571043482.CT tu 1131141156789 PHAN GIA VI tai TCB"/>
    <s v="cfmuoitrangbom"/>
    <x v="2"/>
  </r>
  <r>
    <s v="02-09-2025 02:34:01"/>
    <s v="qrc-MOMOJQKW20230803-afcdbd0d-8e7d-4461-9303-46caf16dedf8"/>
    <s v="qrc-MOMOJQKW20230803-afcdbd0d-8e7d-4461-9303-46caf16dedf8"/>
    <n v="99474822569"/>
    <s v="Thành công"/>
    <s v="Trần Phúc Duy"/>
    <s v="****8336"/>
    <s v="Thanh toán"/>
    <n v="52000"/>
    <s v=""/>
    <s v="QR Code tĩnh đa năng"/>
    <s v="Ví MoMo"/>
    <s v="Ví MoMo"/>
    <s v="Thanh toán cho  CÀ PHÊ MUỐI CHÚ LONG CLASSIC"/>
    <s v="cfmuoichulongclassic"/>
    <x v="0"/>
  </r>
  <r>
    <s v="02-09-2025 02:15:34"/>
    <s v="970454_V09025245IBT1aWWS1JKQ331170"/>
    <s v="970454_V09025245IBT1aWWS1JKQ331170"/>
    <n v="99472463562"/>
    <s v="Thành công"/>
    <s v="VU KHAC HUNG"/>
    <s v=""/>
    <s v="Chuyển khoản"/>
    <n v="100000"/>
    <s v=""/>
    <s v="QR Code tĩnh đa năng"/>
    <s v="Chuyển khoản Ngân Hàng"/>
    <s v="Ngân hàng hoặc Ví khác"/>
    <s v="HUNG KHAC VU chuyen tien.CT tu 180704070004083 VU KHAC HUNG tai HDB"/>
    <s v="cfmuoitrangbom"/>
    <x v="2"/>
  </r>
  <r>
    <s v="02-09-2025 01:55:20"/>
    <s v="970454_V09025245IBT1dWLMD5HV034078"/>
    <s v="970454_V09025245IBT1dWLMD5HV034078"/>
    <n v="99472461660"/>
    <s v="Thành công"/>
    <s v="MBBANK IBFT"/>
    <s v=""/>
    <s v="Chuyển khoản"/>
    <n v="75000"/>
    <s v=""/>
    <s v="QR Code tĩnh đa năng"/>
    <s v="Chuyển khoản Ngân Hàng"/>
    <s v="Ngân hàng hoặc Ví khác"/>
    <s v="NGUYEN LE YEN PHUONG chuyen tien.CT tu 590303221311 MBBANK IBFT tai MB"/>
    <s v="chulong67hg"/>
    <x v="4"/>
  </r>
  <r>
    <s v="02-09-2025 01:49:35"/>
    <s v="970454_V09025245IBT1dWLMDSA5033991"/>
    <s v="970454_V09025245IBT1dWLMDSA5033991"/>
    <n v="99471467993"/>
    <s v="Thành công"/>
    <s v="MBBANK IBFT"/>
    <s v=""/>
    <s v="Chuyển khoản"/>
    <n v="18000"/>
    <s v=""/>
    <s v="QR Code tĩnh đa năng"/>
    <s v="Chuyển khoản Ngân Hàng"/>
    <s v="Ngân hàng hoặc Ví khác"/>
    <s v="LE THI KIM NGAN chuyen tien.CT tu 0384916812 MBBANK IBFT tai MB"/>
    <s v="chulong67hg"/>
    <x v="4"/>
  </r>
  <r>
    <s v="02-09-2025 01:10:56"/>
    <s v="970454_V09025245BFTVG2AW54JH830262"/>
    <s v="970454_V09025245BFTVG2AW54JH830262"/>
    <n v="99470522994"/>
    <s v="Thành công"/>
    <s v="LE THANH TUNG"/>
    <s v=""/>
    <s v="Chuyển khoản"/>
    <n v="25000"/>
    <s v=""/>
    <s v="QR Code tĩnh đa năng"/>
    <s v="Chuyển khoản Ngân Hàng"/>
    <s v="Ngân hàng hoặc Ví khác"/>
    <s v="MBVCB.10763505087.5245BFTVG2AW54JH.LE THANH TUNG chuyen tien.CT tu 0721000653746 LE THANH TUNG toi 99MM24302M71003927 MOMO_CA PHE MUOI CHU LONG tai BVBank"/>
    <s v="chulong68"/>
    <x v="1"/>
  </r>
  <r>
    <s v="02-09-2025 01:10:08"/>
    <s v="qrc-MOMOJQKW20230803-e948632a-3d6d-4a8f-8787-7dab80791caf"/>
    <s v="qrc-MOMOJQKW20230803-e948632a-3d6d-4a8f-8787-7dab80791caf"/>
    <n v="99471944015"/>
    <s v="Thành công"/>
    <s v="Nguyễn Tuấn Hy"/>
    <s v="****7617"/>
    <s v="Thanh toán"/>
    <n v="40000"/>
    <s v=""/>
    <s v="QR Code tĩnh đa năng"/>
    <s v="Ví MoMo"/>
    <s v="Ví MoMo"/>
    <s v="Thanh toán cho  CÀ PHÊ MUỐI CHÚ LONG - 68 NGUYỄN HUỆ"/>
    <s v="chulong68"/>
    <x v="1"/>
  </r>
  <r>
    <s v="02-09-2025 01:02:10"/>
    <s v="qrc-MOMOJQKW20230803-7f2c920a-f004-477f-b88d-b3a782fb4237"/>
    <s v="qrc-MOMOJQKW20230803-7f2c920a-f004-477f-b88d-b3a782fb4237"/>
    <n v="99471563977"/>
    <s v="Thành công"/>
    <s v="Trần Thị Ngọc Ánh"/>
    <s v="****3224"/>
    <s v="Thanh toán"/>
    <n v="17000"/>
    <s v=""/>
    <s v="QR Code tĩnh đa năng"/>
    <s v="Ví MoMo"/>
    <s v="Ví MoMo"/>
    <s v="Thanh toán cho  CÀ PHÊ MUỐI CHÚ LONG - 67 HẬU GIANG"/>
    <s v="chulong67hg"/>
    <x v="4"/>
  </r>
  <r>
    <s v="02-09-2025 01:00:07"/>
    <s v="970454_V09025245IBT1kJQFMA29455215"/>
    <s v="970454_V09025245IBT1kJQFMA29455215"/>
    <n v="99470521365"/>
    <s v="Thành công"/>
    <s v="VND-TGTT-HUYNH DINH VIEN"/>
    <s v=""/>
    <s v="Chuyển khoản"/>
    <n v="25000"/>
    <s v=""/>
    <s v="QR Code tĩnh đa năng"/>
    <s v="Chuyển khoản Ngân Hàng"/>
    <s v="Ngân hàng hoặc Ví khác"/>
    <s v="HUYNH DINH VIEN chuyen tien FT25246824907445.CT tu 19073719039012 VND-TGTT-HUYNH DINH VIEN tai TCB"/>
    <s v="chulong67hg"/>
    <x v="4"/>
  </r>
  <r>
    <s v="02-09-2025 00:59:37"/>
    <s v="qrc-MOMOJQKW20230803-faff2209-40bb-4615-82bd-9eef3555067b"/>
    <s v="qrc-MOMOJQKW20230803-faff2209-40bb-4615-82bd-9eef3555067b"/>
    <n v="99471553494"/>
    <s v="Thành công"/>
    <s v="Ninh Lê Hồng Ngọc"/>
    <s v="****6919"/>
    <s v="Thanh toán"/>
    <n v="20000"/>
    <s v=""/>
    <s v="QR Code tĩnh đa năng"/>
    <s v="Ví MoMo"/>
    <s v="Ví MoMo"/>
    <s v="Thanh toán cho  CÀ PHÊ MUỐI CHÚ LONG - 67 HẬU GIANG"/>
    <s v="chulong67hg"/>
    <x v="4"/>
  </r>
  <r>
    <s v="02-09-2025 00:56:32"/>
    <s v="970454_61625MBJL1348063"/>
    <s v="970454_61625MBJL1348063"/>
    <n v="99470520774"/>
    <s v="Thành công"/>
    <s v="MOMO_CA PHE MUOI CHU LONG"/>
    <s v=""/>
    <s v="Chuyển khoản"/>
    <n v="78000"/>
    <s v=""/>
    <s v="QR Code tĩnh đa năng"/>
    <s v="Chuyển khoản Ngân Hàng"/>
    <s v="Ngân hàng hoặc Ví khác"/>
    <s v="ZPBV7466M9DNE4 Han dung Zalopay chuyen tien"/>
    <s v="chulong67hg"/>
    <x v="4"/>
  </r>
  <r>
    <s v="02-09-2025 00:33:20"/>
    <s v="970454_V09025245IBT1dWLM15D5913614"/>
    <s v="970454_V09025245IBT1dWLM15D5913614"/>
    <n v="99468864504"/>
    <s v="Thành công"/>
    <s v="MBBANK IBFT"/>
    <s v=""/>
    <s v="Chuyển khoản"/>
    <n v="25000"/>
    <s v=""/>
    <s v="QR Code tĩnh đa năng"/>
    <s v="Chuyển khoản Ngân Hàng"/>
    <s v="Ngân hàng hoặc Ví khác"/>
    <s v="VU THI VAN chuyen tien.CT tu 0922650868 MBBANK IBFT tai MB"/>
    <s v="chulong68"/>
    <x v="1"/>
  </r>
  <r>
    <s v="02-09-2025 00:29:06"/>
    <s v="970454_V09025245IBT1iWM3SXXK949698"/>
    <s v="970454_V09025245IBT1iWM3SXXK949698"/>
    <n v="99468863656"/>
    <s v="Thành công"/>
    <s v="NGUYEN VAN THANH DIEN"/>
    <s v=""/>
    <s v="Chuyển khoản"/>
    <n v="20000"/>
    <s v=""/>
    <s v="QR Code tĩnh đa năng"/>
    <s v="Chuyển khoản Ngân Hàng"/>
    <s v="Ngân hàng hoặc Ví khác"/>
    <s v="chuyen tien QR.CT tu 10000681990 NGUYEN VAN THANH DIEN tai TPBank"/>
    <s v="chulong68"/>
    <x v="1"/>
  </r>
  <r>
    <s v="02-09-2025 00:28:10"/>
    <s v="970454_V09025245BFTVG2AWPXH3767173"/>
    <s v="970454_V09025245BFTVG2AWPXH3767173"/>
    <n v="99468863467"/>
    <s v="Thành công"/>
    <s v="NGUYEN HUY TRUONG"/>
    <s v=""/>
    <s v="Chuyển khoản"/>
    <n v="25000"/>
    <s v=""/>
    <s v="QR Code tĩnh đa năng"/>
    <s v="Chuyển khoản Ngân Hàng"/>
    <s v="Ngân hàng hoặc Ví khác"/>
    <s v="MBVCB.10763410727.5245BFTVG2AWPXH3.NGUYEN HUY TRUONG chuyen tien.CT tu 1046467836 NGUYEN HUY TRUONG toi 99MM24302M71003927 MOMO_CA PHE MUOI CHU LONG tai BVBank"/>
    <s v="chulong68"/>
    <x v="1"/>
  </r>
  <r>
    <s v="02-09-2025 00:27:37"/>
    <s v="970454_V09025245IBT1dWLM1QBC903131"/>
    <s v="970454_V09025245IBT1dWLM1QBC903131"/>
    <n v="99468863336"/>
    <s v="Thành công"/>
    <s v="MBBANK IBFT"/>
    <s v=""/>
    <s v="Chuyển khoản"/>
    <n v="115000"/>
    <s v=""/>
    <s v="QR Code tĩnh đa năng"/>
    <s v="Chuyển khoản Ngân Hàng"/>
    <s v="Ngân hàng hoặc Ví khác"/>
    <s v="PHAN TRAN CHANH chuyen tien.CT tu 5516082000 MBBANK IBFT tai MB"/>
    <s v="chulong67hg"/>
    <x v="4"/>
  </r>
  <r>
    <s v="02-09-2025 00:18:31"/>
    <s v="970454_V09025245IBT1kJQFS3HQ404353"/>
    <s v="970454_V09025245IBT1kJQFS3HQ404353"/>
    <n v="99468006265"/>
    <s v="Thành công"/>
    <s v="VND-TGTT-TRAN DUC DONG"/>
    <s v=""/>
    <s v="Chuyển khoản"/>
    <n v="45000"/>
    <s v=""/>
    <s v="QR Code tĩnh đa năng"/>
    <s v="Chuyển khoản Ngân Hàng"/>
    <s v="Ngân hàng hoặc Ví khác"/>
    <s v="TRAN DUC DONG chuyen tien FT25246817334500.CT tu 10621919792011 VND-TGTT-TRAN DUC DONG tai TCB"/>
    <s v="chulong67hg"/>
    <x v="4"/>
  </r>
  <r>
    <m/>
    <m/>
    <m/>
    <m/>
    <m/>
    <m/>
    <m/>
    <m/>
    <m/>
    <m/>
    <m/>
    <m/>
    <m/>
    <m/>
    <m/>
    <x v="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">
  <r>
    <s v="2025-09-02 06:23:09"/>
    <s v="100592"/>
    <x v="0"/>
    <s v="56869830"/>
    <s v="Thành công"/>
    <s v="58000"/>
    <s v="9000"/>
    <s v="X"/>
    <s v="0"/>
    <s v="0"/>
    <s v=""/>
    <s v="49000"/>
    <s v="12250"/>
    <s v="0"/>
    <s v="0"/>
    <n v="36750"/>
  </r>
  <r>
    <s v="2025-09-02 06:55:34"/>
    <s v="100592"/>
    <x v="0"/>
    <s v="56870050"/>
    <s v="Thành công"/>
    <s v="154000"/>
    <s v="42000"/>
    <s v="X"/>
    <s v="0"/>
    <s v="0"/>
    <s v=""/>
    <s v="112000"/>
    <s v="28000"/>
    <s v="0"/>
    <s v="0"/>
    <n v="84000"/>
  </r>
  <r>
    <s v="2025-09-02 07:39:06"/>
    <s v="100592"/>
    <x v="0"/>
    <s v="56870574"/>
    <s v="Thành công"/>
    <s v="88000"/>
    <s v="16000"/>
    <s v="X"/>
    <s v="0"/>
    <s v="0"/>
    <s v=""/>
    <s v="72000"/>
    <s v="18000"/>
    <s v="0"/>
    <s v="0"/>
    <n v="54000"/>
  </r>
  <r>
    <s v="2025-09-02 07:46:42"/>
    <s v="100592"/>
    <x v="0"/>
    <s v="56870703"/>
    <s v="Thành công"/>
    <s v="116000"/>
    <s v="28000"/>
    <s v="X"/>
    <s v="0"/>
    <s v="0"/>
    <s v=""/>
    <s v="88000"/>
    <s v="22000"/>
    <s v="0"/>
    <s v="0"/>
    <n v="66000"/>
  </r>
  <r>
    <s v="2025-09-02 08:23:28"/>
    <s v="100592"/>
    <x v="0"/>
    <s v="56871417"/>
    <s v="Thành công"/>
    <s v="160000"/>
    <s v="42000"/>
    <s v="X"/>
    <s v="0"/>
    <s v="0"/>
    <s v=""/>
    <s v="118000"/>
    <s v="29500"/>
    <s v="0"/>
    <s v="0"/>
    <n v="88500"/>
  </r>
  <r>
    <s v="2025-09-02 09:36:18"/>
    <s v="100592"/>
    <x v="0"/>
    <s v="56873594"/>
    <s v="Thành công"/>
    <s v="166000"/>
    <s v="42000"/>
    <s v="X"/>
    <s v="0"/>
    <s v="0"/>
    <s v=""/>
    <s v="124000"/>
    <s v="31000"/>
    <s v="0"/>
    <s v="0"/>
    <n v="93000"/>
  </r>
  <r>
    <s v="2025-09-02 09:42:52"/>
    <s v="100592"/>
    <x v="0"/>
    <s v="56873865"/>
    <s v="Thành công"/>
    <s v="123000"/>
    <s v="28000"/>
    <s v="X"/>
    <s v="0"/>
    <s v="0"/>
    <s v=""/>
    <s v="95000"/>
    <s v="23750"/>
    <s v="0"/>
    <s v="0"/>
    <n v="71250"/>
  </r>
  <r>
    <s v="2025-09-02 11:45:19"/>
    <s v="100592"/>
    <x v="0"/>
    <s v="56884107"/>
    <s v="Thành công"/>
    <s v="58000"/>
    <s v="9000"/>
    <s v="X"/>
    <s v="0"/>
    <s v="0"/>
    <s v=""/>
    <s v="49000"/>
    <s v="12250"/>
    <s v="0"/>
    <s v="0"/>
    <n v="36750"/>
  </r>
  <r>
    <s v="2025-09-02 12:43:06"/>
    <s v="100592"/>
    <x v="0"/>
    <s v="56890672"/>
    <s v="Thành công"/>
    <s v="243500"/>
    <s v="54000"/>
    <s v="X"/>
    <s v="0"/>
    <s v="0"/>
    <s v=""/>
    <s v="189500"/>
    <s v="47375"/>
    <s v="0"/>
    <s v="0"/>
    <n v="142125"/>
  </r>
  <r>
    <s v="2025-09-02 12:45:03"/>
    <s v="100592"/>
    <x v="0"/>
    <s v="56890888"/>
    <s v="Thành công"/>
    <s v="110000"/>
    <s v="28000"/>
    <s v="X"/>
    <s v="0"/>
    <s v="0"/>
    <s v=""/>
    <s v="82000"/>
    <s v="20500"/>
    <s v="0"/>
    <s v="0"/>
    <n v="61500"/>
  </r>
  <r>
    <s v="2025-09-02 13:35:59"/>
    <s v="100592"/>
    <x v="0"/>
    <s v="56895865"/>
    <s v="Thành công"/>
    <s v="58000"/>
    <s v="9000"/>
    <s v="X"/>
    <s v="0"/>
    <s v="0"/>
    <s v=""/>
    <s v="49000"/>
    <s v="12250"/>
    <s v="0"/>
    <s v="0"/>
    <n v="36750"/>
  </r>
  <r>
    <s v="2025-09-02 13:55:49"/>
    <s v="100592"/>
    <x v="0"/>
    <s v="56897550"/>
    <s v="Thành công"/>
    <s v="66000"/>
    <s v="9000"/>
    <s v="X"/>
    <s v="0"/>
    <s v="0"/>
    <s v=""/>
    <s v="57000"/>
    <s v="14250"/>
    <s v="0"/>
    <s v="0"/>
    <n v="42750"/>
  </r>
  <r>
    <s v="2025-09-02 16:23:29"/>
    <s v="100592"/>
    <x v="0"/>
    <s v="56908666"/>
    <s v="Thành công"/>
    <s v="58000"/>
    <s v="9000"/>
    <s v="X"/>
    <s v="0"/>
    <s v="0"/>
    <s v=""/>
    <s v="49000"/>
    <s v="12250"/>
    <s v="0"/>
    <s v="0"/>
    <n v="36750"/>
  </r>
  <r>
    <s v="2025-09-02 16:53:54"/>
    <s v="100592"/>
    <x v="0"/>
    <s v="56910753"/>
    <s v="Thành công"/>
    <s v="87000"/>
    <s v="14000"/>
    <s v="X"/>
    <s v="0"/>
    <s v="0"/>
    <s v=""/>
    <s v="73000"/>
    <s v="18250"/>
    <s v="0"/>
    <s v="0"/>
    <n v="54750"/>
  </r>
  <r>
    <s v="2025-09-02 17:53:05"/>
    <s v="100592"/>
    <x v="0"/>
    <s v="56915302"/>
    <s v="Thành công"/>
    <s v="58000"/>
    <s v="9000"/>
    <s v="X"/>
    <s v="0"/>
    <s v="0"/>
    <s v=""/>
    <s v="49000"/>
    <s v="12250"/>
    <s v="0"/>
    <s v="0"/>
    <n v="36750"/>
  </r>
  <r>
    <s v="2025-09-02 08:37:30"/>
    <s v="100593"/>
    <x v="1"/>
    <s v="56871748"/>
    <s v="Thành công"/>
    <s v="109000"/>
    <s v="28000"/>
    <s v="X"/>
    <s v="0"/>
    <s v="0"/>
    <s v=""/>
    <s v="81000"/>
    <s v="20250"/>
    <s v="0"/>
    <s v="0"/>
    <n v="60750"/>
  </r>
  <r>
    <s v="2025-09-02 10:12:47"/>
    <s v="100593"/>
    <x v="1"/>
    <s v="56875352"/>
    <s v="Thành công"/>
    <s v="22000"/>
    <s v="0"/>
    <s v=""/>
    <s v="0"/>
    <s v="0"/>
    <s v=""/>
    <s v="22000"/>
    <s v="5500"/>
    <s v="0"/>
    <s v="0"/>
    <n v="16500"/>
  </r>
  <r>
    <s v="2025-09-02 12:29:16"/>
    <s v="100593"/>
    <x v="1"/>
    <s v="56889201"/>
    <s v="Thành công"/>
    <s v="152000"/>
    <s v="42000"/>
    <s v="X"/>
    <s v="0"/>
    <s v="0"/>
    <s v=""/>
    <s v="110000"/>
    <s v="27500"/>
    <s v="0"/>
    <s v="0"/>
    <n v="82500"/>
  </r>
  <r>
    <s v="2025-09-02 08:19:53"/>
    <s v="100595"/>
    <x v="2"/>
    <s v="56871342"/>
    <s v="Thành công"/>
    <s v="51000"/>
    <s v="9000"/>
    <s v="X"/>
    <s v="0"/>
    <s v="0"/>
    <s v=""/>
    <s v="42000"/>
    <s v="10500"/>
    <s v="0"/>
    <s v="0"/>
    <n v="31500"/>
  </r>
  <r>
    <s v="2025-09-02 09:00:28"/>
    <s v="100595"/>
    <x v="2"/>
    <s v="56872336"/>
    <s v="Thành công"/>
    <s v="148500"/>
    <s v="28000"/>
    <s v="X"/>
    <s v="0"/>
    <s v="0"/>
    <s v=""/>
    <s v="120500"/>
    <s v="30125"/>
    <s v="0"/>
    <s v="0"/>
    <n v="90375"/>
  </r>
  <r>
    <s v="2025-09-02 09:06:38"/>
    <s v="100595"/>
    <x v="2"/>
    <s v="56872514"/>
    <s v="Thành công"/>
    <s v="44000"/>
    <s v="9000"/>
    <s v="X"/>
    <s v="0"/>
    <s v="0"/>
    <s v=""/>
    <s v="35000"/>
    <s v="8750"/>
    <s v="0"/>
    <s v="0"/>
    <n v="26250"/>
  </r>
  <r>
    <s v="2025-09-02 11:01:10"/>
    <s v="100595"/>
    <x v="2"/>
    <s v="56879179"/>
    <s v="Thành công"/>
    <s v="61500"/>
    <s v="9000"/>
    <s v="X"/>
    <s v="0"/>
    <s v="0"/>
    <s v=""/>
    <s v="52500"/>
    <s v="13125"/>
    <s v="0"/>
    <s v="0"/>
    <n v="39375"/>
  </r>
  <r>
    <s v="2025-09-02 13:36:38"/>
    <s v="100595"/>
    <x v="2"/>
    <s v="56895917"/>
    <s v="Thành công"/>
    <s v="130000"/>
    <s v="28000"/>
    <s v="X"/>
    <s v="0"/>
    <s v="0"/>
    <s v=""/>
    <s v="102000"/>
    <s v="25500"/>
    <s v="0"/>
    <s v="0"/>
    <n v="76500"/>
  </r>
  <r>
    <s v="2025-09-02 16:40:15"/>
    <s v="100595"/>
    <x v="2"/>
    <s v="56909825"/>
    <s v="Thành công"/>
    <s v="58000"/>
    <s v="9000"/>
    <s v="X"/>
    <s v="0"/>
    <s v="0"/>
    <s v=""/>
    <s v="49000"/>
    <s v="12250"/>
    <s v="0"/>
    <s v="0"/>
    <n v="36750"/>
  </r>
  <r>
    <s v="2025-09-02 17:25:44"/>
    <s v="100595"/>
    <x v="2"/>
    <s v="56913013"/>
    <s v="Thành công"/>
    <s v="29000"/>
    <s v="0"/>
    <s v=""/>
    <s v="0"/>
    <s v="0"/>
    <s v=""/>
    <s v="29000"/>
    <s v="7250"/>
    <s v="0"/>
    <s v="0"/>
    <n v="21750"/>
  </r>
  <r>
    <s v="2025-09-02 07:58:03"/>
    <s v="100597"/>
    <x v="3"/>
    <s v="56870889"/>
    <s v="Thành công"/>
    <s v="101000"/>
    <s v="28000"/>
    <s v="X"/>
    <s v="0"/>
    <s v="0"/>
    <s v=""/>
    <s v="73000"/>
    <s v="18250"/>
    <s v="0"/>
    <s v="0"/>
    <n v="54750"/>
  </r>
  <r>
    <s v="2025-09-02 08:35:41"/>
    <s v="100597"/>
    <x v="3"/>
    <s v="56871703"/>
    <s v="Thành công"/>
    <s v="73000"/>
    <s v="16000"/>
    <s v="X"/>
    <s v="0"/>
    <s v="0"/>
    <s v=""/>
    <s v="57000"/>
    <s v="14250"/>
    <s v="0"/>
    <s v="0"/>
    <n v="42750"/>
  </r>
  <r>
    <s v="2025-09-02 10:06:16"/>
    <s v="100597"/>
    <x v="3"/>
    <s v="56874989"/>
    <s v="Thành công"/>
    <s v="123000"/>
    <s v="28000"/>
    <s v="X"/>
    <s v="0"/>
    <s v="0"/>
    <s v=""/>
    <s v="95000"/>
    <s v="23750"/>
    <s v="0"/>
    <s v="0"/>
    <n v="71250"/>
  </r>
  <r>
    <s v="2025-09-02 11:26:16"/>
    <s v="100597"/>
    <x v="3"/>
    <s v="56881978"/>
    <s v="Thành công"/>
    <s v="108000"/>
    <s v="28000"/>
    <s v="X"/>
    <s v="0"/>
    <s v="0"/>
    <s v=""/>
    <s v="80000"/>
    <s v="20000"/>
    <s v="0"/>
    <s v="0"/>
    <n v="60000"/>
  </r>
  <r>
    <s v="2025-09-02 11:54:22"/>
    <s v="100597"/>
    <x v="3"/>
    <s v="56885145"/>
    <s v="Thành công"/>
    <s v="44000"/>
    <s v="9000"/>
    <s v="X"/>
    <s v="0"/>
    <s v="0"/>
    <s v=""/>
    <s v="35000"/>
    <s v="8750"/>
    <s v="0"/>
    <s v="0"/>
    <n v="26250"/>
  </r>
  <r>
    <s v="2025-09-02 14:20:38"/>
    <s v="100597"/>
    <x v="3"/>
    <s v="56899618"/>
    <s v="Thành công"/>
    <s v="51000"/>
    <s v="9000"/>
    <s v="X"/>
    <s v="0"/>
    <s v="0"/>
    <s v=""/>
    <s v="42000"/>
    <s v="10500"/>
    <s v="0"/>
    <s v="0"/>
    <n v="31500"/>
  </r>
  <r>
    <s v="2025-09-02 15:09:56"/>
    <s v="100597"/>
    <x v="3"/>
    <s v="56903262"/>
    <s v="Thành công"/>
    <s v="116000"/>
    <s v="28000"/>
    <s v="X"/>
    <s v="0"/>
    <s v="0"/>
    <s v=""/>
    <s v="88000"/>
    <s v="22000"/>
    <s v="0"/>
    <s v="0"/>
    <n v="66000"/>
  </r>
  <r>
    <s v="2025-09-02 07:39:27"/>
    <s v="100598"/>
    <x v="4"/>
    <s v="56870579"/>
    <s v="Thành công"/>
    <s v="58000"/>
    <s v="9000"/>
    <s v="X"/>
    <s v="0"/>
    <s v="0"/>
    <s v=""/>
    <s v="49000"/>
    <s v="12250"/>
    <s v="0"/>
    <s v="0"/>
    <n v="36750"/>
  </r>
  <r>
    <s v="2025-09-02 07:49:05"/>
    <s v="100598"/>
    <x v="4"/>
    <s v="56870738"/>
    <s v="Thành công"/>
    <s v="58000"/>
    <s v="9000"/>
    <s v="X"/>
    <s v="0"/>
    <s v="0"/>
    <s v=""/>
    <s v="49000"/>
    <s v="12250"/>
    <s v="0"/>
    <s v="0"/>
    <n v="36750"/>
  </r>
  <r>
    <s v="2025-09-02 08:42:33"/>
    <s v="100598"/>
    <x v="4"/>
    <s v="56871874"/>
    <s v="Thành công"/>
    <s v="116000"/>
    <s v="28000"/>
    <s v="X"/>
    <s v="0"/>
    <s v="0"/>
    <s v=""/>
    <s v="88000"/>
    <s v="22000"/>
    <s v="0"/>
    <s v="0"/>
    <n v="66000"/>
  </r>
  <r>
    <s v="2025-09-02 09:02:39"/>
    <s v="100598"/>
    <x v="4"/>
    <s v="56872393"/>
    <s v="Thành công"/>
    <s v="83000"/>
    <s v="16000"/>
    <s v="X"/>
    <s v="0"/>
    <s v="0"/>
    <s v=""/>
    <s v="67000"/>
    <s v="16750"/>
    <s v="0"/>
    <s v="0"/>
    <n v="50250"/>
  </r>
  <r>
    <s v="2025-09-02 09:13:16"/>
    <s v="100598"/>
    <x v="4"/>
    <s v="56872718"/>
    <s v="Thành công"/>
    <s v="58000"/>
    <s v="9000"/>
    <s v="X"/>
    <s v="0"/>
    <s v="0"/>
    <s v=""/>
    <s v="49000"/>
    <s v="12250"/>
    <s v="0"/>
    <s v="0"/>
    <n v="36750"/>
  </r>
  <r>
    <s v="2025-09-02 09:15:58"/>
    <s v="100598"/>
    <x v="4"/>
    <s v="56872801"/>
    <s v="Thành công"/>
    <s v="61500"/>
    <s v="9000"/>
    <s v="X"/>
    <s v="0"/>
    <s v="0"/>
    <s v=""/>
    <s v="52500"/>
    <s v="13125"/>
    <s v="0"/>
    <s v="0"/>
    <n v="39375"/>
  </r>
  <r>
    <s v="2025-09-02 09:41:43"/>
    <s v="100598"/>
    <x v="4"/>
    <s v="56873819"/>
    <s v="Thành công"/>
    <s v="73000"/>
    <s v="16000"/>
    <s v="X"/>
    <s v="0"/>
    <s v="0"/>
    <s v=""/>
    <s v="57000"/>
    <s v="14250"/>
    <s v="0"/>
    <s v="0"/>
    <n v="42750"/>
  </r>
  <r>
    <s v="2025-09-02 09:46:41"/>
    <s v="100598"/>
    <x v="4"/>
    <s v="56874043"/>
    <s v="Thành công"/>
    <s v="44000"/>
    <s v="9000"/>
    <s v="X"/>
    <s v="0"/>
    <s v="0"/>
    <s v=""/>
    <s v="35000"/>
    <s v="8750"/>
    <s v="0"/>
    <s v="0"/>
    <n v="26250"/>
  </r>
  <r>
    <s v="2025-09-02 09:51:05"/>
    <s v="100598"/>
    <x v="4"/>
    <s v="56874231"/>
    <s v="Thành công"/>
    <s v="208000"/>
    <s v="54000"/>
    <s v="X"/>
    <s v="0"/>
    <s v="0"/>
    <s v=""/>
    <s v="154000"/>
    <s v="38500"/>
    <s v="0"/>
    <s v="0"/>
    <n v="115500"/>
  </r>
  <r>
    <s v="2025-09-02 09:53:43"/>
    <s v="100598"/>
    <x v="4"/>
    <s v="56874341"/>
    <s v="Thành công"/>
    <s v="83000"/>
    <s v="16000"/>
    <s v="X"/>
    <s v="0"/>
    <s v="0"/>
    <s v=""/>
    <s v="67000"/>
    <s v="16750"/>
    <s v="0"/>
    <s v="0"/>
    <n v="50250"/>
  </r>
  <r>
    <s v="2025-09-02 09:55:15"/>
    <s v="100598"/>
    <x v="4"/>
    <s v="56874420"/>
    <s v="Thành công"/>
    <s v="109000"/>
    <s v="28000"/>
    <s v="X"/>
    <s v="0"/>
    <s v="0"/>
    <s v=""/>
    <s v="81000"/>
    <s v="20250"/>
    <s v="0"/>
    <s v="0"/>
    <n v="60750"/>
  </r>
  <r>
    <s v="2025-09-02 09:57:53"/>
    <s v="100598"/>
    <x v="4"/>
    <s v="56874561"/>
    <s v="Thành công"/>
    <s v="58000"/>
    <s v="9000"/>
    <s v="X"/>
    <s v="0"/>
    <s v="0"/>
    <s v=""/>
    <s v="49000"/>
    <s v="12250"/>
    <s v="0"/>
    <s v="0"/>
    <n v="36750"/>
  </r>
  <r>
    <s v="2025-09-02 10:09:36"/>
    <s v="100598"/>
    <x v="4"/>
    <s v="56875182"/>
    <s v="Thành công"/>
    <s v="58000"/>
    <s v="9000"/>
    <s v="X"/>
    <s v="0"/>
    <s v="0"/>
    <s v=""/>
    <s v="49000"/>
    <s v="12250"/>
    <s v="0"/>
    <s v="0"/>
    <n v="36750"/>
  </r>
  <r>
    <s v="2025-09-02 10:10:51"/>
    <s v="100598"/>
    <x v="4"/>
    <s v="56875241"/>
    <s v="Thành công"/>
    <s v="58000"/>
    <s v="9000"/>
    <s v="X"/>
    <s v="0"/>
    <s v="0"/>
    <s v=""/>
    <s v="49000"/>
    <s v="12250"/>
    <s v="0"/>
    <s v="0"/>
    <n v="36750"/>
  </r>
  <r>
    <s v="2025-09-02 10:18:30"/>
    <s v="100598"/>
    <x v="4"/>
    <s v="56875717"/>
    <s v="Thành công"/>
    <s v="54500"/>
    <s v="9000"/>
    <s v="X"/>
    <s v="0"/>
    <s v="0"/>
    <s v=""/>
    <s v="45500"/>
    <s v="11375"/>
    <s v="0"/>
    <s v="0"/>
    <n v="34125"/>
  </r>
  <r>
    <s v="2025-09-02 10:18:48"/>
    <s v="100598"/>
    <x v="4"/>
    <s v="56875748"/>
    <s v="Thành công"/>
    <s v="87000"/>
    <s v="9000"/>
    <s v="X"/>
    <s v="0"/>
    <s v="0"/>
    <s v=""/>
    <s v="78000"/>
    <s v="19500"/>
    <s v="0"/>
    <s v="0"/>
    <n v="58500"/>
  </r>
  <r>
    <s v="2025-09-02 10:27:51"/>
    <s v="100598"/>
    <x v="4"/>
    <s v="56876378"/>
    <s v="Thành công"/>
    <s v="58000"/>
    <s v="9000"/>
    <s v="X"/>
    <s v="0"/>
    <s v="0"/>
    <s v=""/>
    <s v="49000"/>
    <s v="12250"/>
    <s v="0"/>
    <s v="0"/>
    <n v="36750"/>
  </r>
  <r>
    <s v="2025-09-02 11:03:32"/>
    <s v="100598"/>
    <x v="4"/>
    <s v="56879414"/>
    <s v="Thành công"/>
    <s v="65000"/>
    <s v="9000"/>
    <s v="X"/>
    <s v="0"/>
    <s v="0"/>
    <s v=""/>
    <s v="56000"/>
    <s v="14000"/>
    <s v="0"/>
    <s v="0"/>
    <n v="42000"/>
  </r>
  <r>
    <s v="2025-09-02 11:07:51"/>
    <s v="100598"/>
    <x v="4"/>
    <s v="56879904"/>
    <s v="Thành công"/>
    <s v="47000"/>
    <s v="9000"/>
    <s v="X"/>
    <s v="0"/>
    <s v="0"/>
    <s v=""/>
    <s v="38000"/>
    <s v="9500"/>
    <s v="0"/>
    <s v="0"/>
    <n v="28500"/>
  </r>
  <r>
    <s v="2025-09-02 12:21:53"/>
    <s v="100598"/>
    <x v="4"/>
    <s v="56888382"/>
    <s v="Thành công"/>
    <s v="54000"/>
    <s v="8000"/>
    <s v="X"/>
    <s v="0"/>
    <s v="0"/>
    <s v=""/>
    <s v="46000"/>
    <s v="11500"/>
    <s v="0"/>
    <s v="0"/>
    <n v="34500"/>
  </r>
  <r>
    <s v="2025-09-02 13:01:14"/>
    <s v="100598"/>
    <x v="4"/>
    <s v="56892484"/>
    <s v="Thành công"/>
    <s v="65000"/>
    <s v="9000"/>
    <s v="X"/>
    <s v="0"/>
    <s v="0"/>
    <s v=""/>
    <s v="56000"/>
    <s v="14000"/>
    <s v="0"/>
    <s v="0"/>
    <n v="42000"/>
  </r>
  <r>
    <s v="2025-09-02 14:00:37"/>
    <s v="100598"/>
    <x v="4"/>
    <s v="56897937"/>
    <s v="Thành công"/>
    <s v="145000"/>
    <s v="28000"/>
    <s v="X"/>
    <s v="0"/>
    <s v="0"/>
    <s v=""/>
    <s v="117000"/>
    <s v="29250"/>
    <s v="0"/>
    <s v="0"/>
    <n v="87750"/>
  </r>
  <r>
    <s v="2025-09-02 08:10:57"/>
    <s v="100599"/>
    <x v="5"/>
    <s v="56871150"/>
    <s v="Thành công"/>
    <s v="109000"/>
    <s v="28000"/>
    <s v="X"/>
    <s v="0"/>
    <s v="0"/>
    <s v=""/>
    <s v="81000"/>
    <s v="20250"/>
    <s v="0"/>
    <s v="0"/>
    <n v="60750"/>
  </r>
  <r>
    <s v="2025-09-02 14:25:22"/>
    <s v="100599"/>
    <x v="5"/>
    <s v="56900053"/>
    <s v="Thành công"/>
    <s v="72000"/>
    <s v="14000"/>
    <s v="X"/>
    <s v="0"/>
    <s v="0"/>
    <s v=""/>
    <s v="58000"/>
    <s v="14500"/>
    <s v="0"/>
    <s v="0"/>
    <n v="43500"/>
  </r>
  <r>
    <s v="2025-09-02 08:29:14"/>
    <s v="100600"/>
    <x v="6"/>
    <s v="56871562"/>
    <s v="Thành công"/>
    <s v="160000"/>
    <s v="42000"/>
    <s v="X"/>
    <s v="0"/>
    <s v="0"/>
    <s v=""/>
    <s v="118000"/>
    <s v="29500"/>
    <s v="0"/>
    <s v="0"/>
    <n v="88500"/>
  </r>
  <r>
    <s v="2025-09-02 08:39:41"/>
    <s v="100600"/>
    <x v="6"/>
    <s v="56871798"/>
    <s v="Thành công"/>
    <s v="87000"/>
    <s v="16000"/>
    <s v="X"/>
    <s v="0"/>
    <s v="0"/>
    <s v=""/>
    <s v="71000"/>
    <s v="17750"/>
    <s v="0"/>
    <s v="0"/>
    <n v="53250"/>
  </r>
  <r>
    <s v="2025-09-02 08:47:48"/>
    <s v="100600"/>
    <x v="6"/>
    <s v="56871996"/>
    <s v="Thành công"/>
    <s v="116000"/>
    <s v="28000"/>
    <s v="X"/>
    <s v="0"/>
    <s v="0"/>
    <s v=""/>
    <s v="88000"/>
    <s v="22000"/>
    <s v="0"/>
    <s v="0"/>
    <n v="66000"/>
  </r>
  <r>
    <s v="2025-09-02 09:29:55"/>
    <s v="100600"/>
    <x v="6"/>
    <s v="56873320"/>
    <s v="Thành công"/>
    <s v="72000"/>
    <s v="16000"/>
    <s v="X"/>
    <s v="0"/>
    <s v="0"/>
    <s v=""/>
    <s v="56000"/>
    <s v="14000"/>
    <s v="0"/>
    <s v="0"/>
    <n v="42000"/>
  </r>
  <r>
    <s v="2025-09-02 09:56:04"/>
    <s v="100600"/>
    <x v="6"/>
    <s v="56874452"/>
    <s v="Thành công"/>
    <s v="130000"/>
    <s v="28000"/>
    <s v="X"/>
    <s v="0"/>
    <s v="0"/>
    <s v=""/>
    <s v="102000"/>
    <s v="25500"/>
    <s v="0"/>
    <s v="0"/>
    <n v="76500"/>
  </r>
  <r>
    <s v="2025-09-02 10:56:40"/>
    <s v="100600"/>
    <x v="6"/>
    <s v="56878779"/>
    <s v="Thành công"/>
    <s v="87000"/>
    <s v="16000"/>
    <s v="X"/>
    <s v="0"/>
    <s v="0"/>
    <s v=""/>
    <s v="71000"/>
    <s v="17750"/>
    <s v="0"/>
    <s v="0"/>
    <n v="53250"/>
  </r>
  <r>
    <s v="2025-09-02 11:40:23"/>
    <s v="100600"/>
    <x v="6"/>
    <s v="56883551"/>
    <s v="Thành công"/>
    <s v="58000"/>
    <s v="9000"/>
    <s v="X"/>
    <s v="0"/>
    <s v="0"/>
    <s v=""/>
    <s v="49000"/>
    <s v="12250"/>
    <s v="0"/>
    <s v="0"/>
    <n v="36750"/>
  </r>
  <r>
    <s v="2025-09-02 12:13:57"/>
    <s v="100600"/>
    <x v="6"/>
    <s v="56887404"/>
    <s v="Thành công"/>
    <s v="58000"/>
    <s v="8000"/>
    <s v="X"/>
    <s v="0"/>
    <s v="0"/>
    <s v=""/>
    <s v="50000"/>
    <s v="12500"/>
    <s v="0"/>
    <s v="0"/>
    <n v="37500"/>
  </r>
  <r>
    <s v="2025-09-02 19:48:55"/>
    <s v="100600"/>
    <x v="6"/>
    <s v="56929884"/>
    <s v="Thành công"/>
    <s v="54500"/>
    <s v="9000"/>
    <s v="X"/>
    <s v="0"/>
    <s v="0"/>
    <s v=""/>
    <s v="45500"/>
    <s v="11375"/>
    <s v="0"/>
    <s v="0"/>
    <n v="34125"/>
  </r>
  <r>
    <s v="2025-09-02 10:26:16"/>
    <s v="100603"/>
    <x v="7"/>
    <s v="56876252"/>
    <s v="Thành công"/>
    <s v="88000"/>
    <s v="16000"/>
    <s v="X"/>
    <s v="0"/>
    <s v="0"/>
    <s v=""/>
    <s v="72000"/>
    <s v="18000"/>
    <s v="0"/>
    <s v="0"/>
    <n v="54000"/>
  </r>
  <r>
    <s v="2025-09-02 11:27:34"/>
    <s v="100603"/>
    <x v="7"/>
    <s v="56882132"/>
    <s v="Thành công"/>
    <s v="100000"/>
    <s v="28000"/>
    <s v="X"/>
    <s v="0"/>
    <s v="0"/>
    <s v=""/>
    <s v="72000"/>
    <s v="18000"/>
    <s v="0"/>
    <s v="0"/>
    <n v="54000"/>
  </r>
  <r>
    <s v="2025-09-02 13:04:24"/>
    <s v="100603"/>
    <x v="7"/>
    <s v="56892791"/>
    <s v="Thành công"/>
    <s v="51000"/>
    <s v="8000"/>
    <s v="X"/>
    <s v="0"/>
    <s v="0"/>
    <s v=""/>
    <s v="43000"/>
    <s v="10750"/>
    <s v="0"/>
    <s v="0"/>
    <n v="32250"/>
  </r>
  <r>
    <s v="2025-09-02 13:27:50"/>
    <s v="100603"/>
    <x v="7"/>
    <s v="56895090"/>
    <s v="Thành công"/>
    <s v="58000"/>
    <s v="9000"/>
    <s v="X"/>
    <s v="0"/>
    <s v="0"/>
    <s v=""/>
    <s v="49000"/>
    <s v="12250"/>
    <s v="0"/>
    <s v="0"/>
    <n v="36750"/>
  </r>
  <r>
    <s v="2025-09-02 06:02:42"/>
    <s v="100604"/>
    <x v="8"/>
    <s v="56869716"/>
    <s v="Thành công"/>
    <s v="137000"/>
    <s v="28000"/>
    <s v="X"/>
    <s v="0"/>
    <s v="0"/>
    <s v=""/>
    <s v="109000"/>
    <s v="27250"/>
    <s v="0"/>
    <s v="0"/>
    <n v="81750"/>
  </r>
  <r>
    <s v="2025-09-02 07:47:15"/>
    <s v="100604"/>
    <x v="8"/>
    <s v="56870712"/>
    <s v="Thành công"/>
    <s v="164500"/>
    <s v="42000"/>
    <s v="X"/>
    <s v="0"/>
    <s v="0"/>
    <s v=""/>
    <s v="122500"/>
    <s v="30625"/>
    <s v="0"/>
    <s v="0"/>
    <n v="91875"/>
  </r>
  <r>
    <s v="2025-09-02 08:06:30"/>
    <s v="100604"/>
    <x v="8"/>
    <s v="56871069"/>
    <s v="Thành công"/>
    <s v="153000"/>
    <s v="42000"/>
    <s v="X"/>
    <s v="0"/>
    <s v="0"/>
    <s v=""/>
    <s v="111000"/>
    <s v="27750"/>
    <s v="0"/>
    <s v="0"/>
    <n v="83250"/>
  </r>
  <r>
    <s v="2025-09-02 08:39:15"/>
    <s v="100604"/>
    <x v="8"/>
    <s v="56871784"/>
    <s v="Thành công"/>
    <s v="154000"/>
    <s v="42000"/>
    <s v="X"/>
    <s v="0"/>
    <s v="0"/>
    <s v=""/>
    <s v="112000"/>
    <s v="28000"/>
    <s v="0"/>
    <s v="0"/>
    <n v="84000"/>
  </r>
  <r>
    <s v="2025-09-02 09:17:33"/>
    <s v="100604"/>
    <x v="8"/>
    <s v="56872850"/>
    <s v="Thành công"/>
    <s v="87000"/>
    <s v="16000"/>
    <s v="X"/>
    <s v="0"/>
    <s v="0"/>
    <s v=""/>
    <s v="71000"/>
    <s v="17750"/>
    <s v="0"/>
    <s v="0"/>
    <n v="53250"/>
  </r>
  <r>
    <s v="2025-09-02 11:02:56"/>
    <s v="100604"/>
    <x v="8"/>
    <s v="56879345"/>
    <s v="Thành công"/>
    <s v="87000"/>
    <s v="16000"/>
    <s v="X"/>
    <s v="0"/>
    <s v="0"/>
    <s v=""/>
    <s v="71000"/>
    <s v="17750"/>
    <s v="0"/>
    <s v="0"/>
    <n v="53250"/>
  </r>
  <r>
    <s v="2025-09-02 11:13:18"/>
    <s v="100604"/>
    <x v="8"/>
    <s v="56880544"/>
    <s v="Thành công"/>
    <s v="104500"/>
    <s v="22000"/>
    <s v="X"/>
    <s v="0"/>
    <s v="0"/>
    <s v=""/>
    <s v="82500"/>
    <s v="20625"/>
    <s v="0"/>
    <s v="0"/>
    <n v="61875"/>
  </r>
  <r>
    <s v="2025-09-02 12:00:34"/>
    <s v="100604"/>
    <x v="8"/>
    <s v="56885872"/>
    <s v="Thành công"/>
    <s v="90500"/>
    <s v="16000"/>
    <s v="X"/>
    <s v="0"/>
    <s v="0"/>
    <s v=""/>
    <s v="74500"/>
    <s v="18625"/>
    <s v="0"/>
    <s v="0"/>
    <n v="55875"/>
  </r>
  <r>
    <s v="2025-09-02 12:43:40"/>
    <s v="100604"/>
    <x v="8"/>
    <s v="56890738"/>
    <s v="Thành công"/>
    <s v="195000"/>
    <s v="42000"/>
    <s v="X"/>
    <s v="0"/>
    <s v="0"/>
    <s v=""/>
    <s v="153000"/>
    <s v="38250"/>
    <s v="0"/>
    <s v="0"/>
    <n v="114750"/>
  </r>
  <r>
    <s v="2025-09-02 14:46:30"/>
    <s v="100604"/>
    <x v="8"/>
    <s v="56901585"/>
    <s v="Thành công"/>
    <s v="87000"/>
    <s v="16000"/>
    <s v="X"/>
    <s v="0"/>
    <s v="0"/>
    <s v=""/>
    <s v="71000"/>
    <s v="17750"/>
    <s v="0"/>
    <s v="0"/>
    <n v="53250"/>
  </r>
  <r>
    <s v="2025-09-02 15:26:27"/>
    <s v="100604"/>
    <x v="8"/>
    <s v="56904536"/>
    <s v="Thành công"/>
    <s v="87000"/>
    <s v="16000"/>
    <s v="X"/>
    <s v="0"/>
    <s v="0"/>
    <s v=""/>
    <s v="71000"/>
    <s v="17750"/>
    <s v="0"/>
    <s v="0"/>
    <n v="53250"/>
  </r>
  <r>
    <s v="2025-09-02 13:43:44"/>
    <s v="100607"/>
    <x v="9"/>
    <s v="56896515"/>
    <s v="Thành công"/>
    <s v="203000"/>
    <s v="54000"/>
    <s v="X"/>
    <s v="0"/>
    <s v="0"/>
    <s v=""/>
    <s v="149000"/>
    <s v="37250"/>
    <s v="0"/>
    <s v="0"/>
    <n v="111750"/>
  </r>
  <r>
    <s v="2025-09-02 07:01:11"/>
    <s v="100608"/>
    <x v="10"/>
    <s v="56870096"/>
    <s v="Thành công"/>
    <s v="73000"/>
    <s v="16000"/>
    <s v="X"/>
    <s v="0"/>
    <s v="0"/>
    <s v=""/>
    <s v="57000"/>
    <s v="14250"/>
    <s v="0"/>
    <s v="0"/>
    <n v="42750"/>
  </r>
  <r>
    <s v="2025-09-02 08:29:25"/>
    <s v="100608"/>
    <x v="10"/>
    <s v="56871568"/>
    <s v="Thành công"/>
    <s v="203000"/>
    <s v="54000"/>
    <s v="X"/>
    <s v="0"/>
    <s v="0"/>
    <s v=""/>
    <s v="149000"/>
    <s v="37250"/>
    <s v="0"/>
    <s v="0"/>
    <n v="111750"/>
  </r>
  <r>
    <s v="2025-09-02 09:35:35"/>
    <s v="100608"/>
    <x v="10"/>
    <s v="56873555"/>
    <s v="Thành công"/>
    <s v="87000"/>
    <s v="16000"/>
    <s v="X"/>
    <s v="0"/>
    <s v="0"/>
    <s v=""/>
    <s v="71000"/>
    <s v="17750"/>
    <s v="0"/>
    <s v="0"/>
    <n v="53250"/>
  </r>
  <r>
    <s v="2025-09-02 11:09:15"/>
    <s v="100608"/>
    <x v="10"/>
    <s v="56880051"/>
    <s v="Thành công"/>
    <s v="29000"/>
    <s v="0"/>
    <s v=""/>
    <s v="0"/>
    <s v="0"/>
    <s v=""/>
    <s v="29000"/>
    <s v="7250"/>
    <s v="0"/>
    <s v="0"/>
    <n v="21750"/>
  </r>
  <r>
    <s v="2025-09-02 11:46:00"/>
    <s v="100608"/>
    <x v="10"/>
    <s v="56884197"/>
    <s v="Thành công"/>
    <s v="87000"/>
    <s v="14000"/>
    <s v="X"/>
    <s v="0"/>
    <s v="0"/>
    <s v=""/>
    <s v="73000"/>
    <s v="18250"/>
    <s v="0"/>
    <s v="0"/>
    <n v="54750"/>
  </r>
  <r>
    <s v="2025-09-02 11:46:16"/>
    <s v="100608"/>
    <x v="10"/>
    <s v="56884243"/>
    <s v="Thành công"/>
    <s v="61500"/>
    <s v="9000"/>
    <s v="X"/>
    <s v="0"/>
    <s v="0"/>
    <s v=""/>
    <s v="52500"/>
    <s v="13125"/>
    <s v="0"/>
    <s v="0"/>
    <n v="39375"/>
  </r>
  <r>
    <s v="2025-09-02 17:04:49"/>
    <s v="100608"/>
    <x v="10"/>
    <s v="56911503"/>
    <s v="Thành công"/>
    <s v="145000"/>
    <s v="28000"/>
    <s v="X"/>
    <s v="0"/>
    <s v="0"/>
    <s v=""/>
    <s v="117000"/>
    <s v="29250"/>
    <s v="0"/>
    <s v="0"/>
    <n v="87750"/>
  </r>
  <r>
    <s v="2025-09-02 17:11:06"/>
    <s v="100608"/>
    <x v="10"/>
    <s v="56911950"/>
    <s v="Thành công"/>
    <s v="154000"/>
    <s v="42000"/>
    <s v="X"/>
    <s v="0"/>
    <s v="0"/>
    <s v=""/>
    <s v="112000"/>
    <s v="28000"/>
    <s v="0"/>
    <s v="0"/>
    <n v="84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s v="2025-09-02 07:15:36"/>
    <s v="98945"/>
    <x v="0"/>
    <s v="56870252"/>
    <s v="Thành công"/>
    <s v="86000"/>
    <s v="16000"/>
    <s v="X"/>
    <s v="0"/>
    <s v="0"/>
    <s v=""/>
    <s v="70000"/>
    <s v="17500"/>
    <s v="0"/>
    <s v="0"/>
    <n v="52500"/>
  </r>
  <r>
    <s v="2025-09-02 09:33:15"/>
    <s v="98945"/>
    <x v="0"/>
    <s v="56873457"/>
    <s v="Thành công"/>
    <s v="181000"/>
    <s v="42000"/>
    <s v="X"/>
    <s v="0"/>
    <s v="0"/>
    <s v=""/>
    <s v="139000"/>
    <s v="34750"/>
    <s v="0"/>
    <s v="0"/>
    <n v="104250"/>
  </r>
  <r>
    <s v="2025-09-02 09:47:35"/>
    <s v="98945"/>
    <x v="0"/>
    <s v="56874088"/>
    <s v="Thành công"/>
    <s v="32500"/>
    <s v="0"/>
    <s v=""/>
    <s v="0"/>
    <s v="0"/>
    <s v=""/>
    <s v="32500"/>
    <s v="8125"/>
    <s v="0"/>
    <s v="0"/>
    <n v="24375"/>
  </r>
  <r>
    <s v="2025-09-02 10:02:05"/>
    <s v="98945"/>
    <x v="0"/>
    <s v="56874743"/>
    <s v="Thành công"/>
    <s v="87000"/>
    <s v="16000"/>
    <s v="X"/>
    <s v="0"/>
    <s v="0"/>
    <s v=""/>
    <s v="71000"/>
    <s v="17750"/>
    <s v="0"/>
    <s v="0"/>
    <n v="53250"/>
  </r>
  <r>
    <s v="2025-09-02 10:21:12"/>
    <s v="98945"/>
    <x v="0"/>
    <s v="56875930"/>
    <s v="Thành công"/>
    <s v="87000"/>
    <s v="14000"/>
    <s v="X"/>
    <s v="0"/>
    <s v="0"/>
    <s v=""/>
    <s v="73000"/>
    <s v="18250"/>
    <s v="0"/>
    <s v="0"/>
    <n v="54750"/>
  </r>
  <r>
    <s v="2025-09-02 10:34:22"/>
    <s v="98945"/>
    <x v="0"/>
    <s v="56876925"/>
    <s v="Thành công"/>
    <s v="224000"/>
    <s v="54000"/>
    <s v="X"/>
    <s v="0"/>
    <s v="0"/>
    <s v=""/>
    <s v="170000"/>
    <s v="42500"/>
    <s v="0"/>
    <s v="0"/>
    <n v="127500"/>
  </r>
  <r>
    <s v="2025-09-02 11:28:39"/>
    <s v="98945"/>
    <x v="0"/>
    <s v="56882242"/>
    <s v="Thành công"/>
    <s v="130000"/>
    <s v="28000"/>
    <s v="X"/>
    <s v="0"/>
    <s v="0"/>
    <s v=""/>
    <s v="102000"/>
    <s v="25500"/>
    <s v="0"/>
    <s v="0"/>
    <n v="76500"/>
  </r>
  <r>
    <s v="2025-09-02 12:31:41"/>
    <s v="98945"/>
    <x v="0"/>
    <s v="56889477"/>
    <s v="Thành công"/>
    <s v="72000"/>
    <s v="14000"/>
    <s v="X"/>
    <s v="0"/>
    <s v="0"/>
    <s v=""/>
    <s v="58000"/>
    <s v="14500"/>
    <s v="0"/>
    <s v="0"/>
    <n v="43500"/>
  </r>
  <r>
    <s v="2025-09-02 15:17:50"/>
    <s v="98945"/>
    <x v="0"/>
    <s v="56903875"/>
    <s v="Thành công"/>
    <s v="87000"/>
    <s v="16000"/>
    <s v="X"/>
    <s v="0"/>
    <s v="0"/>
    <s v=""/>
    <s v="71000"/>
    <s v="17750"/>
    <s v="0"/>
    <s v="0"/>
    <n v="53250"/>
  </r>
  <r>
    <s v="2025-09-02 15:43:45"/>
    <s v="98945"/>
    <x v="0"/>
    <s v="56905718"/>
    <s v="Thành công"/>
    <s v="72000"/>
    <s v="16000"/>
    <s v="X"/>
    <s v="0"/>
    <s v="0"/>
    <s v=""/>
    <s v="56000"/>
    <s v="14000"/>
    <s v="0"/>
    <s v="0"/>
    <n v="42000"/>
  </r>
  <r>
    <s v="2025-09-02 05:51:19"/>
    <s v="98946"/>
    <x v="1"/>
    <s v="56869695"/>
    <s v="Thành công"/>
    <s v="44000"/>
    <s v="9000"/>
    <s v="X"/>
    <s v="0"/>
    <s v="0"/>
    <s v=""/>
    <s v="35000"/>
    <s v="8750"/>
    <s v="0"/>
    <s v="0"/>
    <n v="26250"/>
  </r>
  <r>
    <s v="2025-09-02 09:22:37"/>
    <s v="98946"/>
    <x v="1"/>
    <s v="56873037"/>
    <s v="Thành công"/>
    <s v="60000"/>
    <s v="9000"/>
    <s v="X"/>
    <s v="0"/>
    <s v="0"/>
    <s v=""/>
    <s v="51000"/>
    <s v="12750"/>
    <s v="0"/>
    <s v="0"/>
    <n v="38250"/>
  </r>
  <r>
    <s v="2025-09-02 10:54:21"/>
    <s v="98946"/>
    <x v="1"/>
    <s v="56878601"/>
    <s v="Thành công"/>
    <s v="260000"/>
    <s v="70000"/>
    <s v="X"/>
    <s v="0"/>
    <s v="0"/>
    <s v=""/>
    <s v="190000"/>
    <s v="47500"/>
    <s v="0"/>
    <s v="0"/>
    <n v="142500"/>
  </r>
  <r>
    <s v="2025-09-02 12:55:41"/>
    <s v="98946"/>
    <x v="1"/>
    <s v="56891947"/>
    <s v="Thành công"/>
    <s v="60000"/>
    <s v="9000"/>
    <s v="X"/>
    <s v="0"/>
    <s v="0"/>
    <s v=""/>
    <s v="51000"/>
    <s v="12750"/>
    <s v="0"/>
    <s v="0"/>
    <n v="38250"/>
  </r>
  <r>
    <s v="2025-09-02 13:54:20"/>
    <s v="98946"/>
    <x v="1"/>
    <s v="56897428"/>
    <s v="Thành công"/>
    <s v="75000"/>
    <s v="16000"/>
    <s v="X"/>
    <s v="0"/>
    <s v="0"/>
    <s v=""/>
    <s v="59000"/>
    <s v="14750"/>
    <s v="0"/>
    <s v="0"/>
    <n v="44250"/>
  </r>
  <r>
    <s v="2025-09-02 16:20:09"/>
    <s v="98946"/>
    <x v="1"/>
    <s v="56908414"/>
    <s v="Thành công"/>
    <s v="97500"/>
    <s v="28000"/>
    <s v="X"/>
    <s v="0"/>
    <s v="0"/>
    <s v=""/>
    <s v="69500"/>
    <s v="17375"/>
    <s v="0"/>
    <s v="0"/>
    <n v="52125"/>
  </r>
  <r>
    <s v="2025-09-02 16:32:38"/>
    <s v="98946"/>
    <x v="1"/>
    <s v="56909288"/>
    <s v="Thành công"/>
    <s v="74000"/>
    <s v="16000"/>
    <s v="X"/>
    <s v="0"/>
    <s v="0"/>
    <s v=""/>
    <s v="58000"/>
    <s v="14500"/>
    <s v="0"/>
    <s v="0"/>
    <n v="43500"/>
  </r>
  <r>
    <s v="2025-09-02 23:08:09"/>
    <s v="98946"/>
    <x v="1"/>
    <s v="56952791"/>
    <s v="Thành công"/>
    <s v="64000"/>
    <s v="0"/>
    <s v=""/>
    <s v="0"/>
    <s v="0"/>
    <s v=""/>
    <s v="64000"/>
    <s v="16000"/>
    <s v="0"/>
    <s v="0"/>
    <n v="48000"/>
  </r>
  <r>
    <s v="2025-09-02 06:41:05"/>
    <s v="98947"/>
    <x v="2"/>
    <s v="56869939"/>
    <s v="Thành công"/>
    <s v="51000"/>
    <s v="9000"/>
    <s v="X"/>
    <s v="0"/>
    <s v="0"/>
    <s v=""/>
    <s v="42000"/>
    <s v="10500"/>
    <s v="0"/>
    <s v="0"/>
    <n v="31500"/>
  </r>
  <r>
    <s v="2025-09-02 07:15:44"/>
    <s v="98947"/>
    <x v="2"/>
    <s v="56870254"/>
    <s v="Thành công"/>
    <s v="149500"/>
    <s v="28000"/>
    <s v="X"/>
    <s v="0"/>
    <s v="0"/>
    <s v=""/>
    <s v="121500"/>
    <s v="30375"/>
    <s v="0"/>
    <s v="0"/>
    <n v="91125"/>
  </r>
  <r>
    <s v="2025-09-02 07:17:28"/>
    <s v="98947"/>
    <x v="2"/>
    <s v="56870277"/>
    <s v="Thành công"/>
    <s v="44000"/>
    <s v="9000"/>
    <s v="X"/>
    <s v="0"/>
    <s v="0"/>
    <s v=""/>
    <s v="35000"/>
    <s v="8750"/>
    <s v="0"/>
    <s v="0"/>
    <n v="26250"/>
  </r>
  <r>
    <s v="2025-09-02 07:54:19"/>
    <s v="98947"/>
    <x v="2"/>
    <s v="56870818"/>
    <s v="Thành công"/>
    <s v="58000"/>
    <s v="9000"/>
    <s v="X"/>
    <s v="0"/>
    <s v="0"/>
    <s v=""/>
    <s v="49000"/>
    <s v="12250"/>
    <s v="0"/>
    <s v="0"/>
    <n v="36750"/>
  </r>
  <r>
    <s v="2025-09-02 09:26:30"/>
    <s v="98947"/>
    <x v="2"/>
    <s v="56873188"/>
    <s v="Thành công"/>
    <s v="58000"/>
    <s v="9000"/>
    <s v="X"/>
    <s v="0"/>
    <s v="0"/>
    <s v=""/>
    <s v="49000"/>
    <s v="12250"/>
    <s v="0"/>
    <s v="0"/>
    <n v="36750"/>
  </r>
  <r>
    <s v="2025-09-02 09:40:23"/>
    <s v="98947"/>
    <x v="2"/>
    <s v="56873763"/>
    <s v="Thành công"/>
    <s v="88000"/>
    <s v="16000"/>
    <s v="X"/>
    <s v="0"/>
    <s v="0"/>
    <s v=""/>
    <s v="72000"/>
    <s v="18000"/>
    <s v="0"/>
    <s v="0"/>
    <n v="54000"/>
  </r>
  <r>
    <s v="2025-09-02 11:06:09"/>
    <s v="98947"/>
    <x v="2"/>
    <s v="56879709"/>
    <s v="Thành công"/>
    <s v="47000"/>
    <s v="9000"/>
    <s v="X"/>
    <s v="0"/>
    <s v="0"/>
    <s v=""/>
    <s v="38000"/>
    <s v="9500"/>
    <s v="0"/>
    <s v="0"/>
    <n v="28500"/>
  </r>
  <r>
    <s v="2025-09-02 11:43:02"/>
    <s v="98947"/>
    <x v="2"/>
    <s v="56883829"/>
    <s v="Thành công"/>
    <s v="44000"/>
    <s v="9000"/>
    <s v="X"/>
    <s v="0"/>
    <s v="0"/>
    <s v=""/>
    <s v="35000"/>
    <s v="8750"/>
    <s v="0"/>
    <s v="0"/>
    <n v="26250"/>
  </r>
  <r>
    <s v="2025-09-02 11:45:50"/>
    <s v="98947"/>
    <x v="2"/>
    <s v="56884176"/>
    <s v="Thành công"/>
    <s v="54000"/>
    <s v="9000"/>
    <s v="X"/>
    <s v="0"/>
    <s v="0"/>
    <s v=""/>
    <s v="45000"/>
    <s v="11250"/>
    <s v="0"/>
    <s v="0"/>
    <n v="33750"/>
  </r>
  <r>
    <s v="2025-09-02 12:00:07"/>
    <s v="98947"/>
    <x v="2"/>
    <s v="56885827"/>
    <s v="Thành công"/>
    <s v="94000"/>
    <s v="28000"/>
    <s v="X"/>
    <s v="0"/>
    <s v="0"/>
    <s v=""/>
    <s v="66000"/>
    <s v="16500"/>
    <s v="0"/>
    <s v="0"/>
    <n v="49500"/>
  </r>
  <r>
    <s v="2025-09-02 12:01:43"/>
    <s v="98947"/>
    <x v="2"/>
    <s v="56886005"/>
    <s v="Thành công"/>
    <s v="44000"/>
    <s v="9000"/>
    <s v="X"/>
    <s v="0"/>
    <s v="0"/>
    <s v=""/>
    <s v="35000"/>
    <s v="8750"/>
    <s v="0"/>
    <s v="0"/>
    <n v="26250"/>
  </r>
  <r>
    <s v="2025-09-02 18:13:33"/>
    <s v="98947"/>
    <x v="2"/>
    <s v="56917270"/>
    <s v="Thành công"/>
    <s v="112500"/>
    <s v="28000"/>
    <s v="X"/>
    <s v="0"/>
    <s v="0"/>
    <s v=""/>
    <s v="84500"/>
    <s v="21125"/>
    <s v="0"/>
    <s v="0"/>
    <n v="63375"/>
  </r>
  <r>
    <s v="2025-09-02 07:29:49"/>
    <s v="98949"/>
    <x v="3"/>
    <s v="56870443"/>
    <s v="Thành công"/>
    <s v="51000"/>
    <s v="9000"/>
    <s v="X"/>
    <s v="0"/>
    <s v="0"/>
    <s v=""/>
    <s v="42000"/>
    <s v="10500"/>
    <s v="0"/>
    <s v="0"/>
    <n v="31500"/>
  </r>
  <r>
    <s v="2025-09-02 08:58:05"/>
    <s v="98949"/>
    <x v="3"/>
    <s v="56872281"/>
    <s v="Thành công"/>
    <s v="116000"/>
    <s v="28000"/>
    <s v="X"/>
    <s v="0"/>
    <s v="0"/>
    <s v=""/>
    <s v="88000"/>
    <s v="22000"/>
    <s v="0"/>
    <s v="0"/>
    <n v="66000"/>
  </r>
  <r>
    <s v="2025-09-02 13:00:27"/>
    <s v="98949"/>
    <x v="3"/>
    <s v="56892402"/>
    <s v="Thành công"/>
    <s v="267000"/>
    <s v="70000"/>
    <s v="X"/>
    <s v="0"/>
    <s v="0"/>
    <s v=""/>
    <s v="197000"/>
    <s v="49250"/>
    <s v="0"/>
    <s v="0"/>
    <n v="147750"/>
  </r>
  <r>
    <s v="2025-09-02 13:32:17"/>
    <s v="98949"/>
    <x v="3"/>
    <s v="56895501"/>
    <s v="Thành công"/>
    <s v="73000"/>
    <s v="16000"/>
    <s v="X"/>
    <s v="0"/>
    <s v="0"/>
    <s v=""/>
    <s v="57000"/>
    <s v="14250"/>
    <s v="0"/>
    <s v="0"/>
    <n v="42750"/>
  </r>
  <r>
    <s v="2025-09-02 12:37:30"/>
    <s v="98952"/>
    <x v="4"/>
    <s v="56890082"/>
    <s v="Thành công"/>
    <s v="47000"/>
    <s v="8000"/>
    <s v="X"/>
    <s v="0"/>
    <s v="0"/>
    <s v=""/>
    <s v="39000"/>
    <s v="9750"/>
    <s v="0"/>
    <s v="0"/>
    <n v="29250"/>
  </r>
  <r>
    <s v="2025-09-02 15:32:33"/>
    <s v="98953"/>
    <x v="5"/>
    <s v="56904940"/>
    <s v="Thành công"/>
    <s v="51000"/>
    <s v="9000"/>
    <s v="X"/>
    <s v="0"/>
    <s v="0"/>
    <s v=""/>
    <s v="42000"/>
    <s v="10500"/>
    <s v="0"/>
    <s v="0"/>
    <n v="31500"/>
  </r>
  <r>
    <s v="2025-09-02 07:45:31"/>
    <s v="98954"/>
    <x v="6"/>
    <s v="56870681"/>
    <s v="Thành công"/>
    <s v="116000"/>
    <s v="28000"/>
    <s v="X"/>
    <s v="0"/>
    <s v="0"/>
    <s v=""/>
    <s v="88000"/>
    <s v="22000"/>
    <s v="0"/>
    <s v="0"/>
    <n v="66000"/>
  </r>
  <r>
    <s v="2025-09-02 08:01:17"/>
    <s v="98954"/>
    <x v="6"/>
    <s v="56870952"/>
    <s v="Thành công"/>
    <s v="66000"/>
    <s v="9000"/>
    <s v="X"/>
    <s v="0"/>
    <s v="0"/>
    <s v=""/>
    <s v="57000"/>
    <s v="14250"/>
    <s v="0"/>
    <s v="0"/>
    <n v="42750"/>
  </r>
  <r>
    <s v="2025-09-02 09:20:26"/>
    <s v="98954"/>
    <x v="6"/>
    <s v="56872962"/>
    <s v="Thành công"/>
    <s v="65000"/>
    <s v="9000"/>
    <s v="X"/>
    <s v="0"/>
    <s v="0"/>
    <s v=""/>
    <s v="56000"/>
    <s v="14000"/>
    <s v="0"/>
    <s v="0"/>
    <n v="42000"/>
  </r>
  <r>
    <s v="2025-09-02 09:56:29"/>
    <s v="98954"/>
    <x v="6"/>
    <s v="56874482"/>
    <s v="Thành công"/>
    <s v="73000"/>
    <s v="16000"/>
    <s v="X"/>
    <s v="0"/>
    <s v="0"/>
    <s v=""/>
    <s v="57000"/>
    <s v="14250"/>
    <s v="0"/>
    <s v="0"/>
    <n v="42750"/>
  </r>
  <r>
    <s v="2025-09-02 10:11:28"/>
    <s v="98954"/>
    <x v="6"/>
    <s v="56875279"/>
    <s v="Thành công"/>
    <s v="112500"/>
    <s v="28000"/>
    <s v="X"/>
    <s v="0"/>
    <s v="0"/>
    <s v=""/>
    <s v="84500"/>
    <s v="21125"/>
    <s v="0"/>
    <s v="0"/>
    <n v="63375"/>
  </r>
  <r>
    <s v="2025-09-02 12:44:30"/>
    <s v="98954"/>
    <x v="6"/>
    <s v="56890827"/>
    <s v="Thành công"/>
    <s v="97500"/>
    <s v="28000"/>
    <s v="X"/>
    <s v="0"/>
    <s v="0"/>
    <s v=""/>
    <s v="69500"/>
    <s v="17375"/>
    <s v="0"/>
    <s v="0"/>
    <n v="52125"/>
  </r>
  <r>
    <s v="2025-09-02 14:37:13"/>
    <s v="98954"/>
    <x v="6"/>
    <s v="56900946"/>
    <s v="Thành công"/>
    <s v="65000"/>
    <s v="8000"/>
    <s v="X"/>
    <s v="0"/>
    <s v="0"/>
    <s v=""/>
    <s v="57000"/>
    <s v="14250"/>
    <s v="0"/>
    <s v="0"/>
    <n v="42750"/>
  </r>
  <r>
    <s v="2025-09-02 18:55:23"/>
    <s v="98954"/>
    <x v="6"/>
    <s v="56922446"/>
    <s v="Thành công"/>
    <s v="29000"/>
    <s v="0"/>
    <s v=""/>
    <s v="0"/>
    <s v="0"/>
    <s v=""/>
    <s v="29000"/>
    <s v="7250"/>
    <s v="0"/>
    <s v="0"/>
    <n v="21750"/>
  </r>
  <r>
    <s v="2025-09-02 12:24:56"/>
    <s v="108069"/>
    <x v="7"/>
    <s v="56888721"/>
    <s v="Thành công"/>
    <s v="58000"/>
    <s v="9000"/>
    <s v="X"/>
    <s v="0"/>
    <s v="0"/>
    <s v=""/>
    <s v="49000"/>
    <s v="12250"/>
    <s v="0"/>
    <s v="0"/>
    <n v="36750"/>
  </r>
  <r>
    <s v="2025-09-02 18:14:56"/>
    <s v="108069"/>
    <x v="7"/>
    <s v="56917407"/>
    <s v="Thành công"/>
    <s v="126500"/>
    <s v="16000"/>
    <s v="X"/>
    <s v="0"/>
    <s v="0"/>
    <s v=""/>
    <s v="110500"/>
    <s v="27625"/>
    <s v="0"/>
    <s v="0"/>
    <n v="82875"/>
  </r>
  <r>
    <s v="2025-09-02 12:18:44"/>
    <s v="110649"/>
    <x v="8"/>
    <s v="56887994"/>
    <s v="Thành công"/>
    <s v="69000"/>
    <s v="9000"/>
    <s v="X"/>
    <s v="0"/>
    <s v="0"/>
    <s v=""/>
    <s v="60000"/>
    <s v="15000"/>
    <s v="0"/>
    <s v="0"/>
    <n v="45000"/>
  </r>
  <r>
    <s v="2025-09-02 13:13:30"/>
    <s v="110649"/>
    <x v="8"/>
    <s v="56893700"/>
    <s v="Thành công"/>
    <s v="50000"/>
    <s v="9000"/>
    <s v="X"/>
    <s v="0"/>
    <s v="0"/>
    <s v=""/>
    <s v="41000"/>
    <s v="10250"/>
    <s v="0"/>
    <s v="0"/>
    <n v="30750"/>
  </r>
  <r>
    <s v="2025-09-02 20:26:35"/>
    <s v="110649"/>
    <x v="8"/>
    <s v="56935042"/>
    <s v="Thành công"/>
    <s v="83000"/>
    <s v="16000"/>
    <s v="X"/>
    <s v="0"/>
    <s v="0"/>
    <s v=""/>
    <s v="67000"/>
    <s v="16750"/>
    <s v="0"/>
    <s v="0"/>
    <n v="502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1">
  <r>
    <n v="1"/>
    <s v="02-09-2025 22:41:23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7682924_250902003928444"/>
    <s v="250902003057559"/>
    <n v="18000"/>
    <n v="0"/>
    <n v="18000"/>
    <s v="Thành công"/>
    <s v="Cà Phê Muối Chú Long- Hùng Vương - Thanh toán đơn hàng #250902_1756827682924_250902003928444 - TRINH THI NGOC MAI chuyen tien.CT tu 26096668688 TRINH THI NGOC MAI tai VPBank"/>
    <s v="VPB"/>
    <m/>
    <s v=""/>
    <n v="0"/>
    <n v="0"/>
  </r>
  <r>
    <n v="2"/>
    <s v="02-09-2025 22:32:41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7161320_250902003904684"/>
    <s v="250902003042754"/>
    <n v="25000"/>
    <n v="0"/>
    <n v="25000"/>
    <s v="Thành công"/>
    <s v="Cà Phê Muối Chú Long- Hùng Vương - Thanh toán đơn hàng #250902_1756827161320_250902003904684 - PHAN HUU MINH NHAT chuyen tien.CT tu 012362258888 MBBANK IBFT tai MB"/>
    <s v="MB"/>
    <m/>
    <s v=""/>
    <n v="0"/>
    <n v="0"/>
  </r>
  <r>
    <n v="3"/>
    <s v="02-09-2025 22:28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6912323_250902003892848"/>
    <s v="250902003032874"/>
    <n v="40000"/>
    <n v="0"/>
    <n v="40000"/>
    <s v="Thành công"/>
    <s v="Cà Phê Muối Chú Long - Đội Cấn - Thanh toán đơn hàng #250902_1756826912323_250902003892848 - PHAN THI THUY ANH chuyen tien.CT tu 155179798686 MBBANK IBFT tai MB"/>
    <s v="MB"/>
    <m/>
    <s v=""/>
    <n v="0"/>
    <n v="0"/>
  </r>
  <r>
    <n v="4"/>
    <s v="02-09-2025 22:27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6878130_250902003893560"/>
    <s v="250902003029039"/>
    <n v="65000"/>
    <n v="0"/>
    <n v="65000"/>
    <s v="Thành công"/>
    <s v="Cà Phê Muối Chú Long - Tôn Đức Thắng - Thanh toán đơn hàng #250902_1756826878130_250902003893560 - BUI HUY ANH Chuyen tien.CT tu 1221258369 BUI HUY ANH  tai BIDV"/>
    <s v="BIDV"/>
    <m/>
    <s v=""/>
    <n v="0"/>
    <n v="0"/>
  </r>
  <r>
    <n v="5"/>
    <s v="02-09-2025 22:24:37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Số dư ví"/>
    <s v="250902__4345_001334770"/>
    <s v="250902002995679"/>
    <n v="58000"/>
    <n v="5000"/>
    <n v="53000"/>
    <s v="Thành công"/>
    <s v="Cà Phê Muối Chú Long- Hùng Vương - Thanh toán đơn hàng #250902__4345_001334770"/>
    <m/>
    <m/>
    <s v=""/>
    <n v="0"/>
    <n v="0"/>
  </r>
  <r>
    <n v="6"/>
    <s v="02-09-2025 22:20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6448127_250902003875262"/>
    <s v="250902003018198"/>
    <n v="156000"/>
    <n v="0"/>
    <n v="156000"/>
    <s v="Thành công"/>
    <s v="Cà Phê Muối Chú Long - Đội Cấn - Thanh toán đơn hàng #250902_1756826448127_250902003875262 - PHAM VAN NAM chuyen tien.CT tu 4930041999 MBBANK IBFT tai MB"/>
    <s v="MB"/>
    <m/>
    <s v=""/>
    <n v="0"/>
    <n v="0"/>
  </r>
  <r>
    <n v="7"/>
    <s v="02-09-2025 22:18:22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6302352_250902003865438"/>
    <s v="250902002999800"/>
    <n v="25000"/>
    <n v="0"/>
    <n v="25000"/>
    <s v="Thành công"/>
    <s v="Cà Phê Muối Chú Long- Hùng Vương - Thanh toán đơn hàng #250902_1756826302352_250902003865438 - NGUYEN QUANG LONG chuyen tien.CT tu 0926330547 MBBANK IBFT tai MB"/>
    <s v="MB"/>
    <m/>
    <s v=""/>
    <n v="0"/>
    <n v="0"/>
  </r>
  <r>
    <n v="8"/>
    <s v="02-09-2025 22:09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761902_250902003838689"/>
    <s v="250902002984314"/>
    <n v="25000"/>
    <n v="0"/>
    <n v="25000"/>
    <s v="Thành công"/>
    <s v="Cà Phê Muối Chú Long - Tôn Đức Thắng - Thanh toán đơn hàng #250902_1756825761902_250902003838689 - TRAN DIEU LINH transfer.CT tu 0906220589 TRAN DIEU LINH tai VPBank"/>
    <s v="VPB"/>
    <m/>
    <s v=""/>
    <n v="0"/>
    <n v="0"/>
  </r>
  <r>
    <n v="9"/>
    <s v="02-09-2025 22:08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682181_250902003832996"/>
    <s v="250902002971764"/>
    <n v="25000"/>
    <n v="0"/>
    <n v="25000"/>
    <s v="Thành công"/>
    <s v="Cà Phê Muối Chú Long - Tôn Đức Thắng - Thanh toán đơn hàng #250902_1756825682181_250902003832996 - LE THI NGOC ANH chuyen tien.CT tu 0393472495 MBBANK IBFT tai MB"/>
    <s v="MB"/>
    <m/>
    <s v=""/>
    <n v="0"/>
    <n v="0"/>
  </r>
  <r>
    <n v="10"/>
    <s v="02-09-2025 22:06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5583161_250902003831223"/>
    <s v="250902002971082"/>
    <n v="50000"/>
    <n v="0"/>
    <n v="50000"/>
    <s v="Thành công"/>
    <s v="Cà Phê Muối Chú Long - Đội Cấn - Thanh toán đơn hàng #250902_1756825583161_250902003831223 - PHAN THI HOANG YEN chuyen tien.CT tu 0912121321 PHAN THI HOANG YEN tai VPBank"/>
    <s v="VPB"/>
    <m/>
    <s v=""/>
    <n v="0"/>
    <n v="0"/>
  </r>
  <r>
    <n v="11"/>
    <s v="02-09-2025 22:04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67155_250902003823307"/>
    <s v="250902002972282"/>
    <n v="25000"/>
    <n v="0"/>
    <n v="25000"/>
    <s v="Thành công"/>
    <s v="Cà Phê Muối Chú Long - Tôn Đức Thắng - Thanh toán đơn hàng #250902_1756825467155_250902003823307 - QR - KIEU MINH CHAU chuyen tien.CT tu 101876811944 KIEU MINH CHAU tai Vietin"/>
    <s v="VTB"/>
    <m/>
    <s v=""/>
    <n v="0"/>
    <n v="0"/>
  </r>
  <r>
    <n v="12"/>
    <s v="02-09-2025 22:04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44883_250902003820817"/>
    <s v="250902002968351"/>
    <n v="45000"/>
    <n v="0"/>
    <n v="45000"/>
    <s v="Thành công"/>
    <s v="Cà Phê Muối Chú Long - Tôn Đức Thắng - Thanh toán đơn hàng #250902_1756825444883_250902003820817 - Nguyen Hong Minh chuyen tien chu long.CT tu 02998376501 NGUYEN HONG MINH tai TPBank"/>
    <s v="TPB"/>
    <m/>
    <s v=""/>
    <n v="0"/>
    <n v="0"/>
  </r>
  <r>
    <n v="13"/>
    <s v="02-09-2025 22:03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00298_250902003818599"/>
    <s v="250902002957932"/>
    <n v="65000"/>
    <n v="0"/>
    <n v="65000"/>
    <s v="Thành công"/>
    <s v="Cà Phê Muối Chú Long - Tôn Đức Thắng - Thanh toán đơn hàng #250902_1756825400298_250902003818599 - QR - KIEU MINH CHAU chuyen tien.CT tu 101876811944 KIEU MINH CHAU tai Vietin"/>
    <s v="VTB"/>
    <m/>
    <s v=""/>
    <n v="0"/>
    <n v="0"/>
  </r>
  <r>
    <n v="14"/>
    <s v="02-09-2025 22:03:1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5391880_250902003817607"/>
    <s v="250902002959805"/>
    <n v="22000"/>
    <n v="0"/>
    <n v="22000"/>
    <s v="Thành công"/>
    <s v="Cà Phê Muối Chú Long - Củ Chi - Thanh toán đơn hàng #250902_1756825391880_250902003817607 - TRAN THAI DANG KHOA chuyen tien qua MoMo"/>
    <m/>
    <s v="Momo"/>
    <s v=""/>
    <n v="0"/>
    <n v="0"/>
  </r>
  <r>
    <n v="15"/>
    <s v="02-09-2025 21:5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780985_250902003786356"/>
    <s v="250902002936021"/>
    <n v="25000"/>
    <n v="0"/>
    <n v="25000"/>
    <s v="Thành công"/>
    <s v="Cà Phê Muối Chú Long - Đội Cấn - Thanh toán đơn hàng #250902_1756824780985_250902003786356 - PHAN TRONG KHANH chuyen tien.CT tu 0987071964 MBBANK IBFT tai MB"/>
    <s v="MB"/>
    <m/>
    <s v=""/>
    <n v="0"/>
    <n v="0"/>
  </r>
  <r>
    <n v="16"/>
    <s v="02-09-2025 21:51:2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24684409_250902003778928"/>
    <s v="250902002927172"/>
    <n v="72000"/>
    <n v="0"/>
    <n v="72000"/>
    <s v="Thành công"/>
    <s v="Cà Phê Muối Chú Long - Thuận An - Thanh toán đơn hàng #250902_1756824684409_250902003778928 - HUYNH NGOC ANH DAO chuyen tien qua MoMo"/>
    <m/>
    <s v="Momo"/>
    <s v=""/>
    <n v="0"/>
    <n v="0"/>
  </r>
  <r>
    <n v="17"/>
    <s v="02-09-2025 21:49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584889_250902003775287"/>
    <s v="250902002928463"/>
    <n v="25000"/>
    <n v="0"/>
    <n v="25000"/>
    <s v="Thành công"/>
    <s v="Cà Phê Muối Chú Long - Tôn Đức Thắng - Thanh toán đơn hàng #250902_1756824584889_250902003775287 - DAU VU HUONG GIANG Chuyen tien.CT tu 8892012222 DAU VU HUONG GIANG  tai BIDV"/>
    <s v="BIDV"/>
    <m/>
    <s v=""/>
    <n v="0"/>
    <n v="0"/>
  </r>
  <r>
    <n v="18"/>
    <s v="02-09-2025 21:48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494005_250902003769471"/>
    <s v="250902002907941"/>
    <n v="60000"/>
    <n v="0"/>
    <n v="60000"/>
    <s v="Thành công"/>
    <s v="Cà Phê Muối Chú Long - Tôn Đức Thắng - Thanh toán đơn hàng #250902_1756824494005_250902003769471 - NGUYEN THI HIEN CHUYEN TIEN DEN ZALOPAY_CA PHE MUOI CHU LONG - 99ZP25127M97855666"/>
    <s v="VIB"/>
    <m/>
    <s v=""/>
    <n v="0"/>
    <n v="0"/>
  </r>
  <r>
    <n v="19"/>
    <s v="02-09-2025 21:45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328113_250902003757915"/>
    <s v="250902002910756"/>
    <n v="25000"/>
    <n v="0"/>
    <n v="25000"/>
    <s v="Thành công"/>
    <s v="Cà Phê Muối Chú Long - Tôn Đức Thắng - Thanh toán đơn hàng #250902_1756824328113_250902003757915 - NGUYEN MINH THAI chuyen tien FT252465****1770.CT tu 190382****3011 VND-TGTT-NGUYEN MINH THAI tai TCB"/>
    <s v="TCB"/>
    <m/>
    <s v=""/>
    <n v="0"/>
    <n v="0"/>
  </r>
  <r>
    <n v="20"/>
    <s v="02-09-2025 21:45:15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4315602_250902003757803"/>
    <s v="250902002914235"/>
    <n v="18000"/>
    <n v="0"/>
    <n v="18000"/>
    <s v="Thành công"/>
    <s v="Cà Phê Muối Chú Long - P.V.Đồng - Thanh toán đơn hàng #250902_1756824315602_250902003757803 - HUYNH QUOC HUY chuyen tien.CT tu 0784481504 MBBANK IBFT tai MB"/>
    <s v="MB"/>
    <m/>
    <s v=""/>
    <n v="0"/>
    <n v="0"/>
  </r>
  <r>
    <n v="21"/>
    <s v="02-09-2025 21:44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278382_250902003761126"/>
    <s v="250902002897962"/>
    <n v="40000"/>
    <n v="0"/>
    <n v="40000"/>
    <s v="Thành công"/>
    <s v="Cà Phê Muối Chú Long - Tôn Đức Thắng - Thanh toán đơn hàng #250902_1756824278382_250902003761126 - TRAN XUAN TRUONG Chuyen tien.CT tu 8891477626 TRAN XUAN TRUONG  tai BIDV"/>
    <s v="BIDV"/>
    <m/>
    <s v=""/>
    <n v="0"/>
    <n v="0"/>
  </r>
  <r>
    <n v="22"/>
    <s v="02-09-2025 21:43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234580_250902003755713"/>
    <s v="250902002897645"/>
    <n v="20000"/>
    <n v="0"/>
    <n v="20000"/>
    <s v="Thành công"/>
    <s v="Cà Phê Muối Chú Long - Đội Cấn - Thanh toán đơn hàng #250902_1756824234580_250902003755713 - BUI THI HA PHUONG chuyen tien.CT tu 000011***3386 MBBANK IBFT tai MB"/>
    <s v="MB"/>
    <m/>
    <s v=""/>
    <n v="0"/>
    <n v="0"/>
  </r>
  <r>
    <n v="23"/>
    <s v="02-09-2025 21:42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148569_250902003753023"/>
    <s v="250902002893442"/>
    <n v="25000"/>
    <n v="0"/>
    <n v="25000"/>
    <s v="Thành công"/>
    <s v="Cà Phê Muối Chú Long - Đội Cấn - Thanh toán đơn hàng #250902_1756824148569_250902003753023 - NGUYEN MANH HAI chuyen tien.CT tu 259020247 NGUYEN MANH HAI tai VPBank"/>
    <s v="VPB"/>
    <m/>
    <s v=""/>
    <n v="0"/>
    <n v="0"/>
  </r>
  <r>
    <n v="24"/>
    <s v="02-09-2025 21:42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145008_250902003748997"/>
    <s v="250902002889639"/>
    <n v="17000"/>
    <n v="0"/>
    <n v="17000"/>
    <s v="Thành công"/>
    <s v="Cà Phê Muối Chú Long - Đội Cấn - Thanh toán đơn hàng #250902_1756824145008_250902003748997 - tra me FT252463****0061.CT tu 190306****7999 VND-TGTT-PHAM THUY TRANG  tai TCB"/>
    <s v="TCB"/>
    <m/>
    <s v=""/>
    <n v="0"/>
    <n v="0"/>
  </r>
  <r>
    <n v="25"/>
    <s v="02-09-2025 21:41:0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067580_250902003749272"/>
    <s v="250902002894925"/>
    <n v="25000"/>
    <n v="0"/>
    <n v="25000"/>
    <s v="Thành công"/>
    <s v="Cà Phê Muối Chú Long - Tôn Đức Thắng - Thanh toán đơn hàng #250902_1756824067580_250902003749272 - NGUYEN QUYNH ANH chuyen tien.CT tu 0978482358 NGUYEN QUYNH ANH tai VPBank"/>
    <s v="VPB"/>
    <m/>
    <s v=""/>
    <n v="0"/>
    <n v="0"/>
  </r>
  <r>
    <n v="26"/>
    <s v="02-09-2025 21:40:2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4020691_250902003742941"/>
    <s v="250902002894614"/>
    <n v="25000"/>
    <n v="0"/>
    <n v="25000"/>
    <s v="Thành công"/>
    <s v="Cà Phê Muối Chú Long - Củ Chi - Thanh toán đơn hàng #250902_1756824020691_250902003742941 - BUI TUAN KIET chuyen tien qua MoMo"/>
    <m/>
    <s v="Momo"/>
    <s v=""/>
    <n v="0"/>
    <n v="0"/>
  </r>
  <r>
    <n v="27"/>
    <s v="02-09-2025 21:40:19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4018991_250902003742927"/>
    <s v="250902002892573"/>
    <n v="25000"/>
    <n v="0"/>
    <n v="25000"/>
    <s v="Thành công"/>
    <s v="Cà Phê Muối Chú Long - P.V.Đồng - Thanh toán đơn hàng #250902_1756824018991_250902003742927 - CAO HOAI VINH chuyen tien.CT tu 121704*****4710 CAO HOAI VINH tai HDB"/>
    <s v="HDB"/>
    <m/>
    <s v=""/>
    <n v="0"/>
    <n v="0"/>
  </r>
  <r>
    <n v="28"/>
    <s v="02-09-2025 21:38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39666_250902003740286"/>
    <s v="250902002883638"/>
    <n v="45000"/>
    <n v="0"/>
    <n v="45000"/>
    <s v="Thành công"/>
    <s v="Cà Phê Muối Chú Long - Tôn Đức Thắng - Thanh toán đơn hàng #250902_1756823939666_250902003740286 - LE THI HONG HANH chuyen tien.CT tu 098998386 MBBANK IBFT tai MB"/>
    <s v="MB"/>
    <m/>
    <s v=""/>
    <n v="0"/>
    <n v="0"/>
  </r>
  <r>
    <n v="29"/>
    <s v="02-09-2025 21:38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18571_250902003738507"/>
    <s v="250902002888161"/>
    <n v="222000"/>
    <n v="0"/>
    <n v="222000"/>
    <s v="Thành công"/>
    <s v="Cà Phê Muối Chú Long - Tôn Đức Thắng - Thanh toán đơn hàng #250902_1756823918571_250902003738507 - NGUYEN THI KIM DUNG chuyen tien FT252461****9649.CT tu 190258****4013 VND-TGTT-NGUYEN THI KIM DUNG tai TCB"/>
    <s v="TCB"/>
    <m/>
    <s v=""/>
    <n v="0"/>
    <n v="0"/>
  </r>
  <r>
    <n v="30"/>
    <s v="02-09-2025 21:38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12132_250902003736935"/>
    <s v="250902002881830"/>
    <n v="45000"/>
    <n v="0"/>
    <n v="45000"/>
    <s v="Thành công"/>
    <s v="Cà Phê Muối Chú Long - Tôn Đức Thắng - Thanh toán đơn hàng #250902_1756823912132_250902003736935 - HA THI LINH chuyen tien.CT tu 567891***5678 MBBANK IBFT tai MB"/>
    <s v="MB"/>
    <m/>
    <s v=""/>
    <n v="0"/>
    <n v="0"/>
  </r>
  <r>
    <n v="31"/>
    <s v="02-09-2025 21:37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841949_250902003732762"/>
    <s v="250902002877382"/>
    <n v="170000"/>
    <n v="0"/>
    <n v="170000"/>
    <s v="Thành công"/>
    <s v="Cà Phê Muối Chú Long - Tôn Đức Thắng - Thanh toán đơn hàng #250902_1756823841949_250902003732762 - DO PHUONG LINH  chuyen tien FT252469****7752.CT tu 190356****3013 VND-TGTT-DO PHUONG LINH  tai TCB"/>
    <s v="TCB"/>
    <m/>
    <s v=""/>
    <n v="0"/>
    <n v="0"/>
  </r>
  <r>
    <n v="32"/>
    <s v="02-09-2025 21:35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3747003_250902003731326"/>
    <s v="250902002878703"/>
    <n v="44000"/>
    <n v="0"/>
    <n v="44000"/>
    <s v="Thành công"/>
    <s v="Cà Phê Muối Chú Long - Củ Chi - Thanh toán đơn hàng #250902_1756823747003_250902003731326 - Vuong Than Gia Nghi chuyen tien QR.CT tu 02654963601 VUONG THAN GIA NGHI tai TPBank"/>
    <s v="TPB"/>
    <m/>
    <s v=""/>
    <n v="0"/>
    <n v="0"/>
  </r>
  <r>
    <n v="33"/>
    <s v="02-09-2025 21:35:0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3700070_250902003728066"/>
    <s v="250902002876373"/>
    <n v="50000"/>
    <n v="0"/>
    <n v="50000"/>
    <s v="Thành công"/>
    <s v="Cà Phê Muối Chú Long - Củ Chi - Thanh toán đơn hàng #250902_1756823700070_250902003728066 - TRAN THAI DANG KHOA chuyen tien qua MoMo"/>
    <m/>
    <s v="Momo"/>
    <s v=""/>
    <n v="0"/>
    <n v="0"/>
  </r>
  <r>
    <n v="34"/>
    <s v="02-09-2025 21:32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565220_250902003717690"/>
    <s v="250902002863463"/>
    <n v="138000"/>
    <n v="0"/>
    <n v="138000"/>
    <s v="Thành công"/>
    <s v="Cà Phê Muối Chú Long - Tôn Đức Thắng - Thanh toán đơn hàng #250902_1756823565220_250902003717690 - VU THANH THUY Chuyen tien.CT tu 1240426732 VU THANH THUY  tai BIDV"/>
    <s v="BIDV"/>
    <m/>
    <s v=""/>
    <n v="0"/>
    <n v="0"/>
  </r>
  <r>
    <n v="35"/>
    <s v="02-09-2025 21:32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564842_250902003718655"/>
    <s v="250902002861497"/>
    <n v="18000"/>
    <n v="0"/>
    <n v="18000"/>
    <s v="Thành công"/>
    <s v="Cà Phê Muối Chú Long - Đội Cấn - Thanh toán đơn hàng #250902_1756823564842_250902003718655 - QR - TRAN BA DUC Chuyen tien.CT tu 109003493564 TRAN BA DUC tai Vietin"/>
    <s v="VTB"/>
    <m/>
    <s v=""/>
    <n v="0"/>
    <n v="0"/>
  </r>
  <r>
    <n v="36"/>
    <s v="02-09-2025 21:28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339411_250902003704746"/>
    <s v="250902002858194"/>
    <n v="50000"/>
    <n v="0"/>
    <n v="50000"/>
    <s v="Thành công"/>
    <s v="Cà Phê Muối Chú Long - Tôn Đức Thắng - Thanh toán đơn hàng #250902_1756823339411_250902003704746 - Le Thi Thuy Trang chuyen tien QR.CT tu 00004772765 LE THI THUY TRANG tai TPBank"/>
    <s v="TPB"/>
    <m/>
    <s v=""/>
    <n v="0"/>
    <n v="0"/>
  </r>
  <r>
    <n v="37"/>
    <s v="02-09-2025 21:28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333784_250902003707429"/>
    <s v="250902002858153"/>
    <n v="25000"/>
    <n v="0"/>
    <n v="25000"/>
    <s v="Thành công"/>
    <s v="Cà Phê Muối Chú Long - Đội Cấn - Thanh toán đơn hàng #250902_1756823333784_250902003707429 - DAU THI TRANG chuyen tien.CT tu 96180204444 MBBANK IBFT tai MB"/>
    <s v="MB"/>
    <m/>
    <s v=""/>
    <n v="0"/>
    <n v="0"/>
  </r>
  <r>
    <n v="38"/>
    <s v="02-09-2025 21:26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189913_250902003696620"/>
    <s v="250902002848946"/>
    <n v="50000"/>
    <n v="0"/>
    <n v="50000"/>
    <s v="Thành công"/>
    <s v="Cà Phê Muối Chú Long - Tôn Đức Thắng - Thanh toán đơn hàng #250902_1756823189913_250902003696620 - LE QUOC DUNG chuyen tien.CT tu 0962983054 MBBANK IBFT tai MB"/>
    <s v="MB"/>
    <m/>
    <s v=""/>
    <n v="0"/>
    <n v="0"/>
  </r>
  <r>
    <n v="39"/>
    <s v="02-09-2025 21:25:34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23134687_250902003695587"/>
    <s v="250902002854184"/>
    <n v="25000"/>
    <n v="0"/>
    <n v="25000"/>
    <s v="Thành công"/>
    <s v="Cà Phê Muối Chú Long - Cà Mau - Thanh toán đơn hàng #250902_1756823134687_250902003695587 - QR - TRAN QUANG MINH chuyen tien.CT tu 104869540982 TRAN QUANG MINH tai Vietin"/>
    <s v="VTB"/>
    <m/>
    <s v=""/>
    <n v="0"/>
    <n v="0"/>
  </r>
  <r>
    <n v="40"/>
    <s v="02-09-2025 21:25:33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3133141_250902003696082"/>
    <s v="250902002848576"/>
    <n v="35000"/>
    <n v="0"/>
    <n v="35000"/>
    <s v="Thành công"/>
    <s v="Cà Phê Muối Chú Long - P.V.Đồng - Thanh toán đơn hàng #250902_1756823133141_250902003696082 - PHAM HUONG TRUC MY chuyen tien qua MoMo"/>
    <m/>
    <s v="Momo"/>
    <s v=""/>
    <n v="0"/>
    <n v="0"/>
  </r>
  <r>
    <n v="41"/>
    <s v="02-09-2025 21:25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105999_250902003695327"/>
    <s v="250902002846581"/>
    <n v="20000"/>
    <n v="0"/>
    <n v="20000"/>
    <s v="Thành công"/>
    <s v="Cà Phê Muối Chú Long - Đội Cấn - Thanh toán đơn hàng #250902_1756823105999_250902003695327"/>
    <s v="VCB"/>
    <m/>
    <s v=""/>
    <n v="0"/>
    <n v="0"/>
  </r>
  <r>
    <n v="42"/>
    <s v="02-09-2025 21:21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2905022_250902003681536"/>
    <s v="250902002840659"/>
    <n v="25000"/>
    <n v="0"/>
    <n v="25000"/>
    <s v="Thành công"/>
    <s v="Cà Phê Muối Chú Long - Tôn Đức Thắng - Thanh toán đơn hàng #250902_1756822905022_250902003681536 - LE SA chuyen tien FT252462****8391.CT tu 190324****8888 VND-TGTT-LE SA tai TCB"/>
    <s v="TCB"/>
    <m/>
    <s v=""/>
    <n v="0"/>
    <n v="0"/>
  </r>
  <r>
    <n v="43"/>
    <s v="02-09-2025 21:19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2761320_250902003676145"/>
    <s v="250902002825665"/>
    <n v="25000"/>
    <n v="0"/>
    <n v="25000"/>
    <s v="Thành công"/>
    <s v="Cà Phê Muối Chú Long - Đội Cấn - Thanh toán đơn hàng #250902_1756822761320_250902003676145 - BUI TUAN MINH chuyen tien.CT tu 977018***8888 MBBANK IBFT tai MB"/>
    <s v="MB"/>
    <m/>
    <s v=""/>
    <n v="0"/>
    <n v="0"/>
  </r>
  <r>
    <n v="44"/>
    <s v="02-09-2025 21:17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2636052_250902003667183"/>
    <s v="250902002821104"/>
    <n v="20000"/>
    <n v="0"/>
    <n v="20000"/>
    <s v="Thành công"/>
    <s v="Cà Phê Muối Chú Long - Đội Cấn - Thanh toán đơn hàng #250902_1756822636052_250902003667183 - Nguyen Thu Hang chuyen tien QR.CT tu 66102121985 NGUYEN THU HANG tai TPBank"/>
    <s v="TPB"/>
    <m/>
    <s v=""/>
    <n v="0"/>
    <n v="0"/>
  </r>
  <r>
    <n v="45"/>
    <s v="02-09-2025 21:12:1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2339856_250902003652178"/>
    <s v="250902002807214"/>
    <n v="15000"/>
    <n v="0"/>
    <n v="15000"/>
    <s v="Thành công"/>
    <s v="Cà Phê Muối Chú Long - Tân An - Thanh toán đơn hàng #250902_1756822339856_250902003652178 - NGUYEN VAN BINH chuyen tien.CT tu 30484093 KlbFundtransfer247 ZALOPAYCA PHE MUOI CHU LONG  tai KLB"/>
    <s v="KLB"/>
    <m/>
    <s v=""/>
    <n v="0"/>
    <n v="0"/>
  </r>
  <r>
    <n v="46"/>
    <s v="02-09-2025 21:09:36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22176457_250902003639633"/>
    <s v="250902002804265"/>
    <n v="25000"/>
    <n v="0"/>
    <n v="25000"/>
    <s v="Thành công"/>
    <s v="Cà Phê Muối Chú Long - Cà Mau - Thanh toán đơn hàng #250902_1756822176457_250902003639633"/>
    <s v="VCB"/>
    <m/>
    <s v=""/>
    <n v="0"/>
    <n v="0"/>
  </r>
  <r>
    <n v="47"/>
    <s v="02-09-2025 21:04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1882496_250902003620724"/>
    <s v="250902002790110"/>
    <n v="25000"/>
    <n v="0"/>
    <n v="25000"/>
    <s v="Thành công"/>
    <s v="Cà Phê Muối Chú Long - Đội Cấn - Thanh toán đơn hàng #250902_1756821882496_250902003620724 - NGUYEN MINH KHIEM chuyen tien FT252462****5107.CT tu 190337****5010 VND-TGTT-NGUYEN MINH KHIEM tai TCB"/>
    <s v="TCB"/>
    <m/>
    <s v=""/>
    <n v="0"/>
    <n v="0"/>
  </r>
  <r>
    <n v="48"/>
    <s v="02-09-2025 21:02:1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1734305_250902003616136"/>
    <s v="250902002784852"/>
    <n v="50000"/>
    <n v="0"/>
    <n v="50000"/>
    <s v="Thành công"/>
    <s v="Cà Phê Muối Chú Long - Củ Chi - Thanh toán đơn hàng #250902_1756821734305_250902003616136 - TRAC XUAN HUNG ANH chuyen tien FT252468****0616.CT tu 222266662879 TRAC XUAN HUNG ANH tai TCB"/>
    <s v="TCB"/>
    <m/>
    <s v=""/>
    <n v="0"/>
    <n v="0"/>
  </r>
  <r>
    <n v="49"/>
    <s v="02-09-2025 21:01:5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1710022_250902003612334"/>
    <s v="250902002784700"/>
    <n v="43000"/>
    <n v="0"/>
    <n v="43000"/>
    <s v="Thành công"/>
    <s v="Cà Phê Muối Chú Long - Củ Chi - Thanh toán đơn hàng #250902_1756821710022_250902003612334 - NGUYEN PHAM DUY chuyen tien FT252461****6304.CT tu 2623160112 NGUYEN PHAM DUY tai TCB"/>
    <s v="TCB"/>
    <m/>
    <s v=""/>
    <n v="0"/>
    <n v="0"/>
  </r>
  <r>
    <n v="50"/>
    <s v="02-09-2025 20:54:5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1294066_250902003588042"/>
    <s v="250902002755768"/>
    <n v="20000"/>
    <n v="0"/>
    <n v="20000"/>
    <s v="Thành công"/>
    <s v="Cà Phê Muối Chú Long - Tân An - Thanh toán đơn hàng #250902_1756821294066_250902003588042 - NGUYEN BAO XUYEN chuyen tien qua MoMo"/>
    <m/>
    <s v="Momo"/>
    <s v=""/>
    <n v="0"/>
    <n v="0"/>
  </r>
  <r>
    <n v="51"/>
    <s v="02-09-2025 20:54:1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1252225_250902003583378"/>
    <s v="250902002753550"/>
    <n v="25000"/>
    <n v="0"/>
    <n v="25000"/>
    <s v="Thành công"/>
    <s v="Cà Phê Muối Chú Long - Tân An - Thanh toán đơn hàng #250902_1756821252225_250902003583378"/>
    <s v="VCB"/>
    <m/>
    <s v=""/>
    <n v="0"/>
    <n v="0"/>
  </r>
  <r>
    <n v="52"/>
    <s v="02-09-2025 20:53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1226768_250902003578827"/>
    <s v="250902002751443"/>
    <n v="20000"/>
    <n v="0"/>
    <n v="20000"/>
    <s v="Thành công"/>
    <s v="Cà Phê Muối Chú Long - Tôn Đức Thắng - Thanh toán đơn hàng #250902_1756821226768_250902003578827 - TRAN THI THAO chuyen tien FT252465****9105.CT tu 190351****0015 VND-TGTT-TRAN THI THAO tai TCB"/>
    <s v="TCB"/>
    <m/>
    <s v=""/>
    <n v="0"/>
    <n v="0"/>
  </r>
  <r>
    <n v="53"/>
    <s v="02-09-2025 20:51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1086088_250902003573285"/>
    <s v="250902002750426"/>
    <n v="18000"/>
    <n v="0"/>
    <n v="18000"/>
    <s v="Thành công"/>
    <s v="Cà Phê Muối Chú Long - Đội Cấn - Thanh toán đơn hàng #250902_1756821086088_250902003573285"/>
    <s v="VCB"/>
    <m/>
    <s v=""/>
    <n v="0"/>
    <n v="0"/>
  </r>
  <r>
    <n v="54"/>
    <s v="02-09-2025 20:45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0754889_250902003548807"/>
    <s v="250902002736132"/>
    <n v="40000"/>
    <n v="0"/>
    <n v="40000"/>
    <s v="Thành công"/>
    <s v="Cà Phê Muối Chú Long - Đội Cấn - Thanh toán đơn hàng #250902_1756820754889_250902003548807"/>
    <s v="VCB"/>
    <m/>
    <s v=""/>
    <n v="0"/>
    <n v="0"/>
  </r>
  <r>
    <n v="55"/>
    <s v="02-09-2025 20:45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749227_250902003548758"/>
    <s v="250902002729956"/>
    <n v="75000"/>
    <n v="0"/>
    <n v="75000"/>
    <s v="Thành công"/>
    <s v="Cà Phê Muối Chú Long - Tôn Đức Thắng - Thanh toán đơn hàng #250902_1756820749227_250902003548758 - NGUYEN DINH QUY chuyen tien FT252461****5121.CT tu 8800838383 NGUYEN DINH QUY tai TCB"/>
    <s v="TCB"/>
    <m/>
    <s v=""/>
    <n v="0"/>
    <n v="0"/>
  </r>
  <r>
    <n v="56"/>
    <s v="02-09-2025 20:39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358992_250902003527414"/>
    <s v="250902002710986"/>
    <n v="30000"/>
    <n v="0"/>
    <n v="30000"/>
    <s v="Thành công"/>
    <s v="Cà Phê Muối Chú Long - Tôn Đức Thắng - Thanh toán đơn hàng #250902_1756820358992_250902003527414 - TO DANG TUNG chuyen tien qua MoMo"/>
    <m/>
    <s v="Momo"/>
    <s v=""/>
    <n v="0"/>
    <n v="0"/>
  </r>
  <r>
    <n v="57"/>
    <s v="02-09-2025 20:37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220789_250902003517253"/>
    <s v="250902002706102"/>
    <n v="25000"/>
    <n v="0"/>
    <n v="25000"/>
    <s v="Thành công"/>
    <s v="Cà Phê Muối Chú Long - Tôn Đức Thắng - Thanh toán đơn hàng #250902_1756820220789_250902003517253 - PHAM HONG QUAN CHUYEN TIEN DEN ZALOPAY_CA PHE MUOI CHU LONG - 99ZP25127M97855666"/>
    <s v="VIB"/>
    <m/>
    <s v=""/>
    <n v="0"/>
    <n v="0"/>
  </r>
  <r>
    <n v="58"/>
    <s v="02-09-2025 20:36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201737_250902003512967"/>
    <s v="250902002695948"/>
    <n v="198000"/>
    <n v="0"/>
    <n v="198000"/>
    <s v="Thành công"/>
    <s v="Cà Phê Muối Chú Long - Tôn Đức Thắng - Thanh toán đơn hàng #250902_1756820201737_250902003512967 - PHAM THI PHUONG chuyen tien FT252466****0466.CT tu 190369****0013 VND-TGTT-PHAM THI PHUONG tai TCB"/>
    <s v="TCB"/>
    <m/>
    <s v=""/>
    <n v="0"/>
    <n v="0"/>
  </r>
  <r>
    <n v="59"/>
    <s v="02-09-2025 20:32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939841_250902003499182"/>
    <s v="250902002696005"/>
    <n v="36000"/>
    <n v="0"/>
    <n v="36000"/>
    <s v="Thành công"/>
    <s v="Cà Phê Muối Chú Long - Tôn Đức Thắng - Thanh toán đơn hàng #250902_1756819939841_250902003499182 - Chu Thi Huyen chuyen tien QR.CT tu 03018234801 CHU THI HUYEN tai TPBank"/>
    <s v="TPB"/>
    <m/>
    <s v=""/>
    <n v="0"/>
    <n v="0"/>
  </r>
  <r>
    <n v="60"/>
    <s v="02-09-2025 20:29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754296_250902003487204"/>
    <s v="250902002674622"/>
    <n v="43000"/>
    <n v="0"/>
    <n v="43000"/>
    <s v="Thành công"/>
    <s v="Cà Phê Muối Chú Long - Tôn Đức Thắng - Thanh toán đơn hàng #250902_1756819754296_250902003487204 - NGUYEN BINH PHUONG chuyen tien qua MoMo"/>
    <m/>
    <s v="Momo"/>
    <s v=""/>
    <n v="0"/>
    <n v="0"/>
  </r>
  <r>
    <n v="61"/>
    <s v="02-09-2025 20:28:39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9719611_250902003482820"/>
    <s v="250902002670682"/>
    <n v="20000"/>
    <n v="0"/>
    <n v="20000"/>
    <s v="Thành công"/>
    <s v="Cà Phê Muối Chú Long- Hùng Vương - Thanh toán đơn hàng #250902_1756819719611_250902003482820 - LE THI NHU HIEN chuyen tien.CT tu 7523456999 MBBANK IBFT tai MB"/>
    <s v="MB"/>
    <m/>
    <s v=""/>
    <n v="0"/>
    <n v="0"/>
  </r>
  <r>
    <n v="62"/>
    <s v="02-09-2025 20:23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9408210_250902003464303"/>
    <s v="250902002658044"/>
    <n v="100000"/>
    <n v="0"/>
    <n v="100000"/>
    <s v="Thành công"/>
    <s v="Cà Phê Muối Chú Long - Đội Cấn - Thanh toán đơn hàng #250902_1756819408210_250902003464303"/>
    <s v="VCB"/>
    <m/>
    <s v=""/>
    <n v="0"/>
    <n v="0"/>
  </r>
  <r>
    <n v="63"/>
    <s v="02-09-2025 20:22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344858_250902003461205"/>
    <s v="250902002637915"/>
    <n v="280000"/>
    <n v="0"/>
    <n v="280000"/>
    <s v="Thành công"/>
    <s v="Cà Phê Muối Chú Long - Tôn Đức Thắng - Thanh toán đơn hàng #250902_1756819344858_250902003461205 - NGUYEN HONG TRA chuyen tien FT252466****8218.CT tu 190358****6011 VND-TGTT-NGUYEN HONG TRA tai TCB"/>
    <s v="TCB"/>
    <m/>
    <s v=""/>
    <n v="0"/>
    <n v="0"/>
  </r>
  <r>
    <n v="64"/>
    <s v="02-09-2025 20:16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8999152_250902003434619"/>
    <s v="250902002623198"/>
    <n v="50000"/>
    <n v="0"/>
    <n v="50000"/>
    <s v="Thành công"/>
    <s v="Cà Phê Muối Chú Long - Tôn Đức Thắng - Thanh toán đơn hàng #250902_1756818999152_250902003434619 - TRAN QUANG VAN chuyen tien.CT tu 0975534156 MBBANK IBFT tai MB"/>
    <s v="MB"/>
    <m/>
    <s v=""/>
    <n v="0"/>
    <n v="0"/>
  </r>
  <r>
    <n v="65"/>
    <s v="02-09-2025 20:10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8643956_250902003410511"/>
    <s v="250902002612237"/>
    <n v="18000"/>
    <n v="0"/>
    <n v="18000"/>
    <s v="Thành công"/>
    <s v="Cà Phê Muối Chú Long - Tôn Đức Thắng - Thanh toán đơn hàng #250902_1756818643956_250902003410511 - NGUYEN DUC QUAN chuyen tien FT252461****9090.CT tu 8590909090 NGUYEN DUC QUAN tai TCB"/>
    <s v="TCB"/>
    <m/>
    <s v=""/>
    <n v="0"/>
    <n v="0"/>
  </r>
  <r>
    <n v="66"/>
    <s v="02-09-2025 20:10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8618863_250902003408547"/>
    <s v="250902002599898"/>
    <n v="38000"/>
    <n v="0"/>
    <n v="38000"/>
    <s v="Thành công"/>
    <s v="Cà Phê Muối Chú Long - Đội Cấn - Thanh toán đơn hàng #250902_1756818618863_250902003408547 - Pham Thi Huong chuyen tien"/>
    <s v="PVCB"/>
    <m/>
    <s v=""/>
    <n v="0"/>
    <n v="0"/>
  </r>
  <r>
    <n v="67"/>
    <s v="02-09-2025 20:00:45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18045193_250902003369357"/>
    <s v="250902002569581"/>
    <n v="50000"/>
    <n v="0"/>
    <n v="50000"/>
    <s v="Thành công"/>
    <s v="Cà Phê Muối Chú Long - Cà Mau - Thanh toán đơn hàng #250902_1756818045193_250902003369357 - NGUYEN THI TRUC LY chuyen tien.CT tu 0812839888 MBBANK IBFT tai MB"/>
    <s v="MB"/>
    <m/>
    <s v=""/>
    <n v="0"/>
    <n v="0"/>
  </r>
  <r>
    <n v="68"/>
    <s v="02-09-2025 19:56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7804444_250902003352396"/>
    <s v="250902002549664"/>
    <n v="60000"/>
    <n v="0"/>
    <n v="60000"/>
    <s v="Thành công"/>
    <s v="Cà Phê Muối Chú Long - Đội Cấn - Thanh toán đơn hàng #250902_1756817804444_250902003352396 - PHUNG VU THANH chuyen tien FT252465****3356.CT tu 190352****9797 VND-TGTT-PHUNG VU THANH tai TCB"/>
    <s v="TCB"/>
    <m/>
    <s v=""/>
    <n v="0"/>
    <n v="0"/>
  </r>
  <r>
    <n v="69"/>
    <s v="02-09-2025 19:52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7524607_250902003334059"/>
    <s v="250902002541543"/>
    <n v="25000"/>
    <n v="0"/>
    <n v="25000"/>
    <s v="Thành công"/>
    <s v="Cà Phê Muối Chú Long - Tôn Đức Thắng - Thanh toán đơn hàng #250902_1756817524607_250902003334059 - NGUYEN THI THU HA chuyen tien FT252462****1350.CT tu 190379****0018 VND-TGTT-NGUYEN THI THU HA tai TCB"/>
    <s v="TCB"/>
    <m/>
    <s v=""/>
    <n v="0"/>
    <n v="0"/>
  </r>
  <r>
    <n v="70"/>
    <s v="02-09-2025 19:46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7189443_250902003306810"/>
    <s v="250902002519310"/>
    <n v="43000"/>
    <n v="0"/>
    <n v="43000"/>
    <s v="Thành công"/>
    <s v="Cà Phê Muối Chú Long - Tôn Đức Thắng - Thanh toán đơn hàng #250902_1756817189443_250902003306810 - Pham Thi Huyen Trang chuyen tien QR.CT tu 00272498001 PHAM THI HUYEN TRANG tai TPBank"/>
    <s v="TPB"/>
    <m/>
    <s v=""/>
    <n v="0"/>
    <n v="0"/>
  </r>
  <r>
    <n v="71"/>
    <s v="02-09-2025 19:42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972257_250902003289858"/>
    <s v="250902002509148"/>
    <n v="45000"/>
    <n v="0"/>
    <n v="45000"/>
    <s v="Thành công"/>
    <s v="Cà Phê Muối Chú Long - Đội Cấn - Thanh toán đơn hàng #250902_1756816972257_250902003289858 - NGUYEN THI LAN CHUYEN TIEN DEN ZALOPAY_CA PHE MUOI CHU LONG - 99ZP25127M97855640"/>
    <s v="VIB"/>
    <m/>
    <s v=""/>
    <n v="0"/>
    <n v="0"/>
  </r>
  <r>
    <n v="72"/>
    <s v="02-09-2025 19:42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931683_250902003291150"/>
    <s v="250902002506970"/>
    <n v="25000"/>
    <n v="0"/>
    <n v="25000"/>
    <s v="Thành công"/>
    <s v="Cà Phê Muối Chú Long - Đội Cấn - Thanh toán đơn hàng #250902_1756816931683_250902003291150 - VU XUAN QUYNH chuyen tien FT252465****5264.CT tu 190068666666 VU XUAN QUYNH tai TCB"/>
    <s v="TCB"/>
    <m/>
    <s v=""/>
    <n v="0"/>
    <n v="0"/>
  </r>
  <r>
    <n v="73"/>
    <s v="02-09-2025 19:40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812345_250902003277907"/>
    <s v="250902002501750"/>
    <n v="120000"/>
    <n v="0"/>
    <n v="120000"/>
    <s v="Thành công"/>
    <s v="Cà Phê Muối Chú Long - Đội Cấn - Thanh toán đơn hàng #250902_1756816812345_250902003277907 - NGUYEN XUAN THANH HUONG chuyen tien FT252460****0322.CT tu 140238****1016 VND-TGTT-NGUYEN XUAN THANH HUONG tai TCB"/>
    <s v="TCB"/>
    <m/>
    <s v=""/>
    <n v="0"/>
    <n v="0"/>
  </r>
  <r>
    <n v="74"/>
    <s v="02-09-2025 19:38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719521_250902003276117"/>
    <s v="250902002499114"/>
    <n v="50000"/>
    <n v="0"/>
    <n v="50000"/>
    <s v="Thành công"/>
    <s v="Cà Phê Muối Chú Long - Tôn Đức Thắng - Thanh toán đơn hàng #250902_1756816719521_250902003276117 - TO THU THUY chuyen tien.CT tu 0932048868 TO THU THUY tai HDB"/>
    <s v="HDB"/>
    <m/>
    <s v=""/>
    <n v="0"/>
    <n v="0"/>
  </r>
  <r>
    <n v="75"/>
    <s v="02-09-2025 19:36:3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6590495_250902003261895"/>
    <s v="250902002494145"/>
    <n v="18000"/>
    <n v="0"/>
    <n v="18000"/>
    <s v="Thành công"/>
    <s v="Cà Phê Muối Chú Long - Thuận An - Thanh toán đơn hàng #250902_1756816590495_250902003261895 - LY CHI THANH chuyen tien.CT tu 0339687162 MBBANK IBFT tai MB"/>
    <s v="MB"/>
    <m/>
    <s v=""/>
    <n v="0"/>
    <n v="0"/>
  </r>
  <r>
    <n v="76"/>
    <s v="02-09-2025 19:31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293389_250902003241569"/>
    <s v="250902002474171"/>
    <n v="50000"/>
    <n v="0"/>
    <n v="50000"/>
    <s v="Thành công"/>
    <s v="Cà Phê Muối Chú Long - Tôn Đức Thắng - Thanh toán đơn hàng #250902_1756816293389_250902003241569 - QR - DAO VAN THIEN chuyen tien.CT tu 100868840007 DAO VAN THIEN tai Vietin"/>
    <s v="VTB"/>
    <m/>
    <s v=""/>
    <n v="0"/>
    <n v="0"/>
  </r>
  <r>
    <n v="77"/>
    <s v="02-09-2025 19:28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094099_250902003227878"/>
    <s v="250902002462309"/>
    <n v="25000"/>
    <n v="0"/>
    <n v="25000"/>
    <s v="Thành công"/>
    <s v="Cà Phê Muối Chú Long - Tôn Đức Thắng - Thanh toán đơn hàng #250902_1756816094099_250902003227878 - NGUYEN THI THAM chuyen tien cafe.CT tu 0327186777 NGUYEN THI THAM tai VPBank"/>
    <s v="VPB"/>
    <m/>
    <s v=""/>
    <n v="0"/>
    <n v="0"/>
  </r>
  <r>
    <n v="78"/>
    <s v="02-09-2025 19:25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15947868_250902003218420"/>
    <s v="250902002445413"/>
    <n v="36000"/>
    <n v="0"/>
    <n v="36000"/>
    <s v="Thành công"/>
    <s v="Cà Phê Muối Chú Long - Củ Chi - Thanh toán đơn hàng #250902_1756815947868_250902003218420 - PHAM THAI NGAN Chuyen tien.CT tu 1890398205 PHAM THAI NGAN  tai BIDV"/>
    <s v="BIDV"/>
    <m/>
    <s v=""/>
    <n v="0"/>
    <n v="0"/>
  </r>
  <r>
    <n v="79"/>
    <s v="02-09-2025 19:24:45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15885307_250902003214528"/>
    <s v="250902002452392"/>
    <n v="36000"/>
    <n v="0"/>
    <n v="36000"/>
    <s v="Thành công"/>
    <s v="Cà Phê Muối Chú Long - Củ Chi - Thanh toán đơn hàng #250902_1756815885307_250902003214528"/>
    <s v="VCB"/>
    <m/>
    <s v=""/>
    <n v="0"/>
    <n v="0"/>
  </r>
  <r>
    <n v="80"/>
    <s v="02-09-2025 19:20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618164_250902003193820"/>
    <s v="250902002440357"/>
    <n v="25000"/>
    <n v="0"/>
    <n v="25000"/>
    <s v="Thành công"/>
    <s v="Cà Phê Muối Chú Long - Tôn Đức Thắng - Thanh toán đơn hàng #250902_1756815618164_250902003193820 - DINH THI BE Chuyen tien.CT tu 3190403939 DINH THI BE  tai BIDV"/>
    <s v="BIDV"/>
    <m/>
    <s v=""/>
    <n v="0"/>
    <n v="0"/>
  </r>
  <r>
    <n v="81"/>
    <s v="02-09-2025 19:20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612950_250902003193774"/>
    <s v="250902002436446"/>
    <n v="25000"/>
    <n v="0"/>
    <n v="25000"/>
    <s v="Thành công"/>
    <s v="Cà Phê Muối Chú Long - Tôn Đức Thắng - Thanh toán đơn hàng #250902_1756815612950_250902003193774 - PHAM QUANG DUC chuyen tien.CT tu 690964262388 PHAM QUANG DUC tai VPBank"/>
    <s v="VPB"/>
    <m/>
    <s v=""/>
    <n v="0"/>
    <n v="0"/>
  </r>
  <r>
    <n v="82"/>
    <s v="02-09-2025 19:18:4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5520062_250902003189467"/>
    <s v="250902002429608"/>
    <n v="25000"/>
    <n v="0"/>
    <n v="25000"/>
    <s v="Thành công"/>
    <s v="Cà Phê Muối Chú Long- Hùng Vương - Thanh toán đơn hàng #250902_1756815520062_250902003189467 - TON THAT QUANG HUY chuyen tien.CT tu 0937739937 MBBANK IBFT tai MB"/>
    <s v="MB"/>
    <m/>
    <s v=""/>
    <n v="0"/>
    <n v="0"/>
  </r>
  <r>
    <n v="83"/>
    <s v="02-09-2025 19:17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5478824_250902003184911"/>
    <s v="250902002429261"/>
    <n v="25000"/>
    <n v="0"/>
    <n v="25000"/>
    <s v="Thành công"/>
    <s v="Cà Phê Muối Chú Long - Đội Cấn - Thanh toán đơn hàng #250902_1756815478824_250902003184911 - DAO VAN ANH Chuyen tien.CT tu 8879528999 DAO VAN ANH  tai BIDV"/>
    <s v="BIDV"/>
    <m/>
    <s v=""/>
    <n v="0"/>
    <n v="0"/>
  </r>
  <r>
    <n v="84"/>
    <s v="02-09-2025 19:13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214518_250902003168583"/>
    <s v="250902002411130"/>
    <n v="125000"/>
    <n v="0"/>
    <n v="125000"/>
    <s v="Thành công"/>
    <s v="Cà Phê Muối Chú Long - Tôn Đức Thắng - Thanh toán đơn hàng #250902_1756815214518_250902003168583 - VI THUY DUYEN chuyen tien.CT tu 0948306206 MBBANK IBFT tai MB"/>
    <s v="MB"/>
    <m/>
    <s v=""/>
    <n v="0"/>
    <n v="0"/>
  </r>
  <r>
    <n v="85"/>
    <s v="02-09-2025 19:09:43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814983539_250902003155094"/>
    <s v="250902002397339"/>
    <n v="25000"/>
    <n v="0"/>
    <n v="25000"/>
    <s v="Thành công"/>
    <s v="Cà Phê Muối Chú Long - Vĩnh Long - Thanh toán đơn hàng #250902_1756814983539_250902003155094 - VCCB;99ZP25127M97855652;HUYNH NGUYEN DU chuyen tien.CT tu 650020***2073 AGRIBANK tai Agri"/>
    <s v="VARB"/>
    <m/>
    <s v=""/>
    <n v="0"/>
    <n v="0"/>
  </r>
  <r>
    <n v="86"/>
    <s v="02-09-2025 19:06:45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4805660_250902003141124"/>
    <s v="250902002392192"/>
    <n v="25000"/>
    <n v="0"/>
    <n v="25000"/>
    <s v="Thành công"/>
    <s v="Cà Phê Muối Chú Long - Bà Rịa - Thanh toán đơn hàng #250902_1756814805660_250902003141124 - LE TRUONG VAN Chuyen tien.CT tu 7621798603 LE TRUONG VAN  tai BIDV"/>
    <s v="BIDV"/>
    <m/>
    <s v=""/>
    <n v="0"/>
    <n v="0"/>
  </r>
  <r>
    <n v="87"/>
    <s v="02-09-2025 19:01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4495088_250902003116725"/>
    <s v="250902002376105"/>
    <n v="25000"/>
    <n v="0"/>
    <n v="25000"/>
    <s v="Thành công"/>
    <s v="Cà Phê Muối Chú Long - Tôn Đức Thắng - Thanh toán đơn hàng #250902_1756814495088_250902003116725"/>
    <s v="VCB"/>
    <m/>
    <s v=""/>
    <n v="0"/>
    <n v="0"/>
  </r>
  <r>
    <n v="88"/>
    <s v="02-09-2025 18:54:3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4075088_250902003092310"/>
    <s v="250902002349010"/>
    <n v="25000"/>
    <n v="0"/>
    <n v="25000"/>
    <s v="Thành công"/>
    <s v="Cà Phê Muối Chú Long - Tân An - Thanh toán đơn hàng #250902_1756814075088_250902003092310 - LUU GIA HUY chuyen tien qua MoMo"/>
    <m/>
    <s v="Momo"/>
    <s v=""/>
    <n v="0"/>
    <n v="0"/>
  </r>
  <r>
    <n v="89"/>
    <s v="02-09-2025 18:53:1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3990434_250902003089297"/>
    <s v="250902002350051"/>
    <n v="25000"/>
    <n v="0"/>
    <n v="25000"/>
    <s v="Thành công"/>
    <s v="Cà Phê Muối Chú Long - Thuận An - Thanh toán đơn hàng #250902_1756813990434_250902003089297 - VO NGOC HIEN chuyen tien qua MoMo"/>
    <m/>
    <s v="Momo"/>
    <s v=""/>
    <n v="0"/>
    <n v="0"/>
  </r>
  <r>
    <n v="90"/>
    <s v="02-09-2025 18:50:3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3836323_250902003076786"/>
    <s v="250902002346644"/>
    <n v="25000"/>
    <n v="0"/>
    <n v="25000"/>
    <s v="Thành công"/>
    <s v="Cà Phê Muối Chú Long - Đội Cấn - Thanh toán đơn hàng #250902_1756813836323_250902003076786 - LE DUC VINH Chuyen tien.CT tu 1990142760 LE DUC VINH  tai BIDV"/>
    <s v="BIDV"/>
    <m/>
    <s v=""/>
    <n v="0"/>
    <n v="0"/>
  </r>
  <r>
    <n v="91"/>
    <s v="02-09-2025 18:42:3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356304_250902003048209"/>
    <s v="250902002313304"/>
    <n v="650000"/>
    <n v="0"/>
    <n v="650000"/>
    <s v="Thành công"/>
    <s v="Cà Phê Muối Chú Long - Tôn Đức Thắng - Thanh toán đơn hàng #250902_1756813356304_250902003048209 - NGUYEN THI MAI ANH chuyen tien FT252460****9657.CT tu 7686888888 NGUYEN THI MAI ANH tai TCB"/>
    <s v="TCB"/>
    <m/>
    <s v=""/>
    <n v="0"/>
    <n v="0"/>
  </r>
  <r>
    <n v="92"/>
    <s v="02-09-2025 18:40:10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3210122_250902003040015"/>
    <s v="250902002308742"/>
    <n v="30000"/>
    <n v="0"/>
    <n v="30000"/>
    <s v="Thành công"/>
    <s v="Cà Phê Muối Chú Long - Tân An - Thanh toán đơn hàng #250902_1756813210122_250902003040015"/>
    <s v="VCB"/>
    <m/>
    <s v=""/>
    <n v="0"/>
    <n v="0"/>
  </r>
  <r>
    <n v="93"/>
    <s v="02-09-2025 18:39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3184095_250902003033742"/>
    <s v="250902002312061"/>
    <n v="25000"/>
    <n v="0"/>
    <n v="25000"/>
    <s v="Thành công"/>
    <s v="Cà Phê Muối Chú Long - Đội Cấn - Thanh toán đơn hàng #250902_1756813184095_250902003033742 - NGUYEN THU GIANG chuyen tien.CT tu 866461***8888 MBBANK IBFT tai MB"/>
    <s v="MB"/>
    <m/>
    <s v=""/>
    <n v="0"/>
    <n v="0"/>
  </r>
  <r>
    <n v="94"/>
    <s v="02-09-2025 18:38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131383_250902003035082"/>
    <s v="250902002299703"/>
    <n v="39000"/>
    <n v="0"/>
    <n v="39000"/>
    <s v="Thành công"/>
    <s v="Cà Phê Muối Chú Long - Tôn Đức Thắng - Thanh toán đơn hàng #250902_1756813131383_250902003035082 - QR - HOANG KHANH LINH chuyen tien.CT tu 108873807965 HOANG KHANH LINH tai Vietin"/>
    <s v="VTB"/>
    <m/>
    <s v=""/>
    <n v="0"/>
    <n v="0"/>
  </r>
  <r>
    <n v="95"/>
    <s v="02-09-2025 18:36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000276_250902003024416"/>
    <s v="250902002298708"/>
    <n v="70000"/>
    <n v="0"/>
    <n v="70000"/>
    <s v="Thành công"/>
    <s v="Cà Phê Muối Chú Long - Tôn Đức Thắng - Thanh toán đơn hàng #250902_1756813000276_250902003024416 - LE THI CUC chuyen tien FT252463****9690.CT tu 190361****9019 VND - TGTT -LE THI CUC tai TCB"/>
    <s v="TCB"/>
    <m/>
    <s v=""/>
    <n v="0"/>
    <n v="0"/>
  </r>
  <r>
    <n v="96"/>
    <s v="02-09-2025 18:28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490873_250902002990417"/>
    <s v="250902002272970"/>
    <n v="40000"/>
    <n v="0"/>
    <n v="40000"/>
    <s v="Thành công"/>
    <s v="Cà Phê Muối Chú Long - Đội Cấn - Thanh toán đơn hàng #250902_1756812490873_250902002990417 - NGUYEN HA MI chuyen tien.CT tu 2131038899 MBBANK IBFT tai MB"/>
    <s v="MB"/>
    <m/>
    <s v=""/>
    <n v="0"/>
    <n v="0"/>
  </r>
  <r>
    <n v="97"/>
    <s v="02-09-2025 18:27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423566_250902002988293"/>
    <s v="250902002276347"/>
    <n v="40000"/>
    <n v="0"/>
    <n v="40000"/>
    <s v="Thành công"/>
    <s v="Cà Phê Muối Chú Long - Đội Cấn - Thanh toán đơn hàng #250902_1756812423566_250902002988293 - TRAN THU HUONG chuyen tien FT252466****6321.CT tu 190358****5015 TRAN THU HUONG tai TCB"/>
    <s v="TCB"/>
    <m/>
    <s v=""/>
    <n v="0"/>
    <n v="0"/>
  </r>
  <r>
    <n v="98"/>
    <s v="02-09-2025 18:26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2391341_250902002984352"/>
    <s v="250902002266845"/>
    <n v="80000"/>
    <n v="0"/>
    <n v="80000"/>
    <s v="Thành công"/>
    <s v="Cà Phê Muối Chú Long - Tôn Đức Thắng - Thanh toán đơn hàng #250902_1756812391341_250902002984352"/>
    <s v="VCB"/>
    <m/>
    <s v=""/>
    <n v="0"/>
    <n v="0"/>
  </r>
  <r>
    <n v="99"/>
    <s v="02-09-2025 18:20:5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12059107_250902002960823"/>
    <s v="250902002254481"/>
    <n v="25000"/>
    <n v="0"/>
    <n v="25000"/>
    <s v="Thành công"/>
    <s v="Cà Phê Muối Chú Long - Đặng Nguyên Cẩn - Thanh toán đơn hàng #250902_1756812059107_250902002960823 - HUYNH LAM PHUONG THAO chuyen tien FT252469****4291.CT tu 8626866868 HUYNH LAM PHUONG THAO tai TCB"/>
    <s v="TCB"/>
    <m/>
    <s v=""/>
    <n v="0"/>
    <n v="0"/>
  </r>
  <r>
    <n v="100"/>
    <s v="02-09-2025 18:20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032487_250902002960542"/>
    <s v="250902002245785"/>
    <n v="25000"/>
    <n v="0"/>
    <n v="25000"/>
    <s v="Thành công"/>
    <s v="Cà Phê Muối Chú Long - Đội Cấn - Thanh toán đơn hàng #250902_1756812032487_250902002960542 - VCCB;99ZP25127M97855640;NGUYEN THI THANH HA chuyen tien.CT tu 150320***1839 AGRIBANK tai Agri"/>
    <s v="VARB"/>
    <m/>
    <s v=""/>
    <n v="0"/>
    <n v="0"/>
  </r>
  <r>
    <n v="101"/>
    <s v="02-09-2025 18:20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2027295_250902002962496"/>
    <s v="250902002247723"/>
    <n v="25000"/>
    <n v="0"/>
    <n v="25000"/>
    <s v="Thành công"/>
    <s v="Cà Phê Muối Chú Long - Tôn Đức Thắng - Thanh toán đơn hàng #250902_1756812027295_250902002962496 - Hoang Phuong Anh chuyen tien QR.CT tu 68366666666 HOANG PHUONG ANH tai TPBank"/>
    <s v="TPB"/>
    <m/>
    <s v=""/>
    <n v="0"/>
    <n v="0"/>
  </r>
  <r>
    <n v="102"/>
    <s v="02-09-2025 18:19:0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11948665_250902002958240"/>
    <s v="250902002241726"/>
    <n v="20000"/>
    <n v="0"/>
    <n v="20000"/>
    <s v="Thành công"/>
    <s v="Cà Phê Muối Chú Long - Đặng Nguyên Cẩn - Thanh toán đơn hàng #250902_1756811948665_250902002958240 - TRAN HUYNH THO chuyen tien qua MoMo"/>
    <m/>
    <s v="Momo"/>
    <s v=""/>
    <n v="0"/>
    <n v="0"/>
  </r>
  <r>
    <n v="103"/>
    <s v="02-09-2025 18:18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1930388_250902002954493"/>
    <s v="250902002252848"/>
    <n v="120000"/>
    <n v="0"/>
    <n v="120000"/>
    <s v="Thành công"/>
    <s v="Cà Phê Muối Chú Long - Đội Cấn - Thanh toán đơn hàng #250902_1756811930388_250902002954493 - NGUYEN TRUNG KHANH chuyen tien.CT tu 932773333 NGUYEN TRUNG KHANH tai VPBank"/>
    <s v="VPB"/>
    <m/>
    <s v=""/>
    <n v="0"/>
    <n v="0"/>
  </r>
  <r>
    <n v="104"/>
    <s v="02-09-2025 18:18:4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922362_250902002956402"/>
    <s v="250902002247006"/>
    <n v="45000"/>
    <n v="0"/>
    <n v="45000"/>
    <s v="Thành công"/>
    <s v="Cà Phê Muối Chú Long - Tôn Đức Thắng - Thanh toán đơn hàng #250902_1756811922362_250902002956402 - Phi Quoc Duy chuyen tien QR.CT tu 04244477901 PHI QUOC DUY tai TPBank"/>
    <s v="TPB"/>
    <m/>
    <s v=""/>
    <n v="0"/>
    <n v="0"/>
  </r>
  <r>
    <n v="105"/>
    <s v="02-09-2025 18:11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484091_250902002923919"/>
    <s v="250902002221759"/>
    <n v="72000"/>
    <n v="0"/>
    <n v="72000"/>
    <s v="Thành công"/>
    <s v="Cà Phê Muối Chú Long - Tôn Đức Thắng - Thanh toán đơn hàng #250902_1756811484091_250902002923919"/>
    <s v="VCB"/>
    <m/>
    <s v=""/>
    <n v="0"/>
    <n v="0"/>
  </r>
  <r>
    <n v="106"/>
    <s v="02-09-2025 18:08:14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1294682_250902002916260"/>
    <s v="250902002222257"/>
    <n v="36000"/>
    <n v="0"/>
    <n v="36000"/>
    <s v="Thành công"/>
    <s v="Cà Phê Muối Chú Long - Bà Rịa - Thanh toán đơn hàng #250902_1756811294682_250902002916260 - BUI CONG MINH chuyen tien qua MoMo"/>
    <m/>
    <s v="Momo"/>
    <s v=""/>
    <n v="0"/>
    <n v="0"/>
  </r>
  <r>
    <n v="107"/>
    <s v="02-09-2025 18:06:1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1177294_250902002908390"/>
    <s v="250902002205598"/>
    <n v="50000"/>
    <n v="0"/>
    <n v="50000"/>
    <s v="Thành công"/>
    <s v="Cà Phê Muối Chú Long - Thuận An - Thanh toán đơn hàng #250902_1756811177294_250902002908390"/>
    <s v="VCB"/>
    <m/>
    <s v=""/>
    <n v="0"/>
    <n v="0"/>
  </r>
  <r>
    <n v="108"/>
    <s v="02-09-2025 18:06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160018_250902002907256"/>
    <s v="250902002214036"/>
    <n v="20000"/>
    <n v="0"/>
    <n v="20000"/>
    <s v="Thành công"/>
    <s v="Cà Phê Muối Chú Long - Tôn Đức Thắng - Thanh toán đơn hàng #250902_1756811160018_250902002907256 - NGUYEN XUAN QUY chuyen tien.CT tu 0888742003 NGUYEN XUAN QUY tai HDB"/>
    <s v="HDB"/>
    <m/>
    <s v=""/>
    <n v="0"/>
    <n v="0"/>
  </r>
  <r>
    <n v="109"/>
    <s v="02-09-2025 18:03:26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1006468_250902002896632"/>
    <s v="250902002204433"/>
    <n v="18000"/>
    <n v="0"/>
    <n v="18000"/>
    <s v="Thành công"/>
    <s v="Cà Phê Muối Chú Long - Bà Rịa - Thanh toán đơn hàng #250902_1756811006468_250902002896632 - NGUYEN THUY TRUC LINH chuyen tien qua MoMo"/>
    <m/>
    <s v="Momo"/>
    <s v=""/>
    <n v="0"/>
    <n v="0"/>
  </r>
  <r>
    <n v="110"/>
    <s v="02-09-2025 18:03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994750_250902002895540"/>
    <s v="250902002200898"/>
    <n v="85000"/>
    <n v="0"/>
    <n v="85000"/>
    <s v="Thành công"/>
    <s v="Cà Phê Muối Chú Long - Tôn Đức Thắng - Thanh toán đơn hàng #250902_1756810994750_250902002895540 - LE THI KHANH LINH chuyen tien FT252468****0598.CT tu 190356****3017 VND-TGTT-LE THI KHANH LINH tai TCB"/>
    <s v="TCB"/>
    <m/>
    <s v=""/>
    <n v="0"/>
    <n v="0"/>
  </r>
  <r>
    <n v="111"/>
    <s v="02-09-2025 17:53:5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0432269_250902002857946"/>
    <s v="250902002168464"/>
    <n v="25000"/>
    <n v="0"/>
    <n v="25000"/>
    <s v="Thành công"/>
    <s v="Cà Phê Muối Chú Long - Thuận An - Thanh toán đơn hàng #250902_1756810432269_250902002857946 - LE NGOC NGAN CHUYEN TIEN DEN ZALOPAY_CA PHE MUOI CHU LONG - 99ZP25127M97855612"/>
    <s v="VIB"/>
    <m/>
    <s v=""/>
    <n v="0"/>
    <n v="0"/>
  </r>
  <r>
    <n v="112"/>
    <s v="02-09-2025 17:53:1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0390298_250902002858403"/>
    <s v="250902002166672"/>
    <n v="25000"/>
    <n v="0"/>
    <n v="25000"/>
    <s v="Thành công"/>
    <s v="Cà Phê Muối Chú Long- Hùng Vương - Thanh toán đơn hàng #250902_1756810390298_250902002858403 - VUONG KHANH LY chuyen tien.CT tu 667788995252 VUONG KHANH LY tai VPBank"/>
    <s v="VPB"/>
    <m/>
    <s v=""/>
    <n v="0"/>
    <n v="0"/>
  </r>
  <r>
    <n v="113"/>
    <s v="02-09-2025 17:52:3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0352733_250902002853943"/>
    <s v="250902002157907"/>
    <n v="25000"/>
    <n v="0"/>
    <n v="25000"/>
    <s v="Thành công"/>
    <s v="Cà Phê Muối Chú Long - Tân An - Thanh toán đơn hàng #250902_1756810352733_250902002853943 - QR - NGUYEN LE KHANG Chuyen tien.CT tu 109883983884 NGUYEN LE KHANG tai Vietin"/>
    <s v="VTB"/>
    <m/>
    <s v=""/>
    <n v="0"/>
    <n v="0"/>
  </r>
  <r>
    <n v="114"/>
    <s v="02-09-2025 17:51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275815_250902002854146"/>
    <s v="250902002163093"/>
    <n v="18000"/>
    <n v="0"/>
    <n v="18000"/>
    <s v="Thành công"/>
    <s v="Cà Phê Muối Chú Long - Tôn Đức Thắng - Thanh toán đơn hàng #250902_1756810275815_250902002854146 - TRAN TUAN ANH CHUYEN KHOAN-020925-17:51:15 760698.CT tu 1179887 TRAN TUAN ANH tai ACB"/>
    <s v="ACB"/>
    <m/>
    <s v=""/>
    <n v="0"/>
    <n v="0"/>
  </r>
  <r>
    <n v="115"/>
    <s v="02-09-2025 17:49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0147766_250902002842815"/>
    <s v="250902002158421"/>
    <n v="45000"/>
    <n v="0"/>
    <n v="45000"/>
    <s v="Thành công"/>
    <s v="Cà Phê Muối Chú Long - Đội Cấn - Thanh toán đơn hàng #250902_1756810147766_250902002842815 - BUI LINH TRANG chuyen tien FT252462****9201.CT tu 8088986868 BUI LINH TRANG tai TCB"/>
    <s v="TCB"/>
    <m/>
    <s v=""/>
    <n v="0"/>
    <n v="0"/>
  </r>
  <r>
    <n v="116"/>
    <s v="02-09-2025 17:48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099183_250902002842271"/>
    <s v="250902002158082"/>
    <n v="25000"/>
    <n v="0"/>
    <n v="25000"/>
    <s v="Thành công"/>
    <s v="Cà Phê Muối Chú Long - Tôn Đức Thắng - Thanh toán đơn hàng #250902_1756810099183_250902002842271 - PHAM HONG HA chuyen tien FT252469****0082.CT tu 190344****9016 VND-TGTT-PHAM HONG HA tai TCB"/>
    <s v="TCB"/>
    <m/>
    <s v=""/>
    <n v="0"/>
    <n v="0"/>
  </r>
  <r>
    <n v="117"/>
    <s v="02-09-2025 17:47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0076702_250902002842048"/>
    <s v="250902002143934"/>
    <n v="132000"/>
    <n v="0"/>
    <n v="132000"/>
    <s v="Thành công"/>
    <s v="Cà Phê Muối Chú Long - Đội Cấn - Thanh toán đơn hàng #250902_1756810076702_250902002842048 - Le Thi Tu Hong chuyen tien.CT tu 033010****0948 LE THI TU HONG tai MSB"/>
    <s v="MSB"/>
    <m/>
    <s v=""/>
    <n v="0"/>
    <n v="0"/>
  </r>
  <r>
    <n v="118"/>
    <s v="02-09-2025 17:46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988363_250902002832925"/>
    <s v="250902002141298"/>
    <n v="60000"/>
    <n v="0"/>
    <n v="60000"/>
    <s v="Thành công"/>
    <s v="Cà Phê Muối Chú Long - Tôn Đức Thắng - Thanh toán đơn hàng #250902_1756809988363_250902002832925 - NGUYEN THI HIEN chuyen tien.CT tu 127375836 NGUYEN THI HIEN tai VPBank"/>
    <s v="VPB"/>
    <m/>
    <s v=""/>
    <n v="0"/>
    <n v="0"/>
  </r>
  <r>
    <n v="119"/>
    <s v="02-09-2025 17:45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951159_250902002832541"/>
    <s v="250902002143081"/>
    <n v="85000"/>
    <n v="0"/>
    <n v="85000"/>
    <s v="Thành công"/>
    <s v="Cà Phê Muối Chú Long - Tôn Đức Thắng - Thanh toán đơn hàng #250902_1756809951159_250902002832541"/>
    <s v="VCB"/>
    <m/>
    <s v=""/>
    <n v="0"/>
    <n v="0"/>
  </r>
  <r>
    <n v="120"/>
    <s v="02-09-2025 17:45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926167_250902002829523"/>
    <s v="250902002137588"/>
    <n v="25000"/>
    <n v="0"/>
    <n v="25000"/>
    <s v="Thành công"/>
    <s v="Cà Phê Muối Chú Long - Đội Cấn - Thanh toán đơn hàng #250902_1756809926167_250902002829523"/>
    <s v="VCB"/>
    <m/>
    <s v=""/>
    <n v="0"/>
    <n v="0"/>
  </r>
  <r>
    <n v="121"/>
    <s v="02-09-2025 17:44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879458_250902002828151"/>
    <s v="250902002137276"/>
    <n v="25000"/>
    <n v="0"/>
    <n v="25000"/>
    <s v="Thành công"/>
    <s v="Cà Phê Muối Chú Long - Tôn Đức Thắng - Thanh toán đơn hàng #250902_1756809879458_250902002828151 - DAO THI HUYEN chuyen tien.CT tu 0966929749 MBBANK IBFT tai MB"/>
    <s v="MB"/>
    <m/>
    <s v=""/>
    <n v="0"/>
    <n v="0"/>
  </r>
  <r>
    <n v="122"/>
    <s v="02-09-2025 17:43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833361_250902002822637"/>
    <s v="250902002142210"/>
    <n v="25000"/>
    <n v="0"/>
    <n v="25000"/>
    <s v="Thành công"/>
    <s v="Cà Phê Muối Chú Long - Tôn Đức Thắng - Thanh toán đơn hàng #250902_1756809833361_250902002822637 - PHAN TRUNG KIEN chuyen tien FT252464****9897.CT tu 190278****4014 VND-TGTT-PHAN TRUNG KIEN tai TCB"/>
    <s v="TCB"/>
    <m/>
    <s v=""/>
    <n v="0"/>
    <n v="0"/>
  </r>
  <r>
    <n v="123"/>
    <s v="02-09-2025 17:40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639727_250902002812402"/>
    <s v="250902002132581"/>
    <n v="50000"/>
    <n v="0"/>
    <n v="50000"/>
    <s v="Thành công"/>
    <s v="Cà Phê Muối Chú Long - Đội Cấn - Thanh toán đơn hàng #250902_1756809639727_250902002812402 - DO ANH PHUONG chuyen tien FT252466****9470.CT tu 190338****5017 VND-TGTT-DO ANH PHUONG tai TCB"/>
    <s v="TCB"/>
    <m/>
    <s v=""/>
    <n v="0"/>
    <n v="0"/>
  </r>
  <r>
    <n v="124"/>
    <s v="02-09-2025 17:39:3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9572099_250902002805836"/>
    <s v="250902002121227"/>
    <n v="25000"/>
    <n v="0"/>
    <n v="25000"/>
    <s v="Thành công"/>
    <s v="Cà Phê Muối Chú Long - Thuận An - Thanh toán đơn hàng #250902_1756809572099_250902002805836 - NGUYEN THI KIM ANH Chuyen tien.CT tu 6800719260 NGUYEN THI KIM ANH  tai BIDV"/>
    <s v="BIDV"/>
    <m/>
    <s v=""/>
    <n v="0"/>
    <n v="0"/>
  </r>
  <r>
    <n v="125"/>
    <s v="02-09-2025 17:38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503592_250902002802883"/>
    <s v="250902002117702"/>
    <n v="88000"/>
    <n v="0"/>
    <n v="88000"/>
    <s v="Thành công"/>
    <s v="Cà Phê Muối Chú Long - Tôn Đức Thắng - Thanh toán đơn hàng #250902_1756809503592_250902002802883 - PHAM THI HA Chuyen tien.CT tu 2890042431 PHAM THI HA  tai BIDV"/>
    <s v="BIDV"/>
    <m/>
    <s v=""/>
    <n v="0"/>
    <n v="0"/>
  </r>
  <r>
    <n v="126"/>
    <s v="02-09-2025 17:37:0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9427548_250902002802110"/>
    <s v="250902002117179"/>
    <n v="108000"/>
    <n v="0"/>
    <n v="108000"/>
    <s v="Thành công"/>
    <s v="Cà Phê Muối Chú Long - Củ Chi - Thanh toán đơn hàng #250902_1756809427548_250902002802110 - NGUYEN QUY SANH Chuyen tien.CT tu 3110827409 NGUYEN QUY SANH  tai BIDV"/>
    <s v="BIDV"/>
    <m/>
    <s v=""/>
    <n v="0"/>
    <n v="0"/>
  </r>
  <r>
    <n v="127"/>
    <s v="02-09-2025 17:36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395110_250902002796826"/>
    <s v="250902002116962"/>
    <n v="25000"/>
    <n v="0"/>
    <n v="25000"/>
    <s v="Thành công"/>
    <s v="Cà Phê Muối Chú Long - Tôn Đức Thắng - Thanh toán đơn hàng #250902_1756809395110_250902002796826 - NONG THI NHUNG chuyen tien.CT tu 002013***2001 MBBANK IBFT tai MB"/>
    <s v="MB"/>
    <m/>
    <s v=""/>
    <n v="0"/>
    <n v="0"/>
  </r>
  <r>
    <n v="128"/>
    <s v="02-09-2025 17:36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387165_250902002797230"/>
    <s v="250902002115144"/>
    <n v="18000"/>
    <n v="0"/>
    <n v="18000"/>
    <s v="Thành công"/>
    <s v="Cà Phê Muối Chú Long - Tôn Đức Thắng - Thanh toán đơn hàng #250902_1756809387165_250902002797230 - QUAN BA HUE chuyen tien.CT tu 84092793979 MBBANK IBFT tai MB"/>
    <s v="MB"/>
    <m/>
    <s v=""/>
    <n v="0"/>
    <n v="0"/>
  </r>
  <r>
    <n v="129"/>
    <s v="02-09-2025 17:33:4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229362_250902002790239"/>
    <s v="250902002106914"/>
    <n v="25000"/>
    <n v="0"/>
    <n v="25000"/>
    <s v="Thành công"/>
    <s v="Cà Phê Muối Chú Long - Đội Cấn - Thanh toán đơn hàng #250902_1756809229362_250902002790239 - DANG THI KIM HIEN chuyen tien FT252460****4072.CT tu 190372****5012 VND-TKTT-DANG THI KIM HIEN tai TCB"/>
    <s v="TCB"/>
    <m/>
    <s v=""/>
    <n v="0"/>
    <n v="0"/>
  </r>
  <r>
    <n v="130"/>
    <s v="02-09-2025 17:28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922571_250902002770308"/>
    <s v="250902002089779"/>
    <n v="20000"/>
    <n v="0"/>
    <n v="20000"/>
    <s v="Thành công"/>
    <s v="Cà Phê Muối Chú Long - Đội Cấn - Thanh toán đơn hàng #250902_1756808922571_250902002770308 - HOANG MINH KHANH chuyen tien qua MoMo"/>
    <m/>
    <s v="Momo"/>
    <s v=""/>
    <n v="0"/>
    <n v="0"/>
  </r>
  <r>
    <n v="131"/>
    <s v="02-09-2025 17:26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787855_250902002764006"/>
    <s v="250902002081226"/>
    <n v="60000"/>
    <n v="0"/>
    <n v="60000"/>
    <s v="Thành công"/>
    <s v="Cà Phê Muối Chú Long - Tôn Đức Thắng - Thanh toán đơn hàng #250902_1756808787855_250902002764006 - Nguyen Minh Thuy chuyen tien"/>
    <s v="PVCB"/>
    <m/>
    <s v=""/>
    <n v="0"/>
    <n v="0"/>
  </r>
  <r>
    <n v="132"/>
    <s v="02-09-2025 17:26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770176_250902002761210"/>
    <s v="250902002088783"/>
    <n v="25000"/>
    <n v="0"/>
    <n v="25000"/>
    <s v="Thành công"/>
    <s v="Cà Phê Muối Chú Long - Đội Cấn - Thanh toán đơn hàng #250902_1756808770176_250902002761210 - NGUYEN DANG BINH chuyen tien.CT tu 961886***1986 MBBANK IBFT tai MB"/>
    <s v="MB"/>
    <m/>
    <s v=""/>
    <n v="0"/>
    <n v="0"/>
  </r>
  <r>
    <n v="133"/>
    <s v="02-09-2025 17:25:0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707274_250902002760174"/>
    <s v="250902002084566"/>
    <n v="25000"/>
    <n v="0"/>
    <n v="25000"/>
    <s v="Thành công"/>
    <s v="Cà Phê Muối Chú Long - Tôn Đức Thắng - Thanh toán đơn hàng #250902_1756808707274_250902002760174 - PHAM PHUONG THAO chuyen tien FT252468****9408.CT tu 190738****1011 VND-TGTT-PHAM PHUONG THAO tai TCB"/>
    <s v="TCB"/>
    <m/>
    <s v=""/>
    <n v="0"/>
    <n v="0"/>
  </r>
  <r>
    <n v="134"/>
    <s v="02-09-2025 17:24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694766_250902002755508"/>
    <s v="250902002079404"/>
    <n v="99000"/>
    <n v="0"/>
    <n v="99000"/>
    <s v="Thành công"/>
    <s v="Cà Phê Muối Chú Long - Tôn Đức Thắng - Thanh toán đơn hàng #250902_1756808694766_250902002755508 - IBFT NGUYEN MINH THUY chuyen tien.CT tu 020082584243 SACOMBANK tai SACOMBANK"/>
    <s v="SCB"/>
    <m/>
    <s v=""/>
    <n v="0"/>
    <n v="0"/>
  </r>
  <r>
    <n v="135"/>
    <s v="02-09-2025 17:22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558665_250902002749155"/>
    <s v="250902002078538"/>
    <n v="60000"/>
    <n v="0"/>
    <n v="60000"/>
    <s v="Thành công"/>
    <s v="Cà Phê Muối Chú Long - Đội Cấn - Thanh toán đơn hàng #250902_1756808558665_250902002749155"/>
    <s v="VCB"/>
    <m/>
    <s v=""/>
    <n v="0"/>
    <n v="0"/>
  </r>
  <r>
    <n v="136"/>
    <s v="02-09-2025 17:22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529028_250902002743878"/>
    <s v="250902002077159"/>
    <n v="40000"/>
    <n v="0"/>
    <n v="40000"/>
    <s v="Thành công"/>
    <s v="Cà Phê Muối Chú Long - Tôn Đức Thắng - Thanh toán đơn hàng #250902_1756808529028_250902002743878 - PHAM ANH THU chuyen tien FT252465****2254.CT tu 190733****0010 VND-TGTT-PHAM ANH THU tai TCB"/>
    <s v="TCB"/>
    <m/>
    <s v=""/>
    <n v="0"/>
    <n v="0"/>
  </r>
  <r>
    <n v="137"/>
    <s v="02-09-2025 17:21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476363_250902002745118"/>
    <s v="250902002078032"/>
    <n v="120000"/>
    <n v="0"/>
    <n v="120000"/>
    <s v="Thành công"/>
    <s v="Cà Phê Muối Chú Long - Tôn Đức Thắng - Thanh toán đơn hàng #250902_1756808476363_250902002745118 - NGUYEN THI THUY chuyen tien FT252460****5969.CT tu 190339****6011 VND-TGTT-NGUYEN THI THUY tai TCB"/>
    <s v="TCB"/>
    <m/>
    <s v=""/>
    <n v="0"/>
    <n v="0"/>
  </r>
  <r>
    <n v="138"/>
    <s v="02-09-2025 17:19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396713_250902002738321"/>
    <s v="250902002067496"/>
    <n v="45000"/>
    <n v="0"/>
    <n v="45000"/>
    <s v="Thành công"/>
    <s v="Cà Phê Muối Chú Long - Đội Cấn - Thanh toán đơn hàng #250902_1756808396713_250902002738321 - Hoang Thi Ngoc Trang Chuyen tien.CT tu 8804993209 Hoang Thi Ngoc Trang  tai BIDV"/>
    <s v="BIDV"/>
    <m/>
    <s v=""/>
    <n v="0"/>
    <n v="0"/>
  </r>
  <r>
    <n v="139"/>
    <s v="02-09-2025 17:19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389551_250902002740121"/>
    <s v="250902002072514"/>
    <n v="25000"/>
    <n v="0"/>
    <n v="25000"/>
    <s v="Thành công"/>
    <s v="Cà Phê Muối Chú Long - Tôn Đức Thắng - Thanh toán đơn hàng #250902_1756808389551_250902002740121 - LE THI MAI Chuyen tien.CT tu 2153178080 LE THI MAI  tai BIDV"/>
    <s v="BIDV"/>
    <m/>
    <s v=""/>
    <n v="0"/>
    <n v="0"/>
  </r>
  <r>
    <n v="140"/>
    <s v="02-09-2025 17:16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197459_250902002725502"/>
    <s v="250902002055453"/>
    <n v="20000"/>
    <n v="0"/>
    <n v="20000"/>
    <s v="Thành công"/>
    <s v="Cà Phê Muối Chú Long - Tôn Đức Thắng - Thanh toán đơn hàng #250902_1756808197459_250902002725502 - QR - NGUYEN VAN SANG chuyen tien.CT tu 108871254265 NGUYEN VAN SANG tai Vietin"/>
    <s v="VTB"/>
    <m/>
    <s v=""/>
    <n v="0"/>
    <n v="0"/>
  </r>
  <r>
    <n v="141"/>
    <s v="02-09-2025 17:16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184766_250902002728036"/>
    <s v="250902002064843"/>
    <n v="60000"/>
    <n v="0"/>
    <n v="60000"/>
    <s v="Thành công"/>
    <s v="Cà Phê Muối Chú Long - Tôn Đức Thắng - Thanh toán đơn hàng #250902_1756808184766_250902002728036 - VU MINH HUNG chuyen tien FT252462****5440.CT tu 190231****7666 VND-TGTT-VU MINH HUNG tai TCB"/>
    <s v="TCB"/>
    <m/>
    <s v=""/>
    <n v="0"/>
    <n v="0"/>
  </r>
  <r>
    <n v="142"/>
    <s v="02-09-2025 17:11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866091_250902002707120"/>
    <s v="250902002043143"/>
    <n v="50000"/>
    <n v="0"/>
    <n v="50000"/>
    <s v="Thành công"/>
    <s v="Cà Phê Muối Chú Long - Đội Cấn - Thanh toán đơn hàng #250902_1756807866091_250902002707120 - MBVCB.10769876986.128715.LE HUONG THAO chuyen tien.CT tu 030100***6916 LE HUONG THAO toi 99ZP25127M97855640 ZALOPAY_CA PHE MUOI CHU LONG tai BVBank"/>
    <s v="VCB"/>
    <m/>
    <s v=""/>
    <n v="0"/>
    <n v="0"/>
  </r>
  <r>
    <n v="143"/>
    <s v="02-09-2025 17:11:0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7864724_250902002702894"/>
    <s v="250902002044734"/>
    <n v="50000"/>
    <n v="0"/>
    <n v="50000"/>
    <s v="Thành công"/>
    <s v="Cà Phê Muối Chú Long - Phan Thiết - Thanh toán đơn hàng #250902_1756807864724_250902002702894 - TRUONG NGOC ANH chuyen tien FT252461****7772.CT tu 3303456789 TRUONG NGOC ANH tai TCB"/>
    <s v="TCB"/>
    <m/>
    <s v=""/>
    <n v="0"/>
    <n v="0"/>
  </r>
  <r>
    <n v="144"/>
    <s v="02-09-2025 17:10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814402_250902002703340"/>
    <s v="250902002044401"/>
    <n v="50000"/>
    <n v="0"/>
    <n v="50000"/>
    <s v="Thành công"/>
    <s v="Cà Phê Muối Chú Long - Tôn Đức Thắng - Thanh toán đơn hàng #250902_1756807814402_250902002703340"/>
    <s v="VCB"/>
    <m/>
    <s v=""/>
    <n v="0"/>
    <n v="0"/>
  </r>
  <r>
    <n v="145"/>
    <s v="02-09-2025 17:05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554271_250902002686663"/>
    <s v="250902002031066"/>
    <n v="25000"/>
    <n v="0"/>
    <n v="25000"/>
    <s v="Thành công"/>
    <s v="Cà Phê Muối Chú Long - Đội Cấn - Thanh toán đơn hàng #250902_1756807554271_250902002686663 - QR - VU THI MY THU chuyen tien.CT tu 101871089885 VU THI MY THU tai Vietin"/>
    <s v="VTB"/>
    <m/>
    <s v=""/>
    <n v="0"/>
    <n v="0"/>
  </r>
  <r>
    <n v="146"/>
    <s v="02-09-2025 17:05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544638_250902002683948"/>
    <s v="250902002027112"/>
    <n v="18000"/>
    <n v="0"/>
    <n v="18000"/>
    <s v="Thành công"/>
    <s v="Cà Phê Muối Chú Long - Tôn Đức Thắng - Thanh toán đơn hàng #250902_1756807544638_250902002683948 - BUI THI TUYET LAN chuyen tien.CT tu 050016***8888 MBBANK IBFT tai MB"/>
    <s v="MB"/>
    <m/>
    <s v=""/>
    <n v="0"/>
    <n v="0"/>
  </r>
  <r>
    <n v="147"/>
    <s v="02-09-2025 17:0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518846_250902002687230"/>
    <s v="250902002026936"/>
    <n v="60000"/>
    <n v="0"/>
    <n v="60000"/>
    <s v="Thành công"/>
    <s v="Cà Phê Muối Chú Long - Đội Cấn - Thanh toán đơn hàng #250902_1756807518846_250902002687230 - QR - LE THI THANH TAM chuyen tien.CT tu 104883281666 LE  THI THANH TAM tai Vietin"/>
    <s v="VTB"/>
    <m/>
    <s v=""/>
    <n v="0"/>
    <n v="0"/>
  </r>
  <r>
    <n v="148"/>
    <s v="02-09-2025 17:04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497006_250902002686070"/>
    <s v="250902002028658"/>
    <n v="25000"/>
    <n v="0"/>
    <n v="25000"/>
    <s v="Thành công"/>
    <s v="Cà Phê Muối Chú Long - Tôn Đức Thắng - Thanh toán đơn hàng #250902_1756807497006_250902002686070"/>
    <s v="VCB"/>
    <m/>
    <s v=""/>
    <n v="0"/>
    <n v="0"/>
  </r>
  <r>
    <n v="149"/>
    <s v="02-09-2025 17:02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334901_250902002671830"/>
    <s v="250902002017652"/>
    <n v="40000"/>
    <n v="0"/>
    <n v="40000"/>
    <s v="Thành công"/>
    <s v="Cà Phê Muối Chú Long - Đội Cấn - Thanh toán đơn hàng #250902_1756807334901_250902002671830 - TRUONG KHANH LY chuyen tien FT252466****0554.CT tu 190351****7017 VND-TGTT-TRUONG KHANH LY tai TCB"/>
    <s v="TCB"/>
    <m/>
    <s v=""/>
    <n v="0"/>
    <n v="0"/>
  </r>
  <r>
    <n v="150"/>
    <s v="02-09-2025 17:01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276424_250902002669775"/>
    <s v="250902002024009"/>
    <n v="25000"/>
    <n v="0"/>
    <n v="25000"/>
    <s v="Thành công"/>
    <s v="Cà Phê Muối Chú Long - Tôn Đức Thắng - Thanh toán đơn hàng #250902_1756807276424_250902002669775 - NGUYEN TUAN VIET Chuyen tien.CT tu 8873182865 NGUYEN TUAN VIET  tai BIDV"/>
    <s v="BIDV"/>
    <m/>
    <s v=""/>
    <n v="0"/>
    <n v="0"/>
  </r>
  <r>
    <n v="151"/>
    <s v="02-09-2025 17:00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253929_250902002670563"/>
    <s v="250902002015161"/>
    <n v="25000"/>
    <n v="0"/>
    <n v="25000"/>
    <s v="Thành công"/>
    <s v="Cà Phê Muối Chú Long - Tôn Đức Thắng - Thanh toán đơn hàng #250902_1756807253929_250902002670563 - NGUYEN THANH LIEM chuyen tien FT252460****3528.CT tu 190211****6686 VND-TGTT-NGUYEN THANH LIEM tai TCB"/>
    <s v="TCB"/>
    <m/>
    <s v=""/>
    <n v="0"/>
    <n v="0"/>
  </r>
  <r>
    <n v="152"/>
    <s v="02-09-2025 16:54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884794_250902002652016"/>
    <s v="250902002004737"/>
    <n v="15000"/>
    <n v="0"/>
    <n v="15000"/>
    <s v="Thành công"/>
    <s v="Cà Phê Muối Chú Long - Tôn Đức Thắng - Thanh toán đơn hàng #250902_1756806884794_250902002652016 - CHAU THANH TUNG chuyen tien FT252469****7291.CT tu 5653889999 CHAU THANH TUNG tai TCB"/>
    <s v="TCB"/>
    <m/>
    <s v=""/>
    <n v="0"/>
    <n v="0"/>
  </r>
  <r>
    <n v="153"/>
    <s v="02-09-2025 16:53:0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6789222_250902002642426"/>
    <s v="250902001989730"/>
    <n v="25000"/>
    <n v="0"/>
    <n v="25000"/>
    <s v="Thành công"/>
    <s v="Cà Phê Muối Chú Long - Phan Thiết - Thanh toán đơn hàng #250902_1756806789222_250902002642426 - NGUYEN THI THUY LINH Chuyen tien.CT tu 6110912409 NGUYEN THI THUY LINH  tai BIDV"/>
    <s v="BIDV"/>
    <m/>
    <s v=""/>
    <n v="0"/>
    <n v="0"/>
  </r>
  <r>
    <n v="154"/>
    <s v="02-09-2025 16:52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769778_250902002644006"/>
    <s v="250902002006010"/>
    <n v="18000"/>
    <n v="0"/>
    <n v="18000"/>
    <s v="Thành công"/>
    <s v="Cà Phê Muối Chú Long - Tôn Đức Thắng - Thanh toán đơn hàng #250902_1756806769778_250902002644006 - QR - NGUYEN THI NHU QUYNH chuyen tien.CT tu 102873407989 NGUYEN THI NHU QUYNH tai Vietin"/>
    <s v="VTB"/>
    <m/>
    <s v=""/>
    <n v="0"/>
    <n v="0"/>
  </r>
  <r>
    <n v="155"/>
    <s v="02-09-2025 16:50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615943_250902002632532"/>
    <s v="250902001988614"/>
    <n v="22000"/>
    <n v="0"/>
    <n v="22000"/>
    <s v="Thành công"/>
    <s v="Cà Phê Muối Chú Long - Tôn Đức Thắng - Thanh toán đơn hàng #250902_1756806615943_250902002632532 - LE THANH HUYEN chuyen tien FT252464****3044.CT tu 190349****7016 VND-TGTT-LE THANH HUYEN tai TCB"/>
    <s v="TCB"/>
    <m/>
    <s v=""/>
    <n v="0"/>
    <n v="0"/>
  </r>
  <r>
    <n v="156"/>
    <s v="02-09-2025 16:48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6520182_250902002628429"/>
    <s v="250902001979142"/>
    <n v="145000"/>
    <n v="0"/>
    <n v="145000"/>
    <s v="Thành công"/>
    <s v="Cà Phê Muối Chú Long - Đội Cấn - Thanh toán đơn hàng #250902_1756806520182_250902002628429 - DANG THANH CONG Chuyen tien.CT tu 8800051838 DANG THANH CONG  tai BIDV"/>
    <s v="BIDV"/>
    <m/>
    <s v=""/>
    <n v="0"/>
    <n v="0"/>
  </r>
  <r>
    <n v="157"/>
    <s v="02-09-2025 16:47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467004_250902002625049"/>
    <s v="250902001978772"/>
    <n v="45000"/>
    <n v="0"/>
    <n v="45000"/>
    <s v="Thành công"/>
    <s v="Cà Phê Muối Chú Long - Tôn Đức Thắng - Thanh toán đơn hàng #250902_1756806467004_250902002625049 - VU THI HUYEN Chuyen tien.CT tu 1260928135 VU THI HUYEN  tai BIDV"/>
    <s v="BIDV"/>
    <m/>
    <s v=""/>
    <n v="0"/>
    <n v="0"/>
  </r>
  <r>
    <n v="158"/>
    <s v="02-09-2025 16:43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218497_250902002610476"/>
    <s v="250902001974007"/>
    <n v="18000"/>
    <n v="0"/>
    <n v="18000"/>
    <s v="Thành công"/>
    <s v="Cà Phê Muối Chú Long - Tôn Đức Thắng - Thanh toán đơn hàng #250902_1756806218497_250902002610476 - PHAM NGOC QUANG chuyen tien FT252466****0642.CT tu 190272****8999 VND-TGTT-PHAM NGOC QUANG tai TCB"/>
    <s v="TCB"/>
    <m/>
    <s v=""/>
    <n v="0"/>
    <n v="0"/>
  </r>
  <r>
    <n v="159"/>
    <s v="02-09-2025 16:43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6184572_250902002608310"/>
    <s v="250902001961779"/>
    <n v="36000"/>
    <n v="0"/>
    <n v="36000"/>
    <s v="Thành công"/>
    <s v="Cà Phê Muối Chú Long - Đội Cấn - Thanh toán đơn hàng #250902_1756806184572_250902002608310 - NGUYEN THI PHUONG THAO chuyen tien FT252467****7141.CT tu 6822266622 NGUYEN THI PHUONG THAO tai TCB"/>
    <s v="TCB"/>
    <m/>
    <s v=""/>
    <n v="0"/>
    <n v="0"/>
  </r>
  <r>
    <n v="160"/>
    <s v="02-09-2025 16:42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149396_250902002604826"/>
    <s v="250902001964700"/>
    <n v="20000"/>
    <n v="0"/>
    <n v="20000"/>
    <s v="Thành công"/>
    <s v="Cà Phê Muối Chú Long - Tôn Đức Thắng - Thanh toán đơn hàng #250902_1756806149396_250902002604826 - DUONG MANH QUAN chuyen tien FT252460****0803.CT tu 190335****1015 VND-TGTT-DUONG MANH QUAN tai TCB"/>
    <s v="TCB"/>
    <m/>
    <s v=""/>
    <n v="0"/>
    <n v="0"/>
  </r>
  <r>
    <n v="161"/>
    <s v="02-09-2025 16:39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79341_250902002597215"/>
    <s v="250902001954846"/>
    <n v="70000"/>
    <n v="0"/>
    <n v="70000"/>
    <s v="Thành công"/>
    <s v="Cà Phê Muối Chú Long - Tôn Đức Thắng - Thanh toán đơn hàng #250902_1756805979341_250902002597215"/>
    <s v="VCB"/>
    <m/>
    <s v=""/>
    <n v="0"/>
    <n v="0"/>
  </r>
  <r>
    <n v="162"/>
    <s v="02-09-2025 16:38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36396_250902002593164"/>
    <s v="250902001960169"/>
    <n v="58000"/>
    <n v="0"/>
    <n v="58000"/>
    <s v="Thành công"/>
    <s v="Cà Phê Muối Chú Long - Tôn Đức Thắng - Thanh toán đơn hàng #250902_1756805936396_250902002593164 - DO QUANG VU chuyen tien FT252462****5106.CT tu 190327****6011 VND-TGTT-DO QUANG VU tai TCB"/>
    <s v="TCB"/>
    <m/>
    <s v=""/>
    <n v="0"/>
    <n v="0"/>
  </r>
  <r>
    <n v="163"/>
    <s v="02-09-2025 16:38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919613_250902002590748"/>
    <s v="250902001958347"/>
    <n v="56000"/>
    <n v="0"/>
    <n v="56000"/>
    <s v="Thành công"/>
    <s v="Cà Phê Muối Chú Long - Đội Cấn - Thanh toán đơn hàng #250902_1756805919613_250902002590748 - NGO HAI ANH chuyen tien cfmuoi.CT tu 107019***6666 MBBANK IBFT tai MB"/>
    <s v="MB"/>
    <m/>
    <s v=""/>
    <n v="0"/>
    <n v="0"/>
  </r>
  <r>
    <n v="164"/>
    <s v="02-09-2025 16:38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02015_250902002592429"/>
    <s v="250902001951071"/>
    <n v="50000"/>
    <n v="0"/>
    <n v="50000"/>
    <s v="Thành công"/>
    <s v="Cà Phê Muối Chú Long - Tôn Đức Thắng - Thanh toán đơn hàng #250902_1756805902015_250902002592429 - NGUYEN THANH CONG chuyen tien FT252460****4118.CT tu 190333****3012 VND-TGTT-NGUYEN THANH CONG tai TCB"/>
    <s v="TCB"/>
    <m/>
    <s v=""/>
    <n v="0"/>
    <n v="0"/>
  </r>
  <r>
    <n v="165"/>
    <s v="02-09-2025 16:36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791352_250902002584540"/>
    <s v="250902001939631"/>
    <n v="65000"/>
    <n v="0"/>
    <n v="65000"/>
    <s v="Thành công"/>
    <s v="Cà Phê Muối Chú Long - Tôn Đức Thắng - Thanh toán đơn hàng #250902_1756805791352_250902002584540 - PHAM THI HONG CHUYEN TIEN DEN ZALOPAY_CA PHE MUOI CHU LONG - 99ZP25127M97855666"/>
    <s v="VIB"/>
    <m/>
    <s v=""/>
    <n v="0"/>
    <n v="0"/>
  </r>
  <r>
    <n v="166"/>
    <s v="02-09-2025 16:35:3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5739648_250902002580900"/>
    <s v="250902001941186"/>
    <n v="45000"/>
    <n v="0"/>
    <n v="45000"/>
    <s v="Thành công"/>
    <s v="Cà Phê Muối Chú Long - Củ Chi - Thanh toán đơn hàng #250902_1756805739648_250902002580900 - Do Ngoc Chien chuyen tien tu ViettelMoney.CT tu 970422*********7362 MBBANK IBFT tai MB"/>
    <s v="MB"/>
    <m/>
    <s v=""/>
    <n v="0"/>
    <n v="0"/>
  </r>
  <r>
    <n v="167"/>
    <s v="02-09-2025 16:35:2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5724738_250902002578905"/>
    <s v="250902001935886"/>
    <n v="50000"/>
    <n v="0"/>
    <n v="50000"/>
    <s v="Thành công"/>
    <s v="Cà Phê Muối Chú Long - Củ Chi - Thanh toán đơn hàng #250902_1756805724738_250902002578905 - NGUYEN THI KIM NGAN chuyen tien qua MoMo"/>
    <m/>
    <s v="Momo"/>
    <s v=""/>
    <n v="0"/>
    <n v="0"/>
  </r>
  <r>
    <n v="168"/>
    <s v="02-09-2025 16:32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527523_250902002571063"/>
    <s v="250902001934558"/>
    <n v="22000"/>
    <n v="0"/>
    <n v="22000"/>
    <s v="Thành công"/>
    <s v="Cà Phê Muối Chú Long - Đội Cấn - Thanh toán đơn hàng #250902_1756805527523_250902002571063"/>
    <s v="VCB"/>
    <m/>
    <s v=""/>
    <n v="0"/>
    <n v="0"/>
  </r>
  <r>
    <n v="169"/>
    <s v="02-09-2025 16:26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208198_250902002549943"/>
    <s v="250902001907944"/>
    <n v="18000"/>
    <n v="0"/>
    <n v="18000"/>
    <s v="Thành công"/>
    <s v="Cà Phê Muối Chú Long - Đội Cấn - Thanh toán đơn hàng #250902_1756805208198_250902002549943 - HO DUNG HA chuyen tien FT252463****7178.CT tu 4641111111 HO DUNG HA tai TCB"/>
    <s v="TCB"/>
    <m/>
    <s v=""/>
    <n v="0"/>
    <n v="0"/>
  </r>
  <r>
    <n v="170"/>
    <s v="02-09-2025 16:25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132825_250902002549198"/>
    <s v="250902001907477"/>
    <n v="36000"/>
    <n v="0"/>
    <n v="36000"/>
    <s v="Thành công"/>
    <s v="Cà Phê Muối Chú Long - Tôn Đức Thắng - Thanh toán đơn hàng #250902_1756805132825_250902002549198 - NGUYEN THUY HANG chuyen tien FT252465****4885.CT tu 190339****2221 VND-TGTT-NGUYEN THUY HANG tai TCB"/>
    <s v="TCB"/>
    <m/>
    <s v=""/>
    <n v="0"/>
    <n v="0"/>
  </r>
  <r>
    <n v="171"/>
    <s v="02-09-2025 16:23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025177_250902002540310"/>
    <s v="250902001908651"/>
    <n v="45000"/>
    <n v="0"/>
    <n v="45000"/>
    <s v="Thành công"/>
    <s v="Cà Phê Muối Chú Long - Tôn Đức Thắng - Thanh toán đơn hàng #250902_1756805025177_250902002540310 - NGUYEN THUY LINH chuyen tien.CT tu 0962596996 NGUYEN THUY LINH tai VPBank"/>
    <s v="VPB"/>
    <m/>
    <s v=""/>
    <n v="0"/>
    <n v="0"/>
  </r>
  <r>
    <n v="172"/>
    <s v="02-09-2025 16:23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024565_250902002542139"/>
    <s v="250902001906787"/>
    <n v="20000"/>
    <n v="0"/>
    <n v="20000"/>
    <s v="Thành công"/>
    <s v="Cà Phê Muối Chú Long - Tôn Đức Thắng - Thanh toán đơn hàng #250902_1756805024565_250902002542139 - LE THI NGOC ANH HIEN chuyen tien FT252460****8105.CT tu 190258****6010 VND-TGTT-LE THI NGOC ANH HIEN tai TCB"/>
    <s v="TCB"/>
    <m/>
    <s v=""/>
    <n v="0"/>
    <n v="0"/>
  </r>
  <r>
    <n v="173"/>
    <s v="02-09-2025 16:22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964017_250902002537461"/>
    <s v="250902001908271"/>
    <n v="30000"/>
    <n v="0"/>
    <n v="30000"/>
    <s v="Thành công"/>
    <s v="Cà Phê Muối Chú Long - Đội Cấn - Thanh toán đơn hàng #250902_1756804964017_250902002537461"/>
    <s v="VCB"/>
    <m/>
    <s v=""/>
    <n v="0"/>
    <n v="0"/>
  </r>
  <r>
    <n v="174"/>
    <s v="02-09-2025 16:22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938312_250902002537208"/>
    <s v="250902001906236"/>
    <n v="45000"/>
    <n v="0"/>
    <n v="45000"/>
    <s v="Thành công"/>
    <s v="Cà Phê Muối Chú Long - Đội Cấn - Thanh toán đơn hàng #250902_1756804938312_250902002537208 - NGUYEN HAI DANG chuyen tien.CT tu 0976782744 MBBANK IBFT tai MB"/>
    <s v="MB"/>
    <m/>
    <s v=""/>
    <n v="0"/>
    <n v="0"/>
  </r>
  <r>
    <n v="175"/>
    <s v="02-09-2025 16:21:5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4913890_250902002534174"/>
    <s v="250902001897959"/>
    <n v="36000"/>
    <n v="0"/>
    <n v="36000"/>
    <s v="Thành công"/>
    <s v="Cà Phê Muối Chú Long - Thuận An - Thanh toán đơn hàng #250902_1756804913890_250902002534174 - LE THI NGOC ANH Chuyen tien.CT tu 6910975479 LE THI NGOC ANH  tai BIDV"/>
    <s v="BIDV"/>
    <m/>
    <s v=""/>
    <n v="0"/>
    <n v="0"/>
  </r>
  <r>
    <n v="176"/>
    <s v="02-09-2025 16:21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888756_250902002529799"/>
    <s v="250902001903538"/>
    <n v="36000"/>
    <n v="0"/>
    <n v="36000"/>
    <s v="Thành công"/>
    <s v="Cà Phê Muối Chú Long - Tôn Đức Thắng - Thanh toán đơn hàng #250902_1756804888756_250902002529799 - NGO HONG VAN chuyen tien.CT tu 0358197469 MBBANK IBFT tai MB"/>
    <s v="MB"/>
    <m/>
    <s v=""/>
    <n v="0"/>
    <n v="0"/>
  </r>
  <r>
    <n v="177"/>
    <s v="02-09-2025 16:19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777231_250902002521950"/>
    <s v="250902001893770"/>
    <n v="36000"/>
    <n v="0"/>
    <n v="36000"/>
    <s v="Thành công"/>
    <s v="Cà Phê Muối Chú Long - Tôn Đức Thắng - Thanh toán đơn hàng #250902_1756804777231_250902002521950 - NGUYEN TUYET TRINH chuyen tien FT252464****2620.CT tu 36811101996 NGUYEN TUYET TRINH tai TCB"/>
    <s v="TCB"/>
    <m/>
    <s v=""/>
    <n v="0"/>
    <n v="0"/>
  </r>
  <r>
    <n v="178"/>
    <s v="02-09-2025 16:17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Khác"/>
    <s v="250902__4345_000914363"/>
    <s v="250902001876656"/>
    <n v="50000"/>
    <n v="0"/>
    <n v="50000"/>
    <s v="Thành công"/>
    <s v="Cà Phê Muối Chú Long - Tôn Đức Thắng - Thanh toán đơn hàng #250902__4345_000914363"/>
    <s v="MB"/>
    <m/>
    <s v=""/>
    <n v="0"/>
    <n v="0"/>
  </r>
  <r>
    <n v="179"/>
    <s v="02-09-2025 16:1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518401_250902002509399"/>
    <s v="250902001881657"/>
    <n v="30000"/>
    <n v="0"/>
    <n v="30000"/>
    <s v="Thành công"/>
    <s v="Cà Phê Muối Chú Long - Đội Cấn - Thanh toán đơn hàng #250902_1756804518401_250902002509399 - Nguyen Thi Thu Ha chuyen tien QR.CT tu 00005691837 NGUYEN THI THU HA tai TPBank"/>
    <s v="TPB"/>
    <m/>
    <s v=""/>
    <n v="0"/>
    <n v="0"/>
  </r>
  <r>
    <n v="180"/>
    <s v="02-09-2025 16:12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368326_250902002501572"/>
    <s v="250902001884532"/>
    <n v="60000"/>
    <n v="0"/>
    <n v="60000"/>
    <s v="Thành công"/>
    <s v="Cà Phê Muối Chú Long - Đội Cấn - Thanh toán đơn hàng #250902_1756804368326_250902002501572 - NGUYEN HUNG chuyen tien.CT tu 052018***5555 MBBANK IBFT tai MB"/>
    <s v="MB"/>
    <m/>
    <s v=""/>
    <n v="0"/>
    <n v="0"/>
  </r>
  <r>
    <n v="181"/>
    <s v="02-09-2025 16:12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359643_250902002497881"/>
    <s v="250902001884480"/>
    <n v="18000"/>
    <n v="0"/>
    <n v="18000"/>
    <s v="Thành công"/>
    <s v="Cà Phê Muối Chú Long - Đội Cấn - Thanh toán đơn hàng #250902_1756804359643_250902002497881 - TRAN MINH PHUONG chuyen tien FT252465****5167.CT tu 190296****7022 VND-TGTT-TRAN MINH PHUONG tai TCB"/>
    <s v="TCB"/>
    <m/>
    <s v=""/>
    <n v="0"/>
    <n v="0"/>
  </r>
  <r>
    <n v="182"/>
    <s v="02-09-2025 16:12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335499_250902002497634"/>
    <s v="250902001882329"/>
    <n v="70000"/>
    <n v="0"/>
    <n v="70000"/>
    <s v="Thành công"/>
    <s v="Cà Phê Muối Chú Long - Tôn Đức Thắng - Thanh toán đơn hàng #250902_1756804335499_250902002497634 - Pham Duc Long chuyen tien QR.CT tu 01587980001 PHAM DUC LONG tai TPBank"/>
    <s v="TPB"/>
    <m/>
    <s v=""/>
    <n v="0"/>
    <n v="0"/>
  </r>
  <r>
    <n v="183"/>
    <s v="02-09-2025 16:10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229897_250902002492484"/>
    <s v="250902001869642"/>
    <n v="38000"/>
    <n v="0"/>
    <n v="38000"/>
    <s v="Thành công"/>
    <s v="Cà Phê Muối Chú Long - Tôn Đức Thắng - Thanh toán đơn hàng #250902_1756804229897_250902002492484 - TRAN UYEN TRINH chuyen tien FT252463****9413.CT tu 2211029896 TRAN UYEN TRINH tai TCB"/>
    <s v="TCB"/>
    <m/>
    <s v=""/>
    <n v="0"/>
    <n v="0"/>
  </r>
  <r>
    <n v="184"/>
    <s v="02-09-2025 16:08:36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04116748_250902002489125"/>
    <s v="250902001867050"/>
    <n v="36000"/>
    <n v="0"/>
    <n v="36000"/>
    <s v="Thành công"/>
    <s v="Cà Phê Muối Chú Long - Cà Mau - Thanh toán đơn hàng #250902_1756804116748_250902002489125 - TRAN HUU QUANG MINH chuyen tien.CT tu 0913467601 MBBANK IBFT tai MB"/>
    <s v="MB"/>
    <m/>
    <s v=""/>
    <n v="0"/>
    <n v="0"/>
  </r>
  <r>
    <n v="185"/>
    <s v="02-09-2025 16:07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063296_250902002484594"/>
    <s v="250902001866703"/>
    <n v="70000"/>
    <n v="0"/>
    <n v="70000"/>
    <s v="Thành công"/>
    <s v="Cà Phê Muối Chú Long - Tôn Đức Thắng - Thanh toán đơn hàng #250902_1756804063296_250902002484594 - HOANG MINH CUONG chuyen tien.CT tu 151722989 HOANG MINH CUONG tai VPBank"/>
    <s v="VPB"/>
    <m/>
    <s v=""/>
    <n v="0"/>
    <n v="0"/>
  </r>
  <r>
    <n v="186"/>
    <s v="02-09-2025 16:05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3904479_250902002475389"/>
    <s v="250902001855653"/>
    <n v="20000"/>
    <n v="0"/>
    <n v="20000"/>
    <s v="Thành công"/>
    <s v="Cà Phê Muối Chú Long - Thuận An - Thanh toán đơn hàng #250902_1756803904479_250902002475389"/>
    <s v="VCB"/>
    <m/>
    <s v=""/>
    <n v="0"/>
    <n v="0"/>
  </r>
  <r>
    <n v="187"/>
    <s v="02-09-2025 15:58:20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3500179_250902002454352"/>
    <s v="250902001844709"/>
    <n v="45000"/>
    <n v="0"/>
    <n v="45000"/>
    <s v="Thành công"/>
    <s v="Cà Phê Muối Chú Long - Phan Thiết - Thanh toán đơn hàng #250902_1756803500179_250902002454352 - QR - NGUYEN THI HONG LIEM Chuyen tien.CT tu 105881550334 NGUYEN THI HONG LIEM tai Vietin"/>
    <s v="VTB"/>
    <m/>
    <s v=""/>
    <n v="0"/>
    <n v="0"/>
  </r>
  <r>
    <n v="188"/>
    <s v="02-09-2025 15:57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467968_250902002453079"/>
    <s v="250902001842745"/>
    <n v="18000"/>
    <n v="0"/>
    <n v="18000"/>
    <s v="Thành công"/>
    <s v="Cà Phê Muối Chú Long - Đội Cấn - Thanh toán đơn hàng #250902_1756803467968_250902002453079 - Thai Gia Loc chuyen tien QR.CT tu 68686241203 THAI GIA LOC tai TPBank"/>
    <s v="TPB"/>
    <m/>
    <s v=""/>
    <n v="0"/>
    <n v="0"/>
  </r>
  <r>
    <n v="189"/>
    <s v="02-09-2025 15:56:32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3392389_250902002445555"/>
    <s v="250902001834000"/>
    <n v="25000"/>
    <n v="0"/>
    <n v="25000"/>
    <s v="Thành công"/>
    <s v="Cà Phê Muối Chú Long - Đặng Nguyên Cẩn - Thanh toán đơn hàng #250902_1756803392389_250902002445555 - CHAU HUE MY chuyen tien qua MoMo"/>
    <m/>
    <s v="Momo"/>
    <s v=""/>
    <n v="0"/>
    <n v="0"/>
  </r>
  <r>
    <n v="190"/>
    <s v="02-09-2025 15:55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3341836_250902002440967"/>
    <s v="250902001833674"/>
    <n v="50000"/>
    <n v="0"/>
    <n v="50000"/>
    <s v="Thành công"/>
    <s v="Cà Phê Muối Chú Long - Tôn Đức Thắng - Thanh toán đơn hàng #250902_1756803341836_250902002440967 - NGUYEN TRAN THU TRANG Chuyen tien.CT tu 8883691052 NGUYEN TRAN THU TRANG  tai BIDV"/>
    <s v="BIDV"/>
    <m/>
    <s v=""/>
    <n v="0"/>
    <n v="0"/>
  </r>
  <r>
    <n v="191"/>
    <s v="02-09-2025 15:5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180926_250902002433477"/>
    <s v="250902001829052"/>
    <n v="95000"/>
    <n v="0"/>
    <n v="95000"/>
    <s v="Thành công"/>
    <s v="Cà Phê Muối Chú Long - Đội Cấn - Thanh toán đơn hàng #250902_1756803180926_250902002433477 - LUONG THI TIEU YEN Chuyen tien.CT tu 3600486330 LUONG THI TIEU YEN  tai BIDV"/>
    <s v="BIDV"/>
    <m/>
    <s v=""/>
    <n v="0"/>
    <n v="0"/>
  </r>
  <r>
    <n v="192"/>
    <s v="02-09-2025 15:52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3167362_250902002436118"/>
    <s v="250902001827039"/>
    <n v="25000"/>
    <n v="0"/>
    <n v="25000"/>
    <s v="Thành công"/>
    <s v="Cà Phê Muối Chú Long - Tôn Đức Thắng - Thanh toán đơn hàng #250902_1756803167362_250902002436118 - TA QUOC VIET chuyen tien FT252466****5304.CT tu 8686868396 TA QUOC VIET tai TCB"/>
    <s v="TCB"/>
    <m/>
    <s v=""/>
    <n v="0"/>
    <n v="0"/>
  </r>
  <r>
    <n v="193"/>
    <s v="02-09-2025 15:52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143857_250902002429875"/>
    <s v="250902001826900"/>
    <n v="50000"/>
    <n v="0"/>
    <n v="50000"/>
    <s v="Thành công"/>
    <s v="Cà Phê Muối Chú Long - Đội Cấn - Thanh toán đơn hàng #250902_1756803143857_250902002429875 - Tran Thai Duong chuyen tien QR.CT tu 45604061991 TRAN THAI DUONG tai TPBank"/>
    <s v="TPB"/>
    <m/>
    <s v=""/>
    <n v="0"/>
    <n v="0"/>
  </r>
  <r>
    <n v="194"/>
    <s v="02-09-2025 15:50:0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03009295_250902002420936"/>
    <s v="250902001826067"/>
    <n v="35000"/>
    <n v="0"/>
    <n v="35000"/>
    <s v="Thành công"/>
    <s v="Cà Phê Muối Chú Long - Tân An - Thanh toán đơn hàng #250902_1756803009295_250902002420936 - DOAN VAN PHUOC chuyen tien.CT tu 567839****6868 MBBANK IBFT tai MB"/>
    <s v="MB"/>
    <m/>
    <s v=""/>
    <n v="0"/>
    <n v="0"/>
  </r>
  <r>
    <n v="195"/>
    <s v="02-09-2025 15:50:0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002066_250902002420862"/>
    <s v="250902001817838"/>
    <n v="45000"/>
    <n v="0"/>
    <n v="45000"/>
    <s v="Thành công"/>
    <s v="Cà Phê Muối Chú Long - Đội Cấn - Thanh toán đơn hàng #250902_1756803002066_250902002420862 - Tran Thai Duong chuyen tien QR.CT tu 45604061991 TRAN THAI DUONG tai TPBank"/>
    <s v="TPB"/>
    <m/>
    <s v=""/>
    <n v="0"/>
    <n v="0"/>
  </r>
  <r>
    <n v="196"/>
    <s v="02-09-2025 15:48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928174_250902002420108"/>
    <s v="250902001809981"/>
    <n v="115000"/>
    <n v="0"/>
    <n v="115000"/>
    <s v="Thành công"/>
    <s v="Cà Phê Muối Chú Long - Tôn Đức Thắng - Thanh toán đơn hàng #250902_1756802928174_250902002420108 - Dong Dinh Quang Vinh chuyen tien QR.CT tu 97629101998 DONG DINH QUANG VINH tai TPBank"/>
    <s v="TPB"/>
    <m/>
    <s v=""/>
    <n v="0"/>
    <n v="0"/>
  </r>
  <r>
    <n v="197"/>
    <s v="02-09-2025 15:48:20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2900058_250902002417524"/>
    <s v="250902001817143"/>
    <n v="18000"/>
    <n v="0"/>
    <n v="18000"/>
    <s v="Thành công"/>
    <s v="Cà Phê Muối Chú Long - Đặng Nguyên Cẩn - Thanh toán đơn hàng #250902_1756802900058_250902002417524 - VU TRAN DANG KHOA transfers FT252464****1358.CT tu 703829****0299 VU TRAN DANG KHOA tai TCB"/>
    <s v="TCB"/>
    <m/>
    <s v=""/>
    <n v="0"/>
    <n v="0"/>
  </r>
  <r>
    <n v="198"/>
    <s v="02-09-2025 15:47:3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850805_250902002415218"/>
    <s v="250902001814992"/>
    <n v="25000"/>
    <n v="0"/>
    <n v="25000"/>
    <s v="Thành công"/>
    <s v="Cà Phê Muối Chú Long - Tôn Đức Thắng - Thanh toán đơn hàng #250902_1756802850805_250902002415218 - TRAN THU HA chuyen tien FT252463****7392.CT tu 190364****2019 VND-TGTT-TRAN THU HA tai TCB"/>
    <s v="TCB"/>
    <m/>
    <s v=""/>
    <n v="0"/>
    <n v="0"/>
  </r>
  <r>
    <n v="199"/>
    <s v="02-09-2025 15:43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624279_250902002402157"/>
    <s v="250902001808097"/>
    <n v="18000"/>
    <n v="0"/>
    <n v="18000"/>
    <s v="Thành công"/>
    <s v="Cà Phê Muối Chú Long - Tôn Đức Thắng - Thanh toán đơn hàng #250902_1756802624279_250902002402157"/>
    <s v="VCB"/>
    <m/>
    <s v=""/>
    <n v="0"/>
    <n v="0"/>
  </r>
  <r>
    <n v="200"/>
    <s v="02-09-2025 15:42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575017_250902002398534"/>
    <s v="250902001795790"/>
    <n v="140000"/>
    <n v="0"/>
    <n v="140000"/>
    <s v="Thành công"/>
    <s v="Cà Phê Muối Chú Long - Đội Cấn - Thanh toán đơn hàng #250902_1756802575017_250902002398534"/>
    <s v="VCB"/>
    <m/>
    <s v=""/>
    <n v="0"/>
    <n v="0"/>
  </r>
  <r>
    <n v="201"/>
    <s v="02-09-2025 15:41:51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802511796_250902002391920"/>
    <s v="250902001796969"/>
    <n v="15000"/>
    <n v="0"/>
    <n v="15000"/>
    <s v="Thành công"/>
    <s v="Cà Phê Muối Chú Long - Vĩnh Long - Thanh toán đơn hàng #250902_1756802511796_250902002391920 - DOAN THI MINH THU chuyen tien qua MoMo"/>
    <m/>
    <s v="Momo"/>
    <s v=""/>
    <n v="0"/>
    <n v="0"/>
  </r>
  <r>
    <n v="202"/>
    <s v="02-09-2025 15:35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151405_250902002376194"/>
    <s v="250902001783157"/>
    <n v="22000"/>
    <n v="0"/>
    <n v="22000"/>
    <s v="Thành công"/>
    <s v="Cà Phê Muối Chú Long - Đội Cấn - Thanh toán đơn hàng #250902_1756802151405_250902002376194 - Cf muoi FT252461****1100.CT tu 190388****3018 VND-TGTT-NGUYEN NHAT HOA tai TCB"/>
    <s v="TCB"/>
    <m/>
    <s v=""/>
    <n v="0"/>
    <n v="0"/>
  </r>
  <r>
    <n v="203"/>
    <s v="02-09-2025 15:34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057297_250902002370282"/>
    <s v="250902001784190"/>
    <n v="18000"/>
    <n v="0"/>
    <n v="18000"/>
    <s v="Thành công"/>
    <s v="Cà Phê Muối Chú Long - Tôn Đức Thắng - Thanh toán đơn hàng #250902_1756802057297_250902002370282 - NGUYEN PHUONG THAO chuyen tien FT252464****8567.CT tu 190367****8016 VND-TGTT-NGUYEN PHUONG THAO tai TCB"/>
    <s v="TCB"/>
    <m/>
    <s v=""/>
    <n v="0"/>
    <n v="0"/>
  </r>
  <r>
    <n v="204"/>
    <s v="02-09-2025 15:33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006542_250902002364805"/>
    <s v="250902001773804"/>
    <n v="25000"/>
    <n v="0"/>
    <n v="25000"/>
    <s v="Thành công"/>
    <s v="Cà Phê Muối Chú Long - Đội Cấn - Thanh toán đơn hàng #250902_1756802006542_250902002364805"/>
    <s v="VCB"/>
    <m/>
    <s v=""/>
    <n v="0"/>
    <n v="0"/>
  </r>
  <r>
    <n v="205"/>
    <s v="02-09-2025 15:32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978117_250902002363607"/>
    <s v="250902001769699"/>
    <n v="75000"/>
    <n v="0"/>
    <n v="75000"/>
    <s v="Thành công"/>
    <s v="Cà Phê Muối Chú Long - Tôn Đức Thắng - Thanh toán đơn hàng #250902_1756801978117_250902002363607 - LUONG XUAN HIEP chuyen tien.CT tu 0858313248 MBBANK IBFT tai MB"/>
    <s v="MB"/>
    <m/>
    <s v=""/>
    <n v="0"/>
    <n v="0"/>
  </r>
  <r>
    <n v="206"/>
    <s v="02-09-2025 15:31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900250_250902002359304"/>
    <s v="250902001767620"/>
    <n v="25000"/>
    <n v="0"/>
    <n v="25000"/>
    <s v="Thành công"/>
    <s v="Cà Phê Muối Chú Long - Đội Cấn - Thanh toán đơn hàng #250902_1756801900250_250902002359304 - Sent by Tran Phuong Hanh from my Timo"/>
    <s v="TIMO"/>
    <m/>
    <s v=""/>
    <n v="0"/>
    <n v="0"/>
  </r>
  <r>
    <n v="207"/>
    <s v="02-09-2025 15:31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874753_250902002356799"/>
    <s v="250902001773010"/>
    <n v="160000"/>
    <n v="0"/>
    <n v="160000"/>
    <s v="Thành công"/>
    <s v="Cà Phê Muối Chú Long - Đội Cấn - Thanh toán đơn hàng #250902_1756801874753_250902002356799 - QR - DO THI DUYEN chuyen tien.CT tu 104873511152 DO THI DUYEN tai Vietin"/>
    <s v="VTB"/>
    <m/>
    <s v=""/>
    <n v="0"/>
    <n v="0"/>
  </r>
  <r>
    <n v="208"/>
    <s v="02-09-2025 15:30:4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1848200_250902002358236"/>
    <s v="250902001768951"/>
    <n v="36000"/>
    <n v="0"/>
    <n v="36000"/>
    <s v="Thành công"/>
    <s v="Cà Phê Muối Chú Long - Thuận An - Thanh toán đơn hàng #250902_1756801848200_250902002358236 - TRAN TRUNG THANH chuyen tien.CT tu 198838***6999 TRAN TRUNG THANH tai VPBank"/>
    <s v="VPB"/>
    <m/>
    <s v=""/>
    <n v="0"/>
    <n v="0"/>
  </r>
  <r>
    <n v="209"/>
    <s v="02-09-2025 15:27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649718_250902002344622"/>
    <s v="250902001766043"/>
    <n v="145000"/>
    <n v="0"/>
    <n v="145000"/>
    <s v="Thành công"/>
    <s v="Cà Phê Muối Chú Long - Tôn Đức Thắng - Thanh toán đơn hàng #250902_1756801649718_250902002344622 - NGUYEN THU TRANG chuyen tien FT252461****1043.CT tu 137223****8017 VND-TGTT-NGUYEN THU TRANG tai TCB"/>
    <s v="TCB"/>
    <m/>
    <s v=""/>
    <n v="0"/>
    <n v="0"/>
  </r>
  <r>
    <n v="210"/>
    <s v="02-09-2025 15:25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510185_250902002339126"/>
    <s v="250902001753191"/>
    <n v="18000"/>
    <n v="0"/>
    <n v="18000"/>
    <s v="Thành công"/>
    <s v="Cà Phê Muối Chú Long - Tôn Đức Thắng - Thanh toán đơn hàng #250902_1756801510185_250902002339126 - Tien cf chieu 2 thang 9"/>
    <m/>
    <s v="Momo"/>
    <s v=""/>
    <n v="0"/>
    <n v="0"/>
  </r>
  <r>
    <n v="211"/>
    <s v="02-09-2025 15:24:2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Khác"/>
    <s v="250902__4345_000853818"/>
    <s v="250902001750892"/>
    <n v="36000"/>
    <n v="0"/>
    <n v="36000"/>
    <s v="Thành công"/>
    <s v="Cà Phê Muối Chú Long - Thuận An - Thanh toán đơn hàng #250902__4345_000853818"/>
    <m/>
    <m/>
    <s v=""/>
    <n v="0"/>
    <n v="0"/>
  </r>
  <r>
    <n v="212"/>
    <s v="02-09-2025 15:22:0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321554_250902002326488"/>
    <s v="250902001739755"/>
    <n v="78000"/>
    <n v="0"/>
    <n v="78000"/>
    <s v="Thành công"/>
    <s v="Cà Phê Muối Chú Long - Tôn Đức Thắng - Thanh toán đơn hàng #250902_1756801321554_250902002326488 - Nguyen Van Tuan Long chuyen tien QR.CT tu 01264986001 NGUYEN VAN TUAN LONG tai TPBank"/>
    <s v="TPB"/>
    <m/>
    <s v=""/>
    <n v="0"/>
    <n v="0"/>
  </r>
  <r>
    <n v="213"/>
    <s v="02-09-2025 15:20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209423_250902002317733"/>
    <s v="250902001748753"/>
    <n v="50000"/>
    <n v="0"/>
    <n v="50000"/>
    <s v="Thành công"/>
    <s v="Cà Phê Muối Chú Long - Tôn Đức Thắng - Thanh toán đơn hàng #250902_1756801209423_250902002317733 - HO HAI YEN chuyen tien FT252468****6092.CT tu 190260****8029 VND-TGTT-HO HAI YEN tai TCB"/>
    <s v="TCB"/>
    <m/>
    <s v=""/>
    <n v="0"/>
    <n v="0"/>
  </r>
  <r>
    <n v="214"/>
    <s v="02-09-2025 15:19:3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171049_250902002318147"/>
    <s v="250902001737180"/>
    <n v="25000"/>
    <n v="0"/>
    <n v="25000"/>
    <s v="Thành công"/>
    <s v="Cà Phê Muối Chú Long - Đội Cấn - Thanh toán đơn hàng #250902_1756801171049_250902002318147 - MBVCB.10768628329.5245BFTVG2AGL3SA.cf.CT tu 061100***5054 NGUYEN DUC MINH toi 99ZP25127M97855640 ZALOPAY_CA PHE MUOI CHU LONG tai BVBank"/>
    <s v="VCB"/>
    <m/>
    <s v=""/>
    <n v="0"/>
    <n v="0"/>
  </r>
  <r>
    <n v="215"/>
    <s v="02-09-2025 15:19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150174_250902002315658"/>
    <s v="250902001737035"/>
    <n v="25000"/>
    <n v="0"/>
    <n v="25000"/>
    <s v="Thành công"/>
    <s v="Cà Phê Muối Chú Long - Tôn Đức Thắng - Thanh toán đơn hàng #250902_1756801150174_250902002315658 - NGUYEN CAM VAN chuyen tien FT252469****5458.CT tu 111236****2016 VND-TGTT-NGUYEN CAM VAN tai TCB"/>
    <s v="TCB"/>
    <m/>
    <s v=""/>
    <n v="0"/>
    <n v="0"/>
  </r>
  <r>
    <n v="216"/>
    <s v="02-09-2025 15:16:5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1016210_250902002310274"/>
    <s v="250902001736211"/>
    <n v="40000"/>
    <n v="0"/>
    <n v="40000"/>
    <s v="Thành công"/>
    <s v="Cà Phê Muối Chú Long - Đặng Nguyên Cẩn - Thanh toán đơn hàng #250902_1756801016210_250902002310274 - CHAU HUE MY chuyen tien qua MoMo"/>
    <m/>
    <s v="Momo"/>
    <s v=""/>
    <n v="0"/>
    <n v="0"/>
  </r>
  <r>
    <n v="217"/>
    <s v="02-09-2025 15:16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001014_250902002310128"/>
    <s v="250902001731622"/>
    <n v="50000"/>
    <n v="0"/>
    <n v="50000"/>
    <s v="Thành công"/>
    <s v="Cà Phê Muối Chú Long - Tôn Đức Thắng - Thanh toán đơn hàng #250902_1756801001014_250902002310128 - NGUYEN THI THU THUY chuyen tien.CT tu 686823051999 MBBANK IBFT tai MB"/>
    <s v="MB"/>
    <m/>
    <s v=""/>
    <n v="0"/>
    <n v="0"/>
  </r>
  <r>
    <n v="218"/>
    <s v="02-09-2025 15:1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918207_250902002300694"/>
    <s v="250902001729156"/>
    <n v="23000"/>
    <n v="0"/>
    <n v="23000"/>
    <s v="Thành công"/>
    <s v="Cà Phê Muối Chú Long - Đội Cấn - Thanh toán đơn hàng #250902_1756800918207_250902002300694 - DO NGOC ANH CHUYEN TIEN DEN ZALOPAY_CA PHE MUOI CHU LONG - 99ZP25127M97855640"/>
    <s v="VIB"/>
    <m/>
    <s v=""/>
    <n v="0"/>
    <n v="0"/>
  </r>
  <r>
    <n v="219"/>
    <s v="02-09-2025 15:14:4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886621_250902002303164"/>
    <s v="250902001719406"/>
    <n v="25000"/>
    <n v="0"/>
    <n v="25000"/>
    <s v="Thành công"/>
    <s v="Cà Phê Muối Chú Long - Đội Cấn - Thanh toán đơn hàng #250902_1756800886621_250902002303164 - DAO THANH SON chuyen tien FT252461****5989.CT tu 190374****3010 VND-TGTT-DAO THANH SON tai TCB"/>
    <s v="TCB"/>
    <m/>
    <s v=""/>
    <n v="0"/>
    <n v="0"/>
  </r>
  <r>
    <n v="220"/>
    <s v="02-09-2025 15:14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866272_250902002301214"/>
    <s v="250902001727053"/>
    <n v="25000"/>
    <n v="0"/>
    <n v="25000"/>
    <s v="Thành công"/>
    <s v="Cà Phê Muối Chú Long - Tôn Đức Thắng - Thanh toán đơn hàng #250902_1756800866272_250902002301214 - Ngo Tuan Anh chuyen tien"/>
    <s v="PVCB"/>
    <m/>
    <s v=""/>
    <n v="0"/>
    <n v="0"/>
  </r>
  <r>
    <n v="221"/>
    <s v="02-09-2025 15:12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761202_250902002295184"/>
    <s v="250902001734058"/>
    <n v="18000"/>
    <n v="0"/>
    <n v="18000"/>
    <s v="Thành công"/>
    <s v="Cà Phê Muối Chú Long - Đội Cấn - Thanh toán đơn hàng #250902_1756800761202_250902002295184 - VU QUANG HUY  chuyen tien FT252460****8826.CT tu 190278****8037 VND-TGTT-VU QUANG HUY tai TCB"/>
    <s v="TCB"/>
    <m/>
    <s v=""/>
    <n v="0"/>
    <n v="0"/>
  </r>
  <r>
    <n v="222"/>
    <s v="02-09-2025 15:11:05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0665420_250902002289259"/>
    <s v="250902001707837"/>
    <n v="32000"/>
    <n v="0"/>
    <n v="32000"/>
    <s v="Thành công"/>
    <s v="Cà Phê Muối Chú Long - Đặng Nguyên Cẩn - Thanh toán đơn hàng #250902_1756800665420_250902002289259 - VO NGUYEN TUONG VY chuyen tien FT252462****5162.CT tu 190715****9011 VND-TGTT-VO NGUYEN TUONG VY tai TCB"/>
    <s v="TCB"/>
    <m/>
    <s v=""/>
    <n v="0"/>
    <n v="0"/>
  </r>
  <r>
    <n v="223"/>
    <s v="02-09-2025 15:10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638088_250902002287310"/>
    <s v="250902001715340"/>
    <n v="18000"/>
    <n v="0"/>
    <n v="18000"/>
    <s v="Thành công"/>
    <s v="Cà Phê Muối Chú Long - Đội Cấn - Thanh toán đơn hàng #250902_1756800638088_250902002287310 - NGUYEN MINH NGOC Chuyen tien.CT tu 8883622021 NGUYEN MINH NGOC  tai BIDV"/>
    <s v="BIDV"/>
    <m/>
    <s v=""/>
    <n v="0"/>
    <n v="0"/>
  </r>
  <r>
    <n v="224"/>
    <s v="02-09-2025 15:06:3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0394841_250902002271631"/>
    <s v="250902001708028"/>
    <n v="8000"/>
    <n v="0"/>
    <n v="8000"/>
    <s v="Thành công"/>
    <s v="Cà Phê Muối Chú Long - Củ Chi - Thanh toán đơn hàng #250902_1756800394841_250902002271631 - Vuong Than Gia Nghi chuyen tien QR.CT tu 02654963601 VUONG THAN GIA NGHI tai TPBank"/>
    <s v="TPB"/>
    <m/>
    <s v=""/>
    <n v="0"/>
    <n v="0"/>
  </r>
  <r>
    <n v="225"/>
    <s v="02-09-2025 15:06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378914_250902002269752"/>
    <s v="250902001695743"/>
    <n v="100000"/>
    <n v="0"/>
    <n v="100000"/>
    <s v="Thành công"/>
    <s v="Cà Phê Muối Chú Long - Tôn Đức Thắng - Thanh toán đơn hàng #250902_1756800378914_250902002269752 - DOAN HUYEN LINH chuyen tien FT252461****2798.CT tu 190373****7016 VND-TGTT-DOAN HUYEN LINH tai TCB"/>
    <s v="TCB"/>
    <m/>
    <s v=""/>
    <n v="0"/>
    <n v="0"/>
  </r>
  <r>
    <n v="226"/>
    <s v="02-09-2025 15:03:07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00187719_250902002258592"/>
    <s v="250902001690759"/>
    <n v="50000"/>
    <n v="0"/>
    <n v="50000"/>
    <s v="Thành công"/>
    <s v="Cà Phê Muối Chú Long - Cà Mau - Thanh toán đơn hàng #250902_1756800187719_250902002258592 - PHAN THANH TY chuyen tien.CT tu 0373696911 MBBANK IBFT tai MB"/>
    <s v="MB"/>
    <m/>
    <s v=""/>
    <n v="0"/>
    <n v="0"/>
  </r>
  <r>
    <n v="227"/>
    <s v="02-09-2025 15:02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139954_250902002257399"/>
    <s v="250902001694268"/>
    <n v="50000"/>
    <n v="0"/>
    <n v="50000"/>
    <s v="Thành công"/>
    <s v="Cà Phê Muối Chú Long - Tôn Đức Thắng - Thanh toán đơn hàng #250902_1756800139954_250902002257399 - LE THANH DAT chuyen tien.CT tu 0987645765 MBBANK IBFT tai MB"/>
    <s v="MB"/>
    <m/>
    <s v=""/>
    <n v="0"/>
    <n v="0"/>
  </r>
  <r>
    <n v="228"/>
    <s v="02-09-2025 15:01:32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0092908_250902002254552"/>
    <s v="250902001681992"/>
    <n v="80000"/>
    <n v="0"/>
    <n v="80000"/>
    <s v="Thành công"/>
    <s v="Cà Phê Muối Chú Long - Củ Chi - Thanh toán đơn hàng #250902_1756800092908_250902002254552 - HOANG GIA BAO chuyen tien.CT tu 006310******1002 HOANG GIA BAO tai OCB"/>
    <s v="OCB"/>
    <m/>
    <s v=""/>
    <n v="0"/>
    <n v="0"/>
  </r>
  <r>
    <n v="229"/>
    <s v="02-09-2025 14:59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985314_250902002249432"/>
    <s v="250902001677469"/>
    <n v="53000"/>
    <n v="0"/>
    <n v="53000"/>
    <s v="Thành công"/>
    <s v="Cà Phê Muối Chú Long - Tôn Đức Thắng - Thanh toán đơn hàng #250902_1756799985314_250902002249432 - IBT From SeABank.CT tu 002000****1366 HA THI VAN ANH tai SeABank"/>
    <s v="SEAB"/>
    <m/>
    <s v=""/>
    <n v="0"/>
    <n v="0"/>
  </r>
  <r>
    <n v="230"/>
    <s v="02-09-2025 14:59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946586_250902002244944"/>
    <s v="250902001675491"/>
    <n v="48000"/>
    <n v="0"/>
    <n v="48000"/>
    <s v="Thành công"/>
    <s v="Cà Phê Muối Chú Long - Tôn Đức Thắng - Thanh toán đơn hàng #250902_1756799946586_250902002244944 - NGUYEN THI HOAI PHUONG  chuyen tien FT252469****7033.CT tu 190371****3015 TKTT-NGUYEN THI HOAI PHUONG tai TCB"/>
    <s v="TCB"/>
    <m/>
    <s v=""/>
    <n v="0"/>
    <n v="0"/>
  </r>
  <r>
    <n v="231"/>
    <s v="02-09-2025 14:57:3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9855948_250902002244133"/>
    <s v="250902001676773"/>
    <n v="25000"/>
    <n v="0"/>
    <n v="25000"/>
    <s v="Thành công"/>
    <s v="Cà Phê Muối Chú Long - Đặng Nguyên Cẩn - Thanh toán đơn hàng #250902_1756799855948_250902002244133"/>
    <s v="VCB"/>
    <m/>
    <s v=""/>
    <n v="0"/>
    <n v="0"/>
  </r>
  <r>
    <n v="232"/>
    <s v="02-09-2025 14:57:3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850349_250902002243206"/>
    <s v="250902001674942"/>
    <n v="160000"/>
    <n v="0"/>
    <n v="160000"/>
    <s v="Thành công"/>
    <s v="Cà Phê Muối Chú Long - Đội Cấn - Thanh toán đơn hàng #250902_1756799850349_250902002243206 - VCCB;99ZP25127M97855640;HOANG DINH PHUC chuyen tien.CT tu 321128***8517 AGRIBANK tai Agri"/>
    <s v="VARB"/>
    <m/>
    <s v=""/>
    <n v="0"/>
    <n v="0"/>
  </r>
  <r>
    <n v="233"/>
    <s v="02-09-2025 14:56:47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9807914_250902002238714"/>
    <s v="250902001676496"/>
    <n v="80000"/>
    <n v="0"/>
    <n v="80000"/>
    <s v="Thành công"/>
    <s v="Cà Phê Muối Chú Long - Tân An - Thanh toán đơn hàng #250902_1756799807914_250902002238714 - PHUNG HUYNH NHU chuyen tien FT252468****2947.CT tu 140250****5011 VND-TGTT-PHUNG HUYNH NHU tai TCB"/>
    <s v="TCB"/>
    <m/>
    <s v=""/>
    <n v="0"/>
    <n v="0"/>
  </r>
  <r>
    <n v="234"/>
    <s v="02-09-2025 14:56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786041_250902002234845"/>
    <s v="250902001678383"/>
    <n v="38000"/>
    <n v="0"/>
    <n v="38000"/>
    <s v="Thành công"/>
    <s v="Cà Phê Muối Chú Long - Đội Cấn - Thanh toán đơn hàng #250902_1756799786041_250902002234845 - NGUYEN NGOC HAO NGAN chuyen tien qua MoMo"/>
    <m/>
    <s v="Momo"/>
    <s v=""/>
    <n v="0"/>
    <n v="0"/>
  </r>
  <r>
    <n v="235"/>
    <s v="02-09-2025 14:56:1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Số dư ví"/>
    <s v="250902__4345_000821397"/>
    <s v="250902001652780"/>
    <n v="8000"/>
    <n v="0"/>
    <n v="8000"/>
    <s v="Thành công"/>
    <s v="Cà Phê Muối Chú Long - Thuận An - Thanh toán đơn hàng #250902__4345_000821397"/>
    <m/>
    <m/>
    <s v=""/>
    <n v="0"/>
    <n v="0"/>
  </r>
  <r>
    <n v="236"/>
    <s v="02-09-2025 14:54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659536_250902002230550"/>
    <s v="250902001659987"/>
    <n v="45000"/>
    <n v="0"/>
    <n v="45000"/>
    <s v="Thành công"/>
    <s v="Cà Phê Muối Chú Long - Đội Cấn - Thanh toán đơn hàng #250902_1756799659536_250902002230550"/>
    <s v="VCB"/>
    <m/>
    <s v=""/>
    <n v="0"/>
    <n v="0"/>
  </r>
  <r>
    <n v="237"/>
    <s v="02-09-2025 14:54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659041_250902002230544"/>
    <s v="250902001663653"/>
    <n v="33000"/>
    <n v="0"/>
    <n v="33000"/>
    <s v="Thành công"/>
    <s v="Cà Phê Muối Chú Long - Tôn Đức Thắng - Thanh toán đơn hàng #250902_1756799659041_250902002230544 - VU ANH DUONG chuyen tien FT252463****4530.CT tu 191284****9012 VND--VU ANH DUONG tai TCB"/>
    <s v="TCB"/>
    <m/>
    <s v=""/>
    <n v="0"/>
    <n v="0"/>
  </r>
  <r>
    <n v="238"/>
    <s v="02-09-2025 14:53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593491_250902002229046"/>
    <s v="250902001667126"/>
    <n v="8000"/>
    <n v="0"/>
    <n v="8000"/>
    <s v="Thành công"/>
    <s v="Cà Phê Muối Chú Long - Tôn Đức Thắng - Thanh toán đơn hàng #250902_1756799593491_250902002229046 - NGUYEN KHAC HOANG HIEP CHUYEN KHOAN-020925-14:53:12 500194.CT tu 8439827 NGUYEN KHAC HOANG HIEP tai ACB"/>
    <s v="ACB"/>
    <m/>
    <s v=""/>
    <n v="0"/>
    <n v="0"/>
  </r>
  <r>
    <n v="239"/>
    <s v="02-09-2025 14:52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562232_250902002223772"/>
    <s v="250902001666935"/>
    <n v="60000"/>
    <n v="0"/>
    <n v="60000"/>
    <s v="Thành công"/>
    <s v="Cà Phê Muối Chú Long - Đội Cấn - Thanh toán đơn hàng #250902_1756799562232_250902002223772 - NGUYEN MINH HOANG chuyen tien.CT tu 192283990652 NGUYEN MINH HOANG tai NCB"/>
    <s v="NVB"/>
    <m/>
    <s v=""/>
    <n v="0"/>
    <n v="0"/>
  </r>
  <r>
    <n v="240"/>
    <s v="02-09-2025 14:51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472305_250902002219774"/>
    <s v="250902001658976"/>
    <n v="30000"/>
    <n v="0"/>
    <n v="30000"/>
    <s v="Thành công"/>
    <s v="Cà Phê Muối Chú Long - Đội Cấn - Thanh toán đơn hàng #250902_1756799472305_250902002219774 - NGUYEN MINH HOANG chuyen tien.CT tu 192283990652 NGUYEN MINH HOANG tai NCB"/>
    <s v="NVB"/>
    <m/>
    <s v=""/>
    <n v="0"/>
    <n v="0"/>
  </r>
  <r>
    <n v="241"/>
    <s v="02-09-2025 14:50:4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Khác"/>
    <s v="250902__4345_000814984"/>
    <s v="250902001651225"/>
    <n v="47000"/>
    <n v="0"/>
    <n v="47000"/>
    <s v="Thành công"/>
    <s v="Cà Phê Muối Chú Long - Cà Mau - Thanh toán đơn hàng #250902__4345_000814984"/>
    <m/>
    <m/>
    <s v=""/>
    <n v="0"/>
    <n v="0"/>
  </r>
  <r>
    <n v="242"/>
    <s v="02-09-2025 14:50:1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9411493_250902002220131"/>
    <s v="250902001666093"/>
    <n v="8000"/>
    <n v="0"/>
    <n v="8000"/>
    <s v="Thành công"/>
    <s v="Cà Phê Muối Chú Long - Củ Chi - Thanh toán đơn hàng #250902_1756799411493_250902002220131 - TRAC XUAN HUNG ANH chuyen tien FT252461****0681.CT tu 222266662879 TRAC XUAN HUNG ANH tai TCB"/>
    <s v="TCB"/>
    <m/>
    <s v=""/>
    <n v="0"/>
    <n v="0"/>
  </r>
  <r>
    <n v="243"/>
    <s v="02-09-2025 14:49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391428_250902002218108"/>
    <s v="250902001664110"/>
    <n v="25000"/>
    <n v="0"/>
    <n v="25000"/>
    <s v="Thành công"/>
    <s v="Cà Phê Muối Chú Long - Tôn Đức Thắng - Thanh toán đơn hàng #250902_1756799391428_250902002218108 - Pham Thi Hong Thu chuyen tien.CT tu 032010****1985 PHAM THI HONG THU tai MSB"/>
    <s v="MSB"/>
    <m/>
    <s v=""/>
    <n v="0"/>
    <n v="0"/>
  </r>
  <r>
    <n v="244"/>
    <s v="02-09-2025 14:49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378798_250902002217084"/>
    <s v="250902001664050"/>
    <n v="25000"/>
    <n v="0"/>
    <n v="25000"/>
    <s v="Thành công"/>
    <s v="Cà Phê Muối Chú Long - Tôn Đức Thắng - Thanh toán đơn hàng #250902_1756799378798_250902002217084 - Ho Ha Mi chuyen tien QR.CT tu 00003923756 HO HA MI tai TPBank"/>
    <s v="TPB"/>
    <m/>
    <s v=""/>
    <n v="0"/>
    <n v="0"/>
  </r>
  <r>
    <n v="245"/>
    <s v="02-09-2025 14:47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812118"/>
    <s v="250902001650674"/>
    <n v="70000"/>
    <n v="0"/>
    <n v="70000"/>
    <s v="Thành công"/>
    <s v="Cà Phê Muối Chú Long - Đội Cấn - Thanh toán đơn hàng #250902__4345_000812118"/>
    <m/>
    <m/>
    <s v=""/>
    <n v="0"/>
    <n v="0"/>
  </r>
  <r>
    <n v="246"/>
    <s v="02-09-2025 14:47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276922_250902002209506"/>
    <s v="250902001645697"/>
    <n v="18000"/>
    <n v="0"/>
    <n v="18000"/>
    <s v="Thành công"/>
    <s v="Cà Phê Muối Chú Long - Tôn Đức Thắng - Thanh toán đơn hàng #250902_1756799276922_250902002209506 - DO THI MAI DUNG chuyen tien.CT tu 280011***0002 MBBANK IBFT tai MB"/>
    <s v="MB"/>
    <m/>
    <s v=""/>
    <n v="0"/>
    <n v="0"/>
  </r>
  <r>
    <n v="247"/>
    <s v="02-09-2025 14:46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171696_250902002202967"/>
    <s v="250902001648882"/>
    <n v="25000"/>
    <n v="0"/>
    <n v="25000"/>
    <s v="Thành công"/>
    <s v="Cà Phê Muối Chú Long - Tôn Đức Thắng - Thanh toán đơn hàng #250902_1756799171696_250902002202967 - NGUYEN THANH HAI chuyen tien.CT tu 8886192888 NGUYEN THANH HAI tai VPBank"/>
    <s v="VPB"/>
    <m/>
    <s v=""/>
    <n v="0"/>
    <n v="0"/>
  </r>
  <r>
    <n v="248"/>
    <s v="02-09-2025 14:45:0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102723_250902002197920"/>
    <s v="250902001642938"/>
    <n v="8000"/>
    <n v="0"/>
    <n v="8000"/>
    <s v="Thành công"/>
    <s v="Cà Phê Muối Chú Long - Đội Cấn - Thanh toán đơn hàng #250902_1756799102723_250902002197920 - DAO KHANH NGAN chuyen tien.CT tu 0773207125 MBBANK IBFT tai MB"/>
    <s v="MB"/>
    <m/>
    <s v=""/>
    <n v="0"/>
    <n v="0"/>
  </r>
  <r>
    <n v="249"/>
    <s v="02-09-2025 14:44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040938_250902002194961"/>
    <s v="250902001648178"/>
    <n v="32000"/>
    <n v="0"/>
    <n v="32000"/>
    <s v="Thành công"/>
    <s v="Cà Phê Muối Chú Long - Đội Cấn - Thanh toán đơn hàng #250902_1756799040938_250902002194961 - DAO KHANH NGAN chuyen tien.CT tu 0773207125 MBBANK IBFT tai MB"/>
    <s v="MB"/>
    <m/>
    <s v=""/>
    <n v="0"/>
    <n v="0"/>
  </r>
  <r>
    <n v="250"/>
    <s v="02-09-2025 14:43:4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9023885_250902002197172"/>
    <s v="250902001637832"/>
    <n v="25000"/>
    <n v="0"/>
    <n v="25000"/>
    <s v="Thành công"/>
    <s v="Cà Phê Muối Chú Long - Thuận An - Thanh toán đơn hàng #250902_1756799023885_250902002197172"/>
    <s v="VCB"/>
    <m/>
    <s v=""/>
    <n v="0"/>
    <n v="0"/>
  </r>
  <r>
    <n v="251"/>
    <s v="02-09-2025 14:42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923092_250902002189867"/>
    <s v="250902001637275"/>
    <n v="25000"/>
    <n v="0"/>
    <n v="25000"/>
    <s v="Thành công"/>
    <s v="Cà Phê Muối Chú Long - Đội Cấn - Thanh toán đơn hàng #250902_1756798923092_250902002189867 - TRAN NGOC HUY chuyen tien.CT tu 6120061988 MBBANK IBFT tai MB"/>
    <s v="MB"/>
    <m/>
    <s v=""/>
    <n v="0"/>
    <n v="0"/>
  </r>
  <r>
    <n v="252"/>
    <s v="02-09-2025 14:40:39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8839366_250902002190007"/>
    <s v="250902001631229"/>
    <n v="24000"/>
    <n v="0"/>
    <n v="24000"/>
    <s v="Thành công"/>
    <s v="Cà Phê Muối Chú Long - Vĩnh Long - Thanh toán đơn hàng #250902_1756798839366_250902002190007 - DUONG HUYEN NGOC HAN chuyen tien qua MoMo"/>
    <m/>
    <s v="Momo"/>
    <s v=""/>
    <n v="0"/>
    <n v="0"/>
  </r>
  <r>
    <n v="253"/>
    <s v="02-09-2025 14:40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816995_250902002183933"/>
    <s v="250902001634905"/>
    <n v="125000"/>
    <n v="0"/>
    <n v="125000"/>
    <s v="Thành công"/>
    <s v="Cà Phê Muối Chú Long - Tôn Đức Thắng - Thanh toán đơn hàng #250902_1756798816995_250902002183933 - Tran Thi Yen Nhi chuyen tien QR.CT tu 00000791322 TRAN THI YEN NHI tai TPBank"/>
    <s v="TPB"/>
    <m/>
    <s v=""/>
    <n v="0"/>
    <n v="0"/>
  </r>
  <r>
    <n v="254"/>
    <s v="02-09-2025 14:38:2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8705366_250902002181099"/>
    <s v="250902001630442"/>
    <n v="8000"/>
    <n v="0"/>
    <n v="8000"/>
    <s v="Thành công"/>
    <s v="Cà Phê Muối Chú Long - Thuận An - Thanh toán đơn hàng #250902_1756798705366_250902002181099"/>
    <s v="VCB"/>
    <m/>
    <s v=""/>
    <n v="0"/>
    <n v="0"/>
  </r>
  <r>
    <n v="255"/>
    <s v="02-09-2025 14:36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579508_250902002169958"/>
    <s v="250902001623348"/>
    <n v="20000"/>
    <n v="0"/>
    <n v="20000"/>
    <s v="Thành công"/>
    <s v="Cà Phê Muối Chú Long - Đội Cấn - Thanh toán đơn hàng #250902_1756798579508_250902002169958 - PHAM HOANG ANH chuyen tien FT252461****0584.CT tu 190374****4017 VND-TGTT-PHAM HOANG ANH tai TCB"/>
    <s v="TCB"/>
    <m/>
    <s v=""/>
    <n v="0"/>
    <n v="0"/>
  </r>
  <r>
    <n v="256"/>
    <s v="02-09-2025 14:36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576368_250902002169933"/>
    <s v="250902001619614"/>
    <n v="50000"/>
    <n v="0"/>
    <n v="50000"/>
    <s v="Thành công"/>
    <s v="Cà Phê Muối Chú Long - Tôn Đức Thắng - Thanh toán đơn hàng #250902_1756798576368_250902002169933 - TRAN MINH QUAN chuyen tien.CT tu 0834888678 TRAN MINH QUAN tai VPBank"/>
    <s v="VPB"/>
    <m/>
    <s v=""/>
    <n v="0"/>
    <n v="0"/>
  </r>
  <r>
    <n v="257"/>
    <s v="02-09-2025 14:35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556288_250902002168807"/>
    <s v="250902001623216"/>
    <n v="40000"/>
    <n v="0"/>
    <n v="40000"/>
    <s v="Thành công"/>
    <s v="Cà Phê Muối Chú Long - Đội Cấn - Thanh toán đơn hàng #250902_1756798556288_250902002168807 - PHAM HOANG ANH chuyen tien FT252461****9821.CT tu 190374****4017 VND-TGTT-PHAM HOANG ANH tai TCB"/>
    <s v="TCB"/>
    <m/>
    <s v=""/>
    <n v="0"/>
    <n v="0"/>
  </r>
  <r>
    <n v="258"/>
    <s v="02-09-2025 14:35:45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98545904_250902002169659"/>
    <s v="250902001617490"/>
    <n v="8000"/>
    <n v="0"/>
    <n v="8000"/>
    <s v="Thành công"/>
    <s v="Cà Phê Muối Chú Long- Hùng Vương - Thanh toán đơn hàng #250902_1756798545904_250902002169659 - TRAN VAN THANH chuyen tien qua MoMo"/>
    <m/>
    <s v="Momo"/>
    <s v=""/>
    <n v="0"/>
    <n v="0"/>
  </r>
  <r>
    <n v="259"/>
    <s v="02-09-2025 14:35:22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8522640_250902002172188"/>
    <s v="250902001615648"/>
    <n v="16000"/>
    <n v="0"/>
    <n v="16000"/>
    <s v="Thành công"/>
    <s v="Cà Phê Muối Chú Long - Củ Chi - Thanh toán đơn hàng #250902_1756798522640_250902002172188"/>
    <s v="VCB"/>
    <m/>
    <s v=""/>
    <n v="0"/>
    <n v="0"/>
  </r>
  <r>
    <n v="260"/>
    <s v="02-09-2025 14:35:1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8514760_250902002169365"/>
    <s v="250902001617318"/>
    <n v="20000"/>
    <n v="0"/>
    <n v="20000"/>
    <s v="Thành công"/>
    <s v="Cà Phê Muối Chú Long - Tân An - Thanh toán đơn hàng #250902_1756798514760_250902002169365 - LE QUANG BAO NGOC chuyen tien qua MoMo"/>
    <m/>
    <s v="Momo"/>
    <s v=""/>
    <n v="0"/>
    <n v="0"/>
  </r>
  <r>
    <n v="261"/>
    <s v="02-09-2025 14:33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438731_250902002161990"/>
    <s v="250902001618788"/>
    <n v="336000"/>
    <n v="0"/>
    <n v="336000"/>
    <s v="Thành công"/>
    <s v="Cà Phê Muối Chú Long - Tôn Đức Thắng - Thanh toán đơn hàng #250902_1756798438731_250902002161990 - TRAN ANH THU chuyen tien.CT tu 023863868888 MBBANK IBFT tai MB"/>
    <s v="MB"/>
    <m/>
    <s v=""/>
    <n v="0"/>
    <n v="0"/>
  </r>
  <r>
    <n v="262"/>
    <s v="02-09-2025 14:32:01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98321571_250902002159461"/>
    <s v="250902001620076"/>
    <n v="33000"/>
    <n v="0"/>
    <n v="33000"/>
    <s v="Thành công"/>
    <s v="Cà Phê Muối Chú Long - Cà Mau - Thanh toán đơn hàng #250902_1756798321571_250902002159461 - NGUYEN MINH THI chuyen tien qua MoMo"/>
    <m/>
    <s v="Momo"/>
    <s v=""/>
    <n v="0"/>
    <n v="0"/>
  </r>
  <r>
    <n v="263"/>
    <s v="02-09-2025 14:31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283803_250902002156352"/>
    <s v="250902001614280"/>
    <n v="50000"/>
    <n v="0"/>
    <n v="50000"/>
    <s v="Thành công"/>
    <s v="Cà Phê Muối Chú Long - Tôn Đức Thắng - Thanh toán đơn hàng #250902_1756798283803_250902002156352 - AN VIET THANG chuyen tien FT252461****0855.CT tu 190371****3016 VND-TGTT-AN VIET THANG tai TCB"/>
    <s v="TCB"/>
    <m/>
    <s v=""/>
    <n v="0"/>
    <n v="0"/>
  </r>
  <r>
    <n v="264"/>
    <s v="02-09-2025 14:31:0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263008_250902002156156"/>
    <s v="250902001607751"/>
    <n v="18000"/>
    <n v="0"/>
    <n v="18000"/>
    <s v="Thành công"/>
    <s v="Cà Phê Muối Chú Long - Tôn Đức Thắng - Thanh toán đơn hàng #250902_1756798263008_250902002156156 - VU QUANG UY chuyen tien.CT tu 682801818 MBBANK IBFT tai MB"/>
    <s v="MB"/>
    <m/>
    <s v=""/>
    <n v="0"/>
    <n v="0"/>
  </r>
  <r>
    <n v="265"/>
    <s v="02-09-2025 14:29:3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175540_250902002149625"/>
    <s v="250902001605401"/>
    <n v="43000"/>
    <n v="0"/>
    <n v="43000"/>
    <s v="Thành công"/>
    <s v="Cà Phê Muối Chú Long - Đội Cấn - Thanh toán đơn hàng #250902_1756798175540_250902002149625 - VCCB;99ZP25127M97855640;TRINH THI MINH chuyen tien.CT tu 888894***8106 AGRIBANK tai Agri"/>
    <s v="VARB"/>
    <m/>
    <s v=""/>
    <n v="0"/>
    <n v="0"/>
  </r>
  <r>
    <n v="266"/>
    <s v="02-09-2025 14:28:10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98089895_250902002143854"/>
    <s v="250902001601177"/>
    <n v="16000"/>
    <n v="0"/>
    <n v="16000"/>
    <s v="Thành công"/>
    <s v="Cà Phê Muối Chú Long - Long Xuyên - Thanh toán đơn hàng #250902_1756798089895_250902002143854 - MBVCB.10768151250.5245BFTVG2AEPRHN.THANH TAN chuyen tien.CT tu 9855608449 THANH TAN toi 99ZP25127M97855642 ZALOPAY_CA PHE MUOI CHU LONG tai BVBank"/>
    <s v="VCB"/>
    <m/>
    <s v=""/>
    <n v="0"/>
    <n v="0"/>
  </r>
  <r>
    <n v="267"/>
    <s v="02-09-2025 14:23:29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97809732_250902002129746"/>
    <s v="250902001587273"/>
    <n v="24000"/>
    <n v="0"/>
    <n v="24000"/>
    <s v="Thành công"/>
    <s v="Cà Phê Muối Chú Long - Tỉnh lộ 8 Củ Chi - Thanh toán đơn hàng #250902_1756797809732_250902002129746"/>
    <s v="VCB"/>
    <m/>
    <s v=""/>
    <n v="0"/>
    <n v="0"/>
  </r>
  <r>
    <n v="268"/>
    <s v="02-09-2025 14:23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782778_250902002127732"/>
    <s v="250902001592758"/>
    <n v="45000"/>
    <n v="0"/>
    <n v="45000"/>
    <s v="Thành công"/>
    <s v="Cà Phê Muối Chú Long - Tôn Đức Thắng - Thanh toán đơn hàng #250902_1756797782778_250902002127732"/>
    <s v="VCB"/>
    <m/>
    <s v=""/>
    <n v="0"/>
    <n v="0"/>
  </r>
  <r>
    <n v="269"/>
    <s v="02-09-2025 14:22:50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7770455_250902002126711"/>
    <s v="250902001592688"/>
    <n v="32000"/>
    <n v="0"/>
    <n v="32000"/>
    <s v="Thành công"/>
    <s v="Cà Phê Muối Chú Long - Vĩnh Long - Thanh toán đơn hàng #250902_1756797770455_250902002126711 - IBFT NGUYEN THE TUYET ANH chuyen tien.CT tu 970403******6205 SACOMBANK tai SACOMBANK"/>
    <s v="SCB"/>
    <m/>
    <s v=""/>
    <n v="0"/>
    <n v="0"/>
  </r>
  <r>
    <n v="270"/>
    <s v="02-09-2025 14:22:13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97733278_250902002127269"/>
    <s v="250902001585138"/>
    <n v="16000"/>
    <n v="0"/>
    <n v="16000"/>
    <s v="Thành công"/>
    <s v="Cà Phê Muối Chú Long- Hùng Vương - Thanh toán đơn hàng #250902_1756797733278_250902002127269 - LE THI NHI chuyen tien qua MoMo"/>
    <m/>
    <s v="Momo"/>
    <s v=""/>
    <n v="0"/>
    <n v="0"/>
  </r>
  <r>
    <n v="271"/>
    <s v="02-09-2025 14:22:11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7731785_250902002124976"/>
    <s v="250902001586870"/>
    <n v="24000"/>
    <n v="0"/>
    <n v="24000"/>
    <s v="Thành công"/>
    <s v="Cà Phê Muối Chú Long - Vĩnh Long - Thanh toán đơn hàng #250902_1756797731785_250902002124976 - DUONG HUYEN NGOC HAN chuyen tien qua MoMo"/>
    <m/>
    <s v="Momo"/>
    <s v=""/>
    <n v="0"/>
    <n v="0"/>
  </r>
  <r>
    <n v="272"/>
    <s v="02-09-2025 14:22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726275_250902002127209"/>
    <s v="250902001586841"/>
    <n v="88000"/>
    <n v="0"/>
    <n v="88000"/>
    <s v="Thành công"/>
    <s v="Cà Phê Muối Chú Long - Tôn Đức Thắng - Thanh toán đơn hàng #250902_1756797726275_250902002127209 - NGUYEN PHUONG ANH chuyen tien FT252467****0920.CT tu 2926269899 NGUYEN PHUONG ANH tai TCB"/>
    <s v="TCB"/>
    <m/>
    <s v=""/>
    <n v="0"/>
    <n v="0"/>
  </r>
  <r>
    <n v="273"/>
    <s v="02-09-2025 14:21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666436_250902002121676"/>
    <s v="250902001590331"/>
    <n v="33000"/>
    <n v="0"/>
    <n v="33000"/>
    <s v="Thành công"/>
    <s v="Cà Phê Muối Chú Long - Tôn Đức Thắng - Thanh toán đơn hàng #250902_1756797666436_250902002121676 - NGUYEN THI TUYET chuyen tien FT252464****5206.CT tu 190223****2012 VND-TGTT-NGUYEN THI TUYET tai TCB"/>
    <s v="TCB"/>
    <m/>
    <s v=""/>
    <n v="0"/>
    <n v="0"/>
  </r>
  <r>
    <n v="274"/>
    <s v="02-09-2025 14:19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548615_250902002116401"/>
    <s v="250902001584117"/>
    <n v="30000"/>
    <n v="0"/>
    <n v="30000"/>
    <s v="Thành công"/>
    <s v="Cà Phê Muối Chú Long - Đội Cấn - Thanh toán đơn hàng #250902_1756797548615_250902002116401"/>
    <s v="VCB"/>
    <m/>
    <s v=""/>
    <n v="0"/>
    <n v="0"/>
  </r>
  <r>
    <n v="275"/>
    <s v="02-09-2025 14:18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7485889_250902002112674"/>
    <s v="250902001577270"/>
    <n v="36000"/>
    <n v="0"/>
    <n v="36000"/>
    <s v="Thành công"/>
    <s v="Cà Phê Muối Chú Long - Tân An - Thanh toán đơn hàng #250902_1756797485889_250902002112674 - QR - VO THUAN TRUONG PHUOC Chuyen tien.CT tu 100883994572 VO THUAN TRUONG PHUOC tai Vietin"/>
    <s v="VTB"/>
    <m/>
    <s v=""/>
    <n v="0"/>
    <n v="0"/>
  </r>
  <r>
    <n v="276"/>
    <s v="02-09-2025 14:14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260436_250902002100572"/>
    <s v="250902001578036"/>
    <n v="16000"/>
    <n v="0"/>
    <n v="16000"/>
    <s v="Thành công"/>
    <s v="Cà Phê Muối Chú Long - Tôn Đức Thắng - Thanh toán đơn hàng #250902_1756797260436_250902002100572 - NGUYEN THI MAI CHI chuyen tien FT252469****8929.CT tu 190368****6019 VND-TGTT-NGUYEN THI MAI CHI tai TCB"/>
    <s v="TCB"/>
    <m/>
    <s v=""/>
    <n v="0"/>
    <n v="0"/>
  </r>
  <r>
    <n v="277"/>
    <s v="02-09-2025 14:12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179909_250902002095461"/>
    <s v="250902001569566"/>
    <n v="30000"/>
    <n v="0"/>
    <n v="30000"/>
    <s v="Thành công"/>
    <s v="Cà Phê Muối Chú Long - Đội Cấn - Thanh toán đơn hàng #250902_1756797179909_250902002095461 - HUYNH DIEM MY chuyen tien FT252467****2035.CT tu 190314****4018 VND-TGTT-HUYNH DIEM MY tai TCB"/>
    <s v="TCB"/>
    <m/>
    <s v=""/>
    <n v="0"/>
    <n v="0"/>
  </r>
  <r>
    <n v="278"/>
    <s v="02-09-2025 14:11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081308_250902002087867"/>
    <s v="250902001569009"/>
    <n v="20000"/>
    <n v="0"/>
    <n v="20000"/>
    <s v="Thành công"/>
    <s v="Cà Phê Muối Chú Long - Tôn Đức Thắng - Thanh toán đơn hàng #250902_1756797081308_250902002087867 - Le Tien Thanh chuyen tien QR.CT tu 02676487901 LE TIEN THANH tai TPBank"/>
    <s v="TPB"/>
    <m/>
    <s v=""/>
    <n v="0"/>
    <n v="0"/>
  </r>
  <r>
    <n v="279"/>
    <s v="02-09-2025 14:10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042576_250902002089102"/>
    <s v="250902001570595"/>
    <n v="30000"/>
    <n v="0"/>
    <n v="30000"/>
    <s v="Thành công"/>
    <s v="Cà Phê Muối Chú Long - Đội Cấn - Thanh toán đơn hàng #250902_1756797042576_250902002089102 - TRAN THI HONG HA chuyen tien FT252464****2765.CT tu 190252****0012 VND-TGTT-TRAN THI HONG HA tai TCB"/>
    <s v="TCB"/>
    <m/>
    <s v=""/>
    <n v="0"/>
    <n v="0"/>
  </r>
  <r>
    <n v="280"/>
    <s v="02-09-2025 14:09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768359"/>
    <s v="250902001540564"/>
    <n v="39000"/>
    <n v="0"/>
    <n v="39000"/>
    <s v="Thành công"/>
    <s v="Cà Phê Muối Chú Long - Đội Cấn - Thanh toán đơn hàng #250902__4345_000768359"/>
    <s v="VTB"/>
    <m/>
    <s v=""/>
    <n v="0"/>
    <n v="0"/>
  </r>
  <r>
    <n v="281"/>
    <s v="02-09-2025 14:08:0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96882853_250902002079214"/>
    <s v="250902001549988"/>
    <n v="18000"/>
    <n v="0"/>
    <n v="18000"/>
    <s v="Thành công"/>
    <s v="Cà Phê Muối Chú Long - Cà Mau - Thanh toán đơn hàng #250902_1756796882853_250902002079214 - QR - HUYNH HOANG KHA Chuyen tien.CT tu 103870390822 HUYNH HOANG KHA tai Vietin"/>
    <s v="VTB"/>
    <m/>
    <s v=""/>
    <n v="0"/>
    <n v="0"/>
  </r>
  <r>
    <n v="282"/>
    <s v="02-09-2025 14:07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766260"/>
    <s v="250902001554214"/>
    <n v="39000"/>
    <n v="0"/>
    <n v="39000"/>
    <s v="Thất bại"/>
    <s v="Cà Phê Muối Chú Long - Đội Cấn - Thanh toán đơn hàng #250902__4345_000766260"/>
    <s v="VTB"/>
    <m/>
    <s v=""/>
    <n v="0"/>
    <n v="0"/>
  </r>
  <r>
    <n v="283"/>
    <s v="02-09-2025 14:04:4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6688477_250902002066529"/>
    <s v="250902001546875"/>
    <n v="8000"/>
    <n v="0"/>
    <n v="8000"/>
    <s v="Thành công"/>
    <s v="Cà Phê Muối Chú Long - Vĩnh Long - Thanh toán đơn hàng #250902_1756796688477_250902002066529 - ck cafe.CT tu 3313306789 MBBANK IBFT tai MB"/>
    <s v="MB"/>
    <m/>
    <s v=""/>
    <n v="0"/>
    <n v="0"/>
  </r>
  <r>
    <n v="284"/>
    <s v="02-09-2025 14:04:07"/>
    <s v="CA PHE MUOI CHU LONG QRPay - CA PHE MUOI CHU LONG QRPay_CTY Duong Thanh Long"/>
    <s v=""/>
    <s v="697845"/>
    <s v="Cà Phê Muối Chú Long"/>
    <s v="697845_698981"/>
    <x v="14"/>
    <s v="697845_698981_699139"/>
    <s v="Zalopay Thu Ngân VietQR"/>
    <s v="QR đa năng_nội địa"/>
    <s v="250902_1756796647023_250902002065415"/>
    <s v="250902001552324"/>
    <n v="44000"/>
    <n v="0"/>
    <n v="44000"/>
    <s v="Thành công"/>
    <s v="Cà Phê Muối Chú Long - CMT8 Tây Ninh - Thanh toán đơn hàng #250902_1756796647023_250902002065415 - DAO THI HUONG Chuyen tien.CT tu 3110980339 DAO THI HUONG  tai BIDV"/>
    <s v="BIDV"/>
    <m/>
    <s v=""/>
    <n v="0"/>
    <n v="0"/>
  </r>
  <r>
    <n v="285"/>
    <s v="02-09-2025 14:01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6508236_250902002054881"/>
    <s v="250902001537807"/>
    <n v="50000"/>
    <n v="0"/>
    <n v="50000"/>
    <s v="Thành công"/>
    <s v="Cà Phê Muối Chú Long - Đội Cấn - Thanh toán đơn hàng #250902_1756796508236_250902002054881 - BUI THI PHUONG chuyen tien.CT tu 000017***6969 MBBANK IBFT tai MB"/>
    <s v="MB"/>
    <m/>
    <s v=""/>
    <n v="0"/>
    <n v="0"/>
  </r>
  <r>
    <n v="286"/>
    <s v="02-09-2025 14:01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6507798_250902002057623"/>
    <s v="250902001537804"/>
    <n v="26000"/>
    <n v="0"/>
    <n v="26000"/>
    <s v="Thành công"/>
    <s v="Cà Phê Muối Chú Long - Củ Chi - Thanh toán đơn hàng #250902_1756796507798_250902002057623 - PHAM HOANG ANH THU chuyen tien FT252465****2389.CT tu 5397922222 PHAM HOANG ANH THU tai TCB"/>
    <s v="TCB"/>
    <m/>
    <s v=""/>
    <n v="0"/>
    <n v="0"/>
  </r>
  <r>
    <n v="287"/>
    <s v="02-09-2025 14:01:3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494179_250902002058363"/>
    <s v="250902001537723"/>
    <n v="8000"/>
    <n v="0"/>
    <n v="8000"/>
    <s v="Thành công"/>
    <s v="Cà Phê Muối Chú Long - Thuận An - Thanh toán đơn hàng #250902_1756796494179_250902002058363 - TRUONG TAN LOC Chuyen tien.CT tu 6505228391 TRUONG TAN LOC  tai BIDV"/>
    <s v="BIDV"/>
    <m/>
    <s v=""/>
    <n v="0"/>
    <n v="0"/>
  </r>
  <r>
    <n v="288"/>
    <s v="02-09-2025 14:00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424672_250902002051897"/>
    <s v="250902001539174"/>
    <n v="25000"/>
    <n v="0"/>
    <n v="25000"/>
    <s v="Thành công"/>
    <s v="Cà Phê Muối Chú Long - Tôn Đức Thắng - Thanh toán đơn hàng #250902_1756796424672_250902002051897"/>
    <s v="VCB"/>
    <m/>
    <s v=""/>
    <n v="0"/>
    <n v="0"/>
  </r>
  <r>
    <n v="289"/>
    <s v="02-09-2025 13:59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377500_250902002051472"/>
    <s v="250902001533150"/>
    <n v="18000"/>
    <n v="0"/>
    <n v="18000"/>
    <s v="Thành công"/>
    <s v="Cà Phê Muối Chú Long - Tôn Đức Thắng - Thanh toán đơn hàng #250902_1756796377500_250902002051472 - NGUYEN THI THAI PHUONG chuyen tien.CT tu 092010***6003 MBBANK IBFT tai MB"/>
    <s v="MB"/>
    <m/>
    <s v=""/>
    <n v="0"/>
    <n v="0"/>
  </r>
  <r>
    <n v="290"/>
    <s v="02-09-2025 13:59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350215_250902002051237"/>
    <s v="250902001534997"/>
    <n v="25000"/>
    <n v="0"/>
    <n v="25000"/>
    <s v="Thành công"/>
    <s v="Cà Phê Muối Chú Long - Tôn Đức Thắng - Thanh toán đơn hàng #250902_1756796350215_250902002051237 - NGUYEN THU NGA chuyen tien.CT tu 58886565888 MBBANK IBFT tai MB"/>
    <s v="MB"/>
    <m/>
    <s v=""/>
    <n v="0"/>
    <n v="0"/>
  </r>
  <r>
    <n v="291"/>
    <s v="02-09-2025 13:58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6332213_250902002049247"/>
    <s v="250902001538651"/>
    <n v="25000"/>
    <n v="0"/>
    <n v="25000"/>
    <s v="Thành công"/>
    <s v="Cà Phê Muối Chú Long - Đội Cấn - Thanh toán đơn hàng #250902_1756796332213_250902002049247 - NGUYEN TRAN TIEN QUAN chuyen tien.CT tu 999911320086 MBBANK IBFT tai MB"/>
    <s v="MB"/>
    <m/>
    <s v=""/>
    <n v="0"/>
    <n v="0"/>
  </r>
  <r>
    <n v="292"/>
    <s v="02-09-2025 13:58:5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6331778_250902002046926"/>
    <s v="250902001538648"/>
    <n v="33000"/>
    <n v="0"/>
    <n v="33000"/>
    <s v="Thành công"/>
    <s v="Cà Phê Muối Chú Long - Đặng Nguyên Cẩn - Thanh toán đơn hàng #250902_1756796331778_250902002046926 - NGUYEN DUY KHANH chuyen tien qua MoMo"/>
    <m/>
    <s v="Momo"/>
    <s v=""/>
    <n v="0"/>
    <n v="0"/>
  </r>
  <r>
    <n v="293"/>
    <s v="02-09-2025 13:57:5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274492_250902002045560"/>
    <s v="250902001538316"/>
    <n v="25000"/>
    <n v="0"/>
    <n v="25000"/>
    <s v="Thành công"/>
    <s v="Cà Phê Muối Chú Long - Thuận An - Thanh toán đơn hàng #250902_1756796274492_250902002045560 - NGUYEN HOANG THANH chuyen tien.CT tu 0342714790 MBBANK IBFT tai MB"/>
    <s v="MB"/>
    <m/>
    <s v=""/>
    <n v="0"/>
    <n v="0"/>
  </r>
  <r>
    <n v="294"/>
    <s v="02-09-2025 13:56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170486_250902002041224"/>
    <s v="250902001525879"/>
    <n v="20000"/>
    <n v="0"/>
    <n v="20000"/>
    <s v="Thành công"/>
    <s v="Cà Phê Muối Chú Long - Tôn Đức Thắng - Thanh toán đơn hàng #250902_1756796170486_250902002041224 - BUI VAN VIET chuyen tien FT252469****0007.CT tu 190346****8014 VND-TGTT-BUI VAN VIET  tai TCB"/>
    <s v="TCB"/>
    <m/>
    <s v=""/>
    <n v="0"/>
    <n v="0"/>
  </r>
  <r>
    <n v="295"/>
    <s v="02-09-2025 13:55:5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6151816_250902002041035"/>
    <s v="250902001521936"/>
    <n v="60000"/>
    <n v="0"/>
    <n v="60000"/>
    <s v="Thành công"/>
    <s v="Cà Phê Muối Chú Long - Củ Chi - Thanh toán đơn hàng #250902_1756796151816_250902002041035 - TRINH AN KY chuyen tien qua MoMo"/>
    <m/>
    <s v="Momo"/>
    <s v=""/>
    <n v="0"/>
    <n v="0"/>
  </r>
  <r>
    <n v="296"/>
    <s v="02-09-2025 13:54:1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051481_250902002031700"/>
    <s v="250902001525190"/>
    <n v="50000"/>
    <n v="0"/>
    <n v="50000"/>
    <s v="Thành công"/>
    <s v="Cà Phê Muối Chú Long - Thuận An - Thanh toán đơn hàng #250902_1756796051481_250902002031700 - NGUYEN NGOC NHAN Chuyen tien.CT tu 6503627947 NGUYEN NGOC NHAN  tai BIDV"/>
    <s v="BIDV"/>
    <m/>
    <s v=""/>
    <n v="0"/>
    <n v="0"/>
  </r>
  <r>
    <n v="297"/>
    <s v="02-09-2025 13:53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012956_250902002031330"/>
    <s v="250902001524965"/>
    <n v="525000"/>
    <n v="0"/>
    <n v="525000"/>
    <s v="Thành công"/>
    <s v="Cà Phê Muối Chú Long - Tôn Đức Thắng - Thanh toán đơn hàng #250902_1756796012956_250902002031330 - VAN TRONG HUNG chuyen tien.CT tu 263842219 VAN TRONG HUNG tai VPBank"/>
    <s v="VPB"/>
    <m/>
    <s v=""/>
    <n v="0"/>
    <n v="0"/>
  </r>
  <r>
    <n v="298"/>
    <s v="02-09-2025 13:49:07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95747612_250902002016613"/>
    <s v="250902001517347"/>
    <n v="25000"/>
    <n v="0"/>
    <n v="25000"/>
    <s v="Thành công"/>
    <s v="Cà Phê Muối Chú Long - Cần Thơ - Thanh toán đơn hàng #250902_1756795747612_250902002016613 - Phan Trong Nhan chuyen tien QR.CT tu 03060657801 PHAN TRONG NHAN tai TPBank"/>
    <s v="TPB"/>
    <m/>
    <s v=""/>
    <n v="0"/>
    <n v="0"/>
  </r>
  <r>
    <n v="299"/>
    <s v="02-09-2025 13:48:1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5695462_250902002013460"/>
    <s v="250902001517073"/>
    <n v="45000"/>
    <n v="0"/>
    <n v="45000"/>
    <s v="Thành công"/>
    <s v="Cà Phê Muối Chú Long - Đội Cấn - Thanh toán đơn hàng #250902_1756795695462_250902002013460 - NGO HOANG LONG chuyen tien.CT tu 0865730257 NGO HOANG LONG tai VPBank"/>
    <s v="VPB"/>
    <m/>
    <s v=""/>
    <n v="0"/>
    <n v="0"/>
  </r>
  <r>
    <n v="300"/>
    <s v="02-09-2025 13:47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5661713_250902002013132"/>
    <s v="250902001514957"/>
    <n v="18000"/>
    <n v="0"/>
    <n v="18000"/>
    <s v="Thành công"/>
    <s v="Cà Phê Muối Chú Long - Đội Cấn - Thanh toán đơn hàng #250902_1756795661713_250902002013132 - PHAM MAI KHUE chuyen tien.CT tu 0868912470 MBBANK IBFT tai MB"/>
    <s v="MB"/>
    <m/>
    <s v=""/>
    <n v="0"/>
    <n v="0"/>
  </r>
  <r>
    <n v="301"/>
    <s v="02-09-2025 13:45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500724_250902002005122"/>
    <s v="250902001504650"/>
    <n v="25000"/>
    <n v="0"/>
    <n v="25000"/>
    <s v="Thành công"/>
    <s v="Cà Phê Muối Chú Long - Tôn Đức Thắng - Thanh toán đơn hàng #250902_1756795500724_250902002005122 - TRAN VU THU TRANG Chuyen tien.CT tu 5130486990 TRAN VU THU TRANG  tai BIDV"/>
    <s v="BIDV"/>
    <m/>
    <s v=""/>
    <n v="0"/>
    <n v="0"/>
  </r>
  <r>
    <n v="302"/>
    <s v="02-09-2025 13:43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401925_250902001996692"/>
    <s v="250902001499437"/>
    <n v="25000"/>
    <n v="0"/>
    <n v="25000"/>
    <s v="Thành công"/>
    <s v="Cà Phê Muối Chú Long - Tôn Đức Thắng - Thanh toán đơn hàng #250902_1756795401925_250902001996692 - DO MINH NGOC chuyen tien cf.CT tu 860012***2002 MBBANK IBFT tai MB"/>
    <s v="MB"/>
    <m/>
    <s v=""/>
    <n v="0"/>
    <n v="0"/>
  </r>
  <r>
    <n v="303"/>
    <s v="02-09-2025 13:42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354515_250902001993769"/>
    <s v="250902001497257"/>
    <n v="18000"/>
    <n v="0"/>
    <n v="18000"/>
    <s v="Thành công"/>
    <s v="Cà Phê Muối Chú Long - Tôn Đức Thắng - Thanh toán đơn hàng #250902_1756795354515_250902001993769 - BUI LE DUY chuyen tien.CT tu 0359055363 MBBANK IBFT tai MB"/>
    <s v="MB"/>
    <m/>
    <s v=""/>
    <n v="0"/>
    <n v="0"/>
  </r>
  <r>
    <n v="304"/>
    <s v="02-09-2025 13:40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238435_250902001986996"/>
    <s v="250902001498507"/>
    <n v="25000"/>
    <n v="0"/>
    <n v="25000"/>
    <s v="Thành công"/>
    <s v="Cà Phê Muối Chú Long - Tôn Đức Thắng - Thanh toán đơn hàng #250902_1756795238435_250902001986996 - Nguyen Minh Phung chuyen tien QR.CT tu 03234098201 NGUYEN MINH PHUNG tai TPBank"/>
    <s v="TPB"/>
    <m/>
    <s v=""/>
    <n v="0"/>
    <n v="0"/>
  </r>
  <r>
    <n v="305"/>
    <s v="02-09-2025 13:38:5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5133896_250902001984343"/>
    <s v="250902001492452"/>
    <n v="50000"/>
    <n v="0"/>
    <n v="50000"/>
    <s v="Thành công"/>
    <s v="Cà Phê Muối Chú Long - Phan Thiết - Thanh toán đơn hàng #250902_1756795133896_250902001984343 - TRAN CONG HUU chuyen tien FT252463****3378.CT tu 190288****1013 VND-TGTT-TRAN CONG HUU tai TCB"/>
    <s v="TCB"/>
    <m/>
    <s v=""/>
    <n v="0"/>
    <n v="0"/>
  </r>
  <r>
    <n v="306"/>
    <s v="02-09-2025 13:38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084012_250902001977955"/>
    <s v="250902001492148"/>
    <n v="25000"/>
    <n v="0"/>
    <n v="25000"/>
    <s v="Thành công"/>
    <s v="Cà Phê Muối Chú Long - Tôn Đức Thắng - Thanh toán đơn hàng #250902_1756795084012_250902001977955 - DO MINH CUONG chuyen tien FT252463****0064.CT tu 190363****4015 VND-TGTT-DO MINH CUONG tai TCB"/>
    <s v="TCB"/>
    <m/>
    <s v=""/>
    <n v="0"/>
    <n v="0"/>
  </r>
  <r>
    <n v="307"/>
    <s v="02-09-2025 13:36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998087_250902001978166"/>
    <s v="250902001479294"/>
    <n v="110000"/>
    <n v="0"/>
    <n v="110000"/>
    <s v="Thành công"/>
    <s v="Cà Phê Muối Chú Long - Tôn Đức Thắng - Thanh toán đơn hàng #250902_1756794998087_250902001978166 - PHAM THI THU THAO chuyen tien FT252463****8840.CT tu 190324****9996 VND-TGTT-PHAM THI THU THAO tai TCB"/>
    <s v="TCB"/>
    <m/>
    <s v=""/>
    <n v="0"/>
    <n v="0"/>
  </r>
  <r>
    <n v="308"/>
    <s v="02-09-2025 13:35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928217_250902001973362"/>
    <s v="250902001478833"/>
    <n v="25000"/>
    <n v="0"/>
    <n v="25000"/>
    <s v="Thành công"/>
    <s v="Cà Phê Muối Chú Long - Đội Cấn - Thanh toán đơn hàng #250902_1756794928217_250902001973362 - NGUYEN THAI NINH chuyen tien FT252460****5081.CT tu 190275****5012 VND-TGTT-NGUYEN THAI NINH tai TCB"/>
    <s v="TCB"/>
    <m/>
    <s v=""/>
    <n v="0"/>
    <n v="0"/>
  </r>
  <r>
    <n v="309"/>
    <s v="02-09-2025 13:31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699394_250902001957892"/>
    <s v="250902001467442"/>
    <n v="25000"/>
    <n v="0"/>
    <n v="25000"/>
    <s v="Thành công"/>
    <s v="Cà Phê Muối Chú Long - Tôn Đức Thắng - Thanh toán đơn hàng #250902_1756794699394_250902001957892 - Le Minh Duc chuyen tien QR.CT tu 01721196201 LE MINH DUC tai TPBank"/>
    <s v="TPB"/>
    <m/>
    <s v=""/>
    <n v="0"/>
    <n v="0"/>
  </r>
  <r>
    <n v="310"/>
    <s v="02-09-2025 13:31:17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4677580_250902001959237"/>
    <s v="250902001472843"/>
    <n v="25000"/>
    <n v="0"/>
    <n v="25000"/>
    <s v="Thành công"/>
    <s v="Cà Phê Muối Chú Long - Vĩnh Long - Thanh toán đơn hàng #250902_1756794677580_250902001959237 - IBFT NGUYEN VAN KHON chuyen tien.CT tu 0789547912 SACOMBANK tai SACOMBANK"/>
    <s v="SCB"/>
    <m/>
    <s v=""/>
    <n v="0"/>
    <n v="0"/>
  </r>
  <r>
    <n v="311"/>
    <s v="02-09-2025 13:31:09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94669724_250902001955943"/>
    <s v="250902001470967"/>
    <n v="25000"/>
    <n v="0"/>
    <n v="25000"/>
    <s v="Thành công"/>
    <s v="Cà Phê Muối Chú Long - Cần Thơ - Thanh toán đơn hàng #250902_1756794669724_250902001955943 - VCCB;99ZP25127M97855654;TRUONG THI CAM LOAN chuyen tien.CT tu 700100***9999 AGRIBANK tai Agri"/>
    <s v="VARB"/>
    <m/>
    <s v=""/>
    <n v="0"/>
    <n v="0"/>
  </r>
  <r>
    <n v="312"/>
    <s v="02-09-2025 13:31:0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661772_250902001956798"/>
    <s v="250902001472746"/>
    <n v="61000"/>
    <n v="0"/>
    <n v="61000"/>
    <s v="Thành công"/>
    <s v="Cà Phê Muối Chú Long - Tôn Đức Thắng - Thanh toán đơn hàng #250902_1756794661772_250902001956798 - VU UYEN NHI chuyen tien.CT tu 0988201181 MBBANK IBFT tai MB"/>
    <s v="MB"/>
    <m/>
    <s v=""/>
    <n v="0"/>
    <n v="0"/>
  </r>
  <r>
    <n v="313"/>
    <s v="02-09-2025 13:29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579828_250902001953279"/>
    <s v="250902001468389"/>
    <n v="108000"/>
    <n v="0"/>
    <n v="108000"/>
    <s v="Thành công"/>
    <s v="Cà Phê Muối Chú Long - Tôn Đức Thắng - Thanh toán đơn hàng #250902_1756794579828_250902001953279 - QUACH MINH THAI chuyen tien.CT tu 0389960736 MBBANK IBFT tai MB"/>
    <s v="MB"/>
    <m/>
    <s v=""/>
    <n v="0"/>
    <n v="0"/>
  </r>
  <r>
    <n v="314"/>
    <s v="02-09-2025 13:29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561280_250902001950774"/>
    <s v="250902001472085"/>
    <n v="25000"/>
    <n v="0"/>
    <n v="25000"/>
    <s v="Thành công"/>
    <s v="Cà Phê Muối Chú Long - Đội Cấn - Thanh toán đơn hàng #250902_1756794561280_250902001950774 - NGAC BAO PHUONG chuyen tien FT252466****5157.CT tu 621102006666 NGAC BAO PHUONG tai TCB"/>
    <s v="TCB"/>
    <m/>
    <s v=""/>
    <n v="0"/>
    <n v="0"/>
  </r>
  <r>
    <n v="315"/>
    <s v="02-09-2025 13:23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202263_250902001930568"/>
    <s v="250902001445968"/>
    <n v="280000"/>
    <n v="0"/>
    <n v="280000"/>
    <s v="Thành công"/>
    <s v="Cà Phê Muối Chú Long - Đội Cấn - Thanh toán đơn hàng #250902_1756794202263_250902001930568 - VU THI HUONG chuyen tien.CT tu 199012***8888 MBBANK IBFT tai MB"/>
    <s v="MB"/>
    <m/>
    <s v=""/>
    <n v="0"/>
    <n v="0"/>
  </r>
  <r>
    <n v="316"/>
    <s v="02-09-2025 13:22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157669_250902001930137"/>
    <s v="250902001443727"/>
    <n v="25000"/>
    <n v="0"/>
    <n v="25000"/>
    <s v="Thành công"/>
    <s v="Cà Phê Muối Chú Long - Đội Cấn - Thanh toán đơn hàng #250902_1756794157669_250902001930137 - DANG QUANG LINH chuyen tien FT252460****0403.CT tu 190330****5018 VND-TGTT-DANG QUANG LINH tai TCB"/>
    <s v="TCB"/>
    <m/>
    <s v=""/>
    <n v="0"/>
    <n v="0"/>
  </r>
  <r>
    <n v="317"/>
    <s v="02-09-2025 13:20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042728_250902001921576"/>
    <s v="250902001441200"/>
    <n v="50000"/>
    <n v="0"/>
    <n v="50000"/>
    <s v="Thành công"/>
    <s v="Cà Phê Muối Chú Long - Đội Cấn - Thanh toán đơn hàng #250902_1756794042728_250902001921576"/>
    <s v="VCB"/>
    <m/>
    <s v=""/>
    <n v="0"/>
    <n v="0"/>
  </r>
  <r>
    <n v="318"/>
    <s v="02-09-2025 13:19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966029_250902001915801"/>
    <s v="250902001444375"/>
    <n v="25000"/>
    <n v="0"/>
    <n v="25000"/>
    <s v="Thành công"/>
    <s v="Cà Phê Muối Chú Long - Tôn Đức Thắng - Thanh toán đơn hàng #250902_1756793966029_250902001915801 - NGUYEN DUY THAO chuyen tien FT252462****8425.CT tu 190319****2010 VND-TGTT-NGUYEN DUY THAO tai TCB"/>
    <s v="TCB"/>
    <m/>
    <s v=""/>
    <n v="0"/>
    <n v="0"/>
  </r>
  <r>
    <n v="319"/>
    <s v="02-09-2025 13:17:56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93876866_250902001909903"/>
    <s v="250902001440102"/>
    <n v="50000"/>
    <n v="0"/>
    <n v="50000"/>
    <s v="Thành công"/>
    <s v="Cà Phê Muối Chú Long - Tỉnh lộ 8 Củ Chi - Thanh toán đơn hàng #250902_1756793876866_250902001909903"/>
    <s v="VCB"/>
    <m/>
    <s v=""/>
    <n v="0"/>
    <n v="0"/>
  </r>
  <r>
    <n v="320"/>
    <s v="02-09-2025 13:17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861482_250902001912215"/>
    <s v="250902001431992"/>
    <n v="50000"/>
    <n v="0"/>
    <n v="50000"/>
    <s v="Thành công"/>
    <s v="Cà Phê Muối Chú Long - Tôn Đức Thắng - Thanh toán đơn hàng #250902_1756793861482_250902001912215"/>
    <s v="VCB"/>
    <m/>
    <s v=""/>
    <n v="0"/>
    <n v="0"/>
  </r>
  <r>
    <n v="321"/>
    <s v="02-09-2025 13:14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689295_250902001899511"/>
    <s v="250902001436512"/>
    <n v="25000"/>
    <n v="0"/>
    <n v="25000"/>
    <s v="Thành công"/>
    <s v="Cà Phê Muối Chú Long - Tôn Đức Thắng - Thanh toán đơn hàng #250902_1756793689295_250902001899511 - DUONG TRONG DONG chuyen tien FT252463****6746.CT tu 9391666666 DUONG TRONG DONG tai TCB"/>
    <s v="TCB"/>
    <m/>
    <s v=""/>
    <n v="0"/>
    <n v="0"/>
  </r>
  <r>
    <n v="322"/>
    <s v="02-09-2025 13:12:3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549981_250902001890942"/>
    <s v="250902001430050"/>
    <n v="75000"/>
    <n v="0"/>
    <n v="75000"/>
    <s v="Thành công"/>
    <s v="Cà Phê Muối Chú Long - Đội Cấn - Thanh toán đơn hàng #250902_1756793549981_250902001890942 - DINH DUY LONG CHUYEN KHOAN-020925-13:12:29 381155.CT tu 6463117 DINH DUY LONG tai ACB"/>
    <s v="ACB"/>
    <m/>
    <s v=""/>
    <n v="0"/>
    <n v="0"/>
  </r>
  <r>
    <n v="323"/>
    <s v="02-09-2025 13:12:0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3527259_250902001886986"/>
    <s v="250902001421501"/>
    <n v="25000"/>
    <n v="0"/>
    <n v="25000"/>
    <s v="Thành công"/>
    <s v="Cà Phê Muối Chú Long - Thuận An - Thanh toán đơn hàng #250902_1756793527259_250902001886986 - QR - DAO THI THU PHUONG chuyen tien.CT tu 109867135138 DAO THI THU PHUONG tai Vietin"/>
    <s v="VTB"/>
    <m/>
    <s v=""/>
    <n v="0"/>
    <n v="0"/>
  </r>
  <r>
    <n v="324"/>
    <s v="02-09-2025 13:12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520048_250902001889727"/>
    <s v="250902001421451"/>
    <n v="25000"/>
    <n v="0"/>
    <n v="25000"/>
    <s v="Thành công"/>
    <s v="Cà Phê Muối Chú Long - Tôn Đức Thắng - Thanh toán đơn hàng #250902_1756793520048_250902001889727 - LUONG HOANG NAM  chuyen tien FT252465****3189.CT tu 190344****1015 VND-TGTT-LUONG HOANG NAM  tai TCB"/>
    <s v="TCB"/>
    <m/>
    <s v=""/>
    <n v="0"/>
    <n v="0"/>
  </r>
  <r>
    <n v="325"/>
    <s v="02-09-2025 13:08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336397_250902001883011"/>
    <s v="250902001416459"/>
    <n v="205000"/>
    <n v="0"/>
    <n v="205000"/>
    <s v="Thành công"/>
    <s v="Cà Phê Muối Chú Long - Tôn Đức Thắng - Thanh toán đơn hàng #250902_1756793336397_250902001883011 - DANG KIEU TRANG chuyen tien FT252469****8637.CT tu 190362****4011 DANG KIEU TRANG tai TCB"/>
    <s v="TCB"/>
    <m/>
    <s v=""/>
    <n v="0"/>
    <n v="0"/>
  </r>
  <r>
    <n v="326"/>
    <s v="02-09-2025 13:08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287395_250902001878466"/>
    <s v="250902001416104"/>
    <n v="18000"/>
    <n v="0"/>
    <n v="18000"/>
    <s v="Thành công"/>
    <s v="Cà Phê Muối Chú Long - Đội Cấn - Thanh toán đơn hàng #250902_1756793287395_250902001878466 - LE THI THANH XUAN chuyen tien FT252469****0045.CT tu 190330****2017 VND-TGTT-LE THI THANH XUAN tai TCB"/>
    <s v="TCB"/>
    <m/>
    <s v=""/>
    <n v="0"/>
    <n v="0"/>
  </r>
  <r>
    <n v="327"/>
    <s v="02-09-2025 13:05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107905_250902001867481"/>
    <s v="250902001395497"/>
    <n v="25000"/>
    <n v="0"/>
    <n v="25000"/>
    <s v="Thành công"/>
    <s v="Cà Phê Muối Chú Long - Đội Cấn - Thanh toán đơn hàng #250902_1756793107905_250902001867481 - LE DUC HUY chuyen tien.CT tu 109010***1996 MBBANK IBFT tai MB"/>
    <s v="MB"/>
    <m/>
    <s v=""/>
    <n v="0"/>
    <n v="0"/>
  </r>
  <r>
    <n v="328"/>
    <s v="02-09-2025 13:01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886789_250902001853735"/>
    <s v="250902001394073"/>
    <n v="55000"/>
    <n v="0"/>
    <n v="55000"/>
    <s v="Thành công"/>
    <s v="Cà Phê Muối Chú Long - Tôn Đức Thắng - Thanh toán đơn hàng #250902_1756792886789_250902001853735 - TRAN DUC CUONG Chuyen tien.CT tu 2122271189 TRAN DUC CUONG  tai BIDV"/>
    <s v="BIDV"/>
    <m/>
    <s v=""/>
    <n v="0"/>
    <n v="0"/>
  </r>
  <r>
    <n v="329"/>
    <s v="02-09-2025 13:01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879586_250902001852761"/>
    <s v="250902001394028"/>
    <n v="25000"/>
    <n v="0"/>
    <n v="25000"/>
    <s v="Thành công"/>
    <s v="Cà Phê Muối Chú Long - Đội Cấn - Thanh toán đơn hàng #250902_1756792879586_250902001852761 - HA LINH CHI chuyen tien FT252465****7760.CT tu 190268****7013 VND-TGTT-HA LINH CHI tai TCB"/>
    <s v="TCB"/>
    <m/>
    <s v=""/>
    <n v="0"/>
    <n v="0"/>
  </r>
  <r>
    <n v="330"/>
    <s v="02-09-2025 13:00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827803_250902001851322"/>
    <s v="250902001390931"/>
    <n v="234000"/>
    <n v="0"/>
    <n v="234000"/>
    <s v="Thành công"/>
    <s v="Cà Phê Muối Chú Long - Tôn Đức Thắng - Thanh toán đơn hàng #250902_1756792827803_250902001851322 - IBFT NGUYEN THANH THAO chuyen tien.CT tu 030070956280 SACOMBANK tai SACOMBANK"/>
    <s v="SCB"/>
    <m/>
    <s v=""/>
    <n v="0"/>
    <n v="0"/>
  </r>
  <r>
    <n v="331"/>
    <s v="02-09-2025 13:00:0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2804186_250902001849541"/>
    <s v="250902001387165"/>
    <n v="45000"/>
    <n v="0"/>
    <n v="45000"/>
    <s v="Thành công"/>
    <s v="Cà Phê Muối Chú Long - Củ Chi - Thanh toán đơn hàng #250902_1756792804186_250902001849541 - NAN YONG transfer.CT tu 170962 NAN YONG tai OCB"/>
    <s v="OCB"/>
    <m/>
    <s v=""/>
    <n v="0"/>
    <n v="0"/>
  </r>
  <r>
    <n v="332"/>
    <s v="02-09-2025 12:59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793522_250902001846866"/>
    <s v="250902001392716"/>
    <n v="125000"/>
    <n v="0"/>
    <n v="125000"/>
    <s v="Thành công"/>
    <s v="Cà Phê Muối Chú Long - Tôn Đức Thắng - Thanh toán đơn hàng #250902_1756792793522_250902001846866 - HOANG THU THUY chuyen tien FT252466****0773.CT tu 8668669998 HOANG THU THUY tai TCB"/>
    <s v="TCB"/>
    <m/>
    <s v=""/>
    <n v="0"/>
    <n v="0"/>
  </r>
  <r>
    <n v="333"/>
    <s v="02-09-2025 12:57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661910_250902001842386"/>
    <s v="250902001386242"/>
    <n v="60000"/>
    <n v="0"/>
    <n v="60000"/>
    <s v="Thành công"/>
    <s v="Cà Phê Muối Chú Long - Tôn Đức Thắng - Thanh toán đơn hàng #250902_1756792661910_250902001842386 - CUNG HAI YEN chuyen tien 2 coffe.CT tu 106655499 CUNG HAI YEN tai VPBank"/>
    <s v="VPB"/>
    <m/>
    <s v=""/>
    <n v="0"/>
    <n v="0"/>
  </r>
  <r>
    <n v="334"/>
    <s v="02-09-2025 12:55:0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2503305_250902001828887"/>
    <s v="250902001377118"/>
    <n v="151000"/>
    <n v="0"/>
    <n v="151000"/>
    <s v="Thành công"/>
    <s v="Cà Phê Muối Chú Long - Phan Thiết - Thanh toán đơn hàng #250902_1756792503305_250902001828887 - IBFT NGUYEN DO BAO NGUYEN chuyen tien.CT tu 050022482103 SACOMBANK tai SACOMBANK"/>
    <s v="SCB"/>
    <m/>
    <s v=""/>
    <n v="0"/>
    <n v="0"/>
  </r>
  <r>
    <n v="335"/>
    <s v="02-09-2025 12:54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449176_250902001829264"/>
    <s v="250902001374829"/>
    <n v="18000"/>
    <n v="0"/>
    <n v="18000"/>
    <s v="Thành công"/>
    <s v="Cà Phê Muối Chú Long - Đội Cấn - Thanh toán đơn hàng #250902_1756792449176_250902001829264 - TRAN THI THOM chuyen tien FT252461****0510.CT tu 190362****9010 VND-TGTT-TRAN THI THOM tai TCB"/>
    <s v="TCB"/>
    <m/>
    <s v=""/>
    <n v="0"/>
    <n v="0"/>
  </r>
  <r>
    <n v="336"/>
    <s v="02-09-2025 12:50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211215_250902001814163"/>
    <s v="250902001364908"/>
    <n v="25000"/>
    <n v="0"/>
    <n v="25000"/>
    <s v="Thành công"/>
    <s v="Cà Phê Muối Chú Long - Tôn Đức Thắng - Thanh toán đơn hàng #250902_1756792211215_250902001814163"/>
    <s v="VCB"/>
    <m/>
    <s v=""/>
    <n v="0"/>
    <n v="0"/>
  </r>
  <r>
    <n v="337"/>
    <s v="02-09-2025 12:49:5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195386_250902001813363"/>
    <s v="250902001363069"/>
    <n v="25000"/>
    <n v="0"/>
    <n v="25000"/>
    <s v="Thành công"/>
    <s v="Cà Phê Muối Chú Long - Tôn Đức Thắng - Thanh toán đơn hàng #250902_1756792195386_250902001813363"/>
    <s v="VCB"/>
    <m/>
    <s v=""/>
    <n v="0"/>
    <n v="0"/>
  </r>
  <r>
    <n v="338"/>
    <s v="02-09-2025 12:49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191522_250902001812566"/>
    <s v="250902001366799"/>
    <n v="25000"/>
    <n v="0"/>
    <n v="25000"/>
    <s v="Thành công"/>
    <s v="Cà Phê Muối Chú Long - Đội Cấn - Thanh toán đơn hàng #250902_1756792191522_250902001812566"/>
    <s v="VCB"/>
    <m/>
    <s v=""/>
    <n v="0"/>
    <n v="0"/>
  </r>
  <r>
    <n v="339"/>
    <s v="02-09-2025 12:49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183772_250902001812478"/>
    <s v="250902001364727"/>
    <n v="75000"/>
    <n v="0"/>
    <n v="75000"/>
    <s v="Thành công"/>
    <s v="Cà Phê Muối Chú Long - Tôn Đức Thắng - Thanh toán đơn hàng #250902_1756792183772_250902001812478 - LE THI THANH HUONG chuyen tien.CT tu 869899***9999 MBBANK IBFT tai MB"/>
    <s v="MB"/>
    <m/>
    <s v=""/>
    <n v="0"/>
    <n v="0"/>
  </r>
  <r>
    <n v="340"/>
    <s v="02-09-2025 12:49:0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2141173_250902001808416"/>
    <s v="250902001360830"/>
    <n v="18000"/>
    <n v="0"/>
    <n v="18000"/>
    <s v="Thành công"/>
    <s v="Cà Phê Muối Chú Long - Thuận An - Thanh toán đơn hàng #250902_1756792141173_250902001808416 - LY CHI THANH chuyen tien.CT tu 0339687162 MBBANK IBFT tai MB"/>
    <s v="MB"/>
    <m/>
    <s v=""/>
    <n v="0"/>
    <n v="0"/>
  </r>
  <r>
    <n v="341"/>
    <s v="02-09-2025 12:48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133517_250902001808338"/>
    <s v="250902001364388"/>
    <n v="50000"/>
    <n v="0"/>
    <n v="50000"/>
    <s v="Thành công"/>
    <s v="Cà Phê Muối Chú Long - Đội Cấn - Thanh toán đơn hàng #250902_1756792133517_250902001808338 - QR - HAN THI PHUONG chuyen tien.CT tu 109869540375 HAN THI PHUONG tai Vietin"/>
    <s v="VTB"/>
    <m/>
    <s v=""/>
    <n v="0"/>
    <n v="0"/>
  </r>
  <r>
    <n v="342"/>
    <s v="02-09-2025 12:41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1676880_250902001780497"/>
    <s v="250902001333345"/>
    <n v="36000"/>
    <n v="0"/>
    <n v="36000"/>
    <s v="Thành công"/>
    <s v="Cà Phê Muối Chú Long - Đội Cấn - Thanh toán đơn hàng #250902_1756791676880_250902001780497 - DUONG THI NGOC HOA Chuyen tien.CT tu 2601087490 DUONG THI NGOC HOA  tai BIDV"/>
    <s v="BIDV"/>
    <m/>
    <s v=""/>
    <n v="0"/>
    <n v="0"/>
  </r>
  <r>
    <n v="343"/>
    <s v="02-09-2025 12:35:5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1359394_250902001758804"/>
    <s v="250902001313452"/>
    <n v="25000"/>
    <n v="0"/>
    <n v="25000"/>
    <s v="Thành công"/>
    <s v="Cà Phê Muối Chú Long - Phan Thiết - Thanh toán đơn hàng #250902_1756791359394_250902001758804"/>
    <s v="VCB"/>
    <m/>
    <s v=""/>
    <n v="0"/>
    <n v="0"/>
  </r>
  <r>
    <n v="344"/>
    <s v="02-09-2025 12:34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1281741_250902001753887"/>
    <s v="250902001314682"/>
    <n v="45000"/>
    <n v="0"/>
    <n v="45000"/>
    <s v="Thành công"/>
    <s v="Cà Phê Muối Chú Long - Tôn Đức Thắng - Thanh toán đơn hàng #250902_1756791281741_250902001753887 - QR - PHAM THUY NGA chuyen tien.CT tu 107884898328 PHAM THUY NGA tai Vietin"/>
    <s v="VTB"/>
    <m/>
    <s v=""/>
    <n v="0"/>
    <n v="0"/>
  </r>
  <r>
    <n v="345"/>
    <s v="02-09-2025 12:33:3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1213355_250902001753140"/>
    <s v="250902001308858"/>
    <n v="75000"/>
    <n v="0"/>
    <n v="75000"/>
    <s v="Thành công"/>
    <s v="Cà Phê Muối Chú Long - Thuận An - Thanh toán đơn hàng #250902_1756791213355_250902001753140"/>
    <s v="VCB"/>
    <m/>
    <s v=""/>
    <n v="0"/>
    <n v="0"/>
  </r>
  <r>
    <n v="346"/>
    <s v="02-09-2025 12:31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1111481_250902001746156"/>
    <s v="250902001299904"/>
    <n v="38000"/>
    <n v="0"/>
    <n v="38000"/>
    <s v="Thành công"/>
    <s v="Cà Phê Muối Chú Long - Đội Cấn - Thanh toán đơn hàng #250902_1756791111481_250902001746156 - VU DIEU THUY chuyen tien FT252468****7400.CT tu 190334****5017 VND-TGTT-VU DIEU THUY tai TCB"/>
    <s v="TCB"/>
    <m/>
    <s v=""/>
    <n v="0"/>
    <n v="0"/>
  </r>
  <r>
    <n v="347"/>
    <s v="02-09-2025 12:29:3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975246_250902001737046"/>
    <s v="250902001299003"/>
    <n v="50000"/>
    <n v="0"/>
    <n v="50000"/>
    <s v="Thành công"/>
    <s v="Cà Phê Muối Chú Long - Đội Cấn - Thanh toán đơn hàng #250902_1756790975246_250902001737046 - LE THI BAO CHAU chuyen tien.CT tu 000178***9085 MBBANK IBFT tai MB"/>
    <s v="MB"/>
    <m/>
    <s v=""/>
    <n v="0"/>
    <n v="0"/>
  </r>
  <r>
    <n v="348"/>
    <s v="02-09-2025 12:27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849751_250902001724807"/>
    <s v="250902001290480"/>
    <n v="25000"/>
    <n v="0"/>
    <n v="25000"/>
    <s v="Thành công"/>
    <s v="Cà Phê Muối Chú Long - Đội Cấn - Thanh toán đơn hàng #250902_1756790849751_250902001724807 - SAI QUANG ANH chuyen tien.CT tu 0353680912 MBBANK IBFT tai MB"/>
    <s v="MB"/>
    <m/>
    <s v=""/>
    <n v="0"/>
    <n v="0"/>
  </r>
  <r>
    <n v="349"/>
    <s v="02-09-2025 12:27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828065_250902001729117"/>
    <s v="250902001298030"/>
    <n v="45000"/>
    <n v="0"/>
    <n v="45000"/>
    <s v="Thành công"/>
    <s v="Cà Phê Muối Chú Long - Tôn Đức Thắng - Thanh toán đơn hàng #250902_1756790828065_250902001729117 - TRIEU HONG NGOC chuyen tien FT252460****6225.CT tu 190733****8019 VND-TGTT-TRIEU HONG NGOC tai TCB"/>
    <s v="TCB"/>
    <m/>
    <s v=""/>
    <n v="0"/>
    <n v="0"/>
  </r>
  <r>
    <n v="350"/>
    <s v="02-09-2025 12:26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767261_250902001721716"/>
    <s v="250902001287278"/>
    <n v="25000"/>
    <n v="0"/>
    <n v="25000"/>
    <s v="Thành công"/>
    <s v="Cà Phê Muối Chú Long - Đội Cấn - Thanh toán đơn hàng #250902_1756790767261_250902001721716 - IBFT TRAN THANH HOA chuyen tien.CT tu 970403******8160 SACOMBANK tai SACOMBANK"/>
    <s v="SCB"/>
    <m/>
    <s v=""/>
    <n v="0"/>
    <n v="0"/>
  </r>
  <r>
    <n v="351"/>
    <s v="02-09-2025 12:24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673993_250902001716637"/>
    <s v="250902001286655"/>
    <n v="168000"/>
    <n v="0"/>
    <n v="168000"/>
    <s v="Thành công"/>
    <s v="Cà Phê Muối Chú Long - Tôn Đức Thắng - Thanh toán đơn hàng #250902_1756790673993_250902001716637 - PHAM XUAN QUYNH CHUYEN KHOAN-020925-12:24:33 325053.CT tu 21206868 PHAM XUAN QUYNH tai ACB"/>
    <s v="ACB"/>
    <m/>
    <s v=""/>
    <n v="0"/>
    <n v="0"/>
  </r>
  <r>
    <n v="352"/>
    <s v="02-09-2025 12:23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636418_250902001716235"/>
    <s v="250902001284416"/>
    <n v="25000"/>
    <n v="0"/>
    <n v="25000"/>
    <s v="Thành công"/>
    <s v="Cà Phê Muối Chú Long - Tôn Đức Thắng - Thanh toán đơn hàng #250902_1756790636418_250902001716235"/>
    <s v="VCB"/>
    <m/>
    <s v=""/>
    <n v="0"/>
    <n v="0"/>
  </r>
  <r>
    <n v="353"/>
    <s v="02-09-2025 12:23:4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629016_250902001713431"/>
    <s v="250902001286341"/>
    <n v="25000"/>
    <n v="0"/>
    <n v="25000"/>
    <s v="Thành công"/>
    <s v="Cà Phê Muối Chú Long - Đội Cấn - Thanh toán đơn hàng #250902_1756790629016_250902001713431 - VU THANH TUNG CHUYEN KHOAN-020925-12:23:48 324187.CT tu 18166347 VU THANH TUNG tai ACB"/>
    <s v="ACB"/>
    <m/>
    <s v=""/>
    <n v="0"/>
    <n v="0"/>
  </r>
  <r>
    <n v="354"/>
    <s v="02-09-2025 12:21:0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464821_250902001701759"/>
    <s v="250902001269691"/>
    <n v="40000"/>
    <n v="0"/>
    <n v="40000"/>
    <s v="Thành công"/>
    <s v="Cà Phê Muối Chú Long - Tôn Đức Thắng - Thanh toán đơn hàng #250902_1756790464821_250902001701759 - QR - TA PHUONG LINH chuyen tien.CT tu 100875336150 TA PHUONG LINH tai Vietin"/>
    <s v="VTB"/>
    <m/>
    <s v=""/>
    <n v="0"/>
    <n v="0"/>
  </r>
  <r>
    <n v="355"/>
    <s v="02-09-2025 12:20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451842_250902001703449"/>
    <s v="250902001267819"/>
    <n v="174000"/>
    <n v="0"/>
    <n v="174000"/>
    <s v="Thành công"/>
    <s v="Cà Phê Muối Chú Long - Đội Cấn - Thanh toán đơn hàng #250902_1756790451842_250902001703449 - VU VAN THU chuyen tien.CT tu 999923***9999 MBBANK IBFT tai MB"/>
    <s v="MB"/>
    <m/>
    <s v=""/>
    <n v="0"/>
    <n v="0"/>
  </r>
  <r>
    <n v="356"/>
    <s v="02-09-2025 12:18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295996_250902001694006"/>
    <s v="250902001272192"/>
    <n v="45000"/>
    <n v="0"/>
    <n v="45000"/>
    <s v="Thành công"/>
    <s v="Cà Phê Muối Chú Long - Tôn Đức Thắng - Thanh toán đơn hàng #250902_1756790295996_250902001694006 - Tran Diem Huong chuyen tien QR.CT tu 02419920801 TRAN DIEM HUONG tai TPBank"/>
    <s v="TPB"/>
    <m/>
    <s v=""/>
    <n v="0"/>
    <n v="0"/>
  </r>
  <r>
    <n v="357"/>
    <s v="02-09-2025 12:16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181391_250902001684613"/>
    <s v="250902001261466"/>
    <n v="146000"/>
    <n v="0"/>
    <n v="146000"/>
    <s v="Thành công"/>
    <s v="Cà Phê Muối Chú Long - Tôn Đức Thắng - Thanh toán đơn hàng #250902_1756790181391_250902001684613 - PHAM MINH HANG chuyen tien.CT tu 918110***4119 MBBANK IBFT tai MB"/>
    <s v="MB"/>
    <m/>
    <s v=""/>
    <n v="0"/>
    <n v="0"/>
  </r>
  <r>
    <n v="358"/>
    <s v="02-09-2025 12:14:5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0097659_250902001677832"/>
    <s v="250902001255236"/>
    <n v="80000"/>
    <n v="0"/>
    <n v="80000"/>
    <s v="Thành công"/>
    <s v="Cà Phê Muối Chú Long - Đặng Nguyên Cẩn - Thanh toán đơn hàng #250902_1756790097659_250902001677832 - PHAN MANH TAN chuyen tien.CT tu 333011***2005 MBBANK IBFT tai MB"/>
    <s v="MB"/>
    <m/>
    <s v=""/>
    <n v="0"/>
    <n v="0"/>
  </r>
  <r>
    <n v="359"/>
    <s v="02-09-2025 12:12:39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9959556_250902001670371"/>
    <s v="250902001252479"/>
    <n v="50000"/>
    <n v="0"/>
    <n v="50000"/>
    <s v="Thành công"/>
    <s v="Cà Phê Muối Chú Long - Tỉnh lộ 8 Củ Chi - Thanh toán đơn hàng #250902_1756789959556_250902001670371 - NGUYEN MINH NHUT chuyen tien qua MoMo"/>
    <m/>
    <s v="Momo"/>
    <s v=""/>
    <n v="0"/>
    <n v="0"/>
  </r>
  <r>
    <n v="360"/>
    <s v="02-09-2025 12:12:3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9951157_250902001669843"/>
    <s v="250902001247851"/>
    <n v="25000"/>
    <n v="0"/>
    <n v="25000"/>
    <s v="Thành công"/>
    <s v="Cà Phê Muối Chú Long - Củ Chi - Thanh toán đơn hàng #250902_1756789951157_250902001669843 - NGUYEN THI THU HA chuyen tien qua MoMo"/>
    <m/>
    <s v="Momo"/>
    <s v=""/>
    <n v="0"/>
    <n v="0"/>
  </r>
  <r>
    <n v="361"/>
    <s v="02-09-2025 12:12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940197_250902001667908"/>
    <s v="250902001245856"/>
    <n v="55000"/>
    <n v="0"/>
    <n v="55000"/>
    <s v="Thành công"/>
    <s v="Cà Phê Muối Chú Long - Tôn Đức Thắng - Thanh toán đơn hàng #250902_1756789940197_250902001667908 - PHAN THI THANH HUONG chuyen tien"/>
    <s v="PVCB"/>
    <m/>
    <s v=""/>
    <n v="0"/>
    <n v="0"/>
  </r>
  <r>
    <n v="362"/>
    <s v="02-09-2025 12:11:26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886391_250902001669118"/>
    <s v="250902001243712"/>
    <n v="25000"/>
    <n v="0"/>
    <n v="25000"/>
    <s v="Thành công"/>
    <s v="Cà Phê Muối Chú Long - Thuận An - Thanh toán đơn hàng #250902_1756789886391_250902001669118 - DAO THI THUY chuyen tien FT252464****2612.CT tu 190345****1012 VND-TGTT-DAO THI THUY tai TCB"/>
    <s v="TCB"/>
    <m/>
    <s v=""/>
    <n v="0"/>
    <n v="0"/>
  </r>
  <r>
    <n v="363"/>
    <s v="02-09-2025 12:10:54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9854622_250902001664206"/>
    <s v="250902001241601"/>
    <n v="54000"/>
    <n v="0"/>
    <n v="54000"/>
    <s v="Thành công"/>
    <s v="Cà Phê Muối Chú Long - Tỉnh lộ 8 Củ Chi - Thanh toán đơn hàng #250902_1756789854622_250902001664206"/>
    <s v="VCB"/>
    <m/>
    <s v=""/>
    <n v="0"/>
    <n v="0"/>
  </r>
  <r>
    <n v="364"/>
    <s v="02-09-2025 12:10:39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9839511_250902001664028"/>
    <s v="250902001245224"/>
    <n v="65000"/>
    <n v="0"/>
    <n v="65000"/>
    <s v="Thành công"/>
    <s v="Cà Phê Muối Chú Long - Vĩnh Long - Thanh toán đơn hàng #250902_1756789839511_250902001664028 - LAM NGOC HAN Chuyen tien.CT tu 7302223512 LAM NGOC HAN  tai BIDV"/>
    <s v="BIDV"/>
    <m/>
    <s v=""/>
    <n v="0"/>
    <n v="0"/>
  </r>
  <r>
    <n v="365"/>
    <s v="02-09-2025 12:10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811613_250902001661548"/>
    <s v="250902001245031"/>
    <n v="20000"/>
    <n v="0"/>
    <n v="20000"/>
    <s v="Thành công"/>
    <s v="Cà Phê Muối Chú Long - Đội Cấn - Thanh toán đơn hàng #250902_1756789811613_250902001661548 - TRAN THI DUYEN CHUYEN TIEN DEN ZALOPAY_CA PHE MUOI CHU LONG - 99ZP25127M97855640"/>
    <s v="VIB"/>
    <m/>
    <s v=""/>
    <n v="0"/>
    <n v="0"/>
  </r>
  <r>
    <n v="366"/>
    <s v="02-09-2025 12:09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787240_250902001660269"/>
    <s v="250902001239367"/>
    <n v="54000"/>
    <n v="0"/>
    <n v="54000"/>
    <s v="Thành công"/>
    <s v="Cà Phê Muối Chú Long - Đội Cấn - Thanh toán đơn hàng #250902_1756789787240_250902001660269 - TRAN THI DUYEN CHUYEN TIEN DEN ZALOPAY_CA PHE MUOI CHU LONG - 99ZP25127M97855640"/>
    <s v="VIB"/>
    <m/>
    <s v=""/>
    <n v="0"/>
    <n v="0"/>
  </r>
  <r>
    <n v="367"/>
    <s v="02-09-2025 12:06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609875_250902001646476"/>
    <s v="250902001233556"/>
    <n v="40000"/>
    <n v="0"/>
    <n v="40000"/>
    <s v="Thành công"/>
    <s v="Cà Phê Muối Chú Long - Tôn Đức Thắng - Thanh toán đơn hàng #250902_1756789609875_250902001646476 - NGUYEN DUY TUONG chuyen tien FT252469****9676.CT tu 190386****1011 VND-TGTT-NGUYEN DUY TUONG tai TCB"/>
    <s v="TCB"/>
    <m/>
    <s v=""/>
    <n v="0"/>
    <n v="0"/>
  </r>
  <r>
    <n v="368"/>
    <s v="02-09-2025 12:06:1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9573925_250902001642885"/>
    <s v="250902001229575"/>
    <n v="40000"/>
    <n v="0"/>
    <n v="40000"/>
    <s v="Thành công"/>
    <s v="Cà Phê Muối Chú Long - Phan Thiết - Thanh toán đơn hàng #250902_1756789573925_250902001642885 - DUONG QUOC VIET Chuyen tien.CT tu 8813389761 DUONG QUOC VIET  tai BIDV"/>
    <s v="BIDV"/>
    <m/>
    <s v=""/>
    <n v="0"/>
    <n v="0"/>
  </r>
  <r>
    <n v="369"/>
    <s v="02-09-2025 12:05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541722_250902001641668"/>
    <s v="250902001225691"/>
    <n v="50000"/>
    <n v="0"/>
    <n v="50000"/>
    <s v="Thành công"/>
    <s v="Cà Phê Muối Chú Long - Đội Cấn - Thanh toán đơn hàng #250902_1756789541722_250902001641668 - DO THI THU HUYEN chuyen tien.CT tu 77058028 DO THI THU HUYEN tai VPBank"/>
    <s v="VPB"/>
    <m/>
    <s v=""/>
    <n v="0"/>
    <n v="0"/>
  </r>
  <r>
    <n v="370"/>
    <s v="02-09-2025 12:03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412119_250902001635190"/>
    <s v="250902001226595"/>
    <n v="72000"/>
    <n v="0"/>
    <n v="72000"/>
    <s v="Thành công"/>
    <s v="Cà Phê Muối Chú Long - Đội Cấn - Thanh toán đơn hàng #250902_1756789412119_250902001635190 - LE THI HOAI  chuyen tien FT252460****1248.CT tu 190379****1019 VND-TGTT LE THI HOAI tai TCB"/>
    <s v="TCB"/>
    <m/>
    <s v=""/>
    <n v="0"/>
    <n v="0"/>
  </r>
  <r>
    <n v="371"/>
    <s v="02-09-2025 12:01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261664_250902001627236"/>
    <s v="250902001221306"/>
    <n v="60000"/>
    <n v="0"/>
    <n v="60000"/>
    <s v="Thành công"/>
    <s v="Cà Phê Muối Chú Long - Đội Cấn - Thanh toán đơn hàng #250902_1756789261664_250902001627236"/>
    <s v="VCB"/>
    <m/>
    <s v=""/>
    <n v="0"/>
    <n v="0"/>
  </r>
  <r>
    <n v="372"/>
    <s v="02-09-2025 12:00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238538_250902001626148"/>
    <s v="250902001219298"/>
    <n v="25000"/>
    <n v="0"/>
    <n v="25000"/>
    <s v="Thành công"/>
    <s v="Cà Phê Muối Chú Long - Tôn Đức Thắng - Thanh toán đơn hàng #250902_1756789238538_250902001626148 - DINH NGOC ANH chuyen tien.CT tu 5920727598 DINH NGOC ANH tai VPBank"/>
    <s v="VPB"/>
    <m/>
    <s v=""/>
    <n v="0"/>
    <n v="0"/>
  </r>
  <r>
    <n v="373"/>
    <s v="02-09-2025 11:58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113764_250902001613826"/>
    <s v="250902001222285"/>
    <n v="50000"/>
    <n v="0"/>
    <n v="50000"/>
    <s v="Thành công"/>
    <s v="Cà Phê Muối Chú Long - Đội Cấn - Thanh toán đơn hàng #250902_1756789113764_250902001613826 - NGUYEN HONG QUAN CHUYEN KHOAN-020925-11:58:33 292968.CT tu 752357 NGUYEN HONG QUAN tai ACB"/>
    <s v="ACB"/>
    <m/>
    <s v=""/>
    <n v="0"/>
    <n v="0"/>
  </r>
  <r>
    <n v="374"/>
    <s v="02-09-2025 11:58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096276_250902001614627"/>
    <s v="250902001222177"/>
    <n v="25000"/>
    <n v="0"/>
    <n v="25000"/>
    <s v="Thành công"/>
    <s v="Cà Phê Muối Chú Long - Tôn Đức Thắng - Thanh toán đơn hàng #250902_1756789096276_250902001614627 - LE MINH ANH chuyen tien.CT tu 0945120050 MBBANK IBFT tai MB"/>
    <s v="MB"/>
    <m/>
    <s v=""/>
    <n v="0"/>
    <n v="0"/>
  </r>
  <r>
    <n v="375"/>
    <s v="02-09-2025 11:57:5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071611_250902001610650"/>
    <s v="250902001214544"/>
    <n v="18000"/>
    <n v="0"/>
    <n v="18000"/>
    <s v="Thành công"/>
    <s v="Cà Phê Muối Chú Long - Thuận An - Thanh toán đơn hàng #250902_1756789071611_250902001610650"/>
    <s v="VCB"/>
    <m/>
    <s v=""/>
    <n v="0"/>
    <n v="0"/>
  </r>
  <r>
    <n v="376"/>
    <s v="02-09-2025 11:57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067297_250902001613331"/>
    <s v="250902001205986"/>
    <n v="25000"/>
    <n v="0"/>
    <n v="25000"/>
    <s v="Thành công"/>
    <s v="Cà Phê Muối Chú Long - Đội Cấn - Thanh toán đơn hàng #250902_1756789067297_250902001613331 - NGUYEN TUAN NGHIA chuyen tien FT252465****8110.CT tu 190286****1012 VND-TGTT-NGUYEN TUAN NGHIA tai TCB"/>
    <s v="TCB"/>
    <m/>
    <s v=""/>
    <n v="0"/>
    <n v="0"/>
  </r>
  <r>
    <n v="377"/>
    <s v="02-09-2025 11:57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039224_250902001609859"/>
    <s v="250902001214299"/>
    <n v="25000"/>
    <n v="0"/>
    <n v="25000"/>
    <s v="Thành công"/>
    <s v="Cà Phê Muối Chú Long - Tôn Đức Thắng - Thanh toán đơn hàng #250902_1756789039224_250902001609859 - DOAN DINH HOANG chuyen tien FT252460****1008.CT tu 190320****8889 VND-TGTT-DOAN DINH HOANG tai TCB"/>
    <s v="TCB"/>
    <m/>
    <s v=""/>
    <n v="0"/>
    <n v="0"/>
  </r>
  <r>
    <n v="378"/>
    <s v="02-09-2025 11:56:5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012374_250902001606791"/>
    <s v="250902001203630"/>
    <n v="25000"/>
    <n v="0"/>
    <n v="25000"/>
    <s v="Thành công"/>
    <s v="Cà Phê Muối Chú Long - Thuận An - Thanh toán đơn hàng #250902_1756789012374_250902001606791 - QR - TRAN BAO TOAN Chuyen tien.CT tu 105868510415 TRAN BAO TOAN tai Vietin"/>
    <s v="VTB"/>
    <m/>
    <s v=""/>
    <n v="0"/>
    <n v="0"/>
  </r>
  <r>
    <n v="379"/>
    <s v="02-09-2025 11:55:4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8943442_250902001602980"/>
    <s v="250902001205098"/>
    <n v="50000"/>
    <n v="0"/>
    <n v="50000"/>
    <s v="Thành công"/>
    <s v="Cà Phê Muối Chú Long - Thuận An - Thanh toán đơn hàng #250902_1756788943442_250902001602980 - NGUYEN TAN PHAT Chuyen tien.CT tu 6513949295 NGUYEN TAN PHAT  tai BIDV"/>
    <s v="BIDV"/>
    <m/>
    <s v=""/>
    <n v="0"/>
    <n v="0"/>
  </r>
  <r>
    <n v="380"/>
    <s v="02-09-2025 11:55:07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8907186_250902001601643"/>
    <s v="250902001199157"/>
    <n v="25000"/>
    <n v="0"/>
    <n v="25000"/>
    <s v="Thành công"/>
    <s v="Cà Phê Muối Chú Long - Long Xuyên - Thanh toán đơn hàng #250902_1756788907186_250902001601643 - TRAN NGOC HANH TRANG chuyen tien qua MoMo"/>
    <m/>
    <s v="Momo"/>
    <s v=""/>
    <n v="0"/>
    <n v="0"/>
  </r>
  <r>
    <n v="381"/>
    <s v="02-09-2025 11:52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738112_250902001587878"/>
    <s v="250902001193804"/>
    <n v="25000"/>
    <n v="0"/>
    <n v="25000"/>
    <s v="Thành công"/>
    <s v="Cà Phê Muối Chú Long - Tôn Đức Thắng - Thanh toán đơn hàng #250902_1756788738112_250902001587878 - LE MINH ANH chuyen tien.CT tu 0945120050 MBBANK IBFT tai MB"/>
    <s v="MB"/>
    <m/>
    <s v=""/>
    <n v="0"/>
    <n v="0"/>
  </r>
  <r>
    <n v="382"/>
    <s v="02-09-2025 11:51:1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673334_250902001588135"/>
    <s v="250902001191516"/>
    <n v="284000"/>
    <n v="0"/>
    <n v="284000"/>
    <s v="Thành công"/>
    <s v="Cà Phê Muối Chú Long - Đội Cấn - Thanh toán đơn hàng #250902_1756788673334_250902001588135 - cf.CT tu 1239253456 PHI THI THUY ANH  tai BIDV"/>
    <s v="BIDV"/>
    <m/>
    <s v=""/>
    <n v="0"/>
    <n v="0"/>
  </r>
  <r>
    <n v="383"/>
    <s v="02-09-2025 11:49:47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8587008_250902001579865"/>
    <s v="250902001194693"/>
    <n v="50000"/>
    <n v="0"/>
    <n v="50000"/>
    <s v="Thành công"/>
    <s v="Cà Phê Muối Chú Long - Vĩnh Long - Thanh toán đơn hàng #250902_1756788587008_250902001579865 - DOAN DIEU HUY chuyen tien.CT tu 0775394336 MBBANK IBFT tai MB"/>
    <s v="MB"/>
    <m/>
    <s v=""/>
    <n v="0"/>
    <n v="0"/>
  </r>
  <r>
    <n v="384"/>
    <s v="02-09-2025 11:49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551974_250902001578584"/>
    <s v="250902001190722"/>
    <n v="23000"/>
    <n v="0"/>
    <n v="23000"/>
    <s v="Thành công"/>
    <s v="Cà Phê Muối Chú Long - Đội Cấn - Thanh toán đơn hàng #250902_1756788551974_250902001578584 - HOANG THU THAO chuyen tien FT252461****5706.CT tu 190342****4019 VND-TGTT-HOANG THU THAO tai TCB"/>
    <s v="TCB"/>
    <m/>
    <s v=""/>
    <n v="0"/>
    <n v="0"/>
  </r>
  <r>
    <n v="385"/>
    <s v="02-09-2025 11:49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546634_250902001578521"/>
    <s v="250902001186963"/>
    <n v="25000"/>
    <n v="0"/>
    <n v="25000"/>
    <s v="Thành công"/>
    <s v="Cà Phê Muối Chú Long - Đội Cấn - Thanh toán đơn hàng #250902_1756788546634_250902001578521"/>
    <s v="VCB"/>
    <m/>
    <s v=""/>
    <n v="0"/>
    <n v="0"/>
  </r>
  <r>
    <n v="386"/>
    <s v="02-09-2025 11:48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532486_250902001577406"/>
    <s v="250902001186864"/>
    <n v="100000"/>
    <n v="0"/>
    <n v="100000"/>
    <s v="Thành công"/>
    <s v="Cà Phê Muối Chú Long - Tôn Đức Thắng - Thanh toán đơn hàng #250902_1756788532486_250902001577406 - HOANG THI MAI PHUONG transfers FT252468****5895.CT tu 190395****8013 VND-TGTT-HOANG THI MAI PHUONG tai TCB"/>
    <s v="TCB"/>
    <m/>
    <s v=""/>
    <n v="0"/>
    <n v="0"/>
  </r>
  <r>
    <n v="387"/>
    <s v="02-09-2025 11:48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490668_250902001573762"/>
    <s v="250902001194089"/>
    <n v="25000"/>
    <n v="0"/>
    <n v="25000"/>
    <s v="Thành công"/>
    <s v="Cà Phê Muối Chú Long - Đội Cấn - Thanh toán đơn hàng #250902_1756788490668_250902001573762"/>
    <s v="VCB"/>
    <m/>
    <s v=""/>
    <n v="0"/>
    <n v="0"/>
  </r>
  <r>
    <n v="388"/>
    <s v="02-09-2025 11:47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448793_250902001573283"/>
    <s v="250902001190075"/>
    <n v="18000"/>
    <n v="0"/>
    <n v="18000"/>
    <s v="Thành công"/>
    <s v="Cà Phê Muối Chú Long - Tôn Đức Thắng - Thanh toán đơn hàng #250902_1756788448793_250902001573283 - DAO MINH THIET chuyen tien FT252465****0291.CT tu 9666786868 DAO MINH THIET tai TCB"/>
    <s v="TCB"/>
    <m/>
    <s v=""/>
    <n v="0"/>
    <n v="0"/>
  </r>
  <r>
    <n v="389"/>
    <s v="02-09-2025 11:46:2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8380327_250902001567479"/>
    <s v="250902001179318"/>
    <n v="50000"/>
    <n v="0"/>
    <n v="50000"/>
    <s v="Thành công"/>
    <s v="Cà Phê Muối Chú Long- Hùng Vương - Thanh toán đơn hàng #250902_1756788380327_250902001567479"/>
    <s v="VCB"/>
    <m/>
    <s v=""/>
    <n v="0"/>
    <n v="0"/>
  </r>
  <r>
    <n v="390"/>
    <s v="02-09-2025 11:45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345513_250902001567062"/>
    <s v="250902001179078"/>
    <n v="56000"/>
    <n v="0"/>
    <n v="56000"/>
    <s v="Thành công"/>
    <s v="Cà Phê Muối Chú Long - Tôn Đức Thắng - Thanh toán đơn hàng #250902_1756788345513_250902001567062 - NGUYEN THI HONG VAN Chuyen tien.CT tu 1222345079 NGUYEN THI HONG VAN  tai BIDV"/>
    <s v="BIDV"/>
    <m/>
    <s v=""/>
    <n v="0"/>
    <n v="0"/>
  </r>
  <r>
    <n v="391"/>
    <s v="02-09-2025 11:44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249248_250902001559111"/>
    <s v="250902001174681"/>
    <n v="18000"/>
    <n v="0"/>
    <n v="18000"/>
    <s v="Thành công"/>
    <s v="Cà Phê Muối Chú Long - Đội Cấn - Thanh toán đơn hàng #250902_1756788249248_250902001559111 - PHAM THI MAI ANH Chuyen tien.CT tu 3950352338 PHAM THI MAI ANH  tai BIDV"/>
    <s v="BIDV"/>
    <m/>
    <s v=""/>
    <n v="0"/>
    <n v="0"/>
  </r>
  <r>
    <n v="392"/>
    <s v="02-09-2025 11:43:3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215987_250902001552768"/>
    <s v="250902001178113"/>
    <n v="18000"/>
    <n v="0"/>
    <n v="18000"/>
    <s v="Thành công"/>
    <s v="Cà Phê Muối Chú Long - Tôn Đức Thắng - Thanh toán đơn hàng #250902_1756788215987_250902001552768 - DUONG THI NINH chuyen tien.CT tu 333155***4444 MBBANK IBFT tai MB"/>
    <s v="MB"/>
    <m/>
    <s v=""/>
    <n v="0"/>
    <n v="0"/>
  </r>
  <r>
    <n v="393"/>
    <s v="02-09-2025 11:42:5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8177001_250902001550420"/>
    <s v="250902001167820"/>
    <n v="75000"/>
    <n v="0"/>
    <n v="75000"/>
    <s v="Thành công"/>
    <s v="Cà Phê Muối Chú Long - Củ Chi - Thanh toán đơn hàng #250902_1756788177001_250902001550420 - NGUYEN MINH HUNG CHUYEN KHOAN-020925-11:42:56 273059.CT tu 201314279 NGUYEN MINH HUNG tai ACB"/>
    <s v="ACB"/>
    <m/>
    <s v=""/>
    <n v="0"/>
    <n v="0"/>
  </r>
  <r>
    <n v="394"/>
    <s v="02-09-2025 11:42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165302_250902001549849"/>
    <s v="250902001167725"/>
    <n v="60000"/>
    <n v="0"/>
    <n v="60000"/>
    <s v="Thành công"/>
    <s v="Cà Phê Muối Chú Long - Tôn Đức Thắng - Thanh toán đơn hàng #250902_1756788165302_250902001549849 - NGUYEN DANH TUNG chuyen tien.CT tu 0978686787 MBBANK IBFT tai MB"/>
    <s v="MB"/>
    <m/>
    <s v=""/>
    <n v="0"/>
    <n v="0"/>
  </r>
  <r>
    <n v="395"/>
    <s v="02-09-2025 11:41:0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8069654_250902001541939"/>
    <s v="250902001163077"/>
    <n v="36000"/>
    <n v="0"/>
    <n v="36000"/>
    <s v="Thành công"/>
    <s v="Cà Phê Muối Chú Long - Củ Chi - Thanh toán đơn hàng #250902_1756788069654_250902001541939 - NGUYEN THUY NGA ck"/>
    <m/>
    <s v="Momo"/>
    <s v=""/>
    <n v="0"/>
    <n v="0"/>
  </r>
  <r>
    <n v="396"/>
    <s v="02-09-2025 11:40:43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8043478_250902001541622"/>
    <s v="250902001162876"/>
    <n v="64000"/>
    <n v="0"/>
    <n v="64000"/>
    <s v="Thành công"/>
    <s v="Cà Phê Muối Chú Long - Tân An - Thanh toán đơn hàng #250902_1756788043478_250902001541622 - Nguyen Thanh Nhut chuyen tien tu Timo"/>
    <s v="TIMO"/>
    <m/>
    <s v=""/>
    <n v="0"/>
    <n v="0"/>
  </r>
  <r>
    <n v="397"/>
    <s v="02-09-2025 11:39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962034_250902001535633"/>
    <s v="250902001160444"/>
    <n v="45000"/>
    <n v="0"/>
    <n v="45000"/>
    <s v="Thành công"/>
    <s v="Cà Phê Muối Chú Long - Tôn Đức Thắng - Thanh toán đơn hàng #250902_1756787962034_250902001535633 - NGUYEN THI THANH THAO chuyen tien.CT tu 1006507894 SHBMB tai SHB"/>
    <s v="SHB"/>
    <m/>
    <s v=""/>
    <n v="0"/>
    <n v="0"/>
  </r>
  <r>
    <n v="398"/>
    <s v="02-09-2025 11:39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941051_250902001536262"/>
    <s v="250902001160281"/>
    <n v="25000"/>
    <n v="0"/>
    <n v="25000"/>
    <s v="Thành công"/>
    <s v="Cà Phê Muối Chú Long - Đội Cấn - Thanh toán đơn hàng #250902_1756787941051_250902001536262 - DOAN THI TRANG chuyen tien.CT tu 0983606520 SHBMB tai SHB"/>
    <s v="SHB"/>
    <m/>
    <s v=""/>
    <n v="0"/>
    <n v="0"/>
  </r>
  <r>
    <n v="399"/>
    <s v="02-09-2025 11:37:4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866619_250902001530336"/>
    <s v="250902001143960"/>
    <n v="30000"/>
    <n v="0"/>
    <n v="30000"/>
    <s v="Thành công"/>
    <s v="Cà Phê Muối Chú Long - Đội Cấn - Thanh toán đơn hàng #250902_1756787866619_250902001530336 - TRAN THANH TUNG chuyen tien qua MoMo"/>
    <m/>
    <s v="Momo"/>
    <s v=""/>
    <n v="0"/>
    <n v="0"/>
  </r>
  <r>
    <n v="400"/>
    <s v="02-09-2025 11:37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863928_250902001530307"/>
    <s v="250902001153514"/>
    <n v="45000"/>
    <n v="0"/>
    <n v="45000"/>
    <s v="Thành công"/>
    <s v="Cà Phê Muối Chú Long - Tôn Đức Thắng - Thanh toán đơn hàng #250902_1756787863928_250902001530307"/>
    <s v="VCB"/>
    <m/>
    <s v=""/>
    <n v="0"/>
    <n v="0"/>
  </r>
  <r>
    <n v="401"/>
    <s v="02-09-2025 11:37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828875_250902001525666"/>
    <s v="250902001143650"/>
    <n v="50000"/>
    <n v="0"/>
    <n v="50000"/>
    <s v="Thành công"/>
    <s v="Cà Phê Muối Chú Long - Đội Cấn - Thanh toán đơn hàng #250902_1756787828875_250902001525666 - KIEU DUC HUY chuyen tien FT252461****2085.CT tu 190373****3014 VND-TGTT-KIEU DUC HUY tai TCB"/>
    <s v="TCB"/>
    <m/>
    <s v=""/>
    <n v="0"/>
    <n v="0"/>
  </r>
  <r>
    <n v="402"/>
    <s v="02-09-2025 11:36:3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Khác"/>
    <s v="250902__4345_000557208"/>
    <s v="250902001120825"/>
    <n v="50000"/>
    <n v="0"/>
    <n v="50000"/>
    <s v="Thành công"/>
    <s v="Cà Phê Muối Chú Long - Đặng Nguyên Cẩn - Thanh toán đơn hàng #250902__4345_000557208"/>
    <m/>
    <m/>
    <s v=""/>
    <n v="0"/>
    <n v="0"/>
  </r>
  <r>
    <n v="403"/>
    <s v="02-09-2025 11:35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729206_250902001518534"/>
    <s v="250902001146564"/>
    <n v="25000"/>
    <n v="0"/>
    <n v="25000"/>
    <s v="Thành công"/>
    <s v="Cà Phê Muối Chú Long - Đội Cấn - Thanh toán đơn hàng #250902_1756787729206_250902001518534 - VU HOAI NAM chuyen tien FT252460****6016.CT tu 190329****2888 VND-TGTT-VU HOAI NAM tai TCB"/>
    <s v="TCB"/>
    <m/>
    <s v=""/>
    <n v="0"/>
    <n v="0"/>
  </r>
  <r>
    <n v="404"/>
    <s v="02-09-2025 11:35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7702646_250902001519052"/>
    <s v="250902001144570"/>
    <n v="40000"/>
    <n v="0"/>
    <n v="40000"/>
    <s v="Thành công"/>
    <s v="Cà Phê Muối Chú Long - Phan Thiết - Thanh toán đơn hàng #250902_1756787702646_250902001519052 - HOANG HUU HONG chuyen tien FT252461****7367.CT tu 190296****6011 VND-TGTT-HOANG HUU HONG tai TCB"/>
    <s v="TCB"/>
    <m/>
    <s v=""/>
    <n v="0"/>
    <n v="0"/>
  </r>
  <r>
    <n v="405"/>
    <s v="02-09-2025 11:34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695416_250902001514387"/>
    <s v="250902001148198"/>
    <n v="110000"/>
    <n v="0"/>
    <n v="110000"/>
    <s v="Thành công"/>
    <s v="Cà Phê Muối Chú Long - Đội Cấn - Thanh toán đơn hàng #250902_1756787695416_250902001514387"/>
    <s v="VCB"/>
    <m/>
    <s v=""/>
    <n v="0"/>
    <n v="0"/>
  </r>
  <r>
    <n v="406"/>
    <s v="02-09-2025 11:32:3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7552849_250902001502291"/>
    <s v="250902001140932"/>
    <n v="8000"/>
    <n v="0"/>
    <n v="8000"/>
    <s v="Thành công"/>
    <s v="Cà Phê Muối Chú Long - Hoàng Diệu - Thanh toán đơn hàng #250902_1756787552849_250902001502291 - NGUYEN THI HONG NHUNG chuyen tien.CT tu 0345304250 MBBANK IBFT tai MB"/>
    <s v="MB"/>
    <m/>
    <s v=""/>
    <n v="0"/>
    <n v="0"/>
  </r>
  <r>
    <n v="407"/>
    <s v="02-09-2025 11:32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542616_250902001504003"/>
    <s v="250902001138951"/>
    <n v="22000"/>
    <n v="0"/>
    <n v="22000"/>
    <s v="Thành công"/>
    <s v="Cà Phê Muối Chú Long - Tôn Đức Thắng - Thanh toán đơn hàng #250902_1756787542616_250902001504003 - IBFT LUU KHANH LY chuyen tien.CT tu 020962202005 SACOMBANK tai SACOMBANK"/>
    <s v="SCB"/>
    <m/>
    <s v=""/>
    <n v="0"/>
    <n v="0"/>
  </r>
  <r>
    <n v="408"/>
    <s v="02-09-2025 11:32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532808_250902001499854"/>
    <s v="250902001133182"/>
    <n v="25000"/>
    <n v="0"/>
    <n v="25000"/>
    <s v="Thành công"/>
    <s v="Cà Phê Muối Chú Long - Đội Cấn - Thanh toán đơn hàng #250902_1756787532808_250902001499854"/>
    <s v="VCB"/>
    <m/>
    <s v=""/>
    <n v="0"/>
    <n v="0"/>
  </r>
  <r>
    <n v="409"/>
    <s v="02-09-2025 11:32:0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7528673_250902001498840"/>
    <s v="250902001133152"/>
    <n v="8000"/>
    <n v="0"/>
    <n v="8000"/>
    <s v="Thành công"/>
    <s v="Cà Phê Muối Chú Long - Hoàng Diệu - Thanh toán đơn hàng #250902_1756787528673_250902001498840 - NGUYEN THI HONG NHUNG chuyen tien.CT tu 0345304250 MBBANK IBFT tai MB"/>
    <s v="MB"/>
    <m/>
    <s v=""/>
    <n v="0"/>
    <n v="0"/>
  </r>
  <r>
    <n v="410"/>
    <s v="02-09-2025 11:31:03"/>
    <s v="CA PHE MUOI CHU LONG QRPay - CA PHE MUOI CHU LONG QRPay_CTY Duong Thanh Long"/>
    <s v=""/>
    <s v="697845"/>
    <s v="Cà Phê Muối Chú Long"/>
    <s v="697845_698992"/>
    <x v="17"/>
    <s v="697845_698992_699079"/>
    <s v="Zalopay Thu Ngân VietQR"/>
    <s v="QR đa năng_nội địa"/>
    <s v="250902_1756787463724_250902001495761"/>
    <s v="250902001140191"/>
    <n v="36000"/>
    <n v="0"/>
    <n v="36000"/>
    <s v="Thành công"/>
    <s v="Cà Phê Muối Chú Long - CMT8 Bình Dương - Thanh toán đơn hàng #250902_1756787463724_250902001495761 - VO NGUYEN THANH TRI chuyen tien.CT tu 22025091993 VO NGUYEN THANH TRI tai VPBank"/>
    <s v="VPB"/>
    <m/>
    <s v=""/>
    <n v="0"/>
    <n v="0"/>
  </r>
  <r>
    <n v="411"/>
    <s v="02-09-2025 11:27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257626_250902001483277"/>
    <s v="250902001126589"/>
    <n v="30000"/>
    <n v="0"/>
    <n v="30000"/>
    <s v="Thành công"/>
    <s v="Cà Phê Muối Chú Long - Đội Cấn - Thanh toán đơn hàng #250902_1756787257626_250902001483277 - QUACH THU PHUONG chuyen tien qua MoMo"/>
    <m/>
    <s v="Momo"/>
    <s v=""/>
    <n v="0"/>
    <n v="0"/>
  </r>
  <r>
    <n v="412"/>
    <s v="02-09-2025 11:25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146805_250902001474200"/>
    <s v="250902001116185"/>
    <n v="25000"/>
    <n v="0"/>
    <n v="25000"/>
    <s v="Thành công"/>
    <s v="Cà Phê Muối Chú Long - Tôn Đức Thắng - Thanh toán đơn hàng #250902_1756787146805_250902001474200"/>
    <s v="VCB"/>
    <m/>
    <s v=""/>
    <n v="0"/>
    <n v="0"/>
  </r>
  <r>
    <n v="413"/>
    <s v="02-09-2025 11:24:4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7083169_250902001471155"/>
    <s v="250902001107279"/>
    <n v="22000"/>
    <n v="0"/>
    <n v="22000"/>
    <s v="Thành công"/>
    <s v="Cà Phê Muối Chú Long - Đặng Nguyên Cẩn - Thanh toán đơn hàng #250902_1756787083169_250902001471155 - DAM TO THIEN chuyen tien qua MoMo"/>
    <m/>
    <s v="Momo"/>
    <s v=""/>
    <n v="0"/>
    <n v="0"/>
  </r>
  <r>
    <n v="414"/>
    <s v="02-09-2025 11:24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064019_250902001469060"/>
    <s v="250902001111020"/>
    <n v="18000"/>
    <n v="0"/>
    <n v="18000"/>
    <s v="Thành công"/>
    <s v="Cà Phê Muối Chú Long - Tôn Đức Thắng - Thanh toán đơn hàng #250902_1756787064019_250902001469060 - LY THI THUY chuyen tien FT252460****4243.CT tu 190271****7028 VND-TGTT-LY THI THUY tai TCB"/>
    <s v="TCB"/>
    <m/>
    <s v=""/>
    <n v="0"/>
    <n v="0"/>
  </r>
  <r>
    <n v="415"/>
    <s v="02-09-2025 11:22:0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6927260_250902001454446"/>
    <s v="250902001108007"/>
    <n v="24000"/>
    <n v="0"/>
    <n v="24000"/>
    <s v="Thành công"/>
    <s v="Cà Phê Muối Chú Long - Củ Chi - Thanh toán đơn hàng #250902_1756786927260_250902001454446 - Vuong Than Gia Nghi chuyen tien QR.CT tu 02654963601 VUONG THAN GIA NGHI tai TPBank"/>
    <s v="TPB"/>
    <m/>
    <s v=""/>
    <n v="0"/>
    <n v="0"/>
  </r>
  <r>
    <n v="416"/>
    <s v="02-09-2025 11:21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908529_250902001453796"/>
    <s v="250902001097878"/>
    <n v="78000"/>
    <n v="0"/>
    <n v="78000"/>
    <s v="Thành công"/>
    <s v="Cà Phê Muối Chú Long - Đội Cấn - Thanh toán đơn hàng #250902_1756786908529_250902001453796 - DANG THI MAI PHUONG chuyen tien FT252461****6274.CT tu 190391****2010 VND-TGTT-DANG THI MAI PHUONG tai TCB"/>
    <s v="TCB"/>
    <m/>
    <s v=""/>
    <n v="0"/>
    <n v="0"/>
  </r>
  <r>
    <n v="417"/>
    <s v="02-09-2025 11:21:0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6868366_250902001448645"/>
    <s v="250902001093707"/>
    <n v="25000"/>
    <n v="0"/>
    <n v="25000"/>
    <s v="Thành công"/>
    <s v="Cà Phê Muối Chú Long - Củ Chi - Thanh toán đơn hàng #250902_1756786868366_250902001448645 - HUYNH LE KIM NGAN chuyen tien FT252464****0806.CT tu 1335790507 HUYNH LE KIM NGAN tai TCB"/>
    <s v="TCB"/>
    <m/>
    <s v=""/>
    <n v="0"/>
    <n v="0"/>
  </r>
  <r>
    <n v="418"/>
    <s v="02-09-2025 11:20:49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849031_250902001447972"/>
    <s v="250902001091746"/>
    <n v="8000"/>
    <n v="0"/>
    <n v="8000"/>
    <s v="Thành công"/>
    <s v="Cà Phê Muối Chú Long - Hoàng Diệu - Thanh toán đơn hàng #250902_1756786849031_250902001447972 - NGUYEN THI HONG NHUNG chuyen tien.CT tu 0345304250 MBBANK IBFT tai MB"/>
    <s v="MB"/>
    <m/>
    <s v=""/>
    <n v="0"/>
    <n v="0"/>
  </r>
  <r>
    <n v="419"/>
    <s v="02-09-2025 11:20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831096_250902001448150"/>
    <s v="250902001097275"/>
    <n v="90000"/>
    <n v="0"/>
    <n v="90000"/>
    <s v="Thành công"/>
    <s v="Cà Phê Muối Chú Long - Tôn Đức Thắng - Thanh toán đơn hàng #250902_1756786831096_250902001448150 - NGUYEN THI HUYEN TRANG chuyen tien FT252469****6442.CT tu 2929298889 NGUYEN THI HUYEN TRANG tai TCB"/>
    <s v="TCB"/>
    <m/>
    <s v=""/>
    <n v="0"/>
    <n v="0"/>
  </r>
  <r>
    <n v="420"/>
    <s v="02-09-2025 11:20:2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822981_250902001443986"/>
    <s v="250902001091550"/>
    <n v="8000"/>
    <n v="0"/>
    <n v="8000"/>
    <s v="Thành công"/>
    <s v="Cà Phê Muối Chú Long - Hoàng Diệu - Thanh toán đơn hàng #250902_1756786822981_250902001443986 - NGUYEN THI HONG NHUNG chuyen tien.CT tu 0345304250 MBBANK IBFT tai MB"/>
    <s v="MB"/>
    <m/>
    <s v=""/>
    <n v="0"/>
    <n v="0"/>
  </r>
  <r>
    <n v="421"/>
    <s v="02-09-2025 11:20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818012_250902001444829"/>
    <s v="250902001099018"/>
    <n v="50000"/>
    <n v="0"/>
    <n v="50000"/>
    <s v="Thành công"/>
    <s v="Cà Phê Muối Chú Long - Đội Cấn - Thanh toán đơn hàng #250902_1756786818012_250902001444829 - NGUYEN THU TRANG chuyen tien FT252466****1390.CT tu 9386795555 NGUYEN THU TRANG tai TCB"/>
    <s v="TCB"/>
    <m/>
    <s v=""/>
    <n v="0"/>
    <n v="0"/>
  </r>
  <r>
    <n v="422"/>
    <s v="02-09-2025 11:19:3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775662_250902001442399"/>
    <s v="250902001091154"/>
    <n v="8000"/>
    <n v="0"/>
    <n v="8000"/>
    <s v="Thành công"/>
    <s v="Cà Phê Muối Chú Long - Hoàng Diệu - Thanh toán đơn hàng #250902_1756786775662_250902001442399 - NGUYEN THI HONG NHUNG chuyen tien.CT tu 0345304250 MBBANK IBFT tai MB"/>
    <s v="MB"/>
    <m/>
    <s v=""/>
    <n v="0"/>
    <n v="0"/>
  </r>
  <r>
    <n v="423"/>
    <s v="02-09-2025 11:19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769893_250902001445077"/>
    <s v="250902001092866"/>
    <n v="50000"/>
    <n v="0"/>
    <n v="50000"/>
    <s v="Thành công"/>
    <s v="Cà Phê Muối Chú Long - Đội Cấn - Thanh toán đơn hàng #250902_1756786769893_250902001445077 - BE THI QUYNH MAI chuyen tien FT252463****4454.CT tu 190367****0012 VND-TGTT-BE THI QUYNH MAI tai TCB"/>
    <s v="TCB"/>
    <m/>
    <s v=""/>
    <n v="0"/>
    <n v="0"/>
  </r>
  <r>
    <n v="424"/>
    <s v="02-09-2025 11:17:5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679780_250902001435679"/>
    <s v="250902001092104"/>
    <n v="32000"/>
    <n v="0"/>
    <n v="32000"/>
    <s v="Thành công"/>
    <s v="Cà Phê Muối Chú Long - Đặng Nguyên Cẩn - Thanh toán đơn hàng #250902_1756786679780_250902001435679 - HA THANH MAI chuyen tien qua MoMo"/>
    <m/>
    <s v="Momo"/>
    <s v=""/>
    <n v="0"/>
    <n v="0"/>
  </r>
  <r>
    <n v="425"/>
    <s v="02-09-2025 11:16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602934_250902001425908"/>
    <s v="250902001079734"/>
    <n v="18000"/>
    <n v="0"/>
    <n v="18000"/>
    <s v="Thành công"/>
    <s v="Cà Phê Muối Chú Long - Đội Cấn - Thanh toán đơn hàng #250902_1756786602934_250902001425908 - PHAN THI HIEU CHUYEN TIEN DEN ZALOPAY_CA PHE MUOI CHU LONG - 99ZP25127M97855640"/>
    <s v="VIB"/>
    <m/>
    <s v=""/>
    <n v="0"/>
    <n v="0"/>
  </r>
  <r>
    <n v="426"/>
    <s v="02-09-2025 11:16:3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598569_250902001425843"/>
    <s v="250902001079689"/>
    <n v="50000"/>
    <n v="0"/>
    <n v="50000"/>
    <s v="Thành công"/>
    <s v="Cà Phê Muối Chú Long - Đặng Nguyên Cẩn - Thanh toán đơn hàng #250902_1756786598569_250902001425843 - QR - DANG THI LOAN THAO Chuyen tien.CT tu 103870336944 DANG THI LOAN THAO tai Vietin"/>
    <s v="VTB"/>
    <m/>
    <s v=""/>
    <n v="0"/>
    <n v="0"/>
  </r>
  <r>
    <n v="427"/>
    <s v="02-09-2025 11:15:12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6512531_250902001421461"/>
    <s v="250902001084592"/>
    <n v="25000"/>
    <n v="0"/>
    <n v="25000"/>
    <s v="Thành công"/>
    <s v="Cà Phê Muối Chú Long - Vĩnh Long - Thanh toán đơn hàng #250902_1756786512531_250902001421461 - NGUYEN NGOC THUY chuyen tien qua MoMo"/>
    <m/>
    <s v="Momo"/>
    <s v=""/>
    <n v="0"/>
    <n v="0"/>
  </r>
  <r>
    <n v="428"/>
    <s v="02-09-2025 11:15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506811_250902001422299"/>
    <s v="250902001078884"/>
    <n v="54000"/>
    <n v="0"/>
    <n v="54000"/>
    <s v="Thành công"/>
    <s v="Cà Phê Muối Chú Long - Tôn Đức Thắng - Thanh toán đơn hàng #250902_1756786506811_250902001422299 - NGUYEN VAN LOI CHUYEN TIEN DEN ZALOPAY_CA PHE MUOI CHU LONG - 99ZP25127M97855666"/>
    <s v="VIB"/>
    <m/>
    <s v=""/>
    <n v="0"/>
    <n v="0"/>
  </r>
  <r>
    <n v="429"/>
    <s v="02-09-2025 11:15:0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505930_250902001423245"/>
    <s v="250902001086424"/>
    <n v="30000"/>
    <n v="0"/>
    <n v="30000"/>
    <s v="Thành công"/>
    <s v="Cà Phê Muối Chú Long - Đặng Nguyên Cẩn - Thanh toán đơn hàng #250902_1756786505930_250902001423245 - PHAM ANH KIET CHUYEN KHOAN-020925-11:15:05 235659.CT tu 20185141 PHAM ANH KIET tai ACB"/>
    <s v="ACB"/>
    <m/>
    <s v=""/>
    <n v="0"/>
    <n v="0"/>
  </r>
  <r>
    <n v="430"/>
    <s v="02-09-2025 11:12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345307_250902001404988"/>
    <s v="250902001063573"/>
    <n v="36000"/>
    <n v="0"/>
    <n v="36000"/>
    <s v="Thành công"/>
    <s v="Cà Phê Muối Chú Long - Đội Cấn - Thanh toán đơn hàng #250902_1756786345307_250902001404988 - NGUYEN THI HONG NHUNG chuyen tien FT252461****5351.CT tu 190297****7021 VND-TGTT-NGUYEN THI HONG NHUNG tai TCB"/>
    <s v="TCB"/>
    <m/>
    <s v=""/>
    <n v="0"/>
    <n v="0"/>
  </r>
  <r>
    <n v="431"/>
    <s v="02-09-2025 11:12:0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327307_250902001405716"/>
    <s v="250902001065079"/>
    <n v="61000"/>
    <n v="0"/>
    <n v="61000"/>
    <s v="Thành công"/>
    <s v="Cà Phê Muối Chú Long - Đặng Nguyên Cẩn - Thanh toán đơn hàng #250902_1756786327307_250902001405716"/>
    <s v="VCB"/>
    <m/>
    <s v=""/>
    <n v="0"/>
    <n v="0"/>
  </r>
  <r>
    <n v="432"/>
    <s v="02-09-2025 11:12:07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327017_250902001404733"/>
    <s v="250902001063416"/>
    <n v="8000"/>
    <n v="0"/>
    <n v="8000"/>
    <s v="Thành công"/>
    <s v="Cà Phê Muối Chú Long - Hoàng Diệu - Thanh toán đơn hàng #250902_1756786327017_250902001404733 - NGUYEN THI HONG NHUNG chuyen tien qua MoMo"/>
    <m/>
    <s v="Momo"/>
    <s v=""/>
    <n v="0"/>
    <n v="0"/>
  </r>
  <r>
    <n v="433"/>
    <s v="02-09-2025 11:11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281976_250902001403211"/>
    <s v="250902001066780"/>
    <n v="50000"/>
    <n v="0"/>
    <n v="50000"/>
    <s v="Thành công"/>
    <s v="Cà Phê Muối Chú Long - Tôn Đức Thắng - Thanh toán đơn hàng #250902_1756786281976_250902001403211 - TRAN THU HUYEN chuyen tien FT252466****6154.CT tu 190316****2886 VND-TGTT-TRAN THU HUYEN tai TCB"/>
    <s v="TCB"/>
    <m/>
    <s v=""/>
    <n v="0"/>
    <n v="0"/>
  </r>
  <r>
    <n v="434"/>
    <s v="02-09-2025 11:11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278855_250902001402275"/>
    <s v="250902001064695"/>
    <n v="75000"/>
    <n v="0"/>
    <n v="75000"/>
    <s v="Thành công"/>
    <s v="Cà Phê Muối Chú Long - Tôn Đức Thắng - Thanh toán đơn hàng #250902_1756786278855_250902001402275 - NGUYEN THI HUONG Chuyen tien.CT tu 2160490977 NGUYEN THI HUONG  tai BIDV"/>
    <s v="BIDV"/>
    <m/>
    <s v=""/>
    <n v="0"/>
    <n v="0"/>
  </r>
  <r>
    <n v="435"/>
    <s v="02-09-2025 11:10:3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6238827_250902001397656"/>
    <s v="250902001064403"/>
    <n v="25000"/>
    <n v="0"/>
    <n v="25000"/>
    <s v="Thành công"/>
    <s v="Cà Phê Muối Chú Long - Thuận An - Thanh toán đơn hàng #250902_1756786238827_250902001397656 - DANH THI MINH THU chuyen tien.CT tu 0364295962 MBBANK IBFT tai MB"/>
    <s v="MB"/>
    <m/>
    <s v=""/>
    <n v="0"/>
    <n v="0"/>
  </r>
  <r>
    <n v="436"/>
    <s v="02-09-2025 11:09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94723_250902001394295"/>
    <s v="250902001062344"/>
    <n v="25000"/>
    <n v="0"/>
    <n v="25000"/>
    <s v="Thành công"/>
    <s v="Cà Phê Muối Chú Long - Đội Cấn - Thanh toán đơn hàng #250902_1756786194723_250902001394295"/>
    <s v="VCB"/>
    <m/>
    <s v=""/>
    <n v="0"/>
    <n v="0"/>
  </r>
  <r>
    <n v="437"/>
    <s v="02-09-2025 11:09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58852_250902001390636"/>
    <s v="250902001051762"/>
    <n v="30000"/>
    <n v="0"/>
    <n v="30000"/>
    <s v="Thành công"/>
    <s v="Cà Phê Muối Chú Long - Đội Cấn - Thanh toán đơn hàng #250902_1756786158852_250902001390636 - NGUYEN MAI HUONG chuyen tien FT252461****0828.CT tu 190333****4023 VND-TGTT-NGUYEN MAI HUONG tai TCB"/>
    <s v="TCB"/>
    <m/>
    <s v=""/>
    <n v="0"/>
    <n v="0"/>
  </r>
  <r>
    <n v="438"/>
    <s v="02-09-2025 11:08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12826_250902001385904"/>
    <s v="250902001051397"/>
    <n v="18000"/>
    <n v="0"/>
    <n v="18000"/>
    <s v="Thành công"/>
    <s v="Cà Phê Muối Chú Long - Đội Cấn - Thanh toán đơn hàng #250902_1756786112826_250902001385904 - PHAM HUY HOANG chuyen tien.CT tu 19975555555 MBBANK IBFT tai MB"/>
    <s v="MB"/>
    <m/>
    <s v=""/>
    <n v="0"/>
    <n v="0"/>
  </r>
  <r>
    <n v="439"/>
    <s v="02-09-2025 11:07:38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6058780_250902001381967"/>
    <s v="250902001050967"/>
    <n v="68000"/>
    <n v="0"/>
    <n v="68000"/>
    <s v="Thành công"/>
    <s v="Cà Phê Muối Chú Long - Phan Thiết - Thanh toán đơn hàng #250902_1756786058780_250902001381967 - HOANG LE PHUONG NGAN chuyen tien.CT tu 0857525529 MBBANK IBFT tai MB"/>
    <s v="MB"/>
    <m/>
    <s v=""/>
    <n v="0"/>
    <n v="0"/>
  </r>
  <r>
    <n v="440"/>
    <s v="02-09-2025 11:06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989056_250902001375951"/>
    <s v="250902001056156"/>
    <n v="60000"/>
    <n v="0"/>
    <n v="60000"/>
    <s v="Thành công"/>
    <s v="Cà Phê Muối Chú Long - Đội Cấn - Thanh toán đơn hàng #250902_1756785989056_250902001375951"/>
    <s v="VCB"/>
    <m/>
    <s v=""/>
    <n v="0"/>
    <n v="0"/>
  </r>
  <r>
    <n v="441"/>
    <s v="02-09-2025 11:05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922288_250902001374103"/>
    <s v="250902001041813"/>
    <n v="85000"/>
    <n v="0"/>
    <n v="85000"/>
    <s v="Thành công"/>
    <s v="Cà Phê Muối Chú Long - Đội Cấn - Thanh toán đơn hàng #250902_1756785922288_250902001374103"/>
    <s v="VCB"/>
    <m/>
    <s v=""/>
    <n v="0"/>
    <n v="0"/>
  </r>
  <r>
    <n v="442"/>
    <s v="02-09-2025 11:04:5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93640_250902001367815"/>
    <s v="250902001035942"/>
    <n v="8000"/>
    <n v="0"/>
    <n v="8000"/>
    <s v="Thành công"/>
    <s v="Cà Phê Muối Chú Long - Hoàng Diệu - Thanh toán đơn hàng #250902_1756785893640_250902001367815 - NGUYEN THI HONG NHUNG chuyen tien qua MoMo"/>
    <m/>
    <s v="Momo"/>
    <s v=""/>
    <n v="0"/>
    <n v="0"/>
  </r>
  <r>
    <n v="443"/>
    <s v="02-09-2025 11:04:11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51635_250902001363974"/>
    <s v="250902001043249"/>
    <n v="8000"/>
    <n v="0"/>
    <n v="8000"/>
    <s v="Thành công"/>
    <s v="Cà Phê Muối Chú Long - Hoàng Diệu - Thanh toán đơn hàng #250902_1756785851635_250902001363974 - NGUYEN THI HONG NHUNG chuyen tien qua MoMo"/>
    <m/>
    <s v="Momo"/>
    <s v=""/>
    <n v="0"/>
    <n v="0"/>
  </r>
  <r>
    <n v="444"/>
    <s v="02-09-2025 11:04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5848856_250902001364381"/>
    <s v="250902001043225"/>
    <n v="44000"/>
    <n v="0"/>
    <n v="44000"/>
    <s v="Thành công"/>
    <s v="Cà Phê Muối Chú Long - Tôn Đức Thắng - Thanh toán đơn hàng #250902_1756785848856_250902001364381 - NGUYEN HUU HOA chuyen tien FT252465****5502.CT tu 190320****5668 VND-TGTT-NGUYEN HUU HOA tai TCB"/>
    <s v="TCB"/>
    <m/>
    <s v=""/>
    <n v="0"/>
    <n v="0"/>
  </r>
  <r>
    <n v="445"/>
    <s v="02-09-2025 11:03:31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11795_250902001360749"/>
    <s v="250902001040924"/>
    <n v="8000"/>
    <n v="0"/>
    <n v="8000"/>
    <s v="Thành công"/>
    <s v="Cà Phê Muối Chú Long - Hoàng Diệu - Thanh toán đơn hàng #250902_1756785811795_250902001360749 - NGUYEN THI HONG NHUNG chuyen tien qua MoMo"/>
    <m/>
    <s v="Momo"/>
    <s v=""/>
    <n v="0"/>
    <n v="0"/>
  </r>
  <r>
    <n v="446"/>
    <s v="02-09-2025 11:02:40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760517_250902001355919"/>
    <s v="250902001046298"/>
    <n v="8000"/>
    <n v="0"/>
    <n v="8000"/>
    <s v="Thành công"/>
    <s v="Cà Phê Muối Chú Long - Hoàng Diệu - Thanh toán đơn hàng #250902_1756785760517_250902001355919 - NGUYEN THI HONG NHUNG chuyen tien qua MoMo"/>
    <m/>
    <s v="Momo"/>
    <s v=""/>
    <n v="0"/>
    <n v="0"/>
  </r>
  <r>
    <n v="447"/>
    <s v="02-09-2025 11:01:3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5693158_250902001349978"/>
    <s v="250902001034333"/>
    <n v="32000"/>
    <n v="0"/>
    <n v="32000"/>
    <s v="Thành công"/>
    <s v="Cà Phê Muối Chú Long - Đặng Nguyên Cẩn - Thanh toán đơn hàng #250902_1756785693158_250902001349978 - DINH THI XUAN MAI chuyen tien qua MoMo"/>
    <m/>
    <s v="Momo"/>
    <s v=""/>
    <n v="0"/>
    <n v="0"/>
  </r>
  <r>
    <n v="448"/>
    <s v="02-09-2025 11:01:1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678388_250902001352053"/>
    <s v="250902001034217"/>
    <n v="8000"/>
    <n v="0"/>
    <n v="8000"/>
    <s v="Thành công"/>
    <s v="Cà Phê Muối Chú Long - Hoàng Diệu - Thanh toán đơn hàng #250902_1756785678388_250902001352053 - NGUYEN THI HONG NHUNG chuyen tien qua MoMo"/>
    <m/>
    <s v="Momo"/>
    <s v=""/>
    <n v="0"/>
    <n v="0"/>
  </r>
  <r>
    <n v="449"/>
    <s v="02-09-2025 11:00:43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85643597_250902001347518"/>
    <s v="250902001025522"/>
    <n v="33000"/>
    <n v="0"/>
    <n v="33000"/>
    <s v="Thành công"/>
    <s v="Cà Phê Muối Chú Long - Bà Rịa - Thanh toán đơn hàng #250902_1756785643597_250902001347518"/>
    <s v="VCB"/>
    <m/>
    <s v=""/>
    <n v="0"/>
    <n v="0"/>
  </r>
  <r>
    <n v="450"/>
    <s v="02-09-2025 11:00:35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5635334_250902001345989"/>
    <s v="250902001025465"/>
    <n v="58000"/>
    <n v="0"/>
    <n v="58000"/>
    <s v="Thành công"/>
    <s v="Cà Phê Muối Chú Long - Tỉnh lộ 8 Củ Chi - Thanh toán đơn hàng #250902_1756785635334_250902001345989 - QR - VO THI HOA chuyen tien.CT tu 106877100912 VO THI HOA tai Vietin"/>
    <s v="VTB"/>
    <m/>
    <s v=""/>
    <n v="0"/>
    <n v="0"/>
  </r>
  <r>
    <n v="451"/>
    <s v="02-09-2025 10:58:5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5530532_250902001335834"/>
    <s v="250902001021058"/>
    <n v="75000"/>
    <n v="0"/>
    <n v="75000"/>
    <s v="Thành công"/>
    <s v="Cà Phê Muối Chú Long - Thuận An - Thanh toán đơn hàng #250902_1756785530532_250902001335834 - BUI THI TRA chuyen tien.CT tu 0985945294 MBBANK IBFT tai MB"/>
    <s v="MB"/>
    <m/>
    <s v=""/>
    <n v="0"/>
    <n v="0"/>
  </r>
  <r>
    <n v="452"/>
    <s v="02-09-2025 10:58:1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5497609_250902001333984"/>
    <s v="250902001022400"/>
    <n v="60000"/>
    <n v="0"/>
    <n v="60000"/>
    <s v="Thành công"/>
    <s v="Cà Phê Muối Chú Long - Thuận An - Thanh toán đơn hàng #250902_1756785497609_250902001333984"/>
    <s v="VCB"/>
    <m/>
    <s v=""/>
    <n v="0"/>
    <n v="0"/>
  </r>
  <r>
    <n v="453"/>
    <s v="02-09-2025 10:57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5426648_250902001327875"/>
    <s v="250902001011707"/>
    <n v="30000"/>
    <n v="0"/>
    <n v="30000"/>
    <s v="Thành công"/>
    <s v="Cà Phê Muối Chú Long - Tôn Đức Thắng - Thanh toán đơn hàng #250902_1756785426648_250902001327875 - PHAM MINH NGOC chuyen tien FT252460****3999.CT tu 190352****9019 VND-TGTT-PHAM MINH NGOC tai TCB"/>
    <s v="TCB"/>
    <m/>
    <s v=""/>
    <n v="0"/>
    <n v="0"/>
  </r>
  <r>
    <n v="454"/>
    <s v="02-09-2025 10:55:29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85329601_250902001319896"/>
    <s v="250902001007078"/>
    <n v="8000"/>
    <n v="0"/>
    <n v="8000"/>
    <s v="Thành công"/>
    <s v="Cà Phê Muối Chú Long - Cà Mau - Thanh toán đơn hàng #250902_1756785329601_250902001319896 - MBVCB.10766277986.5245BFTVG2AEEW7W.BUI TRUNG HAU chuyen tien.CT tu 1031113682 BUI TRUNG HAU toi 99ZP25127M97855623 ZALOPAY_CA PHE MUOI CHU LONG tai BVBank"/>
    <s v="VCB"/>
    <m/>
    <s v=""/>
    <n v="0"/>
    <n v="0"/>
  </r>
  <r>
    <n v="455"/>
    <s v="02-09-2025 10:53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231377_250902001310996"/>
    <s v="250902001006323"/>
    <n v="25000"/>
    <n v="0"/>
    <n v="25000"/>
    <s v="Thành công"/>
    <s v="Cà Phê Muối Chú Long - Đội Cấn - Thanh toán đơn hàng #250902_1756785231377_250902001310996 - NGUYEN HONG HA Chuyen tien.CT tu 2122332174 NGUYEN HONG HA  tai BIDV"/>
    <s v="BIDV"/>
    <m/>
    <s v=""/>
    <n v="0"/>
    <n v="0"/>
  </r>
  <r>
    <n v="456"/>
    <s v="02-09-2025 10:53:00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5180668_250902001311353"/>
    <s v="250902000997922"/>
    <n v="50000"/>
    <n v="0"/>
    <n v="50000"/>
    <s v="Thành công"/>
    <s v="Cà Phê Muối Chú Long - Long Xuyên - Thanh toán đơn hàng #250902_1756785180668_250902001311353 - DO THI KHANH HA chuyen tien qua MoMo"/>
    <m/>
    <s v="Momo"/>
    <s v=""/>
    <n v="0"/>
    <n v="0"/>
  </r>
  <r>
    <n v="457"/>
    <s v="02-09-2025 10:51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118747_250902001306567"/>
    <s v="250902001003212"/>
    <n v="18000"/>
    <n v="0"/>
    <n v="18000"/>
    <s v="Thành công"/>
    <s v="Cà Phê Muối Chú Long - Đội Cấn - Thanh toán đơn hàng #250902_1756785118747_250902001306567 - VUONG KHANH LINH chuyen tien.CT tu 0327625412 MBBANK IBFT tai MB"/>
    <s v="MB"/>
    <m/>
    <s v=""/>
    <n v="0"/>
    <n v="0"/>
  </r>
  <r>
    <n v="458"/>
    <s v="02-09-2025 10:51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082732_250902001302851"/>
    <s v="250902001002934"/>
    <n v="26000"/>
    <n v="0"/>
    <n v="26000"/>
    <s v="Thành công"/>
    <s v="Cà Phê Muối Chú Long - Đội Cấn - Thanh toán đơn hàng #250902_1756785082732_250902001302851 - NGUYEN MANH DUNG chuyen tien FT252465****1990.CT tu 105204****8012 VND-TGTT-NGUYEN MANH DUNG tai TCB"/>
    <s v="TCB"/>
    <m/>
    <s v=""/>
    <n v="0"/>
    <n v="0"/>
  </r>
  <r>
    <n v="459"/>
    <s v="02-09-2025 10:51:1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5076349_250902001301908"/>
    <s v="250902000993485"/>
    <n v="50000"/>
    <n v="0"/>
    <n v="50000"/>
    <s v="Thành công"/>
    <s v="Cà Phê Muối Chú Long - Đặng Nguyên Cẩn - Thanh toán đơn hàng #250902_1756785076349_250902001301908 - LU THI PHUONG ANH chuyen tien FT252466****1963.CT tu 190728****4013 VND-TGTT-LU THI PHUONG ANH tai TCB"/>
    <s v="TCB"/>
    <m/>
    <s v=""/>
    <n v="0"/>
    <n v="0"/>
  </r>
  <r>
    <n v="460"/>
    <s v="02-09-2025 10:49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951125_250902001293466"/>
    <s v="250902000981944"/>
    <n v="26000"/>
    <n v="0"/>
    <n v="26000"/>
    <s v="Thành công"/>
    <s v="Cà Phê Muối Chú Long - Tôn Đức Thắng - Thanh toán đơn hàng #250902_1756784951125_250902001293466 - QR - LUU HUU TUNG chuyen tien.CT tu 102883198602 LUU HUU TUNG tai Vietin"/>
    <s v="VTB"/>
    <m/>
    <s v=""/>
    <n v="0"/>
    <n v="0"/>
  </r>
  <r>
    <n v="461"/>
    <s v="02-09-2025 10:46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776672_250902001278887"/>
    <s v="250902000984503"/>
    <n v="80000"/>
    <n v="0"/>
    <n v="80000"/>
    <s v="Thành công"/>
    <s v="Cà Phê Muối Chú Long - Đội Cấn - Thanh toán đơn hàng #250902_1756784776672_250902001278887 - Ly Ngoc Anh chuyen tien QR.CT tu 04177264401 LY NGOC ANH tai TPBank"/>
    <s v="TPB"/>
    <m/>
    <s v=""/>
    <n v="0"/>
    <n v="0"/>
  </r>
  <r>
    <n v="462"/>
    <s v="02-09-2025 10:45:03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Khác"/>
    <s v="250902__4345_000455421"/>
    <s v="250902000974908"/>
    <n v="25000"/>
    <n v="0"/>
    <n v="25000"/>
    <s v="Thành công"/>
    <s v="Cà Phê Muối Chú Long - Cà Mau - Thanh toán đơn hàng #250902__4345_000455421"/>
    <m/>
    <m/>
    <s v=""/>
    <n v="0"/>
    <n v="0"/>
  </r>
  <r>
    <n v="463"/>
    <s v="02-09-2025 10:44:2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4664480_250902001268673"/>
    <s v="250902000969724"/>
    <n v="50000"/>
    <n v="0"/>
    <n v="50000"/>
    <s v="Thành công"/>
    <s v="Cà Phê Muối Chú Long - Thuận An - Thanh toán đơn hàng #250902_1756784664480_250902001268673 - MBVCB.10766148925.5245BFTVG2AEWX32.chuyen tien.CT tu 028100***4362 HUYNH THOI NGUYEN toi 99ZP25127M97855612 ZALOPAY_CA PHE MUOI CHU LONG tai BVBank"/>
    <s v="VCB"/>
    <m/>
    <s v=""/>
    <n v="0"/>
    <n v="0"/>
  </r>
  <r>
    <n v="464"/>
    <s v="02-09-2025 10:44:0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4642857_250902001271159"/>
    <s v="250902000967696"/>
    <n v="28000"/>
    <n v="0"/>
    <n v="28000"/>
    <s v="Thành công"/>
    <s v="Cà Phê Muối Chú Long - Tân An - Thanh toán đơn hàng #250902_1756784642857_250902001271159"/>
    <s v="VCB"/>
    <m/>
    <s v=""/>
    <n v="0"/>
    <n v="0"/>
  </r>
  <r>
    <n v="465"/>
    <s v="02-09-2025 10:43:40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620665_250902001267723"/>
    <s v="250902000973306"/>
    <n v="8000"/>
    <n v="0"/>
    <n v="8000"/>
    <s v="Thành công"/>
    <s v="Cà Phê Muối Chú Long - Hoàng Diệu - Thanh toán đơn hàng #250902_1756784620665_250902001267723 - VCCB;99ZP25127M97855638;HA MANH HUNG chuyen tien.CT tu 310020***2700 AGRIBANK tai Agri"/>
    <s v="VARB"/>
    <m/>
    <s v=""/>
    <n v="0"/>
    <n v="0"/>
  </r>
  <r>
    <n v="466"/>
    <s v="02-09-2025 10:43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617029_250902001266695"/>
    <s v="250902000973279"/>
    <n v="83000"/>
    <n v="0"/>
    <n v="83000"/>
    <s v="Thành công"/>
    <s v="Cà Phê Muối Chú Long - Tôn Đức Thắng - Thanh toán đơn hàng #250902_1756784617029_250902001266695 - DINH TUAN ANH chuyen tien FT252467****7541.CT tu 190720****0018 VND-TGTT-DINH TUAN ANH tai TCB"/>
    <s v="TCB"/>
    <m/>
    <s v=""/>
    <n v="0"/>
    <n v="0"/>
  </r>
  <r>
    <n v="467"/>
    <s v="02-09-2025 10:43:1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595398_250902001264611"/>
    <s v="250902000973092"/>
    <n v="8000"/>
    <n v="0"/>
    <n v="8000"/>
    <s v="Thành công"/>
    <s v="Cà Phê Muối Chú Long - Hoàng Diệu - Thanh toán đơn hàng #250902_1756784595398_250902001264611 - VCCB;99ZP25127M97855638;HA MANH HUNG chuyen tien.CT tu 310020***2700 AGRIBANK tai Agri"/>
    <s v="VARB"/>
    <m/>
    <s v=""/>
    <n v="0"/>
    <n v="0"/>
  </r>
  <r>
    <n v="468"/>
    <s v="02-09-2025 10:42:1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4535033_250902001259604"/>
    <s v="250902000972603"/>
    <n v="50000"/>
    <n v="0"/>
    <n v="50000"/>
    <s v="Thành công"/>
    <s v="Cà Phê Muối Chú Long - Thuận An - Thanh toán đơn hàng #250902_1756784535033_250902001259604"/>
    <s v="VCB"/>
    <m/>
    <s v=""/>
    <n v="0"/>
    <n v="0"/>
  </r>
  <r>
    <n v="469"/>
    <s v="02-09-2025 10:36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198721_250902001222873"/>
    <s v="250902000931897"/>
    <n v="43000"/>
    <n v="0"/>
    <n v="43000"/>
    <s v="Thành công"/>
    <s v="Cà Phê Muối Chú Long - Đội Cấn - Thanh toán đơn hàng #250902_1756784198721_250902001222873"/>
    <s v="VCB"/>
    <m/>
    <s v=""/>
    <n v="0"/>
    <n v="0"/>
  </r>
  <r>
    <n v="470"/>
    <s v="02-09-2025 10:36:24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84184793_250902001220729"/>
    <s v="250902000940343"/>
    <n v="41000"/>
    <n v="0"/>
    <n v="41000"/>
    <s v="Thành công"/>
    <s v="Cà Phê Muối Chú Long - Cần Thơ - Thanh toán đơn hàng #250902_1756784184793_250902001220729"/>
    <s v="VCB"/>
    <m/>
    <s v=""/>
    <n v="0"/>
    <n v="0"/>
  </r>
  <r>
    <n v="471"/>
    <s v="02-09-2025 10:35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123774_250902001216311"/>
    <s v="250902000931246"/>
    <n v="8000"/>
    <n v="0"/>
    <n v="8000"/>
    <s v="Thành công"/>
    <s v="Cà Phê Muối Chú Long - Tôn Đức Thắng - Thanh toán đơn hàng #250902_1756784123774_250902001216311 - PHAM THI KIM OANH chuyen tien FT252469****2966.CT tu 66661978888 PHAM THI KIM OANH tai TCB"/>
    <s v="TCB"/>
    <m/>
    <s v=""/>
    <n v="0"/>
    <n v="0"/>
  </r>
  <r>
    <n v="472"/>
    <s v="02-09-2025 10:35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117786_250902001213907"/>
    <s v="250902000931192"/>
    <n v="25000"/>
    <n v="0"/>
    <n v="25000"/>
    <s v="Thành công"/>
    <s v="Cà Phê Muối Chú Long - Đội Cấn - Thanh toán đơn hàng #250902_1756784117786_250902001213907 - NGUYEN VAN THANH chuyen tien.CT tu 000057***9935 MBBANK IBFT tai MB"/>
    <s v="MB"/>
    <m/>
    <s v=""/>
    <n v="0"/>
    <n v="0"/>
  </r>
  <r>
    <n v="473"/>
    <s v="02-09-2025 10:34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098171_250902001209835"/>
    <s v="250902000934897"/>
    <n v="8000"/>
    <n v="0"/>
    <n v="8000"/>
    <s v="Thành công"/>
    <s v="Cà Phê Muối Chú Long - Đội Cấn - Thanh toán đơn hàng #250902_1756784098171_250902001209835 - NGUYEN NGUYEN HUONG chuyen tien.CT tu 111019***8888 MBBANK IBFT tai MB"/>
    <s v="MB"/>
    <m/>
    <s v=""/>
    <n v="0"/>
    <n v="0"/>
  </r>
  <r>
    <n v="474"/>
    <s v="02-09-2025 10:34:16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56364_250902001206826"/>
    <s v="250902000927242"/>
    <n v="8000"/>
    <n v="0"/>
    <n v="8000"/>
    <s v="Thành công"/>
    <s v="Cà Phê Muối Chú Long - Hoàng Diệu - Thanh toán đơn hàng #250902_1756784056364_250902001206826 - NGUYEN THI BICH NGOC chuyen tien FT252462****9305.CT tu 9905434590 NGUYEN THI BICH NGOC tai TCB"/>
    <s v="TCB"/>
    <m/>
    <s v=""/>
    <n v="0"/>
    <n v="0"/>
  </r>
  <r>
    <n v="475"/>
    <s v="02-09-2025 10:33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32710_250902001204502"/>
    <s v="250902000934346"/>
    <n v="8000"/>
    <n v="0"/>
    <n v="8000"/>
    <s v="Thành công"/>
    <s v="Cà Phê Muối Chú Long - Hoàng Diệu - Thanh toán đơn hàng #250902_1756784032710_250902001204502 - NGUYEN THI BICH NGOC chuyen tien FT252466****6162.CT tu 9905434590 NGUYEN THI BICH NGOC tai TCB"/>
    <s v="TCB"/>
    <m/>
    <s v=""/>
    <n v="0"/>
    <n v="0"/>
  </r>
  <r>
    <n v="476"/>
    <s v="02-09-2025 10:33:2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05821_250902001199903"/>
    <s v="250902000928608"/>
    <n v="8000"/>
    <n v="0"/>
    <n v="8000"/>
    <s v="Thành công"/>
    <s v="Cà Phê Muối Chú Long - Hoàng Diệu - Thanh toán đơn hàng #250902_1756784005821_250902001199903 - NGUYEN THI BICH NGOC chuyen tien FT252464****9589.CT tu 9905434590 NGUYEN THI BICH NGOC tai TCB"/>
    <s v="TCB"/>
    <m/>
    <s v=""/>
    <n v="0"/>
    <n v="0"/>
  </r>
  <r>
    <n v="477"/>
    <s v="02-09-2025 10:33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984392_250902001196715"/>
    <s v="250902000926629"/>
    <n v="26000"/>
    <n v="0"/>
    <n v="26000"/>
    <s v="Thành công"/>
    <s v="Cà Phê Muối Chú Long - Đội Cấn - Thanh toán đơn hàng #250902_1756783984392_250902001196715"/>
    <s v="VCB"/>
    <m/>
    <s v=""/>
    <n v="0"/>
    <n v="0"/>
  </r>
  <r>
    <n v="478"/>
    <s v="02-09-2025 10:32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972145_250902001200320"/>
    <s v="250902000915946"/>
    <n v="8000"/>
    <n v="0"/>
    <n v="8000"/>
    <s v="Thành công"/>
    <s v="Cà Phê Muối Chú Long - Hoàng Diệu - Thanh toán đơn hàng #250902_1756783972145_250902001200320 - HUYNH THANH TUNG chuyen tien qua MoMo"/>
    <m/>
    <s v="Momo"/>
    <s v=""/>
    <n v="0"/>
    <n v="0"/>
  </r>
  <r>
    <n v="479"/>
    <s v="02-09-2025 10:32:2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83942318_250902001194846"/>
    <s v="250902000928053"/>
    <n v="8000"/>
    <n v="0"/>
    <n v="8000"/>
    <s v="Thành công"/>
    <s v="Cà Phê Muối Chú Long - Cà Mau - Thanh toán đơn hàng #250902_1756783942318_250902001194846 - VO PHUC DUY chuyen tien.CT tu 027257****0705 MBBANK IBFT tai MB"/>
    <s v="MB"/>
    <m/>
    <s v=""/>
    <n v="0"/>
    <n v="0"/>
  </r>
  <r>
    <n v="480"/>
    <s v="02-09-2025 10:32:1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933049_250902001190958"/>
    <s v="250902000915629"/>
    <n v="8000"/>
    <n v="0"/>
    <n v="8000"/>
    <s v="Thành công"/>
    <s v="Cà Phê Muối Chú Long - Hoàng Diệu - Thanh toán đơn hàng #250902_1756783933049_250902001190958 - HUYNH THANH TUNG chuyen tien qua MoMo"/>
    <m/>
    <s v="Momo"/>
    <s v=""/>
    <n v="0"/>
    <n v="0"/>
  </r>
  <r>
    <n v="481"/>
    <s v="02-09-2025 10:31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919038_250902001193558"/>
    <s v="250902000913574"/>
    <n v="80000"/>
    <n v="0"/>
    <n v="80000"/>
    <s v="Thành công"/>
    <s v="Cà Phê Muối Chú Long - Đội Cấn - Thanh toán đơn hàng #250902_1756783919038_250902001193558 - NGUYEN KHANH DUONG chuyen tien.CT tu 0869945580 MBBANK IBFT tai MB"/>
    <s v="MB"/>
    <m/>
    <s v=""/>
    <n v="0"/>
    <n v="0"/>
  </r>
  <r>
    <n v="482"/>
    <s v="02-09-2025 10:31:50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3910314_250902001190611"/>
    <s v="250902000909990"/>
    <n v="33000"/>
    <n v="0"/>
    <n v="33000"/>
    <s v="Thành công"/>
    <s v="Cà Phê Muối Chú Long - Đặng Nguyên Cẩn - Thanh toán đơn hàng #250902_1756783910314_250902001190611 - NGUYEN THANH THAO CHUYEN TIEN DEN ZALOPAY_CA PHE MUOI CHU LONG - 99ZP25127M97855643"/>
    <s v="VIB"/>
    <m/>
    <s v=""/>
    <n v="0"/>
    <n v="0"/>
  </r>
  <r>
    <n v="483"/>
    <s v="02-09-2025 10:31:19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79124_250902001187941"/>
    <s v="250902000917036"/>
    <n v="8000"/>
    <n v="0"/>
    <n v="8000"/>
    <s v="Thành công"/>
    <s v="Cà Phê Muối Chú Long - Hoàng Diệu - Thanh toán đơn hàng #250902_1756783879124_250902001187941 - HUYNH THANH TUNG chuyen tien qua MoMo"/>
    <m/>
    <s v="Momo"/>
    <s v=""/>
    <n v="0"/>
    <n v="0"/>
  </r>
  <r>
    <n v="484"/>
    <s v="02-09-2025 10:30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854375_250902001186582"/>
    <s v="250902000909528"/>
    <n v="16000"/>
    <n v="0"/>
    <n v="16000"/>
    <s v="Thành công"/>
    <s v="Cà Phê Muối Chú Long - Tôn Đức Thắng - Thanh toán đơn hàng #250902_1756783854375_250902001186582 - NGUYEN THI HONG NHUNG chuyen tien.CT tu 0987122294 SHBMB tai SHB"/>
    <s v="SHB"/>
    <m/>
    <s v=""/>
    <n v="0"/>
    <n v="0"/>
  </r>
  <r>
    <n v="485"/>
    <s v="02-09-2025 10:30:1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14423_250902001182746"/>
    <s v="250902000909199"/>
    <n v="8000"/>
    <n v="0"/>
    <n v="8000"/>
    <s v="Thành công"/>
    <s v="Cà Phê Muối Chú Long - Hoàng Diệu - Thanh toán đơn hàng #250902_1756783814423_250902001182746 - HUYNH THANH TUNG chuyen tien qua MoMo"/>
    <m/>
    <s v="Momo"/>
    <s v=""/>
    <n v="0"/>
    <n v="0"/>
  </r>
  <r>
    <n v="486"/>
    <s v="02-09-2025 10:30:1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13561_250902001184004"/>
    <s v="250902000910984"/>
    <n v="8000"/>
    <n v="0"/>
    <n v="8000"/>
    <s v="Thành công"/>
    <s v="Cà Phê Muối Chú Long - Hoàng Diệu - Thanh toán đơn hàng #250902_1756783813561_250902001184004 - Doan Minh Hung chuyen tien QR.CT tu 08962168966 DOAN MINH HUNG tai TPBank"/>
    <s v="TPB"/>
    <m/>
    <s v=""/>
    <n v="0"/>
    <n v="0"/>
  </r>
  <r>
    <n v="487"/>
    <s v="02-09-2025 10:29:5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793930_250902001183368"/>
    <s v="250902000909024"/>
    <n v="8000"/>
    <n v="0"/>
    <n v="8000"/>
    <s v="Thành công"/>
    <s v="Cà Phê Muối Chú Long - Hoàng Diệu - Thanh toán đơn hàng #250902_1756783793930_250902001183368 - Doan Minh Hung chuyen tien QR.CT tu 08962168966 DOAN MINH HUNG tai TPBank"/>
    <s v="TPB"/>
    <m/>
    <s v=""/>
    <n v="0"/>
    <n v="0"/>
  </r>
  <r>
    <n v="488"/>
    <s v="02-09-2025 10:29:2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3762391_250902001177849"/>
    <s v="250902000908754"/>
    <n v="16000"/>
    <n v="0"/>
    <n v="16000"/>
    <s v="Thành công"/>
    <s v="Cà Phê Muối Chú Long - Thuận An - Thanh toán đơn hàng #250902_1756783762391_250902001177849 - TRAN THANH THUY VY chuyen tien qua MoMo"/>
    <m/>
    <s v="Momo"/>
    <s v=""/>
    <n v="0"/>
    <n v="0"/>
  </r>
  <r>
    <n v="489"/>
    <s v="02-09-2025 10:29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749326_250902001176693"/>
    <s v="250902000910411"/>
    <n v="26000"/>
    <n v="0"/>
    <n v="26000"/>
    <s v="Thành công"/>
    <s v="Cà Phê Muối Chú Long - Đội Cấn - Thanh toán đơn hàng #250902_1756783749326_250902001176693 - QR - NGUYEN THI KHANH NGOC chuyen tien.CT tu 101004478114 NGUYEN THI KHANH NGOC tai Vietin"/>
    <s v="VTB"/>
    <m/>
    <s v=""/>
    <n v="0"/>
    <n v="0"/>
  </r>
  <r>
    <n v="490"/>
    <s v="02-09-2025 10:28:53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3733817_250902001175515"/>
    <s v="250902000895975"/>
    <n v="8000"/>
    <n v="0"/>
    <n v="8000"/>
    <s v="Thành công"/>
    <s v="Cà Phê Muối Chú Long - Tỉnh lộ 8 Củ Chi - Thanh toán đơn hàng #250902_1756783733817_250902001175515 - HO TUAN KHANG chuyen tien.CT tu 00016129999 MBBANK IBFT tai MB"/>
    <s v="MB"/>
    <m/>
    <s v=""/>
    <n v="0"/>
    <n v="0"/>
  </r>
  <r>
    <n v="491"/>
    <s v="02-09-2025 10:28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720862_250902001172478"/>
    <s v="250902000895867"/>
    <n v="48000"/>
    <n v="0"/>
    <n v="48000"/>
    <s v="Thành công"/>
    <s v="Cà Phê Muối Chú Long - Tôn Đức Thắng - Thanh toán đơn hàng #250902_1756783720862_250902001172478"/>
    <s v="VCB"/>
    <m/>
    <s v=""/>
    <n v="0"/>
    <n v="0"/>
  </r>
  <r>
    <n v="492"/>
    <s v="02-09-2025 10:2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611987_250902001161195"/>
    <s v="250902000896773"/>
    <n v="26000"/>
    <n v="0"/>
    <n v="26000"/>
    <s v="Thành công"/>
    <s v="Cà Phê Muối Chú Long - Đội Cấn - Thanh toán đơn hàng #250902_1756783611987_250902001161195 - PHAM THI THU PHUONG chuyen tien.CT tu 0974026888 MBBANK IBFT tai MB"/>
    <s v="MB"/>
    <m/>
    <s v=""/>
    <n v="0"/>
    <n v="0"/>
  </r>
  <r>
    <n v="493"/>
    <s v="02-09-2025 10:26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593444_250902001159556"/>
    <s v="250902000896607"/>
    <n v="26000"/>
    <n v="0"/>
    <n v="26000"/>
    <s v="Thành công"/>
    <s v="Cà Phê Muối Chú Long - Đội Cấn - Thanh toán đơn hàng #250902_1756783593444_250902001159556 - TRINH THI KIM XUAN Chuyen tien.CT tu 2160008302 TRINH THI KIM XUAN  tai BIDV"/>
    <s v="BIDV"/>
    <m/>
    <s v=""/>
    <n v="0"/>
    <n v="0"/>
  </r>
  <r>
    <n v="494"/>
    <s v="02-09-2025 10:26:22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3582400_250902001156497"/>
    <s v="250902000896515"/>
    <n v="36000"/>
    <n v="0"/>
    <n v="36000"/>
    <s v="Thành công"/>
    <s v="Cà Phê Muối Chú Long - Tỉnh lộ 8 Củ Chi - Thanh toán đơn hàng #250902_1756783582400_250902001156497 - BUI THANH THAO chuyen tien.CT tu 0397917773 MBBANK IBFT tai MB"/>
    <s v="MB"/>
    <m/>
    <s v=""/>
    <n v="0"/>
    <n v="0"/>
  </r>
  <r>
    <n v="495"/>
    <s v="02-09-2025 10:24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491335_250902001146471"/>
    <s v="250902000888179"/>
    <n v="36000"/>
    <n v="0"/>
    <n v="36000"/>
    <s v="Thành công"/>
    <s v="Cà Phê Muối Chú Long - Đội Cấn - Thanh toán đơn hàng #250902_1756783491335_250902001146471 - NGUYEN THI YEN chuyen tien FT252460****4620.CT tu 190337****4011 VND-TGTT-NGUYEN THI YEN tai TCB"/>
    <s v="TCB"/>
    <m/>
    <s v=""/>
    <n v="0"/>
    <n v="0"/>
  </r>
  <r>
    <n v="496"/>
    <s v="02-09-2025 10:24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472653_250902001143348"/>
    <s v="250902000888022"/>
    <n v="28000"/>
    <n v="0"/>
    <n v="28000"/>
    <s v="Thành công"/>
    <s v="Cà Phê Muối Chú Long - Tôn Đức Thắng - Thanh toán đơn hàng #250902_1756783472653_250902001143348 - QR - KIEU THI KIM ANH chuyen tien.CT tu 102883109637 KIEU THI KIM ANH tai Vietin"/>
    <s v="VTB"/>
    <m/>
    <s v=""/>
    <n v="0"/>
    <n v="0"/>
  </r>
  <r>
    <n v="497"/>
    <s v="02-09-2025 10:24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446658_250902001137829"/>
    <s v="250902000875785"/>
    <n v="33000"/>
    <n v="0"/>
    <n v="33000"/>
    <s v="Thành công"/>
    <s v="Cà Phê Muối Chú Long - Đội Cấn - Thanh toán đơn hàng #250902_1756783446658_250902001137829 - QR - NGUYEN THI HUYEN TRANG chuyen tien.CT tu 100871487736 NGUYEN THI HUYEN TRANG tai Vietin"/>
    <s v="VTB"/>
    <m/>
    <s v=""/>
    <n v="0"/>
    <n v="0"/>
  </r>
  <r>
    <n v="498"/>
    <s v="02-09-2025 10:24:06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3446296_250902001137820"/>
    <s v="250902000881319"/>
    <n v="33000"/>
    <n v="0"/>
    <n v="33000"/>
    <s v="Thành công"/>
    <s v="Cà Phê Muối Chú Long - Thuận An - Thanh toán đơn hàng #250902_1756783446296_250902001137820 - NGUYEN TRUONG THANH Chuyen tien.CT tu 6511384933 NGUYEN TRUONG THANH  tai BIDV"/>
    <s v="BIDV"/>
    <m/>
    <s v=""/>
    <n v="0"/>
    <n v="0"/>
  </r>
  <r>
    <n v="499"/>
    <s v="02-09-2025 10:23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438981_250902001137691"/>
    <s v="250902000877454"/>
    <n v="16000"/>
    <n v="0"/>
    <n v="16000"/>
    <s v="Thành công"/>
    <s v="Cà Phê Muối Chú Long - Tôn Đức Thắng - Thanh toán đơn hàng #250902_1756783438981_250902001137691 - TA THI THU NGA chuyen tien FT252460****3201.CT tu 190354****8019 VND-TGTT-TA THI THU NGA tai TCB"/>
    <s v="TCB"/>
    <m/>
    <s v=""/>
    <n v="0"/>
    <n v="0"/>
  </r>
  <r>
    <n v="500"/>
    <s v="02-09-2025 10:22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343383_250902001127862"/>
    <s v="250902000876654"/>
    <n v="33000"/>
    <n v="0"/>
    <n v="33000"/>
    <s v="Thành công"/>
    <s v="Cà Phê Muối Chú Long - Đội Cấn - Thanh toán đơn hàng #250902_1756783343383_250902001127862"/>
    <s v="VCB"/>
    <m/>
    <s v=""/>
    <n v="0"/>
    <n v="0"/>
  </r>
  <r>
    <n v="501"/>
    <s v="02-09-2025 10:22:15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3334915_250902001124844"/>
    <s v="250902000876580"/>
    <n v="16000"/>
    <n v="0"/>
    <n v="16000"/>
    <s v="Thành công"/>
    <s v="Cà Phê Muối Chú Long- Hùng Vương - Thanh toán đơn hàng #250902_1756783334915_250902001124844 - PHAN TRAN BAO THY Chuyen tien.CT tu 5511614215 PHAN TRAN BAO THY  tai BIDV"/>
    <s v="BIDV"/>
    <m/>
    <s v=""/>
    <n v="0"/>
    <n v="0"/>
  </r>
  <r>
    <n v="502"/>
    <s v="02-09-2025 10:22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331544_250902001127669"/>
    <s v="250902000876555"/>
    <n v="121000"/>
    <n v="0"/>
    <n v="121000"/>
    <s v="Thành công"/>
    <s v="Cà Phê Muối Chú Long - Tôn Đức Thắng - Thanh toán đơn hàng #250902_1756783331544_250902001127669 - DANG THI VAN chuyen tien.CT tu 0986641869 MBBANK IBFT tai MB"/>
    <s v="MB"/>
    <m/>
    <s v=""/>
    <n v="0"/>
    <n v="0"/>
  </r>
  <r>
    <n v="503"/>
    <s v="02-09-2025 10:20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240433_250902001119328"/>
    <s v="250902000865808"/>
    <n v="44000"/>
    <n v="0"/>
    <n v="44000"/>
    <s v="Thành công"/>
    <s v="Cà Phê Muối Chú Long - Tôn Đức Thắng - Thanh toán đơn hàng #250902_1756783240433_250902001119328 - VU THI VINH HA Chuyen tien.CT tu 4252359999 VU THI VINH HA  tai BIDV"/>
    <s v="BIDV"/>
    <m/>
    <s v=""/>
    <n v="0"/>
    <n v="0"/>
  </r>
  <r>
    <n v="504"/>
    <s v="02-09-2025 10:17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024576_250902001095694"/>
    <s v="250902000864037"/>
    <n v="8000"/>
    <n v="0"/>
    <n v="8000"/>
    <s v="Thành công"/>
    <s v="Cà Phê Muối Chú Long - Tôn Đức Thắng - Thanh toán đơn hàng #250902_1756783024576_250902001095694 - QR - NGUYEN TUYET TRINH chuyen tien.CT tu 100874171789 NGUYEN TUYET TRINH tai Vietin"/>
    <s v="VTB"/>
    <m/>
    <s v=""/>
    <n v="0"/>
    <n v="0"/>
  </r>
  <r>
    <n v="505"/>
    <s v="02-09-2025 10:16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018901_250902001097510"/>
    <s v="250902000860391"/>
    <n v="26000"/>
    <n v="0"/>
    <n v="26000"/>
    <s v="Thành công"/>
    <s v="Cà Phê Muối Chú Long - Đội Cấn - Thanh toán đơn hàng #250902_1756783018901_250902001097510 - DINH TIEN MINH chuyen tien.CT tu 0912966912 DINH TIEN MINH tai VPBank"/>
    <s v="VPB"/>
    <m/>
    <s v=""/>
    <n v="0"/>
    <n v="0"/>
  </r>
  <r>
    <n v="506"/>
    <s v="02-09-2025 10:16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2964799_250902001090510"/>
    <s v="250902000855358"/>
    <n v="8000"/>
    <n v="0"/>
    <n v="8000"/>
    <s v="Thành công"/>
    <s v="Cà Phê Muối Chú Long - Thuận An - Thanh toán đơn hàng #250902_1756782964799_250902001090510 - HOANG THUY DUNG chuyen tien qua MoMo"/>
    <m/>
    <s v="Momo"/>
    <s v=""/>
    <n v="0"/>
    <n v="0"/>
  </r>
  <r>
    <n v="507"/>
    <s v="02-09-2025 10:15:3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933067_250902001083894"/>
    <s v="250902000845649"/>
    <n v="53000"/>
    <n v="0"/>
    <n v="53000"/>
    <s v="Thành công"/>
    <s v="Cà Phê Muối Chú Long - Đặng Nguyên Cẩn - Thanh toán đơn hàng #250902_1756782933067_250902001083894 - THAI NGOC XUAN chuyen tien qua MoMo"/>
    <m/>
    <s v="Momo"/>
    <s v=""/>
    <n v="0"/>
    <n v="0"/>
  </r>
  <r>
    <n v="508"/>
    <s v="02-09-2025 10:15:2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929188_250902001085696"/>
    <s v="250902000851237"/>
    <n v="52000"/>
    <n v="0"/>
    <n v="52000"/>
    <s v="Thành công"/>
    <s v="Cà Phê Muối Chú Long - Phan Thiết - Thanh toán đơn hàng #250902_1756782929188_250902001085696 - QR - TRAN CHAU VINH Chuyen tien.CT tu 103871350043 TRAN CHAU VINH tai Vietin"/>
    <s v="VTB"/>
    <m/>
    <s v=""/>
    <n v="0"/>
    <n v="0"/>
  </r>
  <r>
    <n v="509"/>
    <s v="02-09-2025 10:14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891176_250902001082272"/>
    <s v="250902000854754"/>
    <n v="8000"/>
    <n v="0"/>
    <n v="8000"/>
    <s v="Thành công"/>
    <s v="Cà Phê Muối Chú Long - Đội Cấn - Thanh toán đơn hàng #250902_1756782891176_250902001082272 - DAO KHANH NGAN chuyen tien.CT tu 0773207125 MBBANK IBFT tai MB"/>
    <s v="MB"/>
    <m/>
    <s v=""/>
    <n v="0"/>
    <n v="0"/>
  </r>
  <r>
    <n v="510"/>
    <s v="02-09-2025 10:14:4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2885630_250902001080834"/>
    <s v="250902000854708"/>
    <n v="75000"/>
    <n v="0"/>
    <n v="75000"/>
    <s v="Thành công"/>
    <s v="Cà Phê Muối Chú Long - Tân An - Thanh toán đơn hàng #250902_1756782885630_250902001080834 - NGUYEN THANH TUNG chuyen tien.CT tu 936783***5083 MBBANK IBFT tai MB"/>
    <s v="MB"/>
    <m/>
    <s v=""/>
    <n v="0"/>
    <n v="0"/>
  </r>
  <r>
    <n v="511"/>
    <s v="02-09-2025 10:14:2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867082_250902001078564"/>
    <s v="250902000852559"/>
    <n v="8000"/>
    <n v="0"/>
    <n v="8000"/>
    <s v="Thành công"/>
    <s v="Cà Phê Muối Chú Long - Đội Cấn - Thanh toán đơn hàng #250902_1756782867082_250902001078564 - PHAM THI THANH HUYEN chuyen tien.CT tu 0966273762 MBBANK IBFT tai MB"/>
    <s v="MB"/>
    <m/>
    <s v=""/>
    <n v="0"/>
    <n v="0"/>
  </r>
  <r>
    <n v="512"/>
    <s v="02-09-2025 10:13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799108_250902001068900"/>
    <s v="250902000837990"/>
    <n v="8000"/>
    <n v="0"/>
    <n v="8000"/>
    <s v="Thành công"/>
    <s v="Cà Phê Muối Chú Long - Tôn Đức Thắng - Thanh toán đơn hàng #250902_1756782799108_250902001068900 - THAI LE THU ANH chuyen tien qua MoMo"/>
    <m/>
    <s v="Momo"/>
    <s v=""/>
    <n v="0"/>
    <n v="0"/>
  </r>
  <r>
    <n v="513"/>
    <s v="02-09-2025 10:11:58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718314_250902001060423"/>
    <s v="250902000839262"/>
    <n v="8000"/>
    <n v="0"/>
    <n v="8000"/>
    <s v="Thành công"/>
    <s v="Cà Phê Muối Chú Long- Hùng Vương - Thanh toán đơn hàng #250902_1756782718314_250902001060423 - TRAN VAN THANH chuyen tien qua MoMo"/>
    <m/>
    <s v="Momo"/>
    <s v=""/>
    <n v="0"/>
    <n v="0"/>
  </r>
  <r>
    <n v="514"/>
    <s v="02-09-2025 10:10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616238_250902001050644"/>
    <s v="250902000838471"/>
    <n v="33000"/>
    <n v="0"/>
    <n v="33000"/>
    <s v="Thành công"/>
    <s v="Cà Phê Muối Chú Long - Tôn Đức Thắng - Thanh toán đơn hàng #250902_1756782616238_250902001050644 - DUONG THI HIEN LUONG chuyen tien.CT tu 0984923499 DUONG THI HIEN LUONG tai OCB"/>
    <s v="OCB"/>
    <m/>
    <s v=""/>
    <n v="0"/>
    <n v="0"/>
  </r>
  <r>
    <n v="515"/>
    <s v="02-09-2025 10:09:14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554068_250902001046165"/>
    <s v="250902000832397"/>
    <n v="50000"/>
    <n v="0"/>
    <n v="50000"/>
    <s v="Thành công"/>
    <s v="Cà Phê Muối Chú Long - Đặng Nguyên Cẩn - Thanh toán đơn hàng #250902_1756782554068_250902001046165 - TRAN TA TOAN chuyen tien.CT tu 0393511801 TRAN TA TOAN  tai CAKE"/>
    <s v="CAKE"/>
    <m/>
    <s v=""/>
    <n v="0"/>
    <n v="0"/>
  </r>
  <r>
    <n v="516"/>
    <s v="02-09-2025 10:09:01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541259_250902001043784"/>
    <s v="250902000834087"/>
    <n v="8000"/>
    <n v="0"/>
    <n v="8000"/>
    <s v="Thành công"/>
    <s v="Cà Phê Muối Chú Long- Hùng Vương - Thanh toán đơn hàng #250902_1756782541259_250902001043784"/>
    <s v="VCB"/>
    <m/>
    <s v=""/>
    <n v="0"/>
    <n v="0"/>
  </r>
  <r>
    <n v="517"/>
    <s v="02-09-2025 10:08:54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2534577_250902001045591"/>
    <s v="250902000827860"/>
    <n v="25000"/>
    <n v="0"/>
    <n v="25000"/>
    <s v="Thành công"/>
    <s v="Cà Phê Muối Chú Long - Tỉnh lộ 8 Củ Chi - Thanh toán đơn hàng #250902_1756782534577_250902001045591"/>
    <s v="VCB"/>
    <m/>
    <s v=""/>
    <n v="0"/>
    <n v="0"/>
  </r>
  <r>
    <n v="518"/>
    <s v="02-09-2025 10:08:47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527313_250902001040795"/>
    <s v="250902000829839"/>
    <n v="8000"/>
    <n v="0"/>
    <n v="8000"/>
    <s v="Thành công"/>
    <s v="Cà Phê Muối Chú Long- Hùng Vương - Thanh toán đơn hàng #250902_1756782527313_250902001040795 - NGO TRAN QUY HUNG chuyen tien.CT tu 0702367619 MBBANK IBFT tai MB"/>
    <s v="MB"/>
    <m/>
    <s v=""/>
    <n v="0"/>
    <n v="0"/>
  </r>
  <r>
    <n v="519"/>
    <s v="02-09-2025 10:08:3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2518224_250902001042520"/>
    <s v="250902000827739"/>
    <n v="94000"/>
    <n v="0"/>
    <n v="94000"/>
    <s v="Thành công"/>
    <s v="Cà Phê Muối Chú Long - Vĩnh Long - Thanh toán đơn hàng #250902_1756782518224_250902001042520 - NGUYEN PHAM THUY NHU chuyen tien.CT tu 232222****9999 MBBANK IBFT tai MB"/>
    <s v="MB"/>
    <m/>
    <s v=""/>
    <n v="0"/>
    <n v="0"/>
  </r>
  <r>
    <n v="520"/>
    <s v="02-09-2025 10:08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488252_250902001038958"/>
    <s v="250902000821890"/>
    <n v="36000"/>
    <n v="0"/>
    <n v="36000"/>
    <s v="Thành công"/>
    <s v="Cà Phê Muối Chú Long - Đội Cấn - Thanh toán đơn hàng #250902_1756782488252_250902001038958 - DANG NGOC ANH chuyen tien.CT tu 79599071206 MBBANK IBFT tai MB"/>
    <s v="MB"/>
    <m/>
    <s v=""/>
    <n v="0"/>
    <n v="0"/>
  </r>
  <r>
    <n v="521"/>
    <s v="02-09-2025 10:07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441610_250902001038390"/>
    <s v="250902000819686"/>
    <n v="38000"/>
    <n v="0"/>
    <n v="38000"/>
    <s v="Thành công"/>
    <s v="Cà Phê Muối Chú Long - Đội Cấn - Thanh toán đơn hàng #250902_1756782441610_250902001038390 - Cafe.CT tu 69220121992 LUONG THI THO tai VPBank"/>
    <s v="VPB"/>
    <m/>
    <s v=""/>
    <n v="0"/>
    <n v="0"/>
  </r>
  <r>
    <n v="522"/>
    <s v="02-09-2025 10:06:5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2419717_250902001039098"/>
    <s v="250902000821368"/>
    <n v="66000"/>
    <n v="0"/>
    <n v="66000"/>
    <s v="Thành công"/>
    <s v="Cà Phê Muối Chú Long - Củ Chi - Thanh toán đơn hàng #250902_1756782419717_250902001039098 - NGUYEN KIM NGAN chuyen tien.CT tu 0961812660 NGUYEN KIM NGAN tai VPBank"/>
    <s v="VPB"/>
    <m/>
    <s v=""/>
    <n v="0"/>
    <n v="0"/>
  </r>
  <r>
    <n v="523"/>
    <s v="02-09-2025 10:06:2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383324_250902001028893"/>
    <s v="250902000819230"/>
    <n v="25000"/>
    <n v="0"/>
    <n v="25000"/>
    <s v="Thành công"/>
    <s v="Cà Phê Muối Chú Long - Phan Thiết - Thanh toán đơn hàng #250902_1756782383324_250902001028893 - PHAM HUYNH DUC HIEU Chuyen tien.CT tu 6110708811 PHAM HUYNH DUC HIEU  tai BIDV"/>
    <s v="BIDV"/>
    <m/>
    <s v=""/>
    <n v="0"/>
    <n v="0"/>
  </r>
  <r>
    <n v="524"/>
    <s v="02-09-2025 10:04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296908_250902001026537"/>
    <s v="250902000828053"/>
    <n v="125000"/>
    <n v="0"/>
    <n v="125000"/>
    <s v="Thành công"/>
    <s v="Cà Phê Muối Chú Long - Đội Cấn - Thanh toán đơn hàng #250902_1756782296908_250902001026537 - VU MANH HAI chuyen tien FT252464****1090.CT tu 190373****1014 VND-TGTT-VU MANH HAI tai TCB"/>
    <s v="TCB"/>
    <m/>
    <s v=""/>
    <n v="0"/>
    <n v="0"/>
  </r>
  <r>
    <n v="525"/>
    <s v="02-09-2025 10:04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241974_250902001019881"/>
    <s v="250902000805842"/>
    <n v="33000"/>
    <n v="0"/>
    <n v="33000"/>
    <s v="Thành công"/>
    <s v="Cà Phê Muối Chú Long - Phan Thiết - Thanh toán đơn hàng #250902_1756782241974_250902001019881 - HUYNH THI KIM PHUONG CHUYEN KHOAN-020925-10:04:01 135328.CT tu 8373327 HUYNH THI KIM PHUONG tai ACB"/>
    <s v="ACB"/>
    <m/>
    <s v=""/>
    <n v="0"/>
    <n v="0"/>
  </r>
  <r>
    <n v="526"/>
    <s v="02-09-2025 10:02:44"/>
    <s v="CA PHE MUOI CHU LONG QRPay - CA PHE MUOI CHU LONG QRPay_CTY Duong Thanh Long"/>
    <s v=""/>
    <s v="697845"/>
    <s v="Cà Phê Muối Chú Long"/>
    <s v="697845_698968"/>
    <x v="18"/>
    <s v="697845_698968_699060"/>
    <s v="Zalopay Thu Ngân VietQR"/>
    <s v="Khác"/>
    <s v="250902__4345_000325125"/>
    <s v="250902000799440"/>
    <n v="8000"/>
    <n v="80"/>
    <n v="7920"/>
    <s v="Thành công"/>
    <s v="Cà Phê Muối Chú Long - Mỹ Tho - Thanh toán đơn hàng #250902__4345_000325125"/>
    <m/>
    <m/>
    <s v=""/>
    <n v="0"/>
    <n v="0"/>
  </r>
  <r>
    <n v="527"/>
    <s v="02-09-2025 10:02:12"/>
    <s v="CA PHE MUOI CHU LONG QRPay - CA PHE MUOI CHU LONG QRPay_CTY Duong Thanh Long"/>
    <s v=""/>
    <s v="697845"/>
    <s v="Cà Phê Muối Chú Long"/>
    <s v="697845_698968"/>
    <x v="18"/>
    <s v="697845_698968_699060"/>
    <s v="Zalopay Thu Ngân VietQR"/>
    <s v="Số dư ví"/>
    <s v="250902__4345_000323543"/>
    <s v="250902000799284"/>
    <n v="8000"/>
    <n v="80"/>
    <n v="7920"/>
    <s v="Thành công"/>
    <s v="Cà Phê Muối Chú Long - Mỹ Tho - Thanh toán đơn hàng #250902__4345_000323543"/>
    <m/>
    <m/>
    <s v=""/>
    <n v="0"/>
    <n v="0"/>
  </r>
  <r>
    <n v="528"/>
    <s v="02-09-2025 10:01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116652_250902001010457"/>
    <s v="250902000810678"/>
    <n v="45000"/>
    <n v="0"/>
    <n v="45000"/>
    <s v="Thành công"/>
    <s v="Cà Phê Muối Chú Long - Tôn Đức Thắng - Thanh toán đơn hàng #250902_1756782116652_250902001010457"/>
    <s v="VCB"/>
    <m/>
    <s v=""/>
    <n v="0"/>
    <n v="0"/>
  </r>
  <r>
    <n v="529"/>
    <s v="02-09-2025 10:01:1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071303_250902001008565"/>
    <s v="250902000810353"/>
    <n v="175000"/>
    <n v="0"/>
    <n v="175000"/>
    <s v="Thành công"/>
    <s v="Cà Phê Muối Chú Long - Đặng Nguyên Cẩn - Thanh toán đơn hàng #250902_1756782071303_250902001008565 - NGUYEN THI KIEU TRANG CHUYEN KHOAN-020925-10:01:10 131259.CT tu 22410407 NGUYEN THI KIEU TRANG tai ACB"/>
    <s v="ACB"/>
    <m/>
    <s v=""/>
    <n v="0"/>
    <n v="0"/>
  </r>
  <r>
    <n v="530"/>
    <s v="02-09-2025 10:00:1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2011221_250902001001808"/>
    <s v="250902000800443"/>
    <n v="25000"/>
    <n v="0"/>
    <n v="25000"/>
    <s v="Thành công"/>
    <s v="Cà Phê Muối Chú Long - Thuận An - Thanh toán đơn hàng #250902_1756782011221_250902001001808 - ATM-IBFT.CT tu 700037384426 BUI TUYET CAM tai SHINHAN"/>
    <s v="SHBVN"/>
    <m/>
    <s v=""/>
    <n v="0"/>
    <n v="0"/>
  </r>
  <r>
    <n v="531"/>
    <s v="02-09-2025 09:58:1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899838_250902000994405"/>
    <s v="250902000795135"/>
    <n v="45000"/>
    <n v="0"/>
    <n v="45000"/>
    <s v="Thành công"/>
    <s v="Cà Phê Muối Chú Long - Củ Chi - Thanh toán đơn hàng #250902_1756781899838_250902000994405 - Le Tran Ngoc Chau chuyen tien QR.CT tu 51210092002 LE TRAN NGOC CHAU tai TPBank"/>
    <s v="TPB"/>
    <m/>
    <s v=""/>
    <n v="0"/>
    <n v="0"/>
  </r>
  <r>
    <n v="532"/>
    <s v="02-09-2025 09:56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Số dư ví"/>
    <s v="250902__4345_000311588"/>
    <s v="250902000771737"/>
    <n v="23000"/>
    <n v="0"/>
    <n v="23000"/>
    <s v="Thành công"/>
    <s v="Cà Phê Muối Chú Long - Đội Cấn - Thanh toán đơn hàng #250902__4345_000311588"/>
    <m/>
    <m/>
    <s v=""/>
    <n v="0"/>
    <n v="0"/>
  </r>
  <r>
    <n v="533"/>
    <s v="02-09-2025 09:55:3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1738303_250902000981347"/>
    <s v="250902000788468"/>
    <n v="25000"/>
    <n v="0"/>
    <n v="25000"/>
    <s v="Thành công"/>
    <s v="Cà Phê Muối Chú Long - Đặng Nguyên Cẩn - Thanh toán đơn hàng #250902_1756781738303_250902000981347 - NGUYEN HOANG LONG CHUYEN KHOAN-020925-09:55:37 123544.CT tu 7802967 NGUYEN HOANG LONG tai ACB"/>
    <s v="ACB"/>
    <m/>
    <s v=""/>
    <n v="0"/>
    <n v="0"/>
  </r>
  <r>
    <n v="534"/>
    <s v="02-09-2025 09:55:3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1731406_250902000984016"/>
    <s v="250902000783938"/>
    <n v="25000"/>
    <n v="0"/>
    <n v="25000"/>
    <s v="Thành công"/>
    <s v="Cà Phê Muối Chú Long - Đặng Nguyên Cẩn - Thanh toán đơn hàng #250902_1756781731406_250902000984016 - NGUYEN THANH TUAN chuyen tien FT252460****3965.CT tu 190386****6011 VND-TGTT-NGUYEN THANH TUAN tai TCB"/>
    <s v="TCB"/>
    <m/>
    <s v=""/>
    <n v="0"/>
    <n v="0"/>
  </r>
  <r>
    <n v="535"/>
    <s v="02-09-2025 09:55:1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1712797_250902000976869"/>
    <s v="250902000781965"/>
    <n v="25000"/>
    <n v="0"/>
    <n v="25000"/>
    <s v="Thành công"/>
    <s v="Cà Phê Muối Chú Long - Tân An - Thanh toán đơn hàng #250902_1756781712797_250902000976869 - VO THI TRUC NGA  chuyen tien FT252466****1630.CT tu 190340****0016 VO THI TRUC NGA tai TCB"/>
    <s v="TCB"/>
    <m/>
    <s v=""/>
    <n v="0"/>
    <n v="0"/>
  </r>
  <r>
    <n v="536"/>
    <s v="02-09-2025 09:51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505925_250902000958772"/>
    <s v="250902000778429"/>
    <n v="88000"/>
    <n v="0"/>
    <n v="88000"/>
    <s v="Thành công"/>
    <s v="Cà Phê Muối Chú Long - Tôn Đức Thắng - Thanh toán đơn hàng #250902_1756781505925_250902000958772 - VU KHANH LY chuyen tien.CT tu 0983201990 MBBANK IBFT tai MB"/>
    <s v="MB"/>
    <m/>
    <s v=""/>
    <n v="0"/>
    <n v="0"/>
  </r>
  <r>
    <n v="537"/>
    <s v="02-09-2025 09:51:0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467992_250902000956354"/>
    <s v="250902000767875"/>
    <n v="18000"/>
    <n v="0"/>
    <n v="18000"/>
    <s v="Thành công"/>
    <s v="Cà Phê Muối Chú Long - Củ Chi - Thanh toán đơn hàng #250902_1756781467992_250902000956354 - PHAN NGOC TRAM ANH chuyen tien qua MoMo"/>
    <m/>
    <s v="Momo"/>
    <s v=""/>
    <n v="0"/>
    <n v="0"/>
  </r>
  <r>
    <n v="538"/>
    <s v="02-09-2025 09:50:58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1458828_250902000953989"/>
    <s v="250902000776324"/>
    <n v="18000"/>
    <n v="0"/>
    <n v="18000"/>
    <s v="Thành công"/>
    <s v="Cà Phê Muối Chú Long - Phan Thiết - Thanh toán đơn hàng #250902_1756781458828_250902000953989 - NGUYEN DINH THINH chuyen tien FT252465****6034.CT tu 190351****6015 VND-TGTT-NGUYEN DINH THINH tai TCB"/>
    <s v="TCB"/>
    <m/>
    <s v=""/>
    <n v="0"/>
    <n v="0"/>
  </r>
  <r>
    <n v="539"/>
    <s v="02-09-2025 09:50:3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438846_250902000952764"/>
    <s v="250902000769541"/>
    <n v="50000"/>
    <n v="0"/>
    <n v="50000"/>
    <s v="Thành công"/>
    <s v="Cà Phê Muối Chú Long - Củ Chi - Thanh toán đơn hàng #250902_1756781438846_250902000952764 - LE LONG TAU chuyen tien qua MoMo"/>
    <m/>
    <s v="Momo"/>
    <s v=""/>
    <n v="0"/>
    <n v="0"/>
  </r>
  <r>
    <n v="540"/>
    <s v="02-09-2025 09:49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1392211_250902000949989"/>
    <s v="250902000761826"/>
    <n v="25000"/>
    <n v="0"/>
    <n v="25000"/>
    <s v="Thành công"/>
    <s v="Cà Phê Muối Chú Long - Hoàng Diệu - Thanh toán đơn hàng #250902_1756781392211_250902000949989 - NGUYEN TRAN DUC DUY chuyen tien.CT tu 182169696969 SHBMB tai SHB"/>
    <s v="SHB"/>
    <m/>
    <s v=""/>
    <n v="0"/>
    <n v="0"/>
  </r>
  <r>
    <n v="541"/>
    <s v="02-09-2025 09:49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389320_250902000948967"/>
    <s v="250902000761801"/>
    <n v="25000"/>
    <n v="0"/>
    <n v="25000"/>
    <s v="Thành công"/>
    <s v="Cà Phê Muối Chú Long - Tôn Đức Thắng - Thanh toán đơn hàng #250902_1756781389320_250902000948967 - PHAN PHUONG THAO chuyen tien.CT tu 200123***2805 MBBANK IBFT tai MB"/>
    <s v="MB"/>
    <m/>
    <s v=""/>
    <n v="0"/>
    <n v="0"/>
  </r>
  <r>
    <n v="542"/>
    <s v="02-09-2025 09:47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276482_250902000939764"/>
    <s v="250902000766500"/>
    <n v="58000"/>
    <n v="0"/>
    <n v="58000"/>
    <s v="Thành công"/>
    <s v="Cà Phê Muối Chú Long - Tôn Đức Thắng - Thanh toán đơn hàng #250902_1756781276482_250902000939764 - DO THI MAI HUONG chuyen tien FT252465****6464.CT tu 8972320866 DO THI MAI HUONG tai TCB"/>
    <s v="TCB"/>
    <m/>
    <s v=""/>
    <n v="0"/>
    <n v="0"/>
  </r>
  <r>
    <n v="543"/>
    <s v="02-09-2025 09:46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1218291_250902000938140"/>
    <s v="250902000762326"/>
    <n v="25000"/>
    <n v="0"/>
    <n v="25000"/>
    <s v="Thành công"/>
    <s v="Cà Phê Muối Chú Long - Đội Cấn - Thanh toán đơn hàng #250902_1756781218291_250902000938140 - TRAN MINH PHUONG chuyen tien FT252461****4139.CT tu 190296****7022 VND-TGTT-TRAN MINH PHUONG tai TCB"/>
    <s v="TCB"/>
    <m/>
    <s v=""/>
    <n v="0"/>
    <n v="0"/>
  </r>
  <r>
    <n v="544"/>
    <s v="02-09-2025 09:46:0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1160909_250902000933407"/>
    <s v="250902000753879"/>
    <n v="50000"/>
    <n v="0"/>
    <n v="50000"/>
    <s v="Thành công"/>
    <s v="Cà Phê Muối Chú Long - Đội Cấn - Thanh toán đơn hàng #250902_1756781160909_250902000933407 - HA MINH TRANG chuyen tien.CT tu 0818280692 MBBANK IBFT tai MB"/>
    <s v="MB"/>
    <m/>
    <s v=""/>
    <n v="0"/>
    <n v="0"/>
  </r>
  <r>
    <n v="545"/>
    <s v="02-09-2025 09:45:48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1148279_250902000937100"/>
    <s v="250902000757571"/>
    <n v="150000"/>
    <n v="0"/>
    <n v="150000"/>
    <s v="Thành công"/>
    <s v="Cà Phê Muối Chú Long - Long Xuyên - Thanh toán đơn hàng #250902_1756781148279_250902000937100 - HUYNH THI CAM TIEN CHUYEN KHOAN-020925-09:45:47 109874.CT tu 39871797 HUYNH THI CAM TIEN tai ACB"/>
    <s v="ACB"/>
    <m/>
    <s v=""/>
    <n v="0"/>
    <n v="0"/>
  </r>
  <r>
    <n v="546"/>
    <s v="02-09-2025 09:45:22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1122070_250902000928962"/>
    <s v="250902000749898"/>
    <n v="38000"/>
    <n v="0"/>
    <n v="38000"/>
    <s v="Thành công"/>
    <s v="Cà Phê Muối Chú Long - Cộng Hòa - Thanh toán đơn hàng #250902_1756781122070_250902000928962 - NGUYEN TRUONG SON chuyen tien.CT tu 112220063921 MBBANK IBFT tai MB"/>
    <s v="MB"/>
    <m/>
    <s v=""/>
    <n v="0"/>
    <n v="0"/>
  </r>
  <r>
    <n v="547"/>
    <s v="02-09-2025 09:43:17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996919_250902000925423"/>
    <s v="250902000749047"/>
    <n v="85000"/>
    <n v="0"/>
    <n v="85000"/>
    <s v="Thành công"/>
    <s v="Cà Phê Muối Chú Long - Phan Thiết - Thanh toán đơn hàng #250902_1756780996919_250902000925423 - LE CHAU KHA CHUYEN KHOAN"/>
    <s v="NAB"/>
    <m/>
    <s v=""/>
    <n v="0"/>
    <n v="0"/>
  </r>
  <r>
    <n v="548"/>
    <s v="02-09-2025 09:42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958853_250902000922123"/>
    <s v="250902000750504"/>
    <n v="60000"/>
    <n v="0"/>
    <n v="60000"/>
    <s v="Thành công"/>
    <s v="Cà Phê Muối Chú Long - Đội Cấn - Thanh toán đơn hàng #250902_1756780958853_250902000922123 - NGUYEN MINH TRANG chuyen tien FT252469****6902.CT tu 190297****7881 VND-TGTT-NGUYEN MINH TRANG tai TCB"/>
    <s v="TCB"/>
    <m/>
    <s v=""/>
    <n v="0"/>
    <n v="0"/>
  </r>
  <r>
    <n v="549"/>
    <s v="02-09-2025 09:42:18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0938455_250902000915918"/>
    <s v="250902000748603"/>
    <n v="50000"/>
    <n v="0"/>
    <n v="50000"/>
    <s v="Thành công"/>
    <s v="Cà Phê Muối Chú Long - Cộng Hòa - Thanh toán đơn hàng #250902_1756780938455_250902000915918 - QR - NGUYEN THI THANH THUONG chuyen tien.CT tu 100872492388 NGUYEN THI THANH THUONG tai Vietin"/>
    <s v="VTB"/>
    <m/>
    <s v=""/>
    <n v="0"/>
    <n v="0"/>
  </r>
  <r>
    <n v="550"/>
    <s v="02-09-2025 09:40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53418_250902000909900"/>
    <s v="250902000739763"/>
    <n v="20000"/>
    <n v="0"/>
    <n v="20000"/>
    <s v="Thành công"/>
    <s v="Cà Phê Muối Chú Long - Tôn Đức Thắng - Thanh toán đơn hàng #250902_1756780853418_250902000909900"/>
    <s v="VCB"/>
    <m/>
    <s v=""/>
    <n v="0"/>
    <n v="0"/>
  </r>
  <r>
    <n v="551"/>
    <s v="02-09-2025 09:40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43700_250902000909775"/>
    <s v="250902000739682"/>
    <n v="45000"/>
    <n v="0"/>
    <n v="45000"/>
    <s v="Thành công"/>
    <s v="Cà Phê Muối Chú Long - Tôn Đức Thắng - Thanh toán đơn hàng #250902_1756780843700_250902000909775"/>
    <s v="VCB"/>
    <m/>
    <s v=""/>
    <n v="0"/>
    <n v="0"/>
  </r>
  <r>
    <n v="552"/>
    <s v="02-09-2025 09:40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23410_250902000911364"/>
    <s v="250902000747128"/>
    <n v="30000"/>
    <n v="0"/>
    <n v="30000"/>
    <s v="Thành công"/>
    <s v="Cà Phê Muối Chú Long - Tôn Đức Thắng - Thanh toán đơn hàng #250902_1756780823410_250902000911364 - NGUYEN MINH DUC chuyen tien FT252462****1400.CT tu 9839777777 NGUYEN MINH DUC tai TCB"/>
    <s v="TCB"/>
    <m/>
    <s v=""/>
    <n v="0"/>
    <n v="0"/>
  </r>
  <r>
    <n v="553"/>
    <s v="02-09-2025 09:36:5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615722_250902000893854"/>
    <s v="250902000723840"/>
    <n v="50000"/>
    <n v="0"/>
    <n v="50000"/>
    <s v="Thành công"/>
    <s v="Cà Phê Muối Chú Long - Tôn Đức Thắng - Thanh toán đơn hàng #250902_1756780615722_250902000893854 - DAO THI QUYNH chuyen tien FT252467****8232.CT tu 190359****0011 VND-TGTT-DAO THI QUYNH tai TCB"/>
    <s v="TCB"/>
    <m/>
    <s v=""/>
    <n v="0"/>
    <n v="0"/>
  </r>
  <r>
    <n v="554"/>
    <s v="02-09-2025 09:36:44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0604052_250902000892806"/>
    <s v="250902000723747"/>
    <n v="25000"/>
    <n v="0"/>
    <n v="25000"/>
    <s v="Thành công"/>
    <s v="Cà Phê Muối Chú Long - Vĩnh Long - Thanh toán đơn hàng #250902_1756780604052_250902000892806 - Nguyen Van Lel chuyen tien, ma GD 100000*****5689.CT tu 043986770001 TRANSFER tai LPBank"/>
    <s v="LPB"/>
    <m/>
    <s v=""/>
    <n v="0"/>
    <n v="0"/>
  </r>
  <r>
    <n v="555"/>
    <s v="02-09-2025 09:36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586578_250902000891618"/>
    <s v="250902000721867"/>
    <n v="25000"/>
    <n v="0"/>
    <n v="25000"/>
    <s v="Thành công"/>
    <s v="Cà Phê Muối Chú Long - Tôn Đức Thắng - Thanh toán đơn hàng #250902_1756780586578_250902000891618 - BUI TRUNG NGOC chuyen tien.CT tu 138186768 BUI TRUNG NGOC tai VPBank"/>
    <s v="VPB"/>
    <m/>
    <s v=""/>
    <n v="0"/>
    <n v="0"/>
  </r>
  <r>
    <n v="556"/>
    <s v="02-09-2025 09:36:17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80577022_250902000890564"/>
    <s v="250902000725341"/>
    <n v="18000"/>
    <n v="0"/>
    <n v="18000"/>
    <s v="Thành công"/>
    <s v="Cà Phê Muối Chú Long - Bà Rịa - Thanh toán đơn hàng #250902_1756780577022_250902000890564 - LE TRUONG VAN Chuyen tien.CT tu 7621798603 LE TRUONG VAN  tai BIDV"/>
    <s v="BIDV"/>
    <m/>
    <s v=""/>
    <n v="0"/>
    <n v="0"/>
  </r>
  <r>
    <n v="557"/>
    <s v="02-09-2025 09:35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502732_250902000886424"/>
    <s v="250902000723030"/>
    <n v="50000"/>
    <n v="0"/>
    <n v="50000"/>
    <s v="Thành công"/>
    <s v="Cà Phê Muối Chú Long - Tôn Đức Thắng - Thanh toán đơn hàng #250902_1756780502732_250902000886424 - PHAM LINH CHI chuyen tien FT252460****2104.CT tu 9418218888 PHAM LINH CHI tai TCB"/>
    <s v="TCB"/>
    <m/>
    <s v=""/>
    <n v="0"/>
    <n v="0"/>
  </r>
  <r>
    <n v="558"/>
    <s v="02-09-2025 09:34:4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0481785_250902000888126"/>
    <s v="250902000717361"/>
    <n v="25000"/>
    <n v="0"/>
    <n v="25000"/>
    <s v="Thành công"/>
    <s v="Cà Phê Muối Chú Long - Thuận An - Thanh toán đơn hàng #250902_1756780481785_250902000888126 - LANG THI NGOC HUY chuyen tien qua MoMo"/>
    <m/>
    <s v="Momo"/>
    <s v=""/>
    <n v="0"/>
    <n v="0"/>
  </r>
  <r>
    <n v="559"/>
    <s v="02-09-2025 09:33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397150_250902000880473"/>
    <s v="250902000724098"/>
    <n v="20000"/>
    <n v="0"/>
    <n v="20000"/>
    <s v="Thành công"/>
    <s v="Cà Phê Muối Chú Long - Tôn Đức Thắng - Thanh toán đơn hàng #250902_1756780397150_250902000880473 - QR - DANG VAN TU chuyen tien.CT tu 100005965312 DANG VAN TU tai Vietin"/>
    <s v="VTB"/>
    <m/>
    <s v=""/>
    <n v="0"/>
    <n v="0"/>
  </r>
  <r>
    <n v="560"/>
    <s v="02-09-2025 09:32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367265_250902000883008"/>
    <s v="250902000718350"/>
    <n v="50000"/>
    <n v="0"/>
    <n v="50000"/>
    <s v="Thành công"/>
    <s v="Cà Phê Muối Chú Long - Đội Cấn - Thanh toán đơn hàng #250902_1756780367265_250902000883008 - LE THI THUY HANG chuyen tien FT252461****9800.CT tu 190380****4011 VND-TGTT-LE THI THUY HANG tai TCB"/>
    <s v="TCB"/>
    <m/>
    <s v=""/>
    <n v="0"/>
    <n v="0"/>
  </r>
  <r>
    <n v="561"/>
    <s v="02-09-2025 09:32:1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333490_250902000875868"/>
    <s v="250902000720093"/>
    <n v="60000"/>
    <n v="0"/>
    <n v="60000"/>
    <s v="Thành công"/>
    <s v="Cà Phê Muối Chú Long - Phan Thiết - Thanh toán đơn hàng #250902_1756780333490_250902000875868"/>
    <s v="VCB"/>
    <m/>
    <s v=""/>
    <n v="0"/>
    <n v="0"/>
  </r>
  <r>
    <n v="562"/>
    <s v="02-09-2025 09:29:42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0182353_250902000871159"/>
    <s v="250902000705317"/>
    <n v="38000"/>
    <n v="0"/>
    <n v="38000"/>
    <s v="Thành công"/>
    <s v="Cà Phê Muối Chú Long - Cộng Hòa - Thanh toán đơn hàng #250902_1756780182353_250902000871159 - PHAM THI THU LIEN chuyen tien.CT tu 822618 MBBANK IBFT tai MB"/>
    <s v="MB"/>
    <m/>
    <s v=""/>
    <n v="0"/>
    <n v="0"/>
  </r>
  <r>
    <n v="563"/>
    <s v="02-09-2025 09:29:35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0175064_250902000870149"/>
    <s v="250902000709028"/>
    <n v="25000"/>
    <n v="0"/>
    <n v="25000"/>
    <s v="Thành công"/>
    <s v="Cà Phê Muối Chú Long - Đặng Nguyên Cẩn - Thanh toán đơn hàng #250902_1756780175064_250902000870149 - DINH HUE NHI chuyen tien FT252461****6641.CT tu 6788100900 DINH HUE NHI tai TCB"/>
    <s v="TCB"/>
    <m/>
    <s v=""/>
    <n v="0"/>
    <n v="0"/>
  </r>
  <r>
    <n v="564"/>
    <s v="02-09-2025 09:28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98045_250902000864161"/>
    <s v="250902000712313"/>
    <n v="120000"/>
    <n v="0"/>
    <n v="120000"/>
    <s v="Thành công"/>
    <s v="Cà Phê Muối Chú Long - Đội Cấn - Thanh toán đơn hàng #250902_1756780098045_250902000864161"/>
    <s v="VCB"/>
    <m/>
    <s v=""/>
    <n v="0"/>
    <n v="0"/>
  </r>
  <r>
    <n v="565"/>
    <s v="02-09-2025 09:27:3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054572_250902000855757"/>
    <s v="250902000704421"/>
    <n v="25000"/>
    <n v="0"/>
    <n v="25000"/>
    <s v="Thành công"/>
    <s v="Cà Phê Muối Chú Long - Phan Thiết - Thanh toán đơn hàng #250902_1756780054572_250902000855757"/>
    <s v="VCB"/>
    <m/>
    <s v=""/>
    <n v="0"/>
    <n v="0"/>
  </r>
  <r>
    <n v="566"/>
    <s v="02-09-2025 09:27:1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0039903_250902000858439"/>
    <s v="250902000704315"/>
    <n v="108000"/>
    <n v="0"/>
    <n v="108000"/>
    <s v="Thành công"/>
    <s v="Cà Phê Muối Chú Long - Tân An - Thanh toán đơn hàng #250902_1756780039903_250902000858439 - IBFT DO THANH DAT chuyen tien.CT tu 0768960093 SACOMBANK tai SACOMBANK"/>
    <s v="SCB"/>
    <m/>
    <s v=""/>
    <n v="0"/>
    <n v="0"/>
  </r>
  <r>
    <n v="567"/>
    <s v="02-09-2025 09:27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36317_250902000859307"/>
    <s v="250902000697856"/>
    <n v="25000"/>
    <n v="0"/>
    <n v="25000"/>
    <s v="Thành công"/>
    <s v="Cà Phê Muối Chú Long - Đội Cấn - Thanh toán đơn hàng #250902_1756780036317_250902000859307"/>
    <s v="VCB"/>
    <m/>
    <s v=""/>
    <n v="0"/>
    <n v="0"/>
  </r>
  <r>
    <n v="568"/>
    <s v="02-09-2025 09:27:0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20513_250902000858184"/>
    <s v="250902000703425"/>
    <n v="60000"/>
    <n v="0"/>
    <n v="60000"/>
    <s v="Thành công"/>
    <s v="Cà Phê Muối Chú Long - Đội Cấn - Thanh toán đơn hàng #250902_1756780020513_250902000858184 - VCCB;99ZP25127M97855640;NGUYEN MINH QUY chuyen tien.CT tu 810721***0931 AGRIBANK tai Agri"/>
    <s v="VARB"/>
    <m/>
    <s v=""/>
    <n v="0"/>
    <n v="0"/>
  </r>
  <r>
    <n v="569"/>
    <s v="02-09-2025 09:26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13740_250902000856241"/>
    <s v="250902000695776"/>
    <n v="20000"/>
    <n v="0"/>
    <n v="20000"/>
    <s v="Thành công"/>
    <s v="Cà Phê Muối Chú Long - Đội Cấn - Thanh toán đơn hàng #250902_1756780013740_250902000856241 - VU THI DUNG Chuyen tien.CT tu 1181776666 VU THI DUNG  tai BIDV"/>
    <s v="BIDV"/>
    <m/>
    <s v=""/>
    <n v="0"/>
    <n v="0"/>
  </r>
  <r>
    <n v="570"/>
    <s v="02-09-2025 09:25:26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79926891_250902000849053"/>
    <s v="250902000697056"/>
    <n v="92000"/>
    <n v="0"/>
    <n v="92000"/>
    <s v="Thành công"/>
    <s v="Cà Phê Muối Chú Long - Bà Rịa - Thanh toán đơn hàng #250902_1756779926891_250902000849053 - TRAN CAO KY chuyen tien qua MoMo"/>
    <m/>
    <s v="Momo"/>
    <s v=""/>
    <n v="0"/>
    <n v="0"/>
  </r>
  <r>
    <n v="571"/>
    <s v="02-09-2025 09:25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912881_250902000846744"/>
    <s v="250902000695003"/>
    <n v="36000"/>
    <n v="0"/>
    <n v="36000"/>
    <s v="Thành công"/>
    <s v="Cà Phê Muối Chú Long - Đội Cấn - Thanh toán đơn hàng #250902_1756779912881_250902000846744 - TRAN VINH THAN chuyen tien FT252461****6054.CT tu 115212****7013 VND-TGTT-TRAN VINH THAN tai TCB"/>
    <s v="TCB"/>
    <m/>
    <s v=""/>
    <n v="0"/>
    <n v="0"/>
  </r>
  <r>
    <n v="572"/>
    <s v="02-09-2025 09:24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861351_250902000843150"/>
    <s v="250902000702247"/>
    <n v="30000"/>
    <n v="0"/>
    <n v="30000"/>
    <s v="Thành công"/>
    <s v="Cà Phê Muối Chú Long - Tôn Đức Thắng - Thanh toán đơn hàng #250902_1756779861351_250902000843150 - NGUYEN HUONG GIANG Chuyen tien.CT tu 2612606886 NGUYEN HUONG GIANG  tai BIDV"/>
    <s v="BIDV"/>
    <m/>
    <s v=""/>
    <n v="0"/>
    <n v="0"/>
  </r>
  <r>
    <n v="573"/>
    <s v="02-09-2025 09:22:4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9760621_250902000834586"/>
    <s v="250902000681862"/>
    <n v="38000"/>
    <n v="0"/>
    <n v="38000"/>
    <s v="Thành công"/>
    <s v="Cà Phê Muối Chú Long - Thuận An - Thanh toán đơn hàng #250902_1756779760621_250902000834586 - NGUYEN THI TUNG Chuyen tien.CT tu 6530512203 NGUYEN THI TUNG  tai BIDV"/>
    <s v="BIDV"/>
    <m/>
    <s v=""/>
    <n v="0"/>
    <n v="0"/>
  </r>
  <r>
    <n v="574"/>
    <s v="02-09-2025 09:22:3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754189_250902000830657"/>
    <s v="250902000683810"/>
    <n v="18000"/>
    <n v="0"/>
    <n v="18000"/>
    <s v="Thành công"/>
    <s v="Cà Phê Muối Chú Long - Đội Cấn - Thanh toán đơn hàng #250902_1756779754189_250902000830657 - VCCB;99ZP25127M97855640;NGUYEN MINH QUY chuyen tien.CT tu 810721***0931 AGRIBANK tai Agri"/>
    <s v="VARB"/>
    <m/>
    <s v=""/>
    <n v="0"/>
    <n v="0"/>
  </r>
  <r>
    <n v="575"/>
    <s v="02-09-2025 09:22:2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9744574_250902000833404"/>
    <s v="250902000681732"/>
    <n v="18000"/>
    <n v="0"/>
    <n v="18000"/>
    <s v="Thành công"/>
    <s v="Cà Phê Muối Chú Long - Tân An - Thanh toán đơn hàng #250902_1756779744574_250902000833404 - PHAM GIA AN chuyen tien FT252466****6485.CT tu 3939464679 PHAM GIA AN tai TCB"/>
    <s v="TCB"/>
    <m/>
    <s v=""/>
    <n v="0"/>
    <n v="0"/>
  </r>
  <r>
    <n v="576"/>
    <s v="02-09-2025 09:21:14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9673963_250902000828297"/>
    <s v="250902000683195"/>
    <n v="25000"/>
    <n v="0"/>
    <n v="25000"/>
    <s v="Thành công"/>
    <s v="Cà Phê Muối Chú Long- Hùng Vương - Thanh toán đơn hàng #250902_1756779673963_250902000828297"/>
    <s v="VCB"/>
    <m/>
    <s v=""/>
    <n v="0"/>
    <n v="0"/>
  </r>
  <r>
    <n v="577"/>
    <s v="02-09-2025 09:20:57"/>
    <s v="CA PHE MUOI CHU LONG QRPay - CA PHE MUOI CHU LONG QRPay_CTY Duong Thanh Long"/>
    <s v=""/>
    <s v="697845"/>
    <s v="Cà Phê Muối Chú Long"/>
    <s v="697845_698991"/>
    <x v="20"/>
    <s v="697845_698991_699075"/>
    <s v="Zalopay Thu Ngân VietQR"/>
    <s v="QR đa năng_nội địa"/>
    <s v="250902_1756779657525_250902000825124"/>
    <s v="250902000683058"/>
    <n v="50000"/>
    <n v="0"/>
    <n v="50000"/>
    <s v="Thành công"/>
    <s v="Cà Phê Muối Chú Long - Long Thành - Thanh toán đơn hàng #250902_1756779657525_250902000825124 - VU HOANG MINH KHANG chuyen tien FT252460****8405.CT tu 2525112005 VU HOANG MINH KHANG tai TCB"/>
    <s v="TCB"/>
    <m/>
    <s v=""/>
    <n v="0"/>
    <n v="0"/>
  </r>
  <r>
    <n v="578"/>
    <s v="02-09-2025 09:20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625988_250902000823432"/>
    <s v="250902000680897"/>
    <n v="20000"/>
    <n v="0"/>
    <n v="20000"/>
    <s v="Thành công"/>
    <s v="Cà Phê Muối Chú Long - Tôn Đức Thắng - Thanh toán đơn hàng #250902_1756779625988_250902000823432 - NGUYEN THI THANH THUY Chuyen tien.CT tu 3750811860 NGUYEN THI THANH THUY  tai BIDV"/>
    <s v="BIDV"/>
    <m/>
    <s v=""/>
    <n v="0"/>
    <n v="0"/>
  </r>
  <r>
    <n v="579"/>
    <s v="02-09-2025 09:18:19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79499539_250902000809659"/>
    <s v="250902000676358"/>
    <n v="50000"/>
    <n v="0"/>
    <n v="50000"/>
    <s v="Thành công"/>
    <s v="Cà Phê Muối Chú Long - Cộng Hòa - Thanh toán đơn hàng #250902_1756779499539_250902000809659"/>
    <s v="VCB"/>
    <m/>
    <s v=""/>
    <n v="0"/>
    <n v="0"/>
  </r>
  <r>
    <n v="580"/>
    <s v="02-09-2025 09:17:2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9444660_250902000801787"/>
    <s v="250902000675214"/>
    <n v="25000"/>
    <n v="0"/>
    <n v="25000"/>
    <s v="Thành công"/>
    <s v="Cà Phê Muối Chú Long - Hoàng Diệu - Thanh toán đơn hàng #250902_1756779444660_250902000801787 - NGUYEN VAN TUNG chuyen tien.CT tu 7420022003 MBBANK IBFT tai MB"/>
    <s v="MB"/>
    <m/>
    <s v=""/>
    <n v="0"/>
    <n v="0"/>
  </r>
  <r>
    <n v="581"/>
    <s v="02-09-2025 09:12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179911_250902000785006"/>
    <s v="250902000657681"/>
    <n v="38000"/>
    <n v="0"/>
    <n v="38000"/>
    <s v="Thành công"/>
    <s v="Cà Phê Muối Chú Long - Tôn Đức Thắng - Thanh toán đơn hàng #250902_1756779179911_250902000785006 - NGUYEN THI HONG NHUNG chuyen tien.CT tu 352010***6003 MBBANK IBFT tai MB"/>
    <s v="MB"/>
    <m/>
    <s v=""/>
    <n v="0"/>
    <n v="0"/>
  </r>
  <r>
    <n v="582"/>
    <s v="02-09-2025 09:12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149663_250902000776705"/>
    <s v="250902000657469"/>
    <n v="36000"/>
    <n v="0"/>
    <n v="36000"/>
    <s v="Thành công"/>
    <s v="Cà Phê Muối Chú Long - Đội Cấn - Thanh toán đơn hàng #250902_1756779149663_250902000776705 - NGUYEN THI NHUNG chuyen tien FT252464****0063.CT tu 190333****2011 VND-TGTT-NGUYEN THI NHUNG tai TCB"/>
    <s v="TCB"/>
    <m/>
    <s v=""/>
    <n v="0"/>
    <n v="0"/>
  </r>
  <r>
    <n v="583"/>
    <s v="02-09-2025 09:11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113169_250902000775969"/>
    <s v="250902000651461"/>
    <n v="70000"/>
    <n v="0"/>
    <n v="70000"/>
    <s v="Thành công"/>
    <s v="Cà Phê Muối Chú Long - Đội Cấn - Thanh toán đơn hàng #250902_1756779113169_250902000775969 - NGUYEN NHU VAN chuyen tien FT252463****1918.CT tu 190365****8019 VND-TGTT-NGUYEN NHU VAN tai TCB"/>
    <s v="TCB"/>
    <m/>
    <s v=""/>
    <n v="0"/>
    <n v="0"/>
  </r>
  <r>
    <n v="584"/>
    <s v="02-09-2025 09:10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006201_250902000765937"/>
    <s v="250902000648845"/>
    <n v="70000"/>
    <n v="0"/>
    <n v="70000"/>
    <s v="Thành công"/>
    <s v="Cà Phê Muối Chú Long - Tôn Đức Thắng - Thanh toán đơn hàng #250902_1756779006201_250902000765937"/>
    <s v="VCB"/>
    <m/>
    <s v=""/>
    <n v="0"/>
    <n v="0"/>
  </r>
  <r>
    <n v="585"/>
    <s v="02-09-2025 09:09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967895_250902000769141"/>
    <s v="250902000648570"/>
    <n v="20000"/>
    <n v="0"/>
    <n v="20000"/>
    <s v="Thành công"/>
    <s v="Cà Phê Muối Chú Long - Tôn Đức Thắng - Thanh toán đơn hàng #250902_1756778967895_250902000769141 - LE TRONG DAT chuyen tien.CT tu 0962541769 MBBANK IBFT tai MB"/>
    <s v="MB"/>
    <m/>
    <s v=""/>
    <n v="0"/>
    <n v="0"/>
  </r>
  <r>
    <n v="586"/>
    <s v="02-09-2025 09:08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882147_250902000763300"/>
    <s v="250902000648037"/>
    <n v="25000"/>
    <n v="0"/>
    <n v="25000"/>
    <s v="Thành công"/>
    <s v="Cà Phê Muối Chú Long - Tôn Đức Thắng - Thanh toán đơn hàng #250902_1756778882147_250902000763300 - QR - NGUYEN QUANG HUNG chuyen tien.CT tu 105886169999 NGUYEN QUANG HUNG tai Vietin"/>
    <s v="VTB"/>
    <m/>
    <s v=""/>
    <n v="0"/>
    <n v="0"/>
  </r>
  <r>
    <n v="587"/>
    <s v="02-09-2025 09:08:01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8880933_250902000759555"/>
    <s v="250902000648027"/>
    <n v="43000"/>
    <n v="0"/>
    <n v="43000"/>
    <s v="Thành công"/>
    <s v="Cà Phê Muối Chú Long - Tân An - Thanh toán đơn hàng #250902_1756778880933_250902000759555 - Nguyen Huy Hung chuyen tien QR.CT tu 10001621898 NGUYEN HUY HUNG tai TPBank"/>
    <s v="TPB"/>
    <m/>
    <s v=""/>
    <n v="0"/>
    <n v="0"/>
  </r>
  <r>
    <n v="588"/>
    <s v="02-09-2025 09:06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764891_250902000754509"/>
    <s v="250902000640959"/>
    <n v="75000"/>
    <n v="0"/>
    <n v="75000"/>
    <s v="Thành công"/>
    <s v="Cà Phê Muối Chú Long - Tôn Đức Thắng - Thanh toán đơn hàng #250902_1756778764891_250902000754509 - NGUYEN VIET LONG chuyen tien FT252462****5521.CT tu 6688611111 NGUYEN VIET LONG tai TCB"/>
    <s v="TCB"/>
    <m/>
    <s v=""/>
    <n v="0"/>
    <n v="0"/>
  </r>
  <r>
    <n v="589"/>
    <s v="02-09-2025 09:04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8652901_250902000751301"/>
    <s v="250902000631962"/>
    <n v="38000"/>
    <n v="0"/>
    <n v="38000"/>
    <s v="Thành công"/>
    <s v="Cà Phê Muối Chú Long - Đội Cấn - Thanh toán đơn hàng #250902_1756778652901_250902000751301 - QR - DO NGOC CHAM chuyen tien.CT tu 107872627138 DO NGOC CHAM tai Vietin"/>
    <s v="VTB"/>
    <m/>
    <s v=""/>
    <n v="0"/>
    <n v="0"/>
  </r>
  <r>
    <n v="590"/>
    <s v="02-09-2025 09:03:3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8619113_250902000749171"/>
    <s v="250902000632406"/>
    <n v="25000"/>
    <n v="0"/>
    <n v="25000"/>
    <s v="Thành công"/>
    <s v="Cà Phê Muối Chú Long - Đặng Nguyên Cẩn - Thanh toán đơn hàng #250902_1756778619113_250902000749171 - CHE HY UY chuyen tien qua MoMo"/>
    <m/>
    <s v="Momo"/>
    <s v=""/>
    <n v="0"/>
    <n v="0"/>
  </r>
  <r>
    <n v="591"/>
    <s v="02-09-2025 09:02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577626_250902000742814"/>
    <s v="250902000623919"/>
    <n v="25000"/>
    <n v="0"/>
    <n v="25000"/>
    <s v="Thành công"/>
    <s v="Cà Phê Muối Chú Long - Tôn Đức Thắng - Thanh toán đơn hàng #250902_1756778577626_250902000742814 - NGUYEN THI THU TRANG chuyen tien FT252462****2230.CT tu 190397****7010 VND-TGTT-NGUYEN THI THU TRANG tai TCB"/>
    <s v="TCB"/>
    <m/>
    <s v=""/>
    <n v="0"/>
    <n v="0"/>
  </r>
  <r>
    <n v="592"/>
    <s v="02-09-2025 09:00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8451081_250902000735576"/>
    <s v="250902000623099"/>
    <n v="25000"/>
    <n v="0"/>
    <n v="25000"/>
    <s v="Thành công"/>
    <s v="Cà Phê Muối Chú Long - Đội Cấn - Thanh toán đơn hàng #250902_1756778451081_250902000735576 - QR - DAO PHUONG THAO Chuyen tien.CT tu 101879357268 DAO PHUONG THAO tai Vietin"/>
    <s v="VTB"/>
    <m/>
    <s v=""/>
    <n v="0"/>
    <n v="0"/>
  </r>
  <r>
    <n v="593"/>
    <s v="02-09-2025 08:59:0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Số dư ví"/>
    <s v="250902__4345_000202077"/>
    <s v="250902000618015"/>
    <n v="25000"/>
    <n v="0"/>
    <n v="25000"/>
    <s v="Thành công"/>
    <s v="Cà Phê Muối Chú Long - Thuận An - Thanh toán đơn hàng #250902__4345_000202077"/>
    <m/>
    <m/>
    <s v=""/>
    <n v="0"/>
    <n v="0"/>
  </r>
  <r>
    <n v="594"/>
    <s v="02-09-2025 08:58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303066_250902000727848"/>
    <s v="250902000620407"/>
    <n v="120000"/>
    <n v="0"/>
    <n v="120000"/>
    <s v="Thành công"/>
    <s v="Cà Phê Muối Chú Long - Tôn Đức Thắng - Thanh toán đơn hàng #250902_1756778303066_250902000727848 - NGUYEN THI THANH HUYEN chuyen tien.CT tu 56242187 NGUYEN THI THANH HUYEN tai VPBank"/>
    <s v="VPB"/>
    <m/>
    <s v=""/>
    <n v="0"/>
    <n v="0"/>
  </r>
  <r>
    <n v="595"/>
    <s v="02-09-2025 08:55:2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8127054_250902000717494"/>
    <s v="250902000611041"/>
    <n v="30000"/>
    <n v="0"/>
    <n v="30000"/>
    <s v="Thành công"/>
    <s v="Cà Phê Muối Chú Long - Đặng Nguyên Cẩn - Thanh toán đơn hàng #250902_1756778127054_250902000717494 - TRANG MY DUNG CHUYEN TIEN DEN ZALOPAY_CA PHE MUOI CHU LONG - 99ZP25127M97855643"/>
    <s v="VIB"/>
    <m/>
    <s v=""/>
    <n v="0"/>
    <n v="0"/>
  </r>
  <r>
    <n v="596"/>
    <s v="02-09-2025 08:54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098518_250902000719254"/>
    <s v="250902000612774"/>
    <n v="50000"/>
    <n v="0"/>
    <n v="50000"/>
    <s v="Thành công"/>
    <s v="Cà Phê Muối Chú Long - Tôn Đức Thắng - Thanh toán đơn hàng #250902_1756778098518_250902000719254 - QR - NGUYEN VIET DUNG chuyen tien.CT tu 102878139706 NGUYEN VIET DUNG tai Vietin"/>
    <s v="VTB"/>
    <m/>
    <s v=""/>
    <n v="0"/>
    <n v="0"/>
  </r>
  <r>
    <n v="597"/>
    <s v="02-09-2025 08:52:30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7950007_250902000707949"/>
    <s v="250902000601935"/>
    <n v="36000"/>
    <n v="0"/>
    <n v="36000"/>
    <s v="Thành công"/>
    <s v="Cà Phê Muối Chú Long - Quãng Ngãi - Thanh toán đơn hàng #250902_1756777950007_250902000707949 - TRAN MINH THAO chuyen tien qua MoMo"/>
    <m/>
    <s v="Momo"/>
    <s v=""/>
    <n v="0"/>
    <n v="0"/>
  </r>
  <r>
    <n v="598"/>
    <s v="02-09-2025 08:51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900484_250902000704544"/>
    <s v="250902000606029"/>
    <n v="25000"/>
    <n v="0"/>
    <n v="25000"/>
    <s v="Thành công"/>
    <s v="Cà Phê Muối Chú Long - Đội Cấn - Thanh toán đơn hàng #250902_1756777900484_250902000704544 - NGO THI HONG TRANG chuyen tien FT252468****5182.CT tu 198208****5019 VND--NGO THI HONG TRANG tai TCB"/>
    <s v="TCB"/>
    <m/>
    <s v=""/>
    <n v="0"/>
    <n v="0"/>
  </r>
  <r>
    <n v="599"/>
    <s v="02-09-2025 08:48:3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7710343_250902000692839"/>
    <s v="250902000598658"/>
    <n v="120000"/>
    <n v="0"/>
    <n v="120000"/>
    <s v="Thành công"/>
    <s v="Cà Phê Muối Chú Long - Tôn Đức Thắng - Thanh toán đơn hàng #250902_1756777710343_250902000692839 - TRAN MINH PHUONG chuyen tien FT252466****0331.CT tu 190357****6016 VND-TRAN MINH PHUONG tai TCB"/>
    <s v="TCB"/>
    <m/>
    <s v=""/>
    <n v="0"/>
    <n v="0"/>
  </r>
  <r>
    <n v="600"/>
    <s v="02-09-2025 08:46:0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7568673_250902000687544"/>
    <s v="250902000594119"/>
    <n v="18000"/>
    <n v="0"/>
    <n v="18000"/>
    <s v="Thành công"/>
    <s v="Cà Phê Muối Chú Long - Thuận An - Thanh toán đơn hàng #250902_1756777568673_250902000687544 - LE THI TRUC LY CHUYEN KHOAN-020925-08:46:08 032708.CT tu 31667967 LE THI TRUC LY tai ACB"/>
    <s v="ACB"/>
    <m/>
    <s v=""/>
    <n v="0"/>
    <n v="0"/>
  </r>
  <r>
    <n v="601"/>
    <s v="02-09-2025 08:44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480230_250902000681807"/>
    <s v="250902000588974"/>
    <n v="70000"/>
    <n v="0"/>
    <n v="70000"/>
    <s v="Thành công"/>
    <s v="Cà Phê Muối Chú Long - Đội Cấn - Thanh toán đơn hàng #250902_1756777480230_250902000681807 - NGUYEN THI NHUNG chuyen tien FT252465****2519.CT tu 190333****2011 VND-TGTT-NGUYEN THI NHUNG tai TCB"/>
    <s v="TCB"/>
    <m/>
    <s v=""/>
    <n v="0"/>
    <n v="0"/>
  </r>
  <r>
    <n v="602"/>
    <s v="02-09-2025 08:44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7456032_250902000682563"/>
    <s v="250902000583049"/>
    <n v="25000"/>
    <n v="0"/>
    <n v="25000"/>
    <s v="Thành công"/>
    <s v="Cà Phê Muối Chú Long - Tôn Đức Thắng - Thanh toán đơn hàng #250902_1756777456032_250902000682563 - BUI THI NIEM chuyen tien FT252461****9333.CT tu 196010****4000 VND-TKFI-BUI THI NIEM tai TCB"/>
    <s v="TCB"/>
    <m/>
    <s v=""/>
    <n v="0"/>
    <n v="0"/>
  </r>
  <r>
    <n v="603"/>
    <s v="02-09-2025 08:41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77262488_250902000668898"/>
    <s v="250902000571925"/>
    <n v="54000"/>
    <n v="0"/>
    <n v="54000"/>
    <s v="Thành công"/>
    <s v="Cà Phê Muối Chú Long - Phan Thiết - Thanh toán đơn hàng #250902_1756777262488_250902000668898 - Cao Dan Phuong chuyen tien.CT tu 330010****8481 CAO DAN PHUONG tai MSB"/>
    <s v="MSB"/>
    <m/>
    <s v=""/>
    <n v="0"/>
    <n v="0"/>
  </r>
  <r>
    <n v="604"/>
    <s v="02-09-2025 08:39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178991_250902000669155"/>
    <s v="250902000565930"/>
    <n v="25000"/>
    <n v="0"/>
    <n v="25000"/>
    <s v="Thành công"/>
    <s v="Cà Phê Muối Chú Long - Đội Cấn - Thanh toán đơn hàng #250902_1756777178991_250902000669155 - NGUYEN DUC DUONG chuyen tien.CT tu 0911068686 NGUYEN DUC DUONG tai VPBank"/>
    <s v="VPB"/>
    <m/>
    <s v=""/>
    <n v="0"/>
    <n v="0"/>
  </r>
  <r>
    <n v="605"/>
    <s v="02-09-2025 08:38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123713_250902000663655"/>
    <s v="250902000565639"/>
    <n v="36000"/>
    <n v="0"/>
    <n v="36000"/>
    <s v="Thành công"/>
    <s v="Cà Phê Muối Chú Long - Đội Cấn - Thanh toán đơn hàng #250902_1756777123713_250902000663655 - LE THI DUOC chuyen khoan-020925-08:38:43 024673.CT tu 12697887 LE THI DUOC tai ACB"/>
    <s v="ACB"/>
    <m/>
    <s v=""/>
    <n v="0"/>
    <n v="0"/>
  </r>
  <r>
    <n v="606"/>
    <s v="02-09-2025 08:38:2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7102136_250902000664489"/>
    <s v="250902000571100"/>
    <n v="18000"/>
    <n v="0"/>
    <n v="18000"/>
    <s v="Thành công"/>
    <s v="Cà Phê Muối Chú Long - Hoàng Diệu - Thanh toán đơn hàng #250902_1756777102136_250902000664489 - LUONG THANH AN NINH chuyen tien.CT tu 0837351731 MBBANK IBFT tai MB"/>
    <s v="MB"/>
    <m/>
    <s v=""/>
    <n v="0"/>
    <n v="0"/>
  </r>
  <r>
    <n v="607"/>
    <s v="02-09-2025 08:33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6795935_250902000646583"/>
    <s v="250902000557496"/>
    <n v="36000"/>
    <n v="0"/>
    <n v="36000"/>
    <s v="Thành công"/>
    <s v="Cà Phê Muối Chú Long - Đội Cấn - Thanh toán đơn hàng #250902_1756776795935_250902000646583 - DO THI HUONG LY CHUYEN TIEN DEN ZALOPAY_CA PHE MUOI CHU LONG - 99ZP25127M97855640"/>
    <s v="VIB"/>
    <m/>
    <s v=""/>
    <n v="0"/>
    <n v="0"/>
  </r>
  <r>
    <n v="608"/>
    <s v="02-09-2025 08:30:47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647157_250902000641415"/>
    <s v="250902000558565"/>
    <n v="68000"/>
    <n v="0"/>
    <n v="68000"/>
    <s v="Thành công"/>
    <s v="Cà Phê Muối Chú Long - Tân An - Thanh toán đơn hàng #250902_1756776647157_250902000641415 - CHAU HOANG VU KHUONG CHUYEN KHOAN-020925-08:30:46 016141.CT tu 214819159 CHAU HOANG VU KHUONG tai ACB"/>
    <s v="ACB"/>
    <m/>
    <s v=""/>
    <n v="0"/>
    <n v="0"/>
  </r>
  <r>
    <n v="609"/>
    <s v="02-09-2025 08:29:22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6562779_250902000637663"/>
    <s v="250902000556206"/>
    <n v="18000"/>
    <n v="0"/>
    <n v="18000"/>
    <s v="Thành công"/>
    <s v="Cà Phê Muối Chú Long- Hùng Vương - Thanh toán đơn hàng #250902_1756776562779_250902000637663 - QR - NGUYEN VU HO HAI chuyen tien.CT tu 102871675957 NGUYEN VU HO HAI tai Vietin"/>
    <s v="VTB"/>
    <m/>
    <s v=""/>
    <n v="0"/>
    <n v="0"/>
  </r>
  <r>
    <n v="610"/>
    <s v="02-09-2025 08:29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545328_250902000635669"/>
    <s v="250902000548401"/>
    <n v="20000"/>
    <n v="0"/>
    <n v="20000"/>
    <s v="Thành công"/>
    <s v="Cà Phê Muối Chú Long - Tân An - Thanh toán đơn hàng #250902_1756776545328_250902000635669 - NGUYEN NHAT VY chuyen tien.CT tu 0971550679 NGUYEN NHAT VY tai VPBank"/>
    <s v="VPB"/>
    <m/>
    <s v=""/>
    <n v="0"/>
    <n v="0"/>
  </r>
  <r>
    <n v="611"/>
    <s v="02-09-2025 08:28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Khác"/>
    <s v="250902__4345_000167855"/>
    <s v="250902000544065"/>
    <n v="40000"/>
    <n v="0"/>
    <n v="40000"/>
    <s v="Thành công"/>
    <s v="Cà Phê Muối Chú Long - Tôn Đức Thắng - Thanh toán đơn hàng #250902__4345_000167855"/>
    <m/>
    <m/>
    <s v=""/>
    <n v="0"/>
    <n v="0"/>
  </r>
  <r>
    <n v="612"/>
    <s v="02-09-2025 08:25:3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339569_250902000629119"/>
    <s v="250902000529022"/>
    <n v="50000"/>
    <n v="0"/>
    <n v="50000"/>
    <s v="Thành công"/>
    <s v="Cà Phê Muối Chú Long - Tân An - Thanh toán đơn hàng #250902_1756776339569_250902000629119 - TRUONG THI NGOC QUYEN chuyen tien.CT tu 23405102003 MBBANK IBFT tai MB"/>
    <s v="MB"/>
    <m/>
    <s v=""/>
    <n v="0"/>
    <n v="0"/>
  </r>
  <r>
    <n v="613"/>
    <s v="02-09-2025 08:20:40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76040459_250902000612879"/>
    <s v="250902000513604"/>
    <n v="60000"/>
    <n v="0"/>
    <n v="60000"/>
    <s v="Thành công"/>
    <s v="Cà Phê Muối Chú Long - Cần Thơ - Thanh toán đơn hàng #250902_1756776040459_250902000612879 - DUONG HUU NGHIA chuyen tien qua MoMo"/>
    <m/>
    <s v="Momo"/>
    <s v=""/>
    <n v="0"/>
    <n v="0"/>
  </r>
  <r>
    <n v="614"/>
    <s v="02-09-2025 08:19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5944969_250902000611204"/>
    <s v="250902000513109"/>
    <n v="43000"/>
    <n v="0"/>
    <n v="43000"/>
    <s v="Thành công"/>
    <s v="Cà Phê Muối Chú Long - Tân An - Thanh toán đơn hàng #250902_1756775944969_250902000611204 - LE THI THU HIEN chuyen tien.CT tu 0362211262 LE THI THU HIEN tai VPBank"/>
    <s v="VPB"/>
    <m/>
    <s v=""/>
    <n v="0"/>
    <n v="0"/>
  </r>
  <r>
    <n v="615"/>
    <s v="02-09-2025 08:07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5271159_250902000580514"/>
    <s v="250902000489620"/>
    <n v="50000"/>
    <n v="0"/>
    <n v="50000"/>
    <s v="Thành công"/>
    <s v="Cà Phê Muối Chú Long - Đội Cấn - Thanh toán đơn hàng #250902_1756775271159_250902000580514 - NGUYEN THI THUY TRANG CHUYEN TIEN DEN ZALOPAY_CA PHE MUOI CHU LONG - 99ZP25127M97855640"/>
    <s v="VIB"/>
    <m/>
    <s v=""/>
    <n v="0"/>
    <n v="0"/>
  </r>
  <r>
    <n v="616"/>
    <s v="02-09-2025 08:07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5268455_250902000579603"/>
    <s v="250902000489603"/>
    <n v="50000"/>
    <n v="0"/>
    <n v="50000"/>
    <s v="Thành công"/>
    <s v="Cà Phê Muối Chú Long - Tôn Đức Thắng - Thanh toán đơn hàng #250902_1756775268455_250902000579603 - Le Thanh Tung chuyen tien QR.CT tu 00527432803 LE THANH TUNG tai TPBank"/>
    <s v="TPB"/>
    <m/>
    <s v=""/>
    <n v="0"/>
    <n v="0"/>
  </r>
  <r>
    <n v="617"/>
    <s v="02-09-2025 08:06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5197280_250902000579105"/>
    <s v="250902000489232"/>
    <n v="50000"/>
    <n v="0"/>
    <n v="50000"/>
    <s v="Thành công"/>
    <s v="Cà Phê Muối Chú Long - Đội Cấn - Thanh toán đơn hàng #250902_1756775197280_250902000579105 - NGUYEN MINH ANH  chuyen tien FT252466****1350.CT tu 8166118888 NGUYEN MINH ANH  tai TCB"/>
    <s v="TCB"/>
    <m/>
    <s v=""/>
    <n v="0"/>
    <n v="0"/>
  </r>
  <r>
    <n v="618"/>
    <s v="02-09-2025 08:04:2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5062444_250902000575068"/>
    <s v="250902000479040"/>
    <n v="10000"/>
    <n v="0"/>
    <n v="10000"/>
    <s v="Thành công"/>
    <s v="Cà Phê Muối Chú Long - Hoàng Diệu - Thanh toán đơn hàng #250902_1756775062444_250902000575068 - VO THI DIEU BONG chuyen tien FT252460****7064.CT tu 190735****7019 VND-TGTT-VO THI DIEU BONG tai TCB"/>
    <s v="TCB"/>
    <m/>
    <s v=""/>
    <n v="0"/>
    <n v="0"/>
  </r>
  <r>
    <n v="619"/>
    <s v="02-09-2025 08:03:5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5038792_250902000573063"/>
    <s v="250902000484587"/>
    <n v="26000"/>
    <n v="0"/>
    <n v="26000"/>
    <s v="Thành công"/>
    <s v="Cà Phê Muối Chú Long - Hoàng Diệu - Thanh toán đơn hàng #250902_1756775038792_250902000573063 - VO THI DIEU BONG chuyen tien FT252464****9156.CT tu 190735****7019 VND-TGTT-VO THI DIEU BONG tai TCB"/>
    <s v="TCB"/>
    <m/>
    <s v=""/>
    <n v="0"/>
    <n v="0"/>
  </r>
  <r>
    <n v="620"/>
    <s v="02-09-2025 08:00:5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4856074_250902000560914"/>
    <s v="250902000475541"/>
    <n v="25000"/>
    <n v="0"/>
    <n v="25000"/>
    <s v="Thành công"/>
    <s v="Cà Phê Muối Chú Long - Đặng Nguyên Cẩn - Thanh toán đơn hàng #250902_1756774856074_250902000560914 - LE HONG ANH chuyen tien qua MoMo"/>
    <m/>
    <s v="Momo"/>
    <s v=""/>
    <n v="0"/>
    <n v="0"/>
  </r>
  <r>
    <n v="621"/>
    <s v="02-09-2025 08:00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847527_250902000564612"/>
    <s v="250902000473406"/>
    <n v="45000"/>
    <n v="0"/>
    <n v="45000"/>
    <s v="Thành công"/>
    <s v="Cà Phê Muối Chú Long - Tôn Đức Thắng - Thanh toán đơn hàng #250902_1756774847527_250902000564612 - LE KHAC HAI  chuyen tien FT252461****7604.CT tu 190289****6868 VND-TGTT-LE KHAC HAI  tai TCB"/>
    <s v="TCB"/>
    <m/>
    <s v=""/>
    <n v="0"/>
    <n v="0"/>
  </r>
  <r>
    <n v="622"/>
    <s v="02-09-2025 08:00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4804436_250902000564349"/>
    <s v="250902000467712"/>
    <n v="50000"/>
    <n v="0"/>
    <n v="50000"/>
    <s v="Thành công"/>
    <s v="Cà Phê Muối Chú Long - Thuận An - Thanh toán đơn hàng #250902_1756774804436_250902000564349 - QR - TRAN NGOC HAI chuyen tien.CT tu 106871314650 TRAN NGOC HAI tai Vietin"/>
    <s v="VTB"/>
    <m/>
    <s v=""/>
    <n v="0"/>
    <n v="0"/>
  </r>
  <r>
    <n v="623"/>
    <s v="02-09-2025 07:59:4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4789108_250902000561477"/>
    <s v="250902000475222"/>
    <n v="18000"/>
    <n v="0"/>
    <n v="18000"/>
    <s v="Thành công"/>
    <s v="Cà Phê Muối Chú Long - Tân An - Thanh toán đơn hàng #250902_1756774789108_250902000561477 - LIEU HOAI PHUC Chuyen tien.CT tu 6810164210 LIEU HOAI PHUC  tai BIDV"/>
    <s v="BIDV"/>
    <m/>
    <s v=""/>
    <n v="0"/>
    <n v="0"/>
  </r>
  <r>
    <n v="624"/>
    <s v="02-09-2025 07:58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728588_250902000557958"/>
    <s v="250902000472862"/>
    <n v="38000"/>
    <n v="0"/>
    <n v="38000"/>
    <s v="Thành công"/>
    <s v="Cà Phê Muối Chú Long - Tôn Đức Thắng - Thanh toán đơn hàng #250902_1756774728588_250902000557958 - NGUYEN THI QUYNH ANH chuyen tien qua MoMo"/>
    <m/>
    <s v="Momo"/>
    <s v=""/>
    <n v="0"/>
    <n v="0"/>
  </r>
  <r>
    <n v="625"/>
    <s v="02-09-2025 07:51:47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4306939_250902000546296"/>
    <s v="250902000455107"/>
    <n v="18000"/>
    <n v="0"/>
    <n v="18000"/>
    <s v="Thành công"/>
    <s v="Cà Phê Muối Chú Long - Quãng Ngãi - Thanh toán đơn hàng #250902_1756774306939_250902000546296 - DANG THI MY THUAN chuyen tien FT252465****0510.CT tu 190367****3013 DANG THI MY THUAN tai TCB"/>
    <s v="TCB"/>
    <m/>
    <s v=""/>
    <n v="0"/>
    <n v="0"/>
  </r>
  <r>
    <n v="626"/>
    <s v="02-09-2025 07:50:5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4258466_250902000546006"/>
    <s v="250902000456782"/>
    <n v="180000"/>
    <n v="0"/>
    <n v="180000"/>
    <s v="Thành công"/>
    <s v="Cà Phê Muối Chú Long - Đặng Nguyên Cẩn - Thanh toán đơn hàng #250902_1756774258466_250902000546006"/>
    <s v="VCB"/>
    <m/>
    <s v=""/>
    <n v="0"/>
    <n v="0"/>
  </r>
  <r>
    <n v="627"/>
    <s v="02-09-2025 07:50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238361_250902000544023"/>
    <s v="250902000454813"/>
    <n v="18000"/>
    <n v="0"/>
    <n v="18000"/>
    <s v="Thành công"/>
    <s v="Cà Phê Muối Chú Long - Đội Cấn - Thanh toán đơn hàng #250902_1756774238361_250902000544023"/>
    <s v="VCB"/>
    <m/>
    <s v=""/>
    <n v="0"/>
    <n v="0"/>
  </r>
  <r>
    <n v="628"/>
    <s v="02-09-2025 07:49:0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145074_250902000540333"/>
    <s v="250902000452595"/>
    <n v="50000"/>
    <n v="0"/>
    <n v="50000"/>
    <s v="Thành công"/>
    <s v="Cà Phê Muối Chú Long - Đội Cấn - Thanh toán đơn hàng #250902_1756774145074_250902000540333"/>
    <s v="VCB"/>
    <m/>
    <s v=""/>
    <n v="0"/>
    <n v="0"/>
  </r>
  <r>
    <n v="629"/>
    <s v="02-09-2025 07:48:20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Số dư ví"/>
    <s v="250902__4345_000140410"/>
    <s v="250902000439762"/>
    <n v="25000"/>
    <n v="0"/>
    <n v="25000"/>
    <s v="Thành công"/>
    <s v="Cà Phê Muối Chú Long - Cộng Hòa - Thanh toán đơn hàng #250902__4345_000140410"/>
    <m/>
    <m/>
    <s v=""/>
    <n v="0"/>
    <n v="0"/>
  </r>
  <r>
    <n v="630"/>
    <s v="02-09-2025 07:48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089627_250902000537210"/>
    <s v="250902000450537"/>
    <n v="110000"/>
    <n v="0"/>
    <n v="110000"/>
    <s v="Thành công"/>
    <s v="Cà Phê Muối Chú Long - Đội Cấn - Thanh toán đơn hàng #250902_1756774089627_250902000537210 - Nguyen Thi Quynh Mai chuyen tien.CT tu 035010****2059 NGUYEN THI QUYNH MAI tai MSB"/>
    <s v="MSB"/>
    <m/>
    <s v=""/>
    <n v="0"/>
    <n v="0"/>
  </r>
  <r>
    <n v="631"/>
    <s v="02-09-2025 07:47:43"/>
    <s v="CA PHE MUOI CHU LONG QRPay - CA PHE MUOI CHU LONG QRPay_CTY Duong Thanh Long"/>
    <s v=""/>
    <s v="697845"/>
    <s v="Cà Phê Muối Chú Long"/>
    <s v="697845_700660"/>
    <x v="22"/>
    <s v="697845_700660_700661"/>
    <s v="Zalopay Thu Ngân VietQR"/>
    <s v="Khác"/>
    <s v="250902__4345_000139915"/>
    <s v="250902000433173"/>
    <n v="22000"/>
    <n v="5000"/>
    <n v="17000"/>
    <s v="Thành công"/>
    <s v="Cà Phê Muối Chú Long - N.T.Trực  - Thanh toán đơn hàng #250902__4345_000139915"/>
    <m/>
    <m/>
    <s v=""/>
    <n v="0"/>
    <n v="0"/>
  </r>
  <r>
    <n v="632"/>
    <s v="02-09-2025 07:46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012258_250902000530757"/>
    <s v="250902000443684"/>
    <n v="180000"/>
    <n v="0"/>
    <n v="180000"/>
    <s v="Thành công"/>
    <s v="Cà Phê Muối Chú Long - Tôn Đức Thắng - Thanh toán đơn hàng #250902_1756774012258_250902000530757 - NGUYEN NGOC UYEN PHUONG chuyen tien FT252469****5708.CT tu 190354****4013 VND-TGTT-NGUYEN NGOC UYEN PHUONG tai TCB"/>
    <s v="TCB"/>
    <m/>
    <s v=""/>
    <n v="0"/>
    <n v="0"/>
  </r>
  <r>
    <n v="633"/>
    <s v="02-09-2025 07:46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010252_250902000534460"/>
    <s v="250902000450124"/>
    <n v="20000"/>
    <n v="0"/>
    <n v="20000"/>
    <s v="Thành công"/>
    <s v="Cà Phê Muối Chú Long - Đội Cấn - Thanh toán đơn hàng #250902_1756774010252_250902000534460 - NGUYEN MINH PHUONG chuyen tien FT252462****4315.CT tu 190361****2012 VND-TGTT-NGUYEN MINH PHUONG tai TCB"/>
    <s v="TCB"/>
    <m/>
    <s v=""/>
    <n v="0"/>
    <n v="0"/>
  </r>
  <r>
    <n v="634"/>
    <s v="02-09-2025 07:45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933544_250902000528981"/>
    <s v="250902000435769"/>
    <n v="50000"/>
    <n v="0"/>
    <n v="50000"/>
    <s v="Thành công"/>
    <s v="Cà Phê Muối Chú Long - Đội Cấn - Thanh toán đơn hàng #250902_1756773933544_250902000528981 - HA THI NGOC QUYNH Chuyen tien.CT tu 3600385020 HA THI NGOC QUYNH  tai BIDV"/>
    <s v="BIDV"/>
    <m/>
    <s v=""/>
    <n v="0"/>
    <n v="0"/>
  </r>
  <r>
    <n v="635"/>
    <s v="02-09-2025 07:4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781147_250902000529025"/>
    <s v="250902000442701"/>
    <n v="70000"/>
    <n v="0"/>
    <n v="70000"/>
    <s v="Thành công"/>
    <s v="Cà Phê Muối Chú Long - Đội Cấn - Thanh toán đơn hàng #250902_1756773781147_250902000529025 - DANG THU TRANG chuyen tien.CT tu 2886328668 MBBANK IBFT tai MB"/>
    <s v="MB"/>
    <m/>
    <s v=""/>
    <n v="0"/>
    <n v="0"/>
  </r>
  <r>
    <n v="636"/>
    <s v="02-09-2025 07:42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744010_250902000522830"/>
    <s v="250902000436811"/>
    <n v="125000"/>
    <n v="0"/>
    <n v="125000"/>
    <s v="Thành công"/>
    <s v="Cà Phê Muối Chú Long - Tôn Đức Thắng - Thanh toán đơn hàng #250902_1756773744010_250902000522830 - HOANG MINH CUONG Chuyen tien.CT tu 2610371683 HOANG MINH CUONG  tai BIDV"/>
    <s v="BIDV"/>
    <m/>
    <s v=""/>
    <n v="0"/>
    <n v="0"/>
  </r>
  <r>
    <n v="637"/>
    <s v="02-09-2025 07:38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532472_250902000517576"/>
    <s v="250902000421912"/>
    <n v="50000"/>
    <n v="0"/>
    <n v="50000"/>
    <s v="Thành công"/>
    <s v="Cà Phê Muối Chú Long - Tôn Đức Thắng - Thanh toán đơn hàng #250902_1756773532472_250902000517576 - NGUYEN DAI THANG chuyen tien FT252465****0542.CT tu 190346****2014 VND-TGTT-NGUYEN DAI THANG tai TCB"/>
    <s v="TCB"/>
    <m/>
    <s v=""/>
    <n v="0"/>
    <n v="0"/>
  </r>
  <r>
    <n v="638"/>
    <s v="02-09-2025 07:38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501186_250902000512654"/>
    <s v="250902000427469"/>
    <n v="38000"/>
    <n v="0"/>
    <n v="38000"/>
    <s v="Thành công"/>
    <s v="Cà Phê Muối Chú Long - Tôn Đức Thắng - Thanh toán đơn hàng #250902_1756773501186_250902000512654 - Le Ngoc Huyen chuyen tien QR.CT tu 01283016789 LE NGOC HUYEN tai TPBank"/>
    <s v="TPB"/>
    <m/>
    <s v=""/>
    <n v="0"/>
    <n v="0"/>
  </r>
  <r>
    <n v="639"/>
    <s v="02-09-2025 07:35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309350_250902000506542"/>
    <s v="250902000424711"/>
    <n v="25000"/>
    <n v="0"/>
    <n v="25000"/>
    <s v="Thành công"/>
    <s v="Cà Phê Muối Chú Long - Đội Cấn - Thanh toán đơn hàng #250902_1756773309350_250902000506542"/>
    <s v="VCB"/>
    <m/>
    <s v=""/>
    <n v="0"/>
    <n v="0"/>
  </r>
  <r>
    <n v="640"/>
    <s v="02-09-2025 07:34:20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73260785_250902000508182"/>
    <s v="250902000428316"/>
    <n v="25000"/>
    <n v="0"/>
    <n v="25000"/>
    <s v="Thành công"/>
    <s v="Cà Phê Muối Chú Long - Vĩnh Long - Thanh toán đơn hàng #250902_1756773260785_250902000508182"/>
    <s v="VCB"/>
    <m/>
    <s v=""/>
    <n v="0"/>
    <n v="0"/>
  </r>
  <r>
    <n v="641"/>
    <s v="02-09-2025 07:34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249464_250902000508117"/>
    <s v="250902000424483"/>
    <n v="20000"/>
    <n v="0"/>
    <n v="20000"/>
    <s v="Thành công"/>
    <s v="Cà Phê Muối Chú Long - Tôn Đức Thắng - Thanh toán đơn hàng #250902_1756773249464_250902000508117 - QR - NGUYEN TUYET MAI Chuyen tien.CT tu 103880104767 NGUYEN TUYET MAI tai Vietin"/>
    <s v="VTB"/>
    <m/>
    <s v=""/>
    <n v="0"/>
    <n v="0"/>
  </r>
  <r>
    <n v="642"/>
    <s v="02-09-2025 07:34:0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73248829_250902000508113"/>
    <s v="250902000420679"/>
    <n v="157500"/>
    <n v="0"/>
    <n v="157500"/>
    <s v="Thành công"/>
    <s v="Cà Phê Muối Chú Long - Vĩnh Long - Thanh toán đơn hàng #250902_1756773248829_250902000508113 - NGUYEN QUOC BINH chuyen tien FT252464****2910.CT tu 6858483829 NGUYEN QUOC BINH tai TCB"/>
    <s v="TCB"/>
    <m/>
    <s v=""/>
    <n v="0"/>
    <n v="0"/>
  </r>
  <r>
    <n v="643"/>
    <s v="02-09-2025 07:31:5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3115014_250902000503357"/>
    <s v="250902000417669"/>
    <n v="50000"/>
    <n v="0"/>
    <n v="50000"/>
    <s v="Thành công"/>
    <s v="Cà Phê Muối Chú Long - Thuận An - Thanh toán đơn hàng #250902_1756773115014_250902000503357"/>
    <s v="VCB"/>
    <m/>
    <s v=""/>
    <n v="0"/>
    <n v="0"/>
  </r>
  <r>
    <n v="644"/>
    <s v="02-09-2025 07:28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2927212_250902000497339"/>
    <s v="250902000414883"/>
    <n v="25000"/>
    <n v="0"/>
    <n v="25000"/>
    <s v="Thành công"/>
    <s v="Cà Phê Muối Chú Long - Đội Cấn - Thanh toán đơn hàng #250902_1756772927212_250902000497339"/>
    <s v="VCB"/>
    <m/>
    <s v=""/>
    <n v="0"/>
    <n v="0"/>
  </r>
  <r>
    <n v="645"/>
    <s v="02-09-2025 07:28:05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72885899_250902000498008"/>
    <s v="250902000411005"/>
    <n v="75000"/>
    <n v="0"/>
    <n v="75000"/>
    <s v="Thành công"/>
    <s v="Cà Phê Muối Chú Long - Long Xuyên - Thanh toán đơn hàng #250902_1756772885899_250902000498008 - NGUYEN MINH ANH chuyen tien qua MoMo"/>
    <m/>
    <s v="Momo"/>
    <s v=""/>
    <n v="0"/>
    <n v="0"/>
  </r>
  <r>
    <n v="646"/>
    <s v="02-09-2025 07:26:08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72768512_250902000489583"/>
    <s v="250902000414185"/>
    <n v="18000"/>
    <n v="0"/>
    <n v="18000"/>
    <s v="Thành công"/>
    <s v="Cà Phê Muối Chú Long - Cộng Hòa - Thanh toán đơn hàng #250902_1756772768512_250902000489583"/>
    <s v="VCB"/>
    <m/>
    <s v=""/>
    <n v="0"/>
    <n v="0"/>
  </r>
  <r>
    <n v="647"/>
    <s v="02-09-2025 07:25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2699976_250902000489179"/>
    <s v="250902000408173"/>
    <n v="50000"/>
    <n v="0"/>
    <n v="50000"/>
    <s v="Thành công"/>
    <s v="Cà Phê Muối Chú Long - Tôn Đức Thắng - Thanh toán đơn hàng #250902_1756772699976_250902000489179 - QR - VU VAN DUNG chuyen tien.CT tu 107871299846 VU VAN DUNG tai Vietin"/>
    <s v="VTB"/>
    <m/>
    <s v=""/>
    <n v="0"/>
    <n v="0"/>
  </r>
  <r>
    <n v="648"/>
    <s v="02-09-2025 07:23:1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2593687_250902000487360"/>
    <s v="250902000397446"/>
    <n v="50000"/>
    <n v="0"/>
    <n v="50000"/>
    <s v="Thành công"/>
    <s v="Cà Phê Muối Chú Long - Thuận An - Thanh toán đơn hàng #250902_1756772593687_250902000487360"/>
    <s v="VCB"/>
    <m/>
    <s v=""/>
    <n v="0"/>
    <n v="0"/>
  </r>
  <r>
    <n v="649"/>
    <s v="02-09-2025 07:15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2138992_250902000468748"/>
    <s v="250902000385274"/>
    <n v="50000"/>
    <n v="0"/>
    <n v="50000"/>
    <s v="Thành công"/>
    <s v="Cà Phê Muối Chú Long - Đội Cấn - Thanh toán đơn hàng #250902_1756772138992_250902000468748"/>
    <s v="VCB"/>
    <m/>
    <s v=""/>
    <n v="0"/>
    <n v="0"/>
  </r>
  <r>
    <n v="650"/>
    <s v="02-09-2025 07:15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2135184_250902000469667"/>
    <s v="250902000379457"/>
    <n v="25000"/>
    <n v="0"/>
    <n v="25000"/>
    <s v="Thành công"/>
    <s v="Cà Phê Muối Chú Long - Tôn Đức Thắng - Thanh toán đơn hàng #250902_1756772135184_250902000469667 - LE THI HONG NHUNG chuyen tien.CT tu 0372393063 MBBANK IBFT tai MB"/>
    <s v="MB"/>
    <m/>
    <s v=""/>
    <n v="0"/>
    <n v="0"/>
  </r>
  <r>
    <n v="651"/>
    <s v="02-09-2025 07:15:0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2108721_250902000469496"/>
    <s v="250902000379351"/>
    <n v="25000"/>
    <n v="0"/>
    <n v="25000"/>
    <s v="Thành công"/>
    <s v="Cà Phê Muối Chú Long - Đặng Nguyên Cẩn - Thanh toán đơn hàng #250902_1756772108721_250902000469496 - NGUYEN THI HOANG KIM chuyen tien.CT tu 0934128941 MBBANK IBFT tai MB"/>
    <s v="MB"/>
    <m/>
    <s v=""/>
    <n v="0"/>
    <n v="0"/>
  </r>
  <r>
    <n v="652"/>
    <s v="02-09-2025 07:11:33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1893528_250902000458497"/>
    <s v="250902000380402"/>
    <n v="25000"/>
    <n v="0"/>
    <n v="25000"/>
    <s v="Thành công"/>
    <s v="Cà Phê Muối Chú Long - Quãng Ngãi - Thanh toán đơn hàng #250902_1756771893528_250902000458497"/>
    <s v="VCB"/>
    <m/>
    <s v=""/>
    <n v="0"/>
    <n v="0"/>
  </r>
  <r>
    <n v="653"/>
    <s v="02-09-2025 07:04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1446871_250902000451011"/>
    <s v="250902000368616"/>
    <n v="50000"/>
    <n v="0"/>
    <n v="50000"/>
    <s v="Thành công"/>
    <s v="Cà Phê Muối Chú Long - Tôn Đức Thắng - Thanh toán đơn hàng #250902_1756771446871_250902000451011 - IBFT LUU KHANH LY chuyen tien.CT tu 020962202005 SACOMBANK tai SACOMBANK"/>
    <s v="SCB"/>
    <m/>
    <s v=""/>
    <n v="0"/>
    <n v="0"/>
  </r>
  <r>
    <n v="654"/>
    <s v="02-09-2025 07:01:01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1261188_250902000441307"/>
    <s v="250902000364082"/>
    <n v="50000"/>
    <n v="0"/>
    <n v="50000"/>
    <s v="Thành công"/>
    <s v="Cà Phê Muối Chú Long - Tân An - Thanh toán đơn hàng #250902_1756771261188_250902000441307 - VO TRUONG NGOC THANH THAO chuyen tien FT252462****7081.CT tu 9996251088 VO TRUONG NGOC THANH THAO tai TCB"/>
    <s v="TCB"/>
    <m/>
    <s v=""/>
    <n v="0"/>
    <n v="0"/>
  </r>
  <r>
    <n v="655"/>
    <s v="02-09-2025 06:59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1165024_250902000436947"/>
    <s v="250902000353594"/>
    <n v="25000"/>
    <n v="0"/>
    <n v="25000"/>
    <s v="Thành công"/>
    <s v="Cà Phê Muối Chú Long - Đội Cấn - Thanh toán đơn hàng #250902_1756771165024_250902000436947 - QR - NGUYEN TIEN DUNG Chuyen tien.CT tu 104867720533 NGUYEN TIEN DUNG tai Vietin"/>
    <s v="VTB"/>
    <m/>
    <s v=""/>
    <n v="0"/>
    <n v="0"/>
  </r>
  <r>
    <n v="656"/>
    <s v="02-09-2025 06:55:46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70946909_250902000432967"/>
    <s v="250902000348963"/>
    <n v="25000"/>
    <n v="0"/>
    <n v="25000"/>
    <s v="Thành công"/>
    <s v="Cà Phê Muối Chú Long - Long Xuyên - Thanh toán đơn hàng #250902_1756770946909_250902000432967 - LE VAN THUM Chuyen tien.CT tu 8830213146 LE VAN THUM  tai BIDV"/>
    <s v="BIDV"/>
    <m/>
    <s v=""/>
    <n v="0"/>
    <n v="0"/>
  </r>
  <r>
    <n v="657"/>
    <s v="02-09-2025 06:54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841342_250902000431620"/>
    <s v="250902000346638"/>
    <n v="45000"/>
    <n v="0"/>
    <n v="45000"/>
    <s v="Thành công"/>
    <s v="Cà Phê Muối Chú Long - Đội Cấn - Thanh toán đơn hàng #250902_1756770841342_250902000431620"/>
    <s v="VCB"/>
    <m/>
    <s v=""/>
    <n v="0"/>
    <n v="0"/>
  </r>
  <r>
    <n v="658"/>
    <s v="02-09-2025 06:52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0755099_250902000433168"/>
    <s v="250902000348308"/>
    <n v="198000"/>
    <n v="0"/>
    <n v="198000"/>
    <s v="Thành công"/>
    <s v="Cà Phê Muối Chú Long - Tôn Đức Thắng - Thanh toán đơn hàng #250902_1756770755099_250902000433168 - NGUYEN THI TRANG chuyen tien.CT tu 020704*****0687 NGUYEN THI TRANG tai HDB"/>
    <s v="HDB"/>
    <m/>
    <s v=""/>
    <n v="0"/>
    <n v="0"/>
  </r>
  <r>
    <n v="659"/>
    <s v="02-09-2025 06:50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633251_250902000423857"/>
    <s v="250902000346002"/>
    <n v="18000"/>
    <n v="0"/>
    <n v="18000"/>
    <s v="Thành công"/>
    <s v="Cà Phê Muối Chú Long - Đội Cấn - Thanh toán đơn hàng #250902_1756770633251_250902000423857 - NGUYEN HAI YEN chuyen tien FT252466****9897.CT tu 190293****0012 VND-TGTT-NGUYEN HAI YEN tai TCB"/>
    <s v="TCB"/>
    <m/>
    <s v=""/>
    <n v="0"/>
    <n v="0"/>
  </r>
  <r>
    <n v="660"/>
    <s v="02-09-2025 06:49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582407_250902000424657"/>
    <s v="250902000335847"/>
    <n v="50000"/>
    <n v="0"/>
    <n v="50000"/>
    <s v="Thành công"/>
    <s v="Cà Phê Muối Chú Long - Đội Cấn - Thanh toán đơn hàng #250902_1756770582407_250902000424657 - NGUYEN HUNG THAI chuyen tien FT252465****1539.CT tu 190248****7010 VND-TGTT-NGUYEN HUNG THAI tai TCB"/>
    <s v="TCB"/>
    <m/>
    <s v=""/>
    <n v="0"/>
    <n v="0"/>
  </r>
  <r>
    <n v="661"/>
    <s v="02-09-2025 06:48:1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0490996_250902000427149"/>
    <s v="250902000333686"/>
    <n v="25000"/>
    <n v="0"/>
    <n v="25000"/>
    <s v="Thành công"/>
    <s v="Cà Phê Muối Chú Long - Đặng Nguyên Cẩn - Thanh toán đơn hàng #250902_1756770490996_250902000427149 - NGUYEN TAN VU chuyen tien FT252464****0370.CT tu 9925011992 NGUYEN TAN VU tai TCB"/>
    <s v="TCB"/>
    <m/>
    <s v=""/>
    <n v="0"/>
    <n v="0"/>
  </r>
  <r>
    <n v="662"/>
    <s v="02-09-2025 06:46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0419560_250902000421869"/>
    <s v="250902000337306"/>
    <n v="68000"/>
    <n v="0"/>
    <n v="68000"/>
    <s v="Thành công"/>
    <s v="Cà Phê Muối Chú Long - Tôn Đức Thắng - Thanh toán đơn hàng #250902_1756770419560_250902000421869 - LA VAN VO chuyen tien.CT tu 0964628300 MBBANK IBFT tai MB"/>
    <s v="MB"/>
    <m/>
    <s v=""/>
    <n v="0"/>
    <n v="0"/>
  </r>
  <r>
    <n v="663"/>
    <s v="02-09-2025 06:46:38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0397832_250902000417935"/>
    <s v="250902000333374"/>
    <n v="36000"/>
    <n v="0"/>
    <n v="36000"/>
    <s v="Thành công"/>
    <s v="Cà Phê Muối Chú Long- Hùng Vương - Thanh toán đơn hàng #250902_1756770397832_250902000417935 - VCCB;99ZP25143M01402353;LE VAN TU chuyen tien.CT tu 400420***9689 AGRIBANK tai Agri"/>
    <s v="VARB"/>
    <m/>
    <s v=""/>
    <n v="0"/>
    <n v="0"/>
  </r>
  <r>
    <n v="664"/>
    <s v="02-09-2025 06:45:1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315598_250902000419515"/>
    <s v="250902000333055"/>
    <n v="50000"/>
    <n v="0"/>
    <n v="50000"/>
    <s v="Thành công"/>
    <s v="Cà Phê Muối Chú Long - Đội Cấn - Thanh toán đơn hàng #250902_1756770315598_250902000419515 - BUI THANH TRANG Chuyen tien.CT tu 8820829738 BUI THANH TRANG  tai BIDV"/>
    <s v="BIDV"/>
    <m/>
    <s v=""/>
    <n v="0"/>
    <n v="0"/>
  </r>
  <r>
    <n v="665"/>
    <s v="02-09-2025 06:37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853539_250902000407588"/>
    <s v="250902000321466"/>
    <n v="40000"/>
    <n v="0"/>
    <n v="40000"/>
    <s v="Thành công"/>
    <s v="Cà Phê Muối Chú Long - Tôn Đức Thắng - Thanh toán đơn hàng #250902_1756769853539_250902000407588 - QR - TRAN BA CONG chuyen tien.CT tu 107877999931 TRAN BA CONG tai Vietin"/>
    <s v="VTB"/>
    <m/>
    <s v=""/>
    <n v="0"/>
    <n v="0"/>
  </r>
  <r>
    <n v="666"/>
    <s v="02-09-2025 06:3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812722_250902000409390"/>
    <s v="250902000328895"/>
    <n v="20000"/>
    <n v="0"/>
    <n v="20000"/>
    <s v="Thành công"/>
    <s v="Cà Phê Muối Chú Long - Đội Cấn - Thanh toán đơn hàng #250902_1756769812722_250902000409390 - NGUYEN QUANG VIET chuyen tien FT252463****8975.CT tu 190315****0018 VND-TGTT-NGUYEN QUANG VIET tai TCB"/>
    <s v="TCB"/>
    <m/>
    <s v=""/>
    <n v="0"/>
    <n v="0"/>
  </r>
  <r>
    <n v="667"/>
    <s v="02-09-2025 06:34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644761_250902000400817"/>
    <s v="250902000328314"/>
    <n v="25000"/>
    <n v="0"/>
    <n v="25000"/>
    <s v="Thành công"/>
    <s v="Cà Phê Muối Chú Long - Đội Cấn - Thanh toán đơn hàng #250902_1756769644761_250902000400817 - NGUYEN QUANG VIET chuyen tien FT252460****6029.CT tu 190315****0018 VND-TGTT-NGUYEN QUANG VIET tai TCB"/>
    <s v="TCB"/>
    <m/>
    <s v=""/>
    <n v="0"/>
    <n v="0"/>
  </r>
  <r>
    <n v="668"/>
    <s v="02-09-2025 06:34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643183_250902000403747"/>
    <s v="250902000320737"/>
    <n v="25000"/>
    <n v="0"/>
    <n v="25000"/>
    <s v="Thành công"/>
    <s v="Cà Phê Muối Chú Long - Đội Cấn - Thanh toán đơn hàng #250902_1756769643183_250902000403747 - caffe.CT tu 100714*****3080 TRAN VAN CHAT tai EIB"/>
    <s v="EIB"/>
    <m/>
    <s v=""/>
    <n v="0"/>
    <n v="0"/>
  </r>
  <r>
    <n v="669"/>
    <s v="02-09-2025 06:33:5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630576_250902000399836"/>
    <s v="250902000322543"/>
    <n v="50000"/>
    <n v="0"/>
    <n v="50000"/>
    <s v="Thành công"/>
    <s v="Cà Phê Muối Chú Long - Tôn Đức Thắng - Thanh toán đơn hàng #250902_1756769630576_250902000399836"/>
    <s v="VCB"/>
    <m/>
    <s v=""/>
    <n v="0"/>
    <n v="0"/>
  </r>
  <r>
    <n v="670"/>
    <s v="02-09-2025 06:32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547331_250902000400447"/>
    <s v="250902000328007"/>
    <n v="20000"/>
    <n v="0"/>
    <n v="20000"/>
    <s v="Thành công"/>
    <s v="Cà Phê Muối Chú Long - Tôn Đức Thắng - Thanh toán đơn hàng #250902_1756769547331_250902000400447 - Chanh FT252465****0467.CT tu 111238****6010 VND-TGTT-TRAN LE QUY QUANG tai TCB"/>
    <s v="TCB"/>
    <m/>
    <s v=""/>
    <n v="0"/>
    <n v="0"/>
  </r>
  <r>
    <n v="671"/>
    <s v="02-09-2025 06:28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301459_250902000395548"/>
    <s v="250902000313465"/>
    <n v="18000"/>
    <n v="0"/>
    <n v="18000"/>
    <s v="Thành công"/>
    <s v="Cà Phê Muối Chú Long - Tôn Đức Thắng - Thanh toán đơn hàng #250902_1756769301459_250902000395548 - QR - LE THUY DUNG Chuyen tien.CT tu 103872734530 LE THUY DUNG tai Vietin"/>
    <s v="VTB"/>
    <m/>
    <s v=""/>
    <n v="0"/>
    <n v="0"/>
  </r>
  <r>
    <n v="672"/>
    <s v="02-09-2025 06:25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126532_250902000389947"/>
    <s v="250902000314743"/>
    <n v="38000"/>
    <n v="0"/>
    <n v="38000"/>
    <s v="Thành công"/>
    <s v="Cà Phê Muối Chú Long - Tôn Đức Thắng - Thanh toán đơn hàng #250902_1756769126532_250902000389947 - BUI THI TU chuyen tien FT252464****2712.CT tu 190201****5016 VND-TGTT-BUI THI TU tai TCB"/>
    <s v="TCB"/>
    <m/>
    <s v=""/>
    <n v="0"/>
    <n v="0"/>
  </r>
  <r>
    <n v="673"/>
    <s v="02-09-2025 06:20:3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8834716_250902000386024"/>
    <s v="250902000299620"/>
    <n v="25000"/>
    <n v="0"/>
    <n v="25000"/>
    <s v="Thành công"/>
    <s v="Cà Phê Muối Chú Long - Thuận An - Thanh toán đơn hàng #250902_1756768834716_250902000386024 - TRUONG THI THAO CHUYEN KHOAN-020925-06:20:34 930133.CT tu 11175927 TRUONG THI THAO tai ACB"/>
    <s v="ACB"/>
    <m/>
    <s v=""/>
    <n v="0"/>
    <n v="0"/>
  </r>
  <r>
    <n v="674"/>
    <s v="02-09-2025 06:18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695093_250902000381485"/>
    <s v="250902000295306"/>
    <n v="25000"/>
    <n v="0"/>
    <n v="25000"/>
    <s v="Thành công"/>
    <s v="Cà Phê Muối Chú Long - Tôn Đức Thắng - Thanh toán đơn hàng #250902_1756768695093_250902000381485 - NGUYEN HA GIANG SINH chuyen tien.CT tu 0973333416 MBBANK IBFT tai MB"/>
    <s v="MB"/>
    <m/>
    <s v=""/>
    <n v="0"/>
    <n v="0"/>
  </r>
  <r>
    <n v="675"/>
    <s v="02-09-2025 06:11:4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8301376_250902000373927"/>
    <s v="250902000287923"/>
    <n v="60000"/>
    <n v="0"/>
    <n v="60000"/>
    <s v="Thành công"/>
    <s v="Cà Phê Muối Chú Long - Thuận An - Thanh toán đơn hàng #250902_1756768301376_250902000373927 - NGUYEN THI TUYET ANH chuyen tien qua MoMo"/>
    <m/>
    <s v="Momo"/>
    <s v=""/>
    <n v="0"/>
    <n v="0"/>
  </r>
  <r>
    <n v="676"/>
    <s v="02-09-2025 06:11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271545_250902000373835"/>
    <s v="250902000285909"/>
    <n v="36000"/>
    <n v="0"/>
    <n v="36000"/>
    <s v="Thành công"/>
    <s v="Cà Phê Muối Chú Long - Tôn Đức Thắng - Thanh toán đơn hàng #250902_1756768271545_250902000373835 - NGUYEN DUC HAU chuyen tien.CT tu 22320062006 MBBANK IBFT tai MB"/>
    <s v="MB"/>
    <m/>
    <s v=""/>
    <n v="0"/>
    <n v="0"/>
  </r>
  <r>
    <n v="677"/>
    <s v="02-09-2025 06:07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064977_250902000371109"/>
    <s v="250902000289086"/>
    <n v="40000"/>
    <n v="0"/>
    <n v="40000"/>
    <s v="Thành công"/>
    <s v="Cà Phê Muối Chú Long - Tôn Đức Thắng - Thanh toán đơn hàng #250902_1756768064977_250902000371109 - TONG QUOC VUONG chuyen tien.CT tu 0777510949 MBBANK IBFT tai MB"/>
    <s v="MB"/>
    <m/>
    <s v=""/>
    <n v="0"/>
    <n v="0"/>
  </r>
  <r>
    <n v="678"/>
    <s v="02-09-2025 06:05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954046_250902000367754"/>
    <s v="250902000288802"/>
    <n v="36000"/>
    <n v="0"/>
    <n v="36000"/>
    <s v="Thành công"/>
    <s v="Cà Phê Muối Chú Long - Tôn Đức Thắng - Thanh toán đơn hàng #250902_1756767954046_250902000367754"/>
    <s v="VCB"/>
    <m/>
    <s v=""/>
    <n v="0"/>
    <n v="0"/>
  </r>
  <r>
    <n v="679"/>
    <s v="02-09-2025 06:01:1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7673161_250902000358833"/>
    <s v="250902000282276"/>
    <n v="120000"/>
    <n v="0"/>
    <n v="120000"/>
    <s v="Thành công"/>
    <s v="Cà Phê Muối Chú Long - Thuận An - Thanh toán đơn hàng #250902_1756767673161_250902000358833 - Ka Thanh Dung chuyen tien QR.CT tu 10001105187 KA THANH DUNG tai TPBank"/>
    <s v="TPB"/>
    <m/>
    <s v=""/>
    <n v="0"/>
    <n v="0"/>
  </r>
  <r>
    <n v="680"/>
    <s v="02-09-2025 06:00:0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605320_250902000356670"/>
    <s v="250902000280059"/>
    <n v="30000"/>
    <n v="0"/>
    <n v="30000"/>
    <s v="Thành công"/>
    <s v="Cà Phê Muối Chú Long - Tôn Đức Thắng - Thanh toán đơn hàng #250902_1756767605320_250902000356670"/>
    <s v="VCB"/>
    <m/>
    <s v=""/>
    <n v="0"/>
    <n v="0"/>
  </r>
  <r>
    <n v="681"/>
    <s v="02-09-2025 05:57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471754_250902000356392"/>
    <s v="250902000277438"/>
    <n v="25000"/>
    <n v="0"/>
    <n v="25000"/>
    <s v="Thành công"/>
    <s v="Cà Phê Muối Chú Long - Tôn Đức Thắng - Thanh toán đơn hàng #250902_1756767471754_250902000356392"/>
    <s v="VCB"/>
    <m/>
    <s v=""/>
    <n v="0"/>
    <n v="0"/>
  </r>
  <r>
    <n v="682"/>
    <s v="02-09-2025 05:57:3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7450583_250902000357336"/>
    <s v="250902000275431"/>
    <n v="30000"/>
    <n v="0"/>
    <n v="30000"/>
    <s v="Thành công"/>
    <s v="Cà Phê Muối Chú Long - Thuận An - Thanh toán đơn hàng #250902_1756767450583_250902000357336 - HO MINH NGOC chuyen tien qua MoMo"/>
    <m/>
    <s v="Momo"/>
    <s v=""/>
    <n v="0"/>
    <n v="0"/>
  </r>
  <r>
    <n v="683"/>
    <s v="02-09-2025 05:52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133599_250902000353612"/>
    <s v="250902000276966"/>
    <n v="36000"/>
    <n v="0"/>
    <n v="36000"/>
    <s v="Thành công"/>
    <s v="Cà Phê Muối Chú Long - Tôn Đức Thắng - Thanh toán đơn hàng #250902_1756767133599_250902000353612 - PHAM THI TRANG chuyen tien.CT tu 311220007979 MBBANK IBFT tai MB"/>
    <s v="MB"/>
    <m/>
    <s v=""/>
    <n v="0"/>
    <n v="0"/>
  </r>
  <r>
    <n v="684"/>
    <s v="02-09-2025 05:44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6650834_250902000347692"/>
    <s v="250902000272431"/>
    <n v="36000"/>
    <n v="0"/>
    <n v="36000"/>
    <s v="Thành công"/>
    <s v="Cà Phê Muối Chú Long - Tôn Đức Thắng - Thanh toán đơn hàng #250902_1756766650834_250902000347692 - LE VAN LINH chuyen tien FT252468****7573.CT tu 190365****3010 VND-TGTT-LE VAN LINH tai TCB"/>
    <s v="TCB"/>
    <m/>
    <s v=""/>
    <n v="0"/>
    <n v="0"/>
  </r>
  <r>
    <n v="685"/>
    <s v="02-09-2025 05:38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335796_250902000347143"/>
    <s v="250902000274020"/>
    <n v="25000"/>
    <n v="0"/>
    <n v="25000"/>
    <s v="Thành công"/>
    <s v="Cà Phê Muối Chú Long - Đội Cấn - Thanh toán đơn hàng #250902_1756766335796_250902000347143 - Mai Anh Duc chuyen tien QR.CT tu 03055669999 MAI ANH DUC tai TPBank"/>
    <s v="TPB"/>
    <m/>
    <s v=""/>
    <n v="0"/>
    <n v="0"/>
  </r>
  <r>
    <n v="686"/>
    <s v="02-09-2025 05:38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294566_250902000345155"/>
    <s v="250902000267901"/>
    <n v="40000"/>
    <n v="0"/>
    <n v="40000"/>
    <s v="Thành công"/>
    <s v="Cà Phê Muối Chú Long - Đội Cấn - Thanh toán đơn hàng #250902_1756766294566_250902000345155"/>
    <s v="VCB"/>
    <m/>
    <s v=""/>
    <n v="0"/>
    <n v="0"/>
  </r>
  <r>
    <n v="687"/>
    <s v="02-09-2025 05:36:2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184329_250902000342846"/>
    <s v="250902000265873"/>
    <n v="40000"/>
    <n v="0"/>
    <n v="40000"/>
    <s v="Thành công"/>
    <s v="Cà Phê Muối Chú Long - Đội Cấn - Thanh toán đơn hàng #250902_1756766184329_250902000342846"/>
    <s v="VCB"/>
    <m/>
    <s v=""/>
    <n v="0"/>
    <n v="0"/>
  </r>
  <r>
    <n v="688"/>
    <s v="02-09-2025 05:32:13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65933151_250902000343439"/>
    <s v="250902000265596"/>
    <n v="25000"/>
    <n v="0"/>
    <n v="25000"/>
    <s v="Thành công"/>
    <s v="Cà Phê Muối Chú Long - Tân An - Thanh toán đơn hàng #250902_1756765933151_250902000343439 - "/>
    <m/>
    <s v="Momo"/>
    <s v=""/>
    <n v="0"/>
    <n v="0"/>
  </r>
  <r>
    <n v="689"/>
    <s v="02-09-2025 04:47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3263002_250902000316327"/>
    <s v="250902000248647"/>
    <n v="80000"/>
    <n v="0"/>
    <n v="80000"/>
    <s v="Thành công"/>
    <s v="Cà Phê Muối Chú Long - Đội Cấn - Thanh toán đơn hàng #250902_1756763263002_250902000316327 - Le Quoc Toan chuyen tien tu ViettelMoney.CT tu 970422*********8997 MBBANK IBFT tai MB"/>
    <s v="MB"/>
    <m/>
    <s v=""/>
    <n v="0"/>
    <n v="0"/>
  </r>
  <r>
    <n v="690"/>
    <s v="02-09-2025 04:00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0422549_250902000288832"/>
    <s v="250902000221585"/>
    <n v="126000"/>
    <n v="0"/>
    <n v="126000"/>
    <s v="Thành công"/>
    <s v="Cà Phê Muối Chú Long - Đội Cấn - Thanh toán đơn hàng #250902_1756760422549_250902000288832 - NGUYEN THI BICH DIEP chuyen tien.CT tu 0985588807 MBBANK IBFT tai MB"/>
    <s v="MB"/>
    <m/>
    <s v=""/>
    <n v="0"/>
    <n v="0"/>
  </r>
  <r>
    <n v="691"/>
    <s v="02-09-2025 03:50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850207_250902000282925"/>
    <s v="250902000223005"/>
    <n v="45000"/>
    <n v="0"/>
    <n v="45000"/>
    <s v="Thành công"/>
    <s v="Cà Phê Muối Chú Long - Đội Cấn - Thanh toán đơn hàng #250902_1756759850207_250902000282925 - NGUYEN MINH HIEU chuyen tien.CT tu 0343789138 MBBANK IBFT tai MB"/>
    <s v="MB"/>
    <m/>
    <s v=""/>
    <n v="0"/>
    <n v="0"/>
  </r>
  <r>
    <n v="692"/>
    <s v="02-09-2025 03:49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788263_250902000284022"/>
    <s v="250902000217139"/>
    <n v="18000"/>
    <n v="0"/>
    <n v="18000"/>
    <s v="Thành công"/>
    <s v="Cà Phê Muối Chú Long - Đội Cấn - Thanh toán đơn hàng #250902_1756759788263_250902000284022 - NGUYEN THI HUE chuyen tien FT252460****9517.CT tu 109217****5016 VND-TGTT-NGUYEN THI HUE tai TCB"/>
    <s v="TCB"/>
    <m/>
    <s v=""/>
    <n v="0"/>
    <n v="0"/>
  </r>
  <r>
    <n v="693"/>
    <s v="02-09-2025 03:47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639439_250902000283580"/>
    <s v="250902000222770"/>
    <n v="20000"/>
    <n v="0"/>
    <n v="20000"/>
    <s v="Thành công"/>
    <s v="Cà Phê Muối Chú Long - Đội Cấn - Thanh toán đơn hàng #250902_1756759639439_250902000283580 - LUU NGOC ANH chuyen tien.CT tu 0334541429 MBBANK IBFT tai MB"/>
    <s v="MB"/>
    <m/>
    <s v=""/>
    <n v="0"/>
    <n v="0"/>
  </r>
  <r>
    <n v="694"/>
    <s v="02-09-2025 03:41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282906_250902000282069"/>
    <s v="250902000214732"/>
    <n v="25000"/>
    <n v="0"/>
    <n v="25000"/>
    <s v="Thành công"/>
    <s v="Cà Phê Muối Chú Long - Đội Cấn - Thanh toán đơn hàng #250902_1756759282906_250902000282069 - TRAN LAN ANH Chuyen tien.CT tu 1251712732 TRAN LAN ANH  tai BIDV"/>
    <s v="BIDV"/>
    <m/>
    <s v=""/>
    <n v="0"/>
    <n v="0"/>
  </r>
  <r>
    <n v="695"/>
    <s v="02-09-2025 03:38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102986_250902000276800"/>
    <s v="250902000220253"/>
    <n v="40000"/>
    <n v="0"/>
    <n v="40000"/>
    <s v="Thành công"/>
    <s v="Cà Phê Muối Chú Long - Đội Cấn - Thanh toán đơn hàng #250902_1756759102986_250902000276800 - MBVCB.10763673853.954295.NGUYEN THI NGA chuyen tien.CT tu 010100***2957 NGUYEN THI NGA toi 99ZP25127M97855640 ZALOPAY_CA PHE MUOI CHU LONG tai BVBank"/>
    <s v="VCB"/>
    <m/>
    <s v=""/>
    <n v="0"/>
    <n v="0"/>
  </r>
  <r>
    <n v="696"/>
    <s v="02-09-2025 03:36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016051_250902000274717"/>
    <s v="250902000222147"/>
    <n v="125000"/>
    <n v="0"/>
    <n v="125000"/>
    <s v="Thành công"/>
    <s v="Cà Phê Muối Chú Long - Đội Cấn - Thanh toán đơn hàng #250902_1756759016051_250902000274717 - HOANG THI THU HUYEN Chuyen tien.CT tu 4510595390 HOANG THI THU HUYEN  tai BIDV"/>
    <s v="BIDV"/>
    <m/>
    <s v=""/>
    <n v="0"/>
    <n v="0"/>
  </r>
  <r>
    <n v="697"/>
    <s v="02-09-2025 03:32:1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8733594_250902000271854"/>
    <s v="250902000216045"/>
    <n v="25000"/>
    <n v="0"/>
    <n v="25000"/>
    <s v="Thành công"/>
    <s v="Cà Phê Muối Chú Long - Đội Cấn - Thanh toán đơn hàng #250902_1756758733594_250902000271854"/>
    <s v="VCB"/>
    <m/>
    <s v=""/>
    <n v="0"/>
    <n v="0"/>
  </r>
  <r>
    <n v="698"/>
    <s v="02-09-2025 03:26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8377308_250902000262687"/>
    <s v="250902000201766"/>
    <n v="25000"/>
    <n v="0"/>
    <n v="25000"/>
    <s v="Thành công"/>
    <s v="Cà Phê Muối Chú Long - Đội Cấn - Thanh toán đơn hàng #250902_1756758377308_250902000262687 - Nguyen Thi Thuy Hang chuyen tien QR.CT tu 04178347301 NGUYEN THI THUY HANG tai TPBank"/>
    <s v="TPB"/>
    <m/>
    <s v=""/>
    <n v="0"/>
    <n v="0"/>
  </r>
  <r>
    <n v="699"/>
    <s v="02-09-2025 02:51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6312500_250902000226546"/>
    <s v="250902000183148"/>
    <n v="45000"/>
    <n v="0"/>
    <n v="45000"/>
    <s v="Thành công"/>
    <s v="Cà Phê Muối Chú Long - Đội Cấn - Thanh toán đơn hàng #250902_1756756312500_250902000226546 - HOANG MANH TRI chuyen tien.CT tu 080608080208 MBBANK IBFT tai MB"/>
    <s v="MB"/>
    <m/>
    <s v=""/>
    <n v="0"/>
    <n v="0"/>
  </r>
  <r>
    <n v="700"/>
    <s v="02-09-2025 02:40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5648535_250902000220245"/>
    <s v="250902000174545"/>
    <n v="25000"/>
    <n v="0"/>
    <n v="25000"/>
    <s v="Thành công"/>
    <s v="Cà Phê Muối Chú Long - Đội Cấn - Thanh toán đơn hàng #250902_1756755648535_250902000220245 - PHAN THI THU PHUONG chuyen tien FT252462****6805.CT tu 190229****8011 VND-TGTT-PHAN THI THU PHUONG tai TCB"/>
    <s v="TCB"/>
    <m/>
    <s v=""/>
    <n v="0"/>
    <n v="0"/>
  </r>
  <r>
    <n v="701"/>
    <s v="02-09-2025 02:40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5601777_250902000219196"/>
    <s v="250902000174486"/>
    <n v="18000"/>
    <n v="0"/>
    <n v="18000"/>
    <s v="Thành công"/>
    <s v="Cà Phê Muối Chú Long - Đội Cấn - Thanh toán đơn hàng #250902_1756755601777_250902000219196 - TRAN DO THANH LONG chuyen tien.CT tu 0975485593 MBBANK IBFT tai MB"/>
    <s v="MB"/>
    <m/>
    <s v=""/>
    <n v="0"/>
    <n v="0"/>
  </r>
  <r>
    <n v="702"/>
    <s v="02-09-2025 02:24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650699_250902000209102"/>
    <s v="250902000168787"/>
    <n v="40000"/>
    <n v="0"/>
    <n v="40000"/>
    <s v="Thành công"/>
    <s v="Cà Phê Muối Chú Long - Đội Cấn - Thanh toán đơn hàng #250902_1756754650699_250902000209102 - LE MINH DUC chuyen tien qua MoMo"/>
    <m/>
    <s v="Momo"/>
    <s v=""/>
    <n v="0"/>
    <n v="0"/>
  </r>
  <r>
    <n v="703"/>
    <s v="02-09-2025 02:21:2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479934_250902000204660"/>
    <s v="250902000168534"/>
    <n v="20000"/>
    <n v="0"/>
    <n v="20000"/>
    <s v="Thành công"/>
    <s v="Cà Phê Muối Chú Long - Đội Cấn - Thanh toán đơn hàng #250902_1756754479934_250902000204660 - NGUYEN THI NGA Chuyen tien.CT tu 2610001102 NGUYEN THI NGA  tai BIDV"/>
    <s v="BIDV"/>
    <m/>
    <s v=""/>
    <n v="0"/>
    <n v="0"/>
  </r>
  <r>
    <n v="704"/>
    <s v="02-09-2025 02:19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382454_250902000202455"/>
    <s v="250902000166457"/>
    <n v="20000"/>
    <n v="0"/>
    <n v="20000"/>
    <s v="Thành công"/>
    <s v="Cà Phê Muối Chú Long - Đội Cấn - Thanh toán đơn hàng #250902_1756754382454_250902000202455 - NGUYEN KHANH HUYEN chuyen tien.CT tu 001711969999 MBBANK IBFT tai MB"/>
    <s v="MB"/>
    <m/>
    <s v=""/>
    <n v="0"/>
    <n v="0"/>
  </r>
  <r>
    <n v="705"/>
    <s v="02-09-2025 02:17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258796_250902000205092"/>
    <s v="250902000166272"/>
    <n v="50000"/>
    <n v="0"/>
    <n v="50000"/>
    <s v="Thành công"/>
    <s v="Cà Phê Muối Chú Long - Đội Cấn - Thanh toán đơn hàng #250902_1756754258796_250902000205092 - LE THI THUY HANG chuyen tien FT252468****5003.CT tu 190380****4011 VND-TGTT-LE THI THUY HANG tai TCB"/>
    <s v="TCB"/>
    <m/>
    <s v=""/>
    <n v="0"/>
    <n v="0"/>
  </r>
  <r>
    <n v="706"/>
    <s v="02-09-2025 01:43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2208627_250902000167005"/>
    <s v="250902000139009"/>
    <n v="54000"/>
    <n v="0"/>
    <n v="54000"/>
    <s v="Thành công"/>
    <s v="Cà Phê Muối Chú Long - Đội Cấn - Thanh toán đơn hàng #250902_1756752208627_250902000167005 - TRAN THAO QUYEN chuyen tien.CT tu 0961973644 MBBANK IBFT tai MB"/>
    <s v="MB"/>
    <m/>
    <s v=""/>
    <n v="0"/>
    <n v="0"/>
  </r>
  <r>
    <n v="707"/>
    <s v="02-09-2025 01:38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912241_250902000156837"/>
    <s v="250902000142373"/>
    <n v="20000"/>
    <n v="0"/>
    <n v="20000"/>
    <s v="Thành công"/>
    <s v="Cà Phê Muối Chú Long - Đội Cấn - Thanh toán đơn hàng #250902_1756751912241_250902000156837"/>
    <s v="VCB"/>
    <m/>
    <s v=""/>
    <n v="0"/>
    <n v="0"/>
  </r>
  <r>
    <n v="708"/>
    <s v="02-09-2025 01:3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812156_250902000152635"/>
    <s v="250902000136340"/>
    <n v="36000"/>
    <n v="0"/>
    <n v="36000"/>
    <s v="Thành công"/>
    <s v="Cà Phê Muối Chú Long - Đội Cấn - Thanh toán đơn hàng #250902_1756751812156_250902000152635 - Vu Ngoc Kien chuyen tien.CT tu 031010****2108 VU NGOC KIEN tai MSB"/>
    <s v="MSB"/>
    <m/>
    <s v=""/>
    <n v="0"/>
    <n v="0"/>
  </r>
  <r>
    <n v="709"/>
    <s v="02-09-2025 01:23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019570_250902000137563"/>
    <s v="250902000120780"/>
    <n v="36000"/>
    <n v="0"/>
    <n v="36000"/>
    <s v="Thành công"/>
    <s v="Cà Phê Muối Chú Long - Đội Cấn - Thanh toán đơn hàng #250902_1756751019570_250902000137563 - HAN TIEN TRUNG chuyen tien.CT tu 0762255686 MBBANK IBFT tai MB"/>
    <s v="MB"/>
    <m/>
    <s v=""/>
    <n v="0"/>
    <n v="0"/>
  </r>
  <r>
    <n v="710"/>
    <s v="02-09-2025 01:19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0796833_250902000130769"/>
    <s v="250902000120297"/>
    <n v="25000"/>
    <n v="0"/>
    <n v="25000"/>
    <s v="Thành công"/>
    <s v="Cà Phê Muối Chú Long - Đội Cấn - Thanh toán đơn hàng #250902_1756750796833_250902000130769 - PHAM THI VIET HUY chuyen tien.CT tu 297519848 PHAM THI VIET HUY tai VPBank"/>
    <s v="VPB"/>
    <m/>
    <s v=""/>
    <n v="0"/>
    <n v="0"/>
  </r>
  <r>
    <n v="711"/>
    <s v="02-09-2025 01:09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0156961_250902000118541"/>
    <s v="250902000116622"/>
    <n v="38000"/>
    <n v="0"/>
    <n v="38000"/>
    <s v="Thành công"/>
    <s v="Cà Phê Muối Chú Long - Đội Cấn - Thanh toán đơn hàng #250902_1756750156961_250902000118541 - BUI NHAT LINH chuyen tien.CT tu 822817****1005 MBBANK IBFT tai MB"/>
    <s v="MB"/>
    <m/>
    <s v=""/>
    <n v="0"/>
    <n v="0"/>
  </r>
  <r>
    <n v="712"/>
    <s v="02-09-2025 01:05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9914086_250902000114524"/>
    <s v="250902000116067"/>
    <n v="50000"/>
    <n v="0"/>
    <n v="50000"/>
    <s v="Thành công"/>
    <s v="Cà Phê Muối Chú Long - Đội Cấn - Thanh toán đơn hàng #250902_1756749914086_250902000114524 - NGUYEN NGOC NAM chuyen tien.CT tu 2812995698 MBBANK IBFT tai MB"/>
    <s v="MB"/>
    <m/>
    <s v=""/>
    <n v="0"/>
    <n v="0"/>
  </r>
  <r>
    <n v="713"/>
    <s v="02-09-2025 00:39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8352631_250902000076293"/>
    <s v="250902000092045"/>
    <n v="25000"/>
    <n v="0"/>
    <n v="25000"/>
    <s v="Thành công"/>
    <s v="Cà Phê Muối Chú Long - Đội Cấn - Thanh toán đơn hàng #250902_1756748352631_250902000076293 - VU THUY TIEN Chuyen tien.CT tu 8880582160 VU THUY TIEN  tai BIDV"/>
    <s v="BIDV"/>
    <m/>
    <s v=""/>
    <n v="0"/>
    <n v="0"/>
  </r>
  <r>
    <n v="714"/>
    <s v="02-09-2025 00:37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8228430_250902000073747"/>
    <s v="250902000077665"/>
    <n v="25000"/>
    <n v="0"/>
    <n v="25000"/>
    <s v="Thành công"/>
    <s v="Cà Phê Muối Chú Long - Đội Cấn - Thanh toán đơn hàng #250902_1756748228430_250902000073747 - VU THUY TIEN Chuyen tien.CT tu 8880582160 VU THUY TIEN  tai BIDV"/>
    <s v="BIDV"/>
    <m/>
    <s v=""/>
    <n v="0"/>
    <n v="0"/>
  </r>
  <r>
    <n v="715"/>
    <s v="02-09-2025 00:24:3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7476836_250902000052484"/>
    <s v="250902000063370"/>
    <n v="38000"/>
    <n v="0"/>
    <n v="38000"/>
    <s v="Thành công"/>
    <s v="Cà Phê Muối Chú Long - Đội Cấn - Thanh toán đơn hàng #250902_1756747476836_250902000052484"/>
    <s v="VCB"/>
    <m/>
    <s v=""/>
    <n v="0"/>
    <n v="0"/>
  </r>
  <r>
    <n v="716"/>
    <s v="02-09-2025 00:22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7329856_250902000048714"/>
    <s v="250902000060945"/>
    <n v="100000"/>
    <n v="0"/>
    <n v="100000"/>
    <s v="Thành công"/>
    <s v="Cà Phê Muối Chú Long - Đội Cấn - Thanh toán đơn hàng #250902_1756747329856_250902000048714 - QR - NGUYEN THI HUE chuyen tien.CT tu 107870599437 NGUYEN THI HUE tai Vietin"/>
    <s v="VTB"/>
    <m/>
    <s v=""/>
    <n v="0"/>
    <n v="0"/>
  </r>
  <r>
    <n v="717"/>
    <s v="02-09-2025 00:08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491172_250902000016943"/>
    <s v="250902000003930"/>
    <n v="15000"/>
    <n v="0"/>
    <n v="15000"/>
    <s v="Thành công"/>
    <s v="Cà Phê Muối Chú Long - Đội Cấn - Thanh toán đơn hàng #250902_1756746491172_250902000016943 - TRUONG THI MAI HUONG chuyen tien.CT tu 0934472254 MBBANK IBFT tai MB"/>
    <s v="MB"/>
    <m/>
    <s v=""/>
    <n v="0"/>
    <n v="0"/>
  </r>
  <r>
    <n v="718"/>
    <s v="02-09-2025 00:06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382112_250902000014271"/>
    <s v="250902000003496"/>
    <n v="75000"/>
    <n v="0"/>
    <n v="75000"/>
    <s v="Thành công"/>
    <s v="Cà Phê Muối Chú Long - Đội Cấn - Thanh toán đơn hàng #250902_1756746382112_250902000014271 - TRUONG THI MAI HUONG chuyen tien.CT tu 0934472254 MBBANK IBFT tai MB"/>
    <s v="MB"/>
    <m/>
    <s v=""/>
    <n v="0"/>
    <n v="0"/>
  </r>
  <r>
    <n v="719"/>
    <s v="02-09-2025 00:05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326218_250902000010919"/>
    <s v="250902000005261"/>
    <n v="250000"/>
    <n v="0"/>
    <n v="250000"/>
    <s v="Thành công"/>
    <s v="Cà Phê Muối Chú Long - Đội Cấn - Thanh toán đơn hàng #250902_1756746326218_250902000010919"/>
    <s v="VCB"/>
    <m/>
    <s v=""/>
    <n v="0"/>
    <n v="0"/>
  </r>
  <r>
    <n v="720"/>
    <s v="02-09-2025 00:03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222951_250902000009286"/>
    <s v="250902000002858"/>
    <n v="18000"/>
    <n v="0"/>
    <n v="18000"/>
    <s v="Thành công"/>
    <s v="Cà Phê Muối Chú Long - Đội Cấn - Thanh toán đơn hàng #250902_1756746222951_250902000009286 - DINH MINH THANH chuyen tien.CT tu 921681****2010 MBBANK IBFT tai MB"/>
    <s v="MB"/>
    <m/>
    <s v=""/>
    <n v="0"/>
    <n v="0"/>
  </r>
  <r>
    <m/>
    <m/>
    <m/>
    <m/>
    <m/>
    <m/>
    <m/>
    <x v="23"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0">
  <r>
    <n v="1"/>
    <s v="02/09/2025 21:16:13"/>
    <n v="737028754"/>
    <x v="0"/>
    <s v="CPMCL011"/>
    <s v="CPMCLONGKHAVANCAN 01"/>
    <s v="FT25245406343804"/>
    <s v=""/>
    <s v=""/>
    <s v="BP0001v0hmmq"/>
    <s v=""/>
    <s v="038xxxx129"/>
    <s v="DANG **** TAI"/>
    <s v="050324xx0305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21:16:13"/>
    <s v="THANH TOAN QR PAY"/>
    <s v="THANH TOAN QR PAY"/>
    <s v="00"/>
  </r>
  <r>
    <n v="2"/>
    <s v="02/09/2025 20:03:45"/>
    <n v="736941998"/>
    <x v="1"/>
    <s v="CPMCL049"/>
    <s v="CPMCL 1414 TL8 01"/>
    <s v="524513015739"/>
    <s v=""/>
    <s v=""/>
    <s v="524513015739"/>
    <s v=""/>
    <s v="084xxxx125"/>
    <s v="TRAN *** DINH"/>
    <s v="060034xx3581"/>
    <m/>
    <m/>
    <n v="20000"/>
    <n v="20000"/>
    <s v="1: \1\20000"/>
    <s v="CA PHE MUOI CHU LONG     HOCHIMINH    VN"/>
    <s v="SACOMBANK"/>
    <s v="Tài khoản nội địa"/>
    <m/>
    <s v="Thẻ nội địa/tài khoản ngân hàng"/>
    <s v="QR"/>
    <s v="QR-Offline"/>
    <s v="Không"/>
    <s v=""/>
    <s v=""/>
    <s v="Thành công"/>
    <s v="03/09/2025 20:03:45"/>
    <s v="CA PHE MUOI CHU LONG     HOCHIMINH    VN"/>
    <s v="CA PHE MUOI CHU LONG     HOCHIMINH    VN"/>
    <s v="00"/>
  </r>
  <r>
    <n v="3"/>
    <s v="02/09/2025 19:59:48"/>
    <n v="736936804"/>
    <x v="2"/>
    <s v="CPMCL008"/>
    <s v="CPMCHULONG BA RIA 01"/>
    <s v="FT25245260674107"/>
    <s v=""/>
    <s v=""/>
    <s v="FT25245260674107"/>
    <s v=""/>
    <s v="093xxxx916"/>
    <s v="0936700916"/>
    <s v="xxxxxxx199"/>
    <m/>
    <m/>
    <n v="50000"/>
    <n v="50000"/>
    <s v="1: \1\50000"/>
    <s v=""/>
    <s v="VPBANK"/>
    <s v="Tài khoản nội địa"/>
    <m/>
    <s v="Thẻ nội địa/tài khoản ngân hàng"/>
    <s v="QR"/>
    <s v="QR-Offline"/>
    <s v="Không"/>
    <s v=""/>
    <s v=""/>
    <s v="Thành công"/>
    <s v="03/09/2025 19:59:48"/>
    <s v=""/>
    <s v=""/>
    <s v="00"/>
  </r>
  <r>
    <n v="4"/>
    <s v="02/09/2025 19:10:59"/>
    <n v="736875815"/>
    <x v="1"/>
    <s v="CPMCL049"/>
    <s v="CPMCL 1414 TL8 01"/>
    <s v="883395225245191044793929"/>
    <s v=""/>
    <s v=""/>
    <s v="23731629704"/>
    <s v=""/>
    <s v="098xxxx594"/>
    <s v="TRAN **** ANH"/>
    <s v="xxxxxxx322"/>
    <m/>
    <m/>
    <n v="60000"/>
    <n v="60000"/>
    <s v="1: \1\6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9:10:59"/>
    <s v=""/>
    <s v=""/>
    <s v="00"/>
  </r>
  <r>
    <n v="5"/>
    <s v="02/09/2025 18:59:33"/>
    <n v="736862389"/>
    <x v="3"/>
    <s v="CPMCL004"/>
    <s v="CPMCHULONGVUNGTAU 01"/>
    <s v="271691767"/>
    <s v=""/>
    <s v=""/>
    <s v="380178"/>
    <s v=""/>
    <s v="032xxxx102"/>
    <s v="NGUYEN **** PHUC"/>
    <s v="172704xxxxx3564"/>
    <m/>
    <m/>
    <n v="40000"/>
    <n v="40000"/>
    <s v="1: \1\40000"/>
    <s v=""/>
    <s v="HDBANK"/>
    <s v="Tài khoản nội địa"/>
    <m/>
    <s v="Thẻ nội địa/tài khoản ngân hàng"/>
    <s v="QR"/>
    <s v="QR-Offline"/>
    <s v="Không"/>
    <s v=""/>
    <s v=""/>
    <s v="Thành công"/>
    <s v="03/09/2025 18:59:33"/>
    <s v=""/>
    <s v=""/>
    <s v="00"/>
  </r>
  <r>
    <n v="6"/>
    <s v="02/09/2025 18:29:11"/>
    <n v="736826921"/>
    <x v="4"/>
    <s v="CPMCL056"/>
    <s v="CPMCL BL 01"/>
    <s v="10770859694"/>
    <s v=""/>
    <s v=""/>
    <s v="75272"/>
    <s v=""/>
    <s v="093xxxx330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29:11"/>
    <s v=""/>
    <s v=""/>
    <s v="00"/>
  </r>
  <r>
    <n v="7"/>
    <s v="02/09/2025 18:13:52"/>
    <n v="736809168"/>
    <x v="3"/>
    <s v="CPMCL004"/>
    <s v="CPMCHULONGVUNGTAU 01"/>
    <s v="XTF5331001187945"/>
    <s v=""/>
    <s v=""/>
    <s v="TF250902218934812"/>
    <s v=""/>
    <s v="090xxxx221"/>
    <s v="THON **** OO"/>
    <s v="902170xxx1337"/>
    <m/>
    <m/>
    <n v="25000"/>
    <n v="25000"/>
    <s v="1: \1\25000"/>
    <s v=""/>
    <s v="TIMOBVB"/>
    <s v="Tài khoản nội địa"/>
    <m/>
    <s v="Thẻ nội địa/tài khoản ngân hàng"/>
    <s v="QR"/>
    <s v="QR-Offline"/>
    <s v="Không"/>
    <s v=""/>
    <s v=""/>
    <s v="Thành công"/>
    <s v="03/09/2025 18:13:52"/>
    <s v=""/>
    <s v=""/>
    <s v="00"/>
  </r>
  <r>
    <n v="8"/>
    <s v="02/09/2025 18:08:16"/>
    <n v="736802700"/>
    <x v="2"/>
    <s v="CPMCL008"/>
    <s v="CPMCHULONG BA RIA 01"/>
    <s v="10770605840"/>
    <s v=""/>
    <s v=""/>
    <s v="69823"/>
    <s v=""/>
    <s v="088xxxx679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08:16"/>
    <s v=""/>
    <s v=""/>
    <s v="00"/>
  </r>
  <r>
    <n v="9"/>
    <s v="02/09/2025 18:06:10"/>
    <n v="736800183"/>
    <x v="3"/>
    <s v="CPMCL004"/>
    <s v="CPMCHULONGVUNGTAU 01"/>
    <s v="10770589403"/>
    <s v=""/>
    <s v=""/>
    <s v="69228"/>
    <s v=""/>
    <s v="037xxxx69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06:10"/>
    <s v=""/>
    <s v=""/>
    <s v="00"/>
  </r>
  <r>
    <n v="10"/>
    <s v="02/09/2025 17:26:01"/>
    <n v="736754081"/>
    <x v="2"/>
    <s v="CPMCL008"/>
    <s v="CPMCHULONG BA RIA 01"/>
    <s v="18186285"/>
    <s v=""/>
    <s v=""/>
    <s v="18186285"/>
    <s v=""/>
    <s v="092xxxx303"/>
    <s v="IBMB"/>
    <s v="xxxxx85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17:26:01"/>
    <s v=""/>
    <s v=""/>
    <s v="00"/>
  </r>
  <r>
    <n v="11"/>
    <s v="02/09/2025 17:25:35"/>
    <n v="736753686"/>
    <x v="3"/>
    <s v="CPMCL004"/>
    <s v="CPMCHULONGVUNGTAU 01"/>
    <s v="FT25245498984690"/>
    <s v=""/>
    <s v=""/>
    <s v="BP0001uvqo1s"/>
    <s v=""/>
    <s v="097xxxx083"/>
    <s v="KIEU *** ***** HUE"/>
    <s v="xxxxxxx755"/>
    <m/>
    <m/>
    <n v="20000"/>
    <n v="20000"/>
    <s v="1: \1\2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7:25:35"/>
    <s v="THANH TOAN QR PAY"/>
    <s v="THANH TOAN QR PAY"/>
    <s v="00"/>
  </r>
  <r>
    <n v="12"/>
    <s v="02/09/2025 17:00:05"/>
    <n v="736724888"/>
    <x v="3"/>
    <s v="CPMCL004"/>
    <s v="CPMCHULONGVUNGTAU 01"/>
    <s v="10769730886"/>
    <s v=""/>
    <s v=""/>
    <s v="52084"/>
    <s v=""/>
    <s v="078xxxx64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7:00:05"/>
    <s v=""/>
    <s v=""/>
    <s v="00"/>
  </r>
  <r>
    <n v="13"/>
    <s v="02/09/2025 16:44:53"/>
    <n v="736708034"/>
    <x v="3"/>
    <s v="CPMCL004"/>
    <s v="CPMCHULONGVUNGTAU 01"/>
    <s v="FT25246648332047"/>
    <s v=""/>
    <s v=""/>
    <s v="164445978zOYvbSW"/>
    <s v=""/>
    <s v="000xxxx168"/>
    <s v="TRAN ***** PHONG"/>
    <s v="xxxxxx168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6:44:53"/>
    <s v=""/>
    <s v=""/>
    <s v="00"/>
  </r>
  <r>
    <n v="14"/>
    <s v="02/09/2025 16:21:54"/>
    <n v="736683255"/>
    <x v="5"/>
    <s v="CPMCL012"/>
    <s v="CPMCLONGLONGXUYEN 01"/>
    <s v="10769280671"/>
    <s v=""/>
    <s v=""/>
    <s v="42703"/>
    <s v=""/>
    <s v="076xxxx238"/>
    <s v="0000000000"/>
    <s v="xxxxxxx000"/>
    <m/>
    <m/>
    <n v="75000"/>
    <n v="75000"/>
    <s v="1: \1\7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6:21:54"/>
    <s v=""/>
    <s v=""/>
    <s v="00"/>
  </r>
  <r>
    <n v="15"/>
    <s v="02/09/2025 16:18:28"/>
    <n v="736679643"/>
    <x v="3"/>
    <s v="CPMCL004"/>
    <s v="CPMCHULONGVUNGTAU 01"/>
    <s v="10769245739"/>
    <s v=""/>
    <s v=""/>
    <s v="41939"/>
    <s v=""/>
    <s v="082xxxx118"/>
    <s v="0000000000"/>
    <s v="xxxxxxx000"/>
    <m/>
    <m/>
    <n v="40000"/>
    <n v="40000"/>
    <s v="1: \1\4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6:18:28"/>
    <s v=""/>
    <s v=""/>
    <s v="00"/>
  </r>
  <r>
    <n v="16"/>
    <s v="02/09/2025 16:17:42"/>
    <n v="736678857"/>
    <x v="3"/>
    <s v="CPMCL004"/>
    <s v="CPMCHULONGVUNGTAU 01"/>
    <s v="18184095"/>
    <s v=""/>
    <s v=""/>
    <s v="18184095"/>
    <s v=""/>
    <s v="089xxxx486"/>
    <s v="IBMB"/>
    <s v="xxxxxx569"/>
    <m/>
    <m/>
    <n v="54000"/>
    <n v="54000"/>
    <s v="1: \1\54000"/>
    <s v=""/>
    <s v="ACB"/>
    <s v="Tài khoản nội địa"/>
    <m/>
    <s v="Thẻ nội địa/tài khoản ngân hàng"/>
    <s v="QR"/>
    <s v="QR-Offline"/>
    <s v="Không"/>
    <s v=""/>
    <s v=""/>
    <s v="Thành công"/>
    <s v="03/09/2025 16:17:42"/>
    <s v=""/>
    <s v=""/>
    <s v="00"/>
  </r>
  <r>
    <n v="17"/>
    <s v="02/09/2025 16:16:34"/>
    <n v="736677724"/>
    <x v="1"/>
    <s v="CPMCL049"/>
    <s v="CPMCL 1414 TL8 01"/>
    <s v="FT25246545437307"/>
    <s v=""/>
    <s v=""/>
    <s v="161626623kgIABPO"/>
    <s v=""/>
    <s v="000xxxx852"/>
    <s v="NGUYEN *** ***** VY"/>
    <s v="xxxxxxx002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6:16:34"/>
    <s v=""/>
    <s v=""/>
    <s v="00"/>
  </r>
  <r>
    <n v="18"/>
    <s v="02/09/2025 16:11:59"/>
    <n v="736672971"/>
    <x v="4"/>
    <s v="CPMCL056"/>
    <s v="CPMCL BL 01"/>
    <s v="266228525245161148839440"/>
    <s v=""/>
    <s v=""/>
    <s v="23730382863"/>
    <s v=""/>
    <s v="090xxxx180"/>
    <s v="LOI **** THANH"/>
    <s v="xxxxxxx285"/>
    <m/>
    <m/>
    <n v="98000"/>
    <n v="98000"/>
    <s v="1: \1\98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6:11:59"/>
    <s v=""/>
    <s v=""/>
    <s v="00"/>
  </r>
  <r>
    <n v="19"/>
    <s v="02/09/2025 15:53:03"/>
    <n v="736652958"/>
    <x v="3"/>
    <s v="CPMCL004"/>
    <s v="CPMCHULONGVUNGTAU 01"/>
    <s v="60160199000000154657153"/>
    <s v=""/>
    <s v=""/>
    <s v="000000154657153"/>
    <s v=""/>
    <s v="090xxxx444"/>
    <s v="NGUYEN **** HAO"/>
    <s v="109878xx5166"/>
    <m/>
    <m/>
    <n v="50000"/>
    <n v="50000"/>
    <s v="1: \1\5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5:53:03"/>
    <s v=""/>
    <s v=""/>
    <s v="00"/>
  </r>
  <r>
    <n v="20"/>
    <s v="02/09/2025 15:50:20"/>
    <n v="736650061"/>
    <x v="4"/>
    <s v="CPMCL056"/>
    <s v="CPMCL BL 01"/>
    <s v="256898733"/>
    <s v=""/>
    <s v=""/>
    <s v="256898733"/>
    <s v=""/>
    <s v="077xxxx196"/>
    <s v="NGUYEN *** ****** NHI"/>
    <s v="200666xx8888"/>
    <m/>
    <m/>
    <n v="25000"/>
    <n v="25000"/>
    <s v="1: \1\25000"/>
    <s v=""/>
    <s v="SHB"/>
    <s v="Tài khoản nội địa"/>
    <m/>
    <s v="Thẻ nội địa/tài khoản ngân hàng"/>
    <s v="QR"/>
    <s v="QR-Offline"/>
    <s v="Không"/>
    <s v=""/>
    <s v=""/>
    <s v="Thành công"/>
    <s v="03/09/2025 15:50:20"/>
    <s v=""/>
    <s v=""/>
    <s v="00"/>
  </r>
  <r>
    <n v="21"/>
    <s v="02/09/2025 15:36:29"/>
    <n v="736636031"/>
    <x v="5"/>
    <s v="CPMCL012"/>
    <s v="CPMCLONGLONGXUYEN 01"/>
    <s v="10768797222"/>
    <s v=""/>
    <s v=""/>
    <s v="32049"/>
    <s v=""/>
    <s v="037xxxx906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5:36:29"/>
    <s v=""/>
    <s v=""/>
    <s v="00"/>
  </r>
  <r>
    <n v="22"/>
    <s v="02/09/2025 15:33:31"/>
    <n v="736632892"/>
    <x v="5"/>
    <s v="CPMCL012"/>
    <s v="CPMCLONGLONGXUYEN 01"/>
    <s v="215CTMB252460220"/>
    <s v=""/>
    <s v=""/>
    <s v="215CTMB252460220"/>
    <s v=""/>
    <s v="144xxxx711"/>
    <s v="LE ****** **** THAI"/>
    <s v="*****7x1201"/>
    <m/>
    <m/>
    <n v="50000"/>
    <n v="50000"/>
    <s v="1: \1\50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5:33:31"/>
    <s v=""/>
    <s v=""/>
    <s v="00"/>
  </r>
  <r>
    <n v="23"/>
    <s v="02/09/2025 15:20:37"/>
    <n v="736619835"/>
    <x v="3"/>
    <s v="CPMCL004"/>
    <s v="CPMCHULONGVUNGTAU 01"/>
    <s v="FT25246525070013"/>
    <s v=""/>
    <s v=""/>
    <s v="152032653IBw2KUY"/>
    <s v=""/>
    <s v="000xxxx051"/>
    <s v="NGUYEN ***** **** HUNG"/>
    <s v="xxxxxxx707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5:20:37"/>
    <s v=""/>
    <s v=""/>
    <s v="00"/>
  </r>
  <r>
    <n v="24"/>
    <s v="02/09/2025 15:15:11"/>
    <n v="736614300"/>
    <x v="3"/>
    <s v="CPMCL004"/>
    <s v="CPMCHULONGVUNGTAU 01"/>
    <s v="550CTMB252460189"/>
    <s v=""/>
    <s v=""/>
    <s v="550CTMB252460189"/>
    <s v=""/>
    <s v="100xxxx811"/>
    <s v="HUA **** *** AN"/>
    <s v="*****0x2297"/>
    <m/>
    <m/>
    <n v="43000"/>
    <n v="43000"/>
    <s v="1: \1\43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5:15:11"/>
    <s v=""/>
    <s v=""/>
    <s v="00"/>
  </r>
  <r>
    <n v="25"/>
    <s v="02/09/2025 14:39:23"/>
    <n v="736579114"/>
    <x v="2"/>
    <s v="CPMCL008"/>
    <s v="CPMCHULONG BA RIA 01"/>
    <s v="FT25245814446520"/>
    <s v=""/>
    <s v=""/>
    <s v="BP0001uvd5de"/>
    <s v=""/>
    <s v="034xxxx958"/>
    <s v="NGUYEN *** LAM"/>
    <s v="xxxxxxx958"/>
    <m/>
    <m/>
    <n v="8000"/>
    <n v="8000"/>
    <s v="1: \1\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4:39:23"/>
    <s v="THANH TOAN QR PAY"/>
    <s v="THANH TOAN QR PAY"/>
    <s v="00"/>
  </r>
  <r>
    <n v="26"/>
    <s v="02/09/2025 14:24:08"/>
    <n v="736563658"/>
    <x v="3"/>
    <s v="CPMCL004"/>
    <s v="CPMCHULONGVUNGTAU 01"/>
    <s v="60160199000000154641829"/>
    <s v=""/>
    <s v=""/>
    <s v="000000154641829"/>
    <s v=""/>
    <s v="090xxxx986"/>
    <s v="NGUYEN ***** THANG"/>
    <s v="102877xx3790"/>
    <m/>
    <m/>
    <n v="50000"/>
    <n v="50000"/>
    <s v="1: \1\50000"/>
    <s v="chu long - linh"/>
    <s v="VIETINBANK"/>
    <s v="Tài khoản nội địa"/>
    <m/>
    <s v="Thẻ nội địa/tài khoản ngân hàng"/>
    <s v="QR"/>
    <s v="QR-Offline"/>
    <s v="Không"/>
    <s v=""/>
    <s v=""/>
    <s v="Thành công"/>
    <s v="03/09/2025 14:24:08"/>
    <s v="chu long - linh"/>
    <s v="chu long - linh"/>
    <s v="00"/>
  </r>
  <r>
    <n v="27"/>
    <s v="02/09/2025 13:51:54"/>
    <n v="736532146"/>
    <x v="3"/>
    <s v="CPMCL004"/>
    <s v="CPMCHULONGVUNGTAU 01"/>
    <s v="10767874780"/>
    <s v=""/>
    <s v=""/>
    <s v="9582"/>
    <s v=""/>
    <s v="039xxxx806"/>
    <s v="0000000000"/>
    <s v="xxxxxxx000"/>
    <m/>
    <m/>
    <n v="72000"/>
    <n v="72000"/>
    <s v="1: \1\72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3:51:54"/>
    <s v=""/>
    <s v=""/>
    <s v="00"/>
  </r>
  <r>
    <n v="28"/>
    <s v="02/09/2025 13:05:20"/>
    <n v="736485417"/>
    <x v="4"/>
    <s v="CPMCL056"/>
    <s v="CPMCL BL 01"/>
    <s v="FT25246648794197"/>
    <s v=""/>
    <s v=""/>
    <s v="1305097724CYKInS"/>
    <s v=""/>
    <s v="000xxxx991"/>
    <s v="NGUYEN ****** THUY"/>
    <s v="190700xxxx0011"/>
    <m/>
    <m/>
    <n v="98000"/>
    <n v="98000"/>
    <s v="1: \1\9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3:05:20"/>
    <s v=""/>
    <s v=""/>
    <s v="00"/>
  </r>
  <r>
    <n v="29"/>
    <s v="02/09/2025 13:05:14"/>
    <n v="736485271"/>
    <x v="3"/>
    <s v="CPMCL004"/>
    <s v="CPMCHULONGVUNGTAU 01"/>
    <s v="60160199000000154629814"/>
    <s v=""/>
    <s v=""/>
    <s v="000000154629814"/>
    <s v=""/>
    <s v="085xxxx768"/>
    <s v="LE **** DAT"/>
    <s v="101884xx5819"/>
    <m/>
    <m/>
    <n v="43000"/>
    <n v="43000"/>
    <s v="1: \1\43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3:05:14"/>
    <s v=""/>
    <s v=""/>
    <s v="00"/>
  </r>
  <r>
    <n v="30"/>
    <s v="02/09/2025 12:52:27"/>
    <n v="736472350"/>
    <x v="2"/>
    <s v="CPMCL008"/>
    <s v="CPMCHULONG BA RIA 01"/>
    <s v="FT25246MZ1JX"/>
    <s v=""/>
    <s v=""/>
    <s v="FT25246MZ1JX"/>
    <s v=""/>
    <s v="090xxxx346"/>
    <s v="khanhtrang1219"/>
    <s v="xxxxxxx346"/>
    <m/>
    <m/>
    <n v="25000"/>
    <n v="25000"/>
    <s v="1: \1\25000"/>
    <s v="Thanh toan QR Code"/>
    <s v="OCB"/>
    <s v="Tài khoản nội địa"/>
    <m/>
    <s v="Thẻ nội địa/tài khoản ngân hàng"/>
    <s v="QR"/>
    <s v="QR-Offline"/>
    <s v="Không"/>
    <s v=""/>
    <s v=""/>
    <s v="Thành công"/>
    <s v="03/09/2025 12:52:27"/>
    <s v="Thanh toan QR Code"/>
    <s v="Thanh toan QR Code"/>
    <s v="00"/>
  </r>
  <r>
    <n v="31"/>
    <s v="02/09/2025 12:51:35"/>
    <n v="736471441"/>
    <x v="3"/>
    <s v="CPMCL004"/>
    <s v="CPMCHULONGVUNGTAU 01"/>
    <s v="10767389370"/>
    <s v=""/>
    <s v=""/>
    <s v="96654"/>
    <s v=""/>
    <s v="036xxxx949"/>
    <s v="0000000000"/>
    <s v="xxxxxxx000"/>
    <m/>
    <m/>
    <n v="36000"/>
    <n v="36000"/>
    <s v="1: \1\3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2:51:35"/>
    <s v=""/>
    <s v=""/>
    <s v="00"/>
  </r>
  <r>
    <n v="32"/>
    <s v="02/09/2025 12:32:53"/>
    <n v="736451394"/>
    <x v="3"/>
    <s v="CPMCL004"/>
    <s v="CPMCHULONGVUNGTAU 01"/>
    <s v="872697925245123245939239"/>
    <s v=""/>
    <s v=""/>
    <s v="23729321372"/>
    <s v=""/>
    <s v="032xxxx663"/>
    <s v="LE *** LIEN"/>
    <s v="xxxxxxx585"/>
    <m/>
    <m/>
    <n v="120000"/>
    <n v="120000"/>
    <s v="1: \1\12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2:32:53"/>
    <s v=""/>
    <s v=""/>
    <s v="00"/>
  </r>
  <r>
    <n v="33"/>
    <s v="02/09/2025 12:30:11"/>
    <n v="736448475"/>
    <x v="3"/>
    <s v="CPMCL004"/>
    <s v="CPMCHULONGVUNGTAU 01"/>
    <s v="FT25246742797202"/>
    <s v=""/>
    <s v=""/>
    <s v="122957347HdRdVqX"/>
    <s v=""/>
    <s v="000xxxx262"/>
    <s v="NGUYEN **** ***** VI"/>
    <s v="190300xxxx0011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30:11"/>
    <s v=""/>
    <s v=""/>
    <s v="00"/>
  </r>
  <r>
    <n v="34"/>
    <s v="02/09/2025 12:07:08"/>
    <n v="736422808"/>
    <x v="3"/>
    <s v="CPMCL004"/>
    <s v="CPMCHULONGVUNGTAU 01"/>
    <s v="FT25246033099008"/>
    <s v=""/>
    <s v=""/>
    <s v="120659532blAVEP4"/>
    <s v=""/>
    <s v="000xxxx913"/>
    <s v="NGUYEN ****** HAI"/>
    <s v="190300xxxx0011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07:08"/>
    <s v=""/>
    <s v=""/>
    <s v="00"/>
  </r>
  <r>
    <n v="35"/>
    <s v="02/09/2025 12:03:47"/>
    <n v="736419148"/>
    <x v="4"/>
    <s v="CPMCL056"/>
    <s v="CPMCL BL 01"/>
    <s v="FT25246104913727"/>
    <s v=""/>
    <s v=""/>
    <s v="120328729tBqpAQX"/>
    <s v=""/>
    <s v="000xxxx128"/>
    <s v="LY *** HAN"/>
    <s v="xxxxxxx008"/>
    <m/>
    <m/>
    <n v="68000"/>
    <n v="68000"/>
    <s v="1: \1\6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03:47"/>
    <s v=""/>
    <s v=""/>
    <s v="00"/>
  </r>
  <r>
    <n v="36"/>
    <s v="02/09/2025 12:03:03"/>
    <n v="736418268"/>
    <x v="4"/>
    <s v="CPMCL056"/>
    <s v="CPMCL BL 01"/>
    <s v="2025090203209021"/>
    <s v=""/>
    <s v=""/>
    <s v="233978"/>
    <s v=""/>
    <s v="035xxxx857"/>
    <m/>
    <s v="xxxxxxx857"/>
    <m/>
    <m/>
    <n v="40000"/>
    <n v="40000"/>
    <s v="1: \1\40000"/>
    <s v="NGUYEN DANG HUU THINH thanh toan QRCODE tai CA PHE MUOI CHU LONG"/>
    <s v="VIB"/>
    <s v="Tài khoản nội địa"/>
    <m/>
    <s v="Thẻ nội địa/tài khoản ngân hàng"/>
    <s v="QR"/>
    <s v="QR-Offline"/>
    <s v="Không"/>
    <s v=""/>
    <s v=""/>
    <s v="Thành công"/>
    <s v="03/09/2025 12:03:03"/>
    <s v="NGUYEN DANG HUU THINH thanh toan QRCODE tai CA PHE MUOI CHU LONG"/>
    <s v="NGUYEN DANG HUU THINH thanh toan QRCODE tai CA PHE MUOI CHU LONG"/>
    <s v="00"/>
  </r>
  <r>
    <n v="37"/>
    <s v="02/09/2025 11:41:35"/>
    <n v="736394063"/>
    <x v="2"/>
    <s v="CPMCL008"/>
    <s v="CPMCHULONG BA RIA 01"/>
    <s v="60160199000000154615794"/>
    <s v=""/>
    <s v=""/>
    <s v="000000154615794"/>
    <s v=""/>
    <s v="089xxxx257"/>
    <s v="NGUYEN * NHI"/>
    <s v="104003xx9720"/>
    <m/>
    <m/>
    <n v="25000"/>
    <n v="25000"/>
    <s v="1: \1\25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1:41:35"/>
    <s v=""/>
    <s v=""/>
    <s v="00"/>
  </r>
  <r>
    <n v="38"/>
    <s v="02/09/2025 11:26:24"/>
    <n v="736376260"/>
    <x v="3"/>
    <s v="CPMCL004"/>
    <s v="CPMCHULONGVUNGTAU 01"/>
    <s v="60160199000000154612861"/>
    <s v=""/>
    <s v=""/>
    <s v="000000154612861"/>
    <s v=""/>
    <s v="078xxxx293"/>
    <s v="NGUYEN *** HUYEN"/>
    <s v="101875xx9502"/>
    <m/>
    <m/>
    <n v="43000"/>
    <n v="43000"/>
    <s v="1: \1\43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1:26:24"/>
    <s v=""/>
    <s v=""/>
    <s v="00"/>
  </r>
  <r>
    <n v="39"/>
    <s v="02/09/2025 11:21:19"/>
    <n v="736370094"/>
    <x v="3"/>
    <s v="CPMCL004"/>
    <s v="CPMCHULONGVUNGTAU 01"/>
    <s v="10766552501"/>
    <s v=""/>
    <s v=""/>
    <s v="74828"/>
    <s v=""/>
    <s v="090xxxx277"/>
    <s v="0000000000"/>
    <s v="xxxxxxx000"/>
    <m/>
    <m/>
    <n v="43000"/>
    <n v="43000"/>
    <s v="1: \1\43000"/>
    <s v="cafe chu long"/>
    <s v="VIETCOMBANK"/>
    <s v="Tài khoản nội địa"/>
    <m/>
    <s v="Thẻ nội địa/tài khoản ngân hàng"/>
    <s v="QR"/>
    <s v="QR-Offline"/>
    <s v="Không"/>
    <s v=""/>
    <s v=""/>
    <s v="Thành công"/>
    <s v="03/09/2025 11:21:19"/>
    <s v="cafe chu long"/>
    <s v="cafe chu long"/>
    <s v="00"/>
  </r>
  <r>
    <n v="40"/>
    <s v="02/09/2025 11:10:55"/>
    <n v="736357752"/>
    <x v="3"/>
    <s v="CPMCL004"/>
    <s v="CPMCHULONGVUNGTAU 01"/>
    <s v="FT25245335600259"/>
    <s v=""/>
    <s v=""/>
    <s v="BP0001uusogq"/>
    <s v=""/>
    <s v="091xxxx163"/>
    <s v="HUYNH **** ANH"/>
    <s v="xxxxxxx163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1:10:55"/>
    <s v="THANH TOAN QR PAY"/>
    <s v="THANH TOAN QR PAY"/>
    <s v="00"/>
  </r>
  <r>
    <n v="41"/>
    <s v="02/09/2025 11:08:01"/>
    <n v="736354348"/>
    <x v="3"/>
    <s v="CPMCL004"/>
    <s v="CPMCHULONGVUNGTAU 01"/>
    <s v="FT25245248889100"/>
    <s v=""/>
    <s v=""/>
    <s v="BP0001uusfuo"/>
    <s v=""/>
    <s v="088xxxx125"/>
    <s v="MAI ****** *** TAI"/>
    <s v="xxxxxxx125"/>
    <m/>
    <m/>
    <n v="85000"/>
    <n v="85000"/>
    <s v="1: \1\8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1:08:01"/>
    <s v="THANH TOAN QR PAY"/>
    <s v="THANH TOAN QR PAY"/>
    <s v="00"/>
  </r>
  <r>
    <n v="42"/>
    <s v="02/09/2025 11:07:08"/>
    <n v="736353302"/>
    <x v="0"/>
    <s v="CPMCL011"/>
    <s v="CPMCLONGKHAVANCAN 01"/>
    <s v="386991425245110640619670"/>
    <s v=""/>
    <s v=""/>
    <s v="23728867522"/>
    <s v=""/>
    <s v="078xxxx126"/>
    <s v="NGUYEN *** ***** LAN"/>
    <s v="xxxxxxx955"/>
    <m/>
    <m/>
    <n v="26000"/>
    <n v="26000"/>
    <s v="1: \1\2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1:07:08"/>
    <s v=""/>
    <s v=""/>
    <s v="00"/>
  </r>
  <r>
    <n v="43"/>
    <s v="02/09/2025 10:57:48"/>
    <n v="736341881"/>
    <x v="2"/>
    <s v="CPMCL008"/>
    <s v="CPMCHULONG BA RIA 01"/>
    <s v="10766303046"/>
    <s v=""/>
    <s v=""/>
    <s v="68556"/>
    <s v=""/>
    <s v="070xxxx182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57:48"/>
    <s v=""/>
    <s v=""/>
    <s v="00"/>
  </r>
  <r>
    <n v="44"/>
    <s v="02/09/2025 10:56:32"/>
    <n v="736340395"/>
    <x v="3"/>
    <s v="CPMCL004"/>
    <s v="CPMCHULONGVUNGTAU 01"/>
    <s v="550CTMB252460106"/>
    <s v=""/>
    <s v=""/>
    <s v="550CTMB252460106"/>
    <s v=""/>
    <s v="714xxxx111"/>
    <s v="TRAN ****** *** THY"/>
    <s v="*****2x4109"/>
    <m/>
    <m/>
    <n v="50000"/>
    <n v="50000"/>
    <s v="1: \1\50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56:32"/>
    <s v=""/>
    <s v=""/>
    <s v="00"/>
  </r>
  <r>
    <n v="45"/>
    <s v="02/09/2025 10:55:13"/>
    <n v="736338797"/>
    <x v="3"/>
    <s v="CPMCL004"/>
    <s v="CPMCHULONGVUNGTAU 01"/>
    <s v="FT25245432698269"/>
    <s v=""/>
    <s v=""/>
    <s v="BP0001uurav4"/>
    <s v=""/>
    <s v="088xxxx246"/>
    <s v="LE **** THANG"/>
    <s v="565888x8868"/>
    <m/>
    <m/>
    <n v="33000"/>
    <n v="33000"/>
    <s v="1: \1\33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55:13"/>
    <s v="THANH TOAN QR PAY"/>
    <s v="THANH TOAN QR PAY"/>
    <s v="00"/>
  </r>
  <r>
    <n v="46"/>
    <s v="02/09/2025 10:51:20"/>
    <n v="736333974"/>
    <x v="0"/>
    <s v="CPMCL011"/>
    <s v="CPMCLONGKHAVANCAN 01"/>
    <s v="272CTMB252460108"/>
    <s v=""/>
    <s v=""/>
    <s v="272CTMB252460108"/>
    <s v=""/>
    <s v="714xxxx511"/>
    <s v="PHAM **** YEN"/>
    <s v="*****1x8422"/>
    <m/>
    <m/>
    <n v="58000"/>
    <n v="58000"/>
    <s v="1: \1\58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51:20"/>
    <s v=""/>
    <s v=""/>
    <s v="00"/>
  </r>
  <r>
    <n v="47"/>
    <s v="02/09/2025 10:48:44"/>
    <n v="736330838"/>
    <x v="4"/>
    <s v="CPMCL056"/>
    <s v="CPMCL BL 01"/>
    <s v="1381242125245104832281966"/>
    <s v=""/>
    <s v=""/>
    <s v="23728754826"/>
    <s v=""/>
    <s v="090xxxx279"/>
    <s v="LE ANH"/>
    <s v="xxxxxxx327"/>
    <m/>
    <m/>
    <n v="26000"/>
    <n v="26000"/>
    <s v="1: \1\2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0:48:44"/>
    <s v=""/>
    <s v=""/>
    <s v="00"/>
  </r>
  <r>
    <n v="48"/>
    <s v="02/09/2025 10:46:01"/>
    <n v="736327525"/>
    <x v="0"/>
    <s v="CPMCL011"/>
    <s v="CPMCLONGKHAVANCAN 01"/>
    <s v="FT25245922964802"/>
    <s v=""/>
    <s v=""/>
    <s v="BP0001uuqh14"/>
    <s v=""/>
    <s v="093xxxx581"/>
    <s v="PHUNG *** DANH"/>
    <s v="xxxxxxx581"/>
    <m/>
    <m/>
    <n v="26000"/>
    <n v="26000"/>
    <s v="1: \1\2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46:01"/>
    <s v="THANH TOAN QR PAY"/>
    <s v="THANH TOAN QR PAY"/>
    <s v="00"/>
  </r>
  <r>
    <n v="49"/>
    <s v="02/09/2025 10:45:45"/>
    <n v="736327217"/>
    <x v="3"/>
    <s v="CPMCL004"/>
    <s v="CPMCHULONGVUNGTAU 01"/>
    <s v="661CTMB252462109"/>
    <s v=""/>
    <s v=""/>
    <s v="661CTMB252462109"/>
    <s v=""/>
    <s v="746xxxx911"/>
    <s v="NGUYEN ***** HAI"/>
    <s v="*****1x2003"/>
    <m/>
    <m/>
    <n v="45000"/>
    <n v="45000"/>
    <s v="1: \1\45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45:45"/>
    <s v=""/>
    <s v=""/>
    <s v="00"/>
  </r>
  <r>
    <n v="50"/>
    <s v="02/09/2025 10:42:33"/>
    <n v="736323347"/>
    <x v="3"/>
    <s v="CPMCL004"/>
    <s v="CPMCHULONGVUNGTAU 01"/>
    <s v="10766133336"/>
    <s v=""/>
    <s v=""/>
    <s v="64379"/>
    <s v=""/>
    <s v="093xxxx370"/>
    <s v="0000000000"/>
    <s v="xxxxxxx000"/>
    <m/>
    <m/>
    <n v="33000"/>
    <n v="33000"/>
    <s v="1: \1\3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42:33"/>
    <s v=""/>
    <s v=""/>
    <s v="00"/>
  </r>
  <r>
    <n v="51"/>
    <s v="02/09/2025 10:40:17"/>
    <n v="736320640"/>
    <x v="3"/>
    <s v="CPMCL004"/>
    <s v="CPMCHULONGVUNGTAU 01"/>
    <s v="614133"/>
    <s v=""/>
    <s v=""/>
    <s v="614133"/>
    <s v=""/>
    <s v="093xxxx992"/>
    <s v="DO **** TUYEN"/>
    <s v="614020xxx6075"/>
    <m/>
    <m/>
    <n v="186000"/>
    <n v="186000"/>
    <s v="1: \1\186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10:40:17"/>
    <s v="CPMCHULONGVUNGTAU 01"/>
    <s v="CPMCHULONGVUNGTAU 01"/>
    <s v="00"/>
  </r>
  <r>
    <n v="52"/>
    <s v="02/09/2025 10:37:50"/>
    <n v="736317628"/>
    <x v="0"/>
    <s v="CPMCL011"/>
    <s v="CPMCLONGKHAVANCAN 01"/>
    <s v="FT25246077530058"/>
    <s v=""/>
    <s v=""/>
    <s v="103742685C7hWyOG"/>
    <s v=""/>
    <s v="000xxxx073"/>
    <s v="LY *** THANH"/>
    <s v="190300xxxx0012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37:50"/>
    <s v=""/>
    <s v=""/>
    <s v="00"/>
  </r>
  <r>
    <n v="53"/>
    <s v="02/09/2025 10:37:15"/>
    <n v="736316980"/>
    <x v="0"/>
    <s v="CPMCL011"/>
    <s v="CPMCLONGKHAVANCAN 01"/>
    <s v="726DP01252450917"/>
    <s v=""/>
    <s v=""/>
    <s v="255166"/>
    <s v=""/>
    <s v="090xxxx286"/>
    <m/>
    <s v="726263xxxxx0001"/>
    <m/>
    <m/>
    <n v="76000"/>
    <n v="76000"/>
    <s v="1: \1\76000"/>
    <s v=""/>
    <s v="NAMABANK"/>
    <s v="Tài khoản nội địa"/>
    <m/>
    <s v="Thẻ nội địa/tài khoản ngân hàng"/>
    <s v="QR"/>
    <s v="QR-Offline"/>
    <s v="Không"/>
    <s v=""/>
    <s v=""/>
    <s v="Thành công"/>
    <s v="03/09/2025 10:37:15"/>
    <s v=""/>
    <s v=""/>
    <s v="00"/>
  </r>
  <r>
    <n v="54"/>
    <s v="02/09/2025 10:37:02"/>
    <n v="736316755"/>
    <x v="3"/>
    <s v="CPMCL004"/>
    <s v="CPMCHULONGVUNGTAU 01"/>
    <s v="10766066424"/>
    <s v=""/>
    <s v=""/>
    <s v="62894"/>
    <s v=""/>
    <s v="039xxxx806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37:02"/>
    <s v=""/>
    <s v=""/>
    <s v="00"/>
  </r>
  <r>
    <n v="55"/>
    <s v="02/09/2025 10:34:36"/>
    <n v="736313796"/>
    <x v="0"/>
    <s v="CPMCL011"/>
    <s v="CPMCLONGKHAVANCAN 01"/>
    <s v="FT25245594617368"/>
    <s v=""/>
    <s v=""/>
    <s v="FT25245594617368"/>
    <s v=""/>
    <s v="096xxxx799"/>
    <s v="0965769799"/>
    <s v="xxxxxxx799"/>
    <m/>
    <m/>
    <n v="50000"/>
    <n v="50000"/>
    <s v="1: \1\50000"/>
    <s v=""/>
    <s v="VPBANK"/>
    <s v="Tài khoản nội địa"/>
    <m/>
    <s v="Thẻ nội địa/tài khoản ngân hàng"/>
    <s v="QR"/>
    <s v="QR-Offline"/>
    <s v="Không"/>
    <s v=""/>
    <s v=""/>
    <s v="Thành công"/>
    <s v="03/09/2025 10:34:36"/>
    <s v=""/>
    <s v=""/>
    <s v="00"/>
  </r>
  <r>
    <n v="56"/>
    <s v="02/09/2025 10:27:42"/>
    <n v="736305221"/>
    <x v="0"/>
    <s v="CPMCL011"/>
    <s v="CPMCLONGKHAVANCAN 01"/>
    <s v="FT25245947329009"/>
    <s v=""/>
    <s v=""/>
    <s v="BP0001uuol9q"/>
    <s v=""/>
    <s v="097xxxx412"/>
    <s v="DO *** HIEU"/>
    <s v="959625xx2001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27:42"/>
    <s v="THANH TOAN QR PAY"/>
    <s v="THANH TOAN QR PAY"/>
    <s v="00"/>
  </r>
  <r>
    <n v="57"/>
    <s v="02/09/2025 10:24:56"/>
    <n v="736301800"/>
    <x v="2"/>
    <s v="CPMCL008"/>
    <s v="CPMCHULONG BA RIA 01"/>
    <s v="60160199000000154600107"/>
    <s v=""/>
    <s v=""/>
    <s v="000000154600107"/>
    <s v=""/>
    <s v="093xxxx544"/>
    <s v="DUONG *** ***** NGAN"/>
    <s v="102879xx1083"/>
    <m/>
    <m/>
    <n v="8000"/>
    <n v="8000"/>
    <s v="1: \1\8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0:24:56"/>
    <s v=""/>
    <s v=""/>
    <s v="00"/>
  </r>
  <r>
    <n v="58"/>
    <s v="02/09/2025 10:24:41"/>
    <n v="736301384"/>
    <x v="3"/>
    <s v="CPMCL004"/>
    <s v="CPMCHULONGVUNGTAU 01"/>
    <s v="10765933292"/>
    <s v=""/>
    <s v=""/>
    <s v="59449"/>
    <s v=""/>
    <s v="093xxxx383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24:41"/>
    <s v=""/>
    <s v=""/>
    <s v="00"/>
  </r>
  <r>
    <n v="59"/>
    <s v="02/09/2025 10:23:47"/>
    <n v="736300273"/>
    <x v="3"/>
    <s v="CPMCL004"/>
    <s v="CPMCHULONGVUNGTAU 01"/>
    <s v="18172381"/>
    <s v=""/>
    <s v=""/>
    <s v="18172381"/>
    <s v=""/>
    <s v="034xxxx619"/>
    <s v="IBMB"/>
    <s v="xxxxx16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10:23:47"/>
    <s v=""/>
    <s v=""/>
    <s v="00"/>
  </r>
  <r>
    <n v="60"/>
    <s v="02/09/2025 10:22:49"/>
    <n v="736299134"/>
    <x v="0"/>
    <s v="CPMCL011"/>
    <s v="CPMCLONGKHAVANCAN 01"/>
    <s v="10765913368"/>
    <s v=""/>
    <s v=""/>
    <s v="58919"/>
    <s v=""/>
    <s v="098xxxx909"/>
    <s v="0000000000"/>
    <s v="xxxxxxx000"/>
    <m/>
    <m/>
    <n v="62000"/>
    <n v="62000"/>
    <s v="1: \1\62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22:49"/>
    <s v=""/>
    <s v=""/>
    <s v="00"/>
  </r>
  <r>
    <n v="61"/>
    <s v="02/09/2025 10:18:55"/>
    <n v="736294181"/>
    <x v="0"/>
    <s v="CPMCL011"/>
    <s v="CPMCLONGKHAVANCAN 01"/>
    <s v="10765852361"/>
    <s v=""/>
    <s v=""/>
    <s v="57780"/>
    <s v=""/>
    <s v="098xxxx90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18:55"/>
    <s v=""/>
    <s v=""/>
    <s v="00"/>
  </r>
  <r>
    <n v="62"/>
    <s v="02/09/2025 10:17:24"/>
    <n v="736292317"/>
    <x v="4"/>
    <s v="CPMCL056"/>
    <s v="CPMCL BL 01"/>
    <s v="10765840518"/>
    <s v=""/>
    <s v=""/>
    <s v="57372"/>
    <s v=""/>
    <s v="091xxxx383"/>
    <s v="0000000000"/>
    <s v="xxxxxxx000"/>
    <m/>
    <m/>
    <n v="26000"/>
    <n v="26000"/>
    <s v="1: \1\2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17:24"/>
    <s v=""/>
    <s v=""/>
    <s v="00"/>
  </r>
  <r>
    <n v="63"/>
    <s v="02/09/2025 10:06:30"/>
    <n v="736278788"/>
    <x v="3"/>
    <s v="CPMCL004"/>
    <s v="CPMCHULONGVUNGTAU 01"/>
    <s v="10765707607"/>
    <s v=""/>
    <s v=""/>
    <s v="911231"/>
    <s v=""/>
    <s v="093xxxx412"/>
    <s v="0000000000"/>
    <s v="xxxxxxx000"/>
    <m/>
    <m/>
    <n v="75000"/>
    <n v="75000"/>
    <s v="1: \1\75000"/>
    <s v=""/>
    <s v="VIETCOMBANK"/>
    <s v="Visa"/>
    <m/>
    <s v="Thẻ quốc tế phát hành trong nước"/>
    <s v="QR"/>
    <s v="QR-Offline"/>
    <s v="Không"/>
    <s v=""/>
    <s v=""/>
    <s v="Thành công"/>
    <s v="03/09/2025 10:06:30"/>
    <s v=""/>
    <s v=""/>
    <s v="00"/>
  </r>
  <r>
    <n v="64"/>
    <s v="02/09/2025 10:03:23"/>
    <n v="736275150"/>
    <x v="6"/>
    <s v="CPMCL006"/>
    <s v="CPMCHULONGCLASSIC 01"/>
    <s v="20000001013213184"/>
    <s v=""/>
    <s v=""/>
    <s v="20000001013213184"/>
    <s v=""/>
    <s v="094xxxx530"/>
    <s v="V ** NGUYN"/>
    <s v="421101xxxxxxxxxxxx6640"/>
    <m/>
    <m/>
    <n v="80000"/>
    <n v="80000"/>
    <s v="1: \1\80000"/>
    <s v=""/>
    <s v="VNPAYEWALLET"/>
    <s v="Tài khoản ví"/>
    <m/>
    <s v="Ví điện tử"/>
    <s v="QR"/>
    <s v="QR-Offline"/>
    <s v="Không"/>
    <s v=""/>
    <s v=""/>
    <s v="Thành công"/>
    <s v="03/09/2025 10:03:23"/>
    <s v=""/>
    <s v=""/>
    <s v="00"/>
  </r>
  <r>
    <n v="65"/>
    <s v="02/09/2025 10:02:31"/>
    <n v="736274081"/>
    <x v="0"/>
    <s v="CPMCL011"/>
    <s v="CPMCLONGKHAVANCAN 01"/>
    <s v="FT25246094052956"/>
    <s v=""/>
    <s v=""/>
    <s v="100225216s93QtJQ"/>
    <s v=""/>
    <s v="000xxxx822"/>
    <s v="DO *** THINH"/>
    <s v="190300xxxx0018"/>
    <m/>
    <m/>
    <n v="8000"/>
    <n v="8000"/>
    <s v="1: \1\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02:31"/>
    <s v=""/>
    <s v=""/>
    <s v="00"/>
  </r>
  <r>
    <n v="66"/>
    <s v="02/09/2025 10:02:01"/>
    <n v="736273318"/>
    <x v="0"/>
    <s v="CPMCL011"/>
    <s v="CPMCLONGKHAVANCAN 01"/>
    <s v="FT25246058420487"/>
    <s v=""/>
    <s v=""/>
    <s v="100135546Q4dq29e"/>
    <s v=""/>
    <s v="000xxxx822"/>
    <s v="DO *** THINH"/>
    <s v="190300xxxx0018"/>
    <m/>
    <m/>
    <n v="8000"/>
    <n v="8000"/>
    <s v="1: \1\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02:01"/>
    <s v=""/>
    <s v=""/>
    <s v="00"/>
  </r>
  <r>
    <n v="67"/>
    <s v="02/09/2025 09:59:39"/>
    <n v="736270489"/>
    <x v="3"/>
    <s v="CPMCL004"/>
    <s v="CPMCHULONGVUNGTAU 01"/>
    <s v="601362"/>
    <s v=""/>
    <s v=""/>
    <s v="601362"/>
    <s v=""/>
    <s v="038xxxx718"/>
    <s v="DANG *** **** NGAN"/>
    <s v="609020xxx9436"/>
    <m/>
    <m/>
    <n v="25000"/>
    <n v="25000"/>
    <s v="1: \1\25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09:59:39"/>
    <s v="CPMCHULONGVUNGTAU 01"/>
    <s v="CPMCHULONGVUNGTAU 01"/>
    <s v="00"/>
  </r>
  <r>
    <n v="68"/>
    <s v="02/09/2025 09:58:11"/>
    <n v="736268657"/>
    <x v="3"/>
    <s v="CPMCL004"/>
    <s v="CPMCHULONGVUNGTAU 01"/>
    <s v="524502791333"/>
    <s v=""/>
    <s v=""/>
    <s v="524502791333"/>
    <s v=""/>
    <s v="034xxxx038"/>
    <s v="VO **** **** NGUYEN"/>
    <s v="050152xx3850"/>
    <m/>
    <m/>
    <n v="115000"/>
    <n v="115000"/>
    <s v="1: \1\115000"/>
    <s v="CA PHE MUOI CHU LONG     BARIA-VUNGTAUVN"/>
    <s v="SACOMBANK"/>
    <s v="Tài khoản nội địa"/>
    <m/>
    <s v="Thẻ nội địa/tài khoản ngân hàng"/>
    <s v="QR"/>
    <s v="QR-Offline"/>
    <s v="Không"/>
    <s v=""/>
    <s v=""/>
    <s v="Thành công"/>
    <s v="03/09/2025 09:58:11"/>
    <s v="CA PHE MUOI CHU LONG     BARIA-VUNGTAUVN"/>
    <s v="CA PHE MUOI CHU LONG     BARIA-VUNGTAUVN"/>
    <s v="00"/>
  </r>
  <r>
    <n v="69"/>
    <s v="02/09/2025 09:55:43"/>
    <n v="736265636"/>
    <x v="3"/>
    <s v="CPMCL004"/>
    <s v="CPMCHULONGVUNGTAU 01"/>
    <s v="FT25246931458946"/>
    <s v=""/>
    <s v=""/>
    <s v="0955173059b2XM8w"/>
    <s v=""/>
    <s v="000xxxx546"/>
    <s v="NGUYEN *** *** THU"/>
    <s v="190300xxxx0014"/>
    <m/>
    <m/>
    <n v="16000"/>
    <n v="16000"/>
    <s v="1: \1\16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55:43"/>
    <s v=""/>
    <s v=""/>
    <s v="00"/>
  </r>
  <r>
    <n v="70"/>
    <s v="02/09/2025 09:52:05"/>
    <n v="736261300"/>
    <x v="7"/>
    <s v="CPMCL019"/>
    <s v="CPMCLONGHOANGDIEU 01"/>
    <s v="660816b3-89ed-4550-a5be-2ed6cd23f85c"/>
    <s v=""/>
    <s v=""/>
    <s v="FT252453VYCT"/>
    <s v=""/>
    <s v="090xxxx761"/>
    <m/>
    <s v="336391xx9999"/>
    <m/>
    <m/>
    <n v="43000"/>
    <n v="43000"/>
    <s v="1: \1\43000"/>
    <s v="TT QR VNPAY - TA THI THU HUONG thanh toan"/>
    <s v="PVCOMBANK"/>
    <s v="Tài khoản nội địa"/>
    <m/>
    <s v="Thẻ nội địa/tài khoản ngân hàng"/>
    <s v="QR"/>
    <s v="QR-Offline"/>
    <s v="Không"/>
    <s v=""/>
    <s v=""/>
    <s v="Thành công"/>
    <s v="03/09/2025 09:52:05"/>
    <s v="TT QR VNPAY - TA THI THU HUONG thanh toan"/>
    <s v="TT QR VNPAY - TA THI THU HUONG thanh toan"/>
    <s v="00"/>
  </r>
  <r>
    <n v="71"/>
    <s v="02/09/2025 09:49:51"/>
    <n v="736258615"/>
    <x v="3"/>
    <s v="CPMCL004"/>
    <s v="CPMCHULONGVUNGTAU 01"/>
    <s v="10765522943"/>
    <s v=""/>
    <s v=""/>
    <s v="49659"/>
    <s v=""/>
    <s v="086xxxx780"/>
    <s v="0000000000"/>
    <s v="xxxxxxx000"/>
    <m/>
    <m/>
    <n v="43000"/>
    <n v="43000"/>
    <s v="1: \1\4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49:51"/>
    <s v=""/>
    <s v=""/>
    <s v="00"/>
  </r>
  <r>
    <n v="72"/>
    <s v="02/09/2025 09:41:20"/>
    <n v="736248598"/>
    <x v="2"/>
    <s v="CPMCL008"/>
    <s v="CPMCHULONG BA RIA 01"/>
    <s v="FT25246SGW0Q"/>
    <s v=""/>
    <s v=""/>
    <s v="FT25246SGW0Q"/>
    <s v=""/>
    <s v="093xxxx560"/>
    <s v="0932446560"/>
    <s v="xxxx979"/>
    <m/>
    <m/>
    <n v="18000"/>
    <n v="18000"/>
    <s v="1: \1\18000"/>
    <s v="Thanh toan QR Code"/>
    <s v="OCB"/>
    <s v="Tài khoản nội địa"/>
    <m/>
    <s v="Thẻ nội địa/tài khoản ngân hàng"/>
    <s v="QR"/>
    <s v="QR-Offline"/>
    <s v="Không"/>
    <s v=""/>
    <s v=""/>
    <s v="Thành công"/>
    <s v="03/09/2025 09:41:20"/>
    <s v="Thanh toan QR Code"/>
    <s v="Thanh toan QR Code"/>
    <s v="00"/>
  </r>
  <r>
    <n v="73"/>
    <s v="02/09/2025 09:36:41"/>
    <n v="736243100"/>
    <x v="7"/>
    <s v="CPMCL019"/>
    <s v="CPMCLONGHOANGDIEU 01"/>
    <s v="FT25245922700120"/>
    <s v=""/>
    <s v=""/>
    <s v="BP0001uujfps"/>
    <s v=""/>
    <s v="093xxxx421"/>
    <s v="LE *** THANG"/>
    <s v="xxxxxxx421"/>
    <m/>
    <m/>
    <n v="18000"/>
    <n v="18000"/>
    <s v="1: \1\1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36:41"/>
    <s v="THANH TOAN QR PAY"/>
    <s v="THANH TOAN QR PAY"/>
    <s v="00"/>
  </r>
  <r>
    <n v="74"/>
    <s v="02/09/2025 09:36:23"/>
    <n v="736242710"/>
    <x v="7"/>
    <s v="CPMCL019"/>
    <s v="CPMCLONGHOANGDIEU 01"/>
    <s v="FT25246054729502"/>
    <s v=""/>
    <s v=""/>
    <s v="093617854X8QZ3RP"/>
    <s v=""/>
    <s v="000xxxx786"/>
    <s v="LE **** MAI"/>
    <s v="xxxxxxx999"/>
    <m/>
    <m/>
    <n v="70000"/>
    <n v="70000"/>
    <s v="1: \1\7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6:23"/>
    <s v=""/>
    <s v=""/>
    <s v="00"/>
  </r>
  <r>
    <n v="75"/>
    <s v="02/09/2025 09:36:00"/>
    <n v="736242260"/>
    <x v="3"/>
    <s v="CPMCL004"/>
    <s v="CPMCHULONGVUNGTAU 01"/>
    <s v="FT25246825432018"/>
    <s v=""/>
    <s v=""/>
    <s v="093550393j7UR1tF"/>
    <s v=""/>
    <s v="000xxxx417"/>
    <s v="LY *** *** HUYNH"/>
    <s v="190300xxxx0011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6:00"/>
    <s v=""/>
    <s v=""/>
    <s v="00"/>
  </r>
  <r>
    <n v="76"/>
    <s v="02/09/2025 09:31:12"/>
    <n v="736236890"/>
    <x v="3"/>
    <s v="CPMCL004"/>
    <s v="CPMCHULONGVUNGTAU 01"/>
    <s v="10765304096"/>
    <s v=""/>
    <s v=""/>
    <s v="44694"/>
    <s v=""/>
    <s v="078xxxx996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31:12"/>
    <s v=""/>
    <s v=""/>
    <s v="00"/>
  </r>
  <r>
    <n v="77"/>
    <s v="02/09/2025 09:30:25"/>
    <n v="736235959"/>
    <x v="3"/>
    <s v="CPMCL004"/>
    <s v="CPMCHULONGVUNGTAU 01"/>
    <s v="FT25246378057900"/>
    <s v=""/>
    <s v=""/>
    <s v="093016797F7LllAB"/>
    <s v=""/>
    <s v="000xxxx567"/>
    <s v="PHAM ** LY"/>
    <s v="xxxxxxx708"/>
    <m/>
    <m/>
    <n v="70000"/>
    <n v="70000"/>
    <s v="1: \1\7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0:25"/>
    <s v=""/>
    <s v=""/>
    <s v="00"/>
  </r>
  <r>
    <n v="78"/>
    <s v="02/09/2025 09:27:56"/>
    <n v="736233313"/>
    <x v="2"/>
    <s v="CPMCL008"/>
    <s v="CPMCHULONG BA RIA 01"/>
    <s v="60160199000000154587682"/>
    <s v=""/>
    <s v=""/>
    <s v="000000154587682"/>
    <s v=""/>
    <s v="070xxxx354"/>
    <s v="HUYNH ** **** AN"/>
    <s v="103869xx4597"/>
    <m/>
    <m/>
    <n v="50000"/>
    <n v="50000"/>
    <s v="1: \1\5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27:56"/>
    <s v=""/>
    <s v=""/>
    <s v="00"/>
  </r>
  <r>
    <n v="79"/>
    <s v="02/09/2025 09:27:22"/>
    <n v="736232671"/>
    <x v="3"/>
    <s v="CPMCL004"/>
    <s v="CPMCHULONGVUNGTAU 01"/>
    <s v="10765258677"/>
    <s v=""/>
    <s v=""/>
    <s v="43766"/>
    <s v=""/>
    <s v="093xxxx079"/>
    <s v="0000000000"/>
    <s v="xxxxxxx000"/>
    <m/>
    <m/>
    <n v="43000"/>
    <n v="43000"/>
    <s v="1: \1\4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27:22"/>
    <s v=""/>
    <s v=""/>
    <s v="00"/>
  </r>
  <r>
    <n v="80"/>
    <s v="02/09/2025 09:14:42"/>
    <n v="736219072"/>
    <x v="3"/>
    <s v="CPMCL004"/>
    <s v="CPMCHULONGVUNGTAU 01"/>
    <s v="FT25245884495989"/>
    <s v=""/>
    <s v=""/>
    <s v="BP0001uuhauu"/>
    <s v=""/>
    <s v="084xxxx081"/>
    <s v="LE **** CUONG"/>
    <s v="250520xx2610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14:42"/>
    <s v="THANH TOAN QR PAY"/>
    <s v="THANH TOAN QR PAY"/>
    <s v="00"/>
  </r>
  <r>
    <n v="81"/>
    <s v="02/09/2025 09:11:35"/>
    <n v="736215897"/>
    <x v="2"/>
    <s v="CPMCL008"/>
    <s v="CPMCHULONG BA RIA 01"/>
    <s v="10765067164"/>
    <s v=""/>
    <s v=""/>
    <s v="39870"/>
    <s v=""/>
    <s v="090xxxx560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11:35"/>
    <s v=""/>
    <s v=""/>
    <s v="00"/>
  </r>
  <r>
    <n v="82"/>
    <s v="02/09/2025 09:11:25"/>
    <n v="736215724"/>
    <x v="3"/>
    <s v="CPMCL004"/>
    <s v="CPMCHULONGVUNGTAU 01"/>
    <s v="FT25245200863821"/>
    <s v=""/>
    <s v=""/>
    <s v="BP0001uuguoe"/>
    <s v=""/>
    <s v="083xxxx928"/>
    <s v="PHUNG ***** HUY"/>
    <s v="154010xxx8888"/>
    <m/>
    <m/>
    <n v="75000"/>
    <n v="75000"/>
    <s v="1: \1\7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11:25"/>
    <s v="THANH TOAN QR PAY"/>
    <s v="THANH TOAN QR PAY"/>
    <s v="00"/>
  </r>
  <r>
    <n v="83"/>
    <s v="02/09/2025 09:11:07"/>
    <n v="736215429"/>
    <x v="2"/>
    <s v="CPMCL008"/>
    <s v="CPMCHULONG BA RIA 01"/>
    <s v="18170002"/>
    <s v=""/>
    <s v=""/>
    <s v="18170002"/>
    <s v=""/>
    <s v="077xxxx075"/>
    <s v="IBMB"/>
    <s v="xxxxx32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09:11:07"/>
    <s v=""/>
    <s v=""/>
    <s v="00"/>
  </r>
  <r>
    <n v="84"/>
    <s v="02/09/2025 09:10:43"/>
    <n v="736215073"/>
    <x v="3"/>
    <s v="CPMCL004"/>
    <s v="CPMCHULONGVUNGTAU 01"/>
    <s v="FT25246594698651"/>
    <s v=""/>
    <s v=""/>
    <s v="091038601KYWH8au"/>
    <s v=""/>
    <s v="000xxxx689"/>
    <s v="TO *** ANH"/>
    <s v="190300xxxx0016"/>
    <m/>
    <m/>
    <n v="45000"/>
    <n v="45000"/>
    <s v="1: \1\4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10:43"/>
    <s v=""/>
    <s v=""/>
    <s v="00"/>
  </r>
  <r>
    <n v="85"/>
    <s v="02/09/2025 09:10:26"/>
    <n v="736214714"/>
    <x v="2"/>
    <s v="CPMCL008"/>
    <s v="CPMCHULONG BA RIA 01"/>
    <s v="FT25246773481475"/>
    <s v=""/>
    <s v=""/>
    <s v="091015667tvALXUa"/>
    <s v=""/>
    <s v="000xxxx363"/>
    <s v="LE *** PHUONG"/>
    <s v="xxxxxxx363"/>
    <m/>
    <m/>
    <n v="60000"/>
    <n v="60000"/>
    <s v="1: \1\6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10:26"/>
    <s v=""/>
    <s v=""/>
    <s v="00"/>
  </r>
  <r>
    <n v="86"/>
    <s v="02/09/2025 09:06:05"/>
    <n v="736210252"/>
    <x v="4"/>
    <s v="CPMCL056"/>
    <s v="CPMCL BL 01"/>
    <s v="60160199000000154583447"/>
    <s v=""/>
    <s v=""/>
    <s v="000000154583447"/>
    <s v=""/>
    <s v="089xxxx905"/>
    <s v="LE *** THUY"/>
    <s v="108880xx2741"/>
    <m/>
    <m/>
    <n v="20000"/>
    <n v="20000"/>
    <s v="1: \1\2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06:05"/>
    <s v=""/>
    <s v=""/>
    <s v="00"/>
  </r>
  <r>
    <n v="87"/>
    <s v="02/09/2025 09:05:21"/>
    <n v="736209556"/>
    <x v="2"/>
    <s v="CPMCL008"/>
    <s v="CPMCHULONG BA RIA 01"/>
    <s v="1527010125245090504954913"/>
    <s v=""/>
    <s v=""/>
    <s v="23728052966"/>
    <s v=""/>
    <s v="090xxxx715"/>
    <s v="VO ***** TRAN"/>
    <s v="xxxxxxx542"/>
    <m/>
    <m/>
    <n v="36000"/>
    <n v="36000"/>
    <s v="1: \1\3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9:05:21"/>
    <s v=""/>
    <s v=""/>
    <s v="00"/>
  </r>
  <r>
    <n v="88"/>
    <s v="02/09/2025 09:05:09"/>
    <n v="736209217"/>
    <x v="4"/>
    <s v="CPMCL056"/>
    <s v="CPMCL BL 01"/>
    <s v="60160199000000154583245"/>
    <s v=""/>
    <s v=""/>
    <s v="000000154583245"/>
    <s v=""/>
    <s v="089xxxx905"/>
    <s v="LE *** THUY"/>
    <s v="108880xx2741"/>
    <m/>
    <m/>
    <n v="66000"/>
    <n v="66000"/>
    <s v="1: \1\66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05:09"/>
    <s v=""/>
    <s v=""/>
    <s v="00"/>
  </r>
  <r>
    <n v="89"/>
    <s v="02/09/2025 09:03:24"/>
    <n v="736207629"/>
    <x v="3"/>
    <s v="CPMCL004"/>
    <s v="CPMCHULONGVUNGTAU 01"/>
    <s v="10764983987"/>
    <s v=""/>
    <s v=""/>
    <s v="37937"/>
    <s v=""/>
    <s v="090xxxx150"/>
    <s v="0000000000"/>
    <s v="xxxxxxx000"/>
    <m/>
    <m/>
    <n v="175000"/>
    <n v="175000"/>
    <s v="1: \1\17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03:24"/>
    <s v=""/>
    <s v=""/>
    <s v="00"/>
  </r>
  <r>
    <n v="90"/>
    <s v="02/09/2025 08:55:52"/>
    <n v="736200546"/>
    <x v="4"/>
    <s v="CPMCL056"/>
    <s v="CPMCL BL 01"/>
    <s v="10764904458"/>
    <s v=""/>
    <s v=""/>
    <s v="36288"/>
    <s v=""/>
    <s v="035xxxx410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55:52"/>
    <s v=""/>
    <s v=""/>
    <s v="00"/>
  </r>
  <r>
    <n v="91"/>
    <s v="02/09/2025 08:48:25"/>
    <n v="736193878"/>
    <x v="3"/>
    <s v="CPMCL004"/>
    <s v="CPMCHULONGVUNGTAU 01"/>
    <s v="FT25245008022372"/>
    <s v=""/>
    <s v=""/>
    <s v="BP0001uuerlc"/>
    <s v=""/>
    <s v="089xxxx742"/>
    <s v="MAI *** HAI"/>
    <s v="xxxxxxx742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48:25"/>
    <s v="THANH TOAN QR PAY"/>
    <s v="THANH TOAN QR PAY"/>
    <s v="00"/>
  </r>
  <r>
    <n v="92"/>
    <s v="02/09/2025 08:42:45"/>
    <n v="736189268"/>
    <x v="2"/>
    <s v="CPMCL008"/>
    <s v="CPMCHULONG BA RIA 01"/>
    <s v="FT25246543075645"/>
    <s v=""/>
    <s v=""/>
    <s v="084229521MhmiNbM"/>
    <s v=""/>
    <s v="000xxxx904"/>
    <s v="DINH *** VAN"/>
    <s v="190300xxxx0019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8:42:45"/>
    <s v=""/>
    <s v=""/>
    <s v="00"/>
  </r>
  <r>
    <n v="93"/>
    <s v="02/09/2025 08:37:38"/>
    <n v="736185229"/>
    <x v="4"/>
    <s v="CPMCL056"/>
    <s v="CPMCL BL 01"/>
    <s v="18169163"/>
    <s v=""/>
    <s v=""/>
    <s v="18169163"/>
    <s v=""/>
    <s v="093xxxx514"/>
    <s v="IBMB"/>
    <s v="xxxxx477"/>
    <m/>
    <m/>
    <n v="100000"/>
    <n v="100000"/>
    <s v="1: \1\100000"/>
    <s v=""/>
    <s v="ACB"/>
    <s v="Tài khoản nội địa"/>
    <m/>
    <s v="Thẻ nội địa/tài khoản ngân hàng"/>
    <s v="QR"/>
    <s v="QR-Offline"/>
    <s v="Không"/>
    <s v=""/>
    <s v=""/>
    <s v="Thành công"/>
    <s v="03/09/2025 08:37:38"/>
    <s v=""/>
    <s v=""/>
    <s v="00"/>
  </r>
  <r>
    <n v="94"/>
    <s v="02/09/2025 08:36:55"/>
    <n v="736184739"/>
    <x v="2"/>
    <s v="CPMCL008"/>
    <s v="CPMCHULONG BA RIA 01"/>
    <s v="FT25245901666933"/>
    <s v=""/>
    <s v=""/>
    <s v="BP0001uudigq"/>
    <s v=""/>
    <s v="094xxxx343"/>
    <s v="LE **** NY"/>
    <s v="xxxxxxx343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36:55"/>
    <s v="THANH TOAN QR PAY"/>
    <s v="THANH TOAN QR PAY"/>
    <s v="00"/>
  </r>
  <r>
    <n v="95"/>
    <s v="02/09/2025 08:35:15"/>
    <n v="736183304"/>
    <x v="7"/>
    <s v="CPMCL019"/>
    <s v="CPMCLONGHOANGDIEU 01"/>
    <s v="10764698153"/>
    <s v=""/>
    <s v=""/>
    <s v="32290"/>
    <s v=""/>
    <s v="090xxxx494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35:15"/>
    <s v=""/>
    <s v=""/>
    <s v="00"/>
  </r>
  <r>
    <n v="96"/>
    <s v="02/09/2025 08:33:38"/>
    <n v="736182151"/>
    <x v="5"/>
    <s v="CPMCL012"/>
    <s v="CPMCLONGLONGXUYEN 01"/>
    <s v="241426898"/>
    <s v=""/>
    <s v=""/>
    <s v="241426898"/>
    <s v=""/>
    <s v="091xxxx212"/>
    <s v="0917224212"/>
    <s v="033770xx0001"/>
    <m/>
    <m/>
    <n v="50000"/>
    <n v="50000"/>
    <s v="1: \1\50000"/>
    <s v="Thanh toan"/>
    <s v="VIVIET"/>
    <s v="Tài khoản ví"/>
    <m/>
    <s v="Ví điện tử"/>
    <s v="QR"/>
    <s v="QR-Offline"/>
    <s v="Không"/>
    <s v=""/>
    <s v=""/>
    <s v="Thành công"/>
    <s v="03/09/2025 08:33:38"/>
    <s v="Thanh toan"/>
    <s v="Thanh toan"/>
    <s v="00"/>
  </r>
  <r>
    <n v="97"/>
    <s v="02/09/2025 08:31:11"/>
    <n v="736180342"/>
    <x v="3"/>
    <s v="CPMCL004"/>
    <s v="CPMCHULONGVUNGTAU 01"/>
    <s v="FT25245746091003"/>
    <s v=""/>
    <s v=""/>
    <s v="BP0001uud0su"/>
    <s v=""/>
    <s v="079xxxx699"/>
    <s v="BUI **** ***** HIEU"/>
    <s v="xxxxxxx799"/>
    <m/>
    <m/>
    <n v="38000"/>
    <n v="38000"/>
    <s v="1: \1\3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31:11"/>
    <s v="THANH TOAN QR PAY"/>
    <s v="THANH TOAN QR PAY"/>
    <s v="00"/>
  </r>
  <r>
    <n v="98"/>
    <s v="02/09/2025 08:26:37"/>
    <n v="736176912"/>
    <x v="3"/>
    <s v="CPMCL004"/>
    <s v="CPMCHULONGVUNGTAU 01"/>
    <s v="FT25245085218205"/>
    <s v=""/>
    <s v=""/>
    <s v="BP0001uuchui"/>
    <s v=""/>
    <s v="098xxxx546"/>
    <s v="LE *** **** MI"/>
    <s v="xxxxxxx546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26:37"/>
    <s v="THANH TOAN QR PAY"/>
    <s v="THANH TOAN QR PAY"/>
    <s v="00"/>
  </r>
  <r>
    <n v="99"/>
    <s v="02/09/2025 08:25:33"/>
    <n v="736176172"/>
    <x v="8"/>
    <s v="CPMCL062"/>
    <s v="CAPHEMUOI CL HVHUE 1"/>
    <s v="10764613167"/>
    <s v=""/>
    <s v=""/>
    <s v="873563"/>
    <s v=""/>
    <s v="090xxxx555"/>
    <s v="0000000000"/>
    <s v="xxxxxxx000"/>
    <m/>
    <m/>
    <n v="18000"/>
    <n v="18000"/>
    <s v="1: \1\18000"/>
    <s v=""/>
    <s v="VIETCOMBANK"/>
    <s v="Visa"/>
    <m/>
    <s v="Thẻ quốc tế phát hành trong nước"/>
    <s v="QR"/>
    <s v="QR-Offline"/>
    <s v="Không"/>
    <s v=""/>
    <s v=""/>
    <s v="Thành công"/>
    <s v="03/09/2025 08:25:33"/>
    <s v=""/>
    <s v=""/>
    <s v="00"/>
  </r>
  <r>
    <n v="100"/>
    <s v="02/09/2025 08:22:06"/>
    <n v="736173796"/>
    <x v="3"/>
    <s v="CPMCL004"/>
    <s v="CPMCHULONGVUNGTAU 01"/>
    <s v="FT25245912060063"/>
    <s v=""/>
    <s v=""/>
    <s v="BP0001uuc2vu"/>
    <s v=""/>
    <s v="076xxxx133"/>
    <s v="TRAN *** ****** KIEU"/>
    <s v="828686xxx1319"/>
    <m/>
    <m/>
    <n v="45000"/>
    <n v="45000"/>
    <s v="1: \1\4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22:06"/>
    <s v="THANH TOAN QR PAY"/>
    <s v="THANH TOAN QR PAY"/>
    <s v="00"/>
  </r>
  <r>
    <n v="101"/>
    <s v="02/09/2025 08:20:43"/>
    <n v="736172915"/>
    <x v="8"/>
    <s v="CPMCL062"/>
    <s v="CAPHEMUOI CL HVHUE 1"/>
    <s v="390CTMB252460069"/>
    <s v=""/>
    <s v=""/>
    <s v="390CTMB252460069"/>
    <s v=""/>
    <s v="125xxxx411"/>
    <s v="TONG ***** *** HUY"/>
    <s v="*****1x3901"/>
    <m/>
    <m/>
    <n v="18000"/>
    <n v="18000"/>
    <s v="1: \1\18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08:20:43"/>
    <s v=""/>
    <s v=""/>
    <s v="00"/>
  </r>
  <r>
    <n v="102"/>
    <s v="02/09/2025 08:18:12"/>
    <n v="736171001"/>
    <x v="7"/>
    <s v="CPMCL019"/>
    <s v="CPMCLONGHOANGDIEU 01"/>
    <s v="FT25245074873567"/>
    <s v=""/>
    <s v=""/>
    <s v="BP0001uubnhf"/>
    <s v=""/>
    <s v="092xxxx118"/>
    <s v="DAO *** DUNG"/>
    <s v="xxxxxxx118"/>
    <m/>
    <m/>
    <n v="30000"/>
    <n v="30000"/>
    <s v="1: \1\3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18:12"/>
    <s v="THANH TOAN QR PAY"/>
    <s v="THANH TOAN QR PAY"/>
    <s v="00"/>
  </r>
  <r>
    <n v="103"/>
    <s v="02/09/2025 08:15:19"/>
    <n v="736169082"/>
    <x v="3"/>
    <s v="CPMCL004"/>
    <s v="CPMCHULONGVUNGTAU 01"/>
    <s v="10764517297"/>
    <s v=""/>
    <s v=""/>
    <s v="28909"/>
    <s v=""/>
    <s v="079xxxx37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15:19"/>
    <s v=""/>
    <s v=""/>
    <s v="00"/>
  </r>
  <r>
    <n v="104"/>
    <s v="02/09/2025 08:10:34"/>
    <n v="736166007"/>
    <x v="3"/>
    <s v="CPMCL004"/>
    <s v="CPMCHULONGVUNGTAU 01"/>
    <s v="FT25245996505053"/>
    <s v=""/>
    <s v=""/>
    <s v="BP0001uuauv2"/>
    <s v=""/>
    <s v="079xxxx173"/>
    <s v="HO *** LOI"/>
    <s v="xxxxxxx173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10:34"/>
    <s v="THANH TOAN QR PAY"/>
    <s v="THANH TOAN QR PAY"/>
    <s v="00"/>
  </r>
  <r>
    <n v="105"/>
    <s v="02/09/2025 08:09:23"/>
    <n v="736165231"/>
    <x v="2"/>
    <s v="CPMCL008"/>
    <s v="CPMCHULONG BA RIA 01"/>
    <s v="FT25245993587896"/>
    <s v=""/>
    <s v=""/>
    <s v="BP0001uuarv0"/>
    <s v=""/>
    <s v="039xxxx206"/>
    <s v="NGUYEN **** *** QUY"/>
    <s v="904220x2006"/>
    <m/>
    <m/>
    <n v="55000"/>
    <n v="55000"/>
    <s v="1: \1\5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09:23"/>
    <s v="THANH TOAN QR PAY"/>
    <s v="THANH TOAN QR PAY"/>
    <s v="00"/>
  </r>
  <r>
    <n v="106"/>
    <s v="02/09/2025 08:08:16"/>
    <n v="736164582"/>
    <x v="3"/>
    <s v="CPMCL004"/>
    <s v="CPMCHULONGVUNGTAU 01"/>
    <s v="569505"/>
    <s v=""/>
    <s v=""/>
    <s v="569505"/>
    <s v=""/>
    <s v="097xxxx183"/>
    <s v="CAO *** ****** YEN"/>
    <s v="591421xxx6162"/>
    <m/>
    <m/>
    <n v="75000"/>
    <n v="75000"/>
    <s v="1: \1\75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08:08:16"/>
    <s v="CPMCHULONGVUNGTAU 01"/>
    <s v="CPMCHULONGVUNGTAU 01"/>
    <s v="00"/>
  </r>
  <r>
    <n v="107"/>
    <s v="02/09/2025 08:07:36"/>
    <n v="736164177"/>
    <x v="3"/>
    <s v="CPMCL004"/>
    <s v="CPMCHULONGVUNGTAU 01"/>
    <s v="FT25246856446905"/>
    <s v=""/>
    <s v=""/>
    <s v="080725110uuTWdvE"/>
    <s v=""/>
    <s v="000xxxx917"/>
    <s v="VAN *** *** HIEN"/>
    <s v="190300xxxx0011"/>
    <m/>
    <m/>
    <n v="54000"/>
    <n v="54000"/>
    <s v="1: \1\54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8:07:36"/>
    <s v=""/>
    <s v=""/>
    <s v="00"/>
  </r>
  <r>
    <n v="108"/>
    <s v="02/09/2025 08:07:04"/>
    <n v="736163811"/>
    <x v="3"/>
    <s v="CPMCL004"/>
    <s v="CPMCHULONGVUNGTAU 01"/>
    <s v="10764453520"/>
    <s v=""/>
    <s v=""/>
    <s v="27677"/>
    <s v=""/>
    <s v="091xxxx068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7:04"/>
    <s v=""/>
    <s v=""/>
    <s v="00"/>
  </r>
  <r>
    <n v="109"/>
    <s v="02/09/2025 08:03:36"/>
    <n v="736161865"/>
    <x v="2"/>
    <s v="CPMCL008"/>
    <s v="CPMCHULONG BA RIA 01"/>
    <s v="10764425487"/>
    <s v=""/>
    <s v=""/>
    <s v="27240"/>
    <s v=""/>
    <s v="094xxxx008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3:36"/>
    <s v=""/>
    <s v=""/>
    <s v="00"/>
  </r>
  <r>
    <n v="110"/>
    <s v="02/09/2025 08:00:44"/>
    <n v="736160206"/>
    <x v="7"/>
    <s v="CPMCL019"/>
    <s v="CPMCLONGHOANGDIEU 01"/>
    <s v="10764402346"/>
    <s v=""/>
    <s v=""/>
    <s v="26868"/>
    <s v=""/>
    <s v="070xxxx634"/>
    <s v="0000000000"/>
    <s v="xxxxxxx000"/>
    <m/>
    <m/>
    <n v="36000"/>
    <n v="36000"/>
    <s v="1: \1\3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0:44"/>
    <s v=""/>
    <s v=""/>
    <s v="00"/>
  </r>
  <r>
    <n v="111"/>
    <s v="02/09/2025 07:56:17"/>
    <n v="736158023"/>
    <x v="3"/>
    <s v="CPMCL004"/>
    <s v="CPMCHULONGVUNGTAU 01"/>
    <s v="FT25246032700971"/>
    <s v=""/>
    <s v=""/>
    <s v="0756087385VpySKV"/>
    <s v=""/>
    <s v="000xxxx889"/>
    <s v="TRAN *** BAO"/>
    <s v="xxxxxxx889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7:56:17"/>
    <s v=""/>
    <s v=""/>
    <s v="00"/>
  </r>
  <r>
    <n v="112"/>
    <s v="02/09/2025 07:55:19"/>
    <n v="736157389"/>
    <x v="2"/>
    <s v="CPMCL008"/>
    <s v="CPMCHULONG BA RIA 01"/>
    <s v="1628322425245075514170584"/>
    <s v=""/>
    <s v=""/>
    <s v="23727677056"/>
    <s v=""/>
    <s v="037xxxx270"/>
    <s v="NGUYEN **** LUONG"/>
    <s v="xxxxxxx806"/>
    <m/>
    <m/>
    <n v="25000"/>
    <n v="25000"/>
    <s v="1: \1\25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7:55:19"/>
    <s v=""/>
    <s v=""/>
    <s v="00"/>
  </r>
  <r>
    <n v="113"/>
    <s v="02/09/2025 07:47:18"/>
    <n v="736153395"/>
    <x v="7"/>
    <s v="CPMCL019"/>
    <s v="CPMCLONGHOANGDIEU 01"/>
    <s v="FT25245082969997"/>
    <s v=""/>
    <s v=""/>
    <s v="BP0001uu6bo3"/>
    <s v=""/>
    <s v="092xxxx118"/>
    <s v="DAO *** DUNG"/>
    <s v="xxxxxxx118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7:47:18"/>
    <s v="THANH TOAN QR PAY"/>
    <s v="THANH TOAN QR PAY"/>
    <s v="00"/>
  </r>
  <r>
    <n v="114"/>
    <s v="02/09/2025 07:44:24"/>
    <n v="736152048"/>
    <x v="3"/>
    <s v="CPMCL004"/>
    <s v="CPMCHULONGVUNGTAU 01"/>
    <s v="10764286805"/>
    <s v=""/>
    <s v=""/>
    <s v="24786"/>
    <s v=""/>
    <s v="093xxxx765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44:24"/>
    <s v=""/>
    <s v=""/>
    <s v="00"/>
  </r>
  <r>
    <n v="115"/>
    <s v="02/09/2025 07:38:18"/>
    <n v="736149148"/>
    <x v="7"/>
    <s v="CPMCL019"/>
    <s v="CPMCLONGHOANGDIEU 01"/>
    <s v="10764246168"/>
    <s v=""/>
    <s v=""/>
    <s v="24112"/>
    <s v=""/>
    <s v="093xxxx615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38:18"/>
    <s v=""/>
    <s v=""/>
    <s v="00"/>
  </r>
  <r>
    <n v="116"/>
    <s v="02/09/2025 07:37:10"/>
    <n v="736148608"/>
    <x v="3"/>
    <s v="CPMCL004"/>
    <s v="CPMCHULONGVUNGTAU 01"/>
    <s v="FT25245866611862"/>
    <s v=""/>
    <s v=""/>
    <s v="BP0001uu5o3o"/>
    <s v=""/>
    <s v="078xxxx740"/>
    <s v="TRAN *** ***** MAI"/>
    <s v="xxxxxxx293"/>
    <m/>
    <m/>
    <n v="70000"/>
    <n v="70000"/>
    <s v="1: \1\7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7:37:10"/>
    <s v="THANH TOAN QR PAY"/>
    <s v="THANH TOAN QR PAY"/>
    <s v="00"/>
  </r>
  <r>
    <n v="117"/>
    <s v="02/09/2025 07:36:51"/>
    <n v="736148545"/>
    <x v="3"/>
    <s v="CPMCL004"/>
    <s v="CPMCHULONGVUNGTAU 01"/>
    <s v="VNPAY250903000006519"/>
    <s v=""/>
    <s v=""/>
    <s v="VNPAY250903000006519"/>
    <s v=""/>
    <s v="093xxxx374"/>
    <s v="VO ***** DUNG"/>
    <s v="700011xx0969"/>
    <m/>
    <m/>
    <n v="137000"/>
    <n v="137000"/>
    <s v="1: \00000000000000000001\137000"/>
    <s v="{}"/>
    <s v="SHINHANBANK"/>
    <s v="Tài khoản nội địa"/>
    <m/>
    <s v="Thẻ nội địa/tài khoản ngân hàng"/>
    <s v="QR"/>
    <s v="QR-Offline"/>
    <s v="Không"/>
    <s v=""/>
    <s v=""/>
    <s v="Thành công"/>
    <s v="03/09/2025 07:36:51"/>
    <s v="{}"/>
    <s v="{}"/>
    <s v="00"/>
  </r>
  <r>
    <n v="118"/>
    <s v="02/09/2025 07:21:28"/>
    <n v="736142164"/>
    <x v="3"/>
    <s v="CPMCL004"/>
    <s v="CPMCHULONGVUNGTAU 01"/>
    <s v="60160199000000154570345"/>
    <s v=""/>
    <s v=""/>
    <s v="000000154570345"/>
    <s v=""/>
    <s v="090xxxx791"/>
    <s v="BUI *** ****** THAO"/>
    <s v="104868xx7155"/>
    <m/>
    <m/>
    <n v="25000"/>
    <n v="25000"/>
    <s v="1: \1\25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7:21:28"/>
    <s v=""/>
    <s v=""/>
    <s v="00"/>
  </r>
  <r>
    <n v="119"/>
    <s v="02/09/2025 07:08:25"/>
    <n v="736137628"/>
    <x v="3"/>
    <s v="CPMCL004"/>
    <s v="CPMCHULONGVUNGTAU 01"/>
    <s v="10764065123"/>
    <s v=""/>
    <s v=""/>
    <s v="21251"/>
    <s v=""/>
    <s v="097xxxx943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08:25"/>
    <s v=""/>
    <s v=""/>
    <s v="00"/>
  </r>
  <r>
    <n v="120"/>
    <s v="02/09/2025 06:31:50"/>
    <n v="736127024"/>
    <x v="7"/>
    <s v="CPMCL019"/>
    <s v="CPMCLONGHOANGDIEU 01"/>
    <s v="2471496825245063146108752"/>
    <s v=""/>
    <s v=""/>
    <s v="23727395639"/>
    <s v=""/>
    <s v="079xxxx360"/>
    <s v="NGUYEN *** *** HIEN"/>
    <s v="xxxxxxx818"/>
    <m/>
    <m/>
    <n v="20000"/>
    <n v="20000"/>
    <s v="1: \1\2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6:31:50"/>
    <s v=""/>
    <s v=""/>
    <s v="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42">
  <r>
    <n v="1"/>
    <s v="01095-844085320"/>
    <n v="10219545"/>
    <x v="0"/>
    <d v="2025-09-02T00:05:55"/>
    <n v="72"/>
    <n v="0"/>
    <n v="0"/>
    <n v="0"/>
    <n v="19.116"/>
    <n v="0"/>
    <n v="52.884"/>
  </r>
  <r>
    <n v="2"/>
    <s v="02095-004580769"/>
    <n v="10225895"/>
    <x v="1"/>
    <d v="2025-09-02T08:14:33"/>
    <n v="83"/>
    <n v="15"/>
    <n v="0"/>
    <n v="0"/>
    <n v="18.053999999999998"/>
    <n v="0"/>
    <n v="49.945999999999998"/>
  </r>
  <r>
    <n v="3"/>
    <s v="02095-010258658"/>
    <n v="10235663"/>
    <x v="2"/>
    <d v="2025-09-02T10:05:54"/>
    <n v="58"/>
    <n v="11"/>
    <n v="0"/>
    <n v="0"/>
    <n v="12.478999999999999"/>
    <n v="0"/>
    <n v="34.521999999999998"/>
  </r>
  <r>
    <n v="4"/>
    <s v="02095-048169303"/>
    <n v="10219545"/>
    <x v="0"/>
    <d v="2025-09-02T01:49:11"/>
    <n v="29"/>
    <n v="5"/>
    <n v="0"/>
    <n v="0"/>
    <n v="6.3719999999999999"/>
    <n v="0"/>
    <n v="17.628"/>
  </r>
  <r>
    <n v="5"/>
    <s v="02095-196132691"/>
    <n v="10350108"/>
    <x v="3"/>
    <d v="2025-09-02T05:47:16"/>
    <n v="87"/>
    <n v="0"/>
    <n v="0"/>
    <n v="0"/>
    <n v="23.099"/>
    <n v="0"/>
    <n v="63.902000000000001"/>
  </r>
  <r>
    <n v="6"/>
    <s v="02095-197919159"/>
    <n v="10321523"/>
    <x v="4"/>
    <d v="2025-09-02T06:18:08"/>
    <n v="58"/>
    <n v="11"/>
    <n v="0"/>
    <n v="0"/>
    <n v="12.478999999999999"/>
    <n v="0"/>
    <n v="34.521999999999998"/>
  </r>
  <r>
    <n v="7"/>
    <s v="02095-204661269"/>
    <n v="10225888"/>
    <x v="5"/>
    <d v="2025-09-02T05:51:56"/>
    <n v="73"/>
    <n v="11"/>
    <n v="0"/>
    <n v="0"/>
    <n v="16.460999999999999"/>
    <n v="0"/>
    <n v="45.539000000000001"/>
  </r>
  <r>
    <n v="8"/>
    <s v="02095-204809405"/>
    <n v="10225902"/>
    <x v="6"/>
    <d v="2025-09-02T06:01:06"/>
    <n v="58"/>
    <n v="15"/>
    <n v="0"/>
    <n v="0"/>
    <n v="11.417"/>
    <n v="0"/>
    <n v="31.584"/>
  </r>
  <r>
    <n v="9"/>
    <s v="02095-206183411"/>
    <n v="10235659"/>
    <x v="7"/>
    <d v="2025-09-02T06:03:00"/>
    <n v="83"/>
    <n v="0"/>
    <n v="0"/>
    <n v="0"/>
    <n v="22.036999999999999"/>
    <n v="0"/>
    <n v="60.963999999999999"/>
  </r>
  <r>
    <n v="10"/>
    <s v="02095-212257394"/>
    <n v="10287840"/>
    <x v="8"/>
    <d v="2025-09-02T06:09:53"/>
    <n v="54"/>
    <n v="11"/>
    <n v="0"/>
    <n v="0"/>
    <n v="11.417"/>
    <n v="0"/>
    <n v="31.584"/>
  </r>
  <r>
    <n v="11"/>
    <s v="02095-212320649"/>
    <n v="10358037"/>
    <x v="9"/>
    <d v="2025-09-02T06:15:49"/>
    <n v="242"/>
    <n v="22"/>
    <n v="0"/>
    <n v="0"/>
    <n v="58.41"/>
    <n v="0"/>
    <n v="161.59"/>
  </r>
  <r>
    <n v="12"/>
    <s v="02095-217144009"/>
    <n v="10235658"/>
    <x v="10"/>
    <d v="2025-09-02T06:15:18"/>
    <n v="29"/>
    <n v="5"/>
    <n v="0"/>
    <n v="0"/>
    <n v="6.3719999999999999"/>
    <n v="0"/>
    <n v="17.628"/>
  </r>
  <r>
    <n v="13"/>
    <s v="02095-217168405"/>
    <n v="10242271"/>
    <x v="11"/>
    <d v="2025-09-02T06:11:48"/>
    <n v="66"/>
    <n v="11"/>
    <n v="0"/>
    <n v="0"/>
    <n v="14.603"/>
    <n v="0"/>
    <n v="40.398000000000003"/>
  </r>
  <r>
    <n v="14"/>
    <s v="02095-217715270"/>
    <n v="10232123"/>
    <x v="12"/>
    <d v="2025-09-02T06:19:19"/>
    <n v="54"/>
    <n v="11"/>
    <n v="0"/>
    <n v="0"/>
    <n v="11.417"/>
    <n v="0"/>
    <n v="31.584"/>
  </r>
  <r>
    <n v="15"/>
    <s v="02095-218086581"/>
    <n v="10354891"/>
    <x v="13"/>
    <d v="2025-09-02T06:34:41"/>
    <n v="44"/>
    <n v="13.2"/>
    <n v="0"/>
    <n v="0"/>
    <n v="8.1769999999999996"/>
    <n v="0"/>
    <n v="22.623000000000001"/>
  </r>
  <r>
    <n v="16"/>
    <s v="02095-218983900"/>
    <n v="10242271"/>
    <x v="11"/>
    <d v="2025-09-02T06:33:56"/>
    <n v="278"/>
    <n v="22"/>
    <n v="0"/>
    <n v="0"/>
    <n v="67.968000000000004"/>
    <n v="0"/>
    <n v="188.03200000000001"/>
  </r>
  <r>
    <n v="17"/>
    <s v="02095-221232056"/>
    <n v="10296675"/>
    <x v="14"/>
    <d v="2025-09-02T06:39:12"/>
    <n v="58"/>
    <n v="11"/>
    <n v="0"/>
    <n v="0"/>
    <n v="12.478999999999999"/>
    <n v="0"/>
    <n v="34.521999999999998"/>
  </r>
  <r>
    <n v="18"/>
    <s v="02095-221349375"/>
    <n v="10230814"/>
    <x v="15"/>
    <d v="2025-09-02T06:20:26"/>
    <n v="29"/>
    <n v="8.6999999999999993"/>
    <n v="0"/>
    <n v="0"/>
    <n v="5.39"/>
    <n v="0"/>
    <n v="14.91"/>
  </r>
  <r>
    <n v="19"/>
    <s v="02095-221498835"/>
    <n v="10358016"/>
    <x v="16"/>
    <d v="2025-09-02T06:26:17"/>
    <n v="94"/>
    <n v="0"/>
    <n v="0"/>
    <n v="0"/>
    <n v="24.957000000000001"/>
    <n v="0"/>
    <n v="69.043000000000006"/>
  </r>
  <r>
    <n v="20"/>
    <s v="02095-224778913"/>
    <n v="10296675"/>
    <x v="14"/>
    <d v="2025-09-02T06:29:38"/>
    <n v="58"/>
    <n v="15"/>
    <n v="0"/>
    <n v="0"/>
    <n v="11.417"/>
    <n v="0"/>
    <n v="31.584"/>
  </r>
  <r>
    <n v="21"/>
    <s v="02095-226346379"/>
    <n v="10225902"/>
    <x v="6"/>
    <d v="2025-09-02T06:33:34"/>
    <n v="29"/>
    <n v="5"/>
    <n v="0"/>
    <n v="0"/>
    <n v="6.3719999999999999"/>
    <n v="0"/>
    <n v="17.628"/>
  </r>
  <r>
    <n v="22"/>
    <s v="02095-226846005"/>
    <n v="10230814"/>
    <x v="15"/>
    <d v="2025-09-02T06:25:23"/>
    <n v="58"/>
    <n v="15"/>
    <n v="0"/>
    <n v="0"/>
    <n v="11.417"/>
    <n v="0"/>
    <n v="31.584"/>
  </r>
  <r>
    <n v="23"/>
    <s v="02095-228018685"/>
    <n v="10219545"/>
    <x v="0"/>
    <d v="2025-09-02T06:35:56"/>
    <n v="101"/>
    <n v="11"/>
    <n v="0"/>
    <n v="0"/>
    <n v="23.895"/>
    <n v="0"/>
    <n v="66.105000000000004"/>
  </r>
  <r>
    <n v="24"/>
    <s v="02095-228156415"/>
    <n v="10298824"/>
    <x v="17"/>
    <d v="2025-09-02T06:57:01"/>
    <n v="87"/>
    <n v="0"/>
    <n v="0"/>
    <n v="0"/>
    <n v="23.099"/>
    <n v="0"/>
    <n v="63.902000000000001"/>
  </r>
  <r>
    <n v="25"/>
    <s v="02095-228287251"/>
    <n v="10235663"/>
    <x v="2"/>
    <d v="2025-09-02T06:30:49"/>
    <n v="152"/>
    <n v="39.5"/>
    <n v="0"/>
    <n v="0"/>
    <n v="29.869"/>
    <n v="0"/>
    <n v="82.631"/>
  </r>
  <r>
    <n v="26"/>
    <s v="02095-230730927"/>
    <n v="10321523"/>
    <x v="4"/>
    <d v="2025-09-02T06:41:25"/>
    <n v="58"/>
    <n v="11"/>
    <n v="0"/>
    <n v="0"/>
    <n v="12.478999999999999"/>
    <n v="0"/>
    <n v="34.521999999999998"/>
  </r>
  <r>
    <n v="27"/>
    <s v="02095-231138055"/>
    <n v="10324687"/>
    <x v="18"/>
    <d v="2025-09-02T06:47:40"/>
    <n v="36"/>
    <n v="10.8"/>
    <n v="0"/>
    <n v="0"/>
    <n v="6.6909999999999998"/>
    <n v="0"/>
    <n v="18.509"/>
  </r>
  <r>
    <n v="28"/>
    <s v="02095-233668062"/>
    <n v="10292422"/>
    <x v="19"/>
    <d v="2025-09-02T06:35:13"/>
    <n v="44"/>
    <n v="10"/>
    <n v="0"/>
    <n v="0"/>
    <n v="9.0269999999999992"/>
    <n v="0"/>
    <n v="24.972999999999999"/>
  </r>
  <r>
    <n v="29"/>
    <s v="02095-234600485"/>
    <n v="10225871"/>
    <x v="20"/>
    <d v="2025-09-02T06:45:36"/>
    <n v="51"/>
    <n v="11"/>
    <n v="0"/>
    <n v="0"/>
    <n v="10.62"/>
    <n v="0"/>
    <n v="29.38"/>
  </r>
  <r>
    <n v="30"/>
    <s v="02095-235544890"/>
    <n v="10225902"/>
    <x v="6"/>
    <d v="2025-09-02T07:07:37"/>
    <n v="29"/>
    <n v="5"/>
    <n v="0"/>
    <n v="0"/>
    <n v="6.3719999999999999"/>
    <n v="0"/>
    <n v="17.628"/>
  </r>
  <r>
    <n v="31"/>
    <s v="02095-235706464"/>
    <n v="10219545"/>
    <x v="0"/>
    <d v="2025-09-02T06:50:23"/>
    <n v="109"/>
    <n v="0"/>
    <n v="0"/>
    <n v="0"/>
    <n v="28.94"/>
    <n v="0"/>
    <n v="80.061000000000007"/>
  </r>
  <r>
    <n v="32"/>
    <s v="02095-236630752"/>
    <n v="10298824"/>
    <x v="17"/>
    <d v="2025-09-02T07:20:22"/>
    <n v="66"/>
    <n v="0"/>
    <n v="0"/>
    <n v="0"/>
    <n v="17.523"/>
    <n v="0"/>
    <n v="48.476999999999997"/>
  </r>
  <r>
    <n v="33"/>
    <s v="02095-237825205"/>
    <n v="10219545"/>
    <x v="0"/>
    <d v="2025-09-02T06:56:38"/>
    <n v="109"/>
    <n v="11"/>
    <n v="0"/>
    <n v="0"/>
    <n v="26.018999999999998"/>
    <n v="0"/>
    <n v="71.980999999999995"/>
  </r>
  <r>
    <n v="34"/>
    <s v="02095-239302242"/>
    <n v="10323120"/>
    <x v="21"/>
    <d v="2025-09-02T07:01:44"/>
    <n v="54"/>
    <n v="11"/>
    <n v="0"/>
    <n v="0"/>
    <n v="11.417"/>
    <n v="0"/>
    <n v="31.584"/>
  </r>
  <r>
    <n v="35"/>
    <s v="02095-240177315"/>
    <n v="10216423"/>
    <x v="22"/>
    <d v="2025-09-02T06:52:17"/>
    <n v="198"/>
    <n v="48"/>
    <n v="0"/>
    <n v="0"/>
    <n v="41.325000000000003"/>
    <n v="0"/>
    <n v="108.675"/>
  </r>
  <r>
    <n v="36"/>
    <s v="02095-241340689"/>
    <n v="10216423"/>
    <x v="22"/>
    <d v="2025-09-02T07:00:19"/>
    <n v="58"/>
    <n v="11"/>
    <n v="0"/>
    <n v="0"/>
    <n v="12.949"/>
    <n v="0"/>
    <n v="34.052"/>
  </r>
  <r>
    <n v="37"/>
    <s v="02095-242256515"/>
    <n v="10324687"/>
    <x v="18"/>
    <d v="2025-09-02T07:24:01"/>
    <n v="54"/>
    <n v="11"/>
    <n v="0"/>
    <n v="0"/>
    <n v="11.417"/>
    <n v="0"/>
    <n v="31.584"/>
  </r>
  <r>
    <n v="38"/>
    <s v="02095-243352164"/>
    <n v="10225898"/>
    <x v="23"/>
    <d v="2025-09-02T07:14:47"/>
    <n v="72"/>
    <n v="11"/>
    <n v="0"/>
    <n v="0"/>
    <n v="16.196000000000002"/>
    <n v="0"/>
    <n v="44.805"/>
  </r>
  <r>
    <n v="39"/>
    <s v="02095-244155863"/>
    <n v="10232123"/>
    <x v="12"/>
    <d v="2025-09-02T07:01:23"/>
    <n v="36"/>
    <n v="5"/>
    <n v="0"/>
    <n v="0"/>
    <n v="8.2309999999999999"/>
    <n v="0"/>
    <n v="22.77"/>
  </r>
  <r>
    <n v="40"/>
    <s v="02095-244292191"/>
    <n v="10324687"/>
    <x v="18"/>
    <d v="2025-09-02T06:58:00"/>
    <n v="44"/>
    <n v="0"/>
    <n v="0"/>
    <n v="0"/>
    <n v="11.682"/>
    <n v="0"/>
    <n v="32.317999999999998"/>
  </r>
  <r>
    <n v="41"/>
    <s v="02095-245608923"/>
    <n v="10358016"/>
    <x v="16"/>
    <d v="2025-09-02T07:06:33"/>
    <n v="29"/>
    <n v="7.25"/>
    <n v="0"/>
    <n v="0"/>
    <n v="5.7750000000000004"/>
    <n v="0"/>
    <n v="15.975"/>
  </r>
  <r>
    <n v="42"/>
    <s v="02095-246464717"/>
    <n v="10299524"/>
    <x v="24"/>
    <d v="2025-09-02T07:01:23"/>
    <n v="58"/>
    <n v="11"/>
    <n v="0"/>
    <n v="0"/>
    <n v="12.478999999999999"/>
    <n v="0"/>
    <n v="34.521999999999998"/>
  </r>
  <r>
    <n v="43"/>
    <s v="02095-247032197"/>
    <n v="10296675"/>
    <x v="14"/>
    <d v="2025-09-02T07:40:11"/>
    <n v="154"/>
    <n v="22"/>
    <n v="0"/>
    <n v="0"/>
    <n v="35.045999999999999"/>
    <n v="0"/>
    <n v="96.953999999999994"/>
  </r>
  <r>
    <n v="44"/>
    <s v="02095-247098648"/>
    <n v="10219545"/>
    <x v="0"/>
    <d v="2025-09-02T07:05:08"/>
    <n v="58"/>
    <n v="11"/>
    <n v="0"/>
    <n v="0"/>
    <n v="12.478999999999999"/>
    <n v="0"/>
    <n v="34.521999999999998"/>
  </r>
  <r>
    <n v="45"/>
    <s v="02095-247157514"/>
    <n v="10324687"/>
    <x v="18"/>
    <d v="2025-09-02T07:06:56"/>
    <n v="73"/>
    <n v="11"/>
    <n v="0"/>
    <n v="0"/>
    <n v="16.460999999999999"/>
    <n v="0"/>
    <n v="45.539000000000001"/>
  </r>
  <r>
    <n v="46"/>
    <s v="02095-247247395"/>
    <n v="10299524"/>
    <x v="24"/>
    <d v="2025-09-02T07:15:52"/>
    <n v="51"/>
    <n v="11"/>
    <n v="0"/>
    <n v="0"/>
    <n v="10.62"/>
    <n v="0"/>
    <n v="29.38"/>
  </r>
  <r>
    <n v="47"/>
    <s v="02095-248745454"/>
    <n v="10321523"/>
    <x v="4"/>
    <d v="2025-09-02T07:11:00"/>
    <n v="90"/>
    <n v="0"/>
    <n v="0"/>
    <n v="0"/>
    <n v="23.895"/>
    <n v="0"/>
    <n v="66.105000000000004"/>
  </r>
  <r>
    <n v="48"/>
    <s v="02095-250881161"/>
    <n v="10298824"/>
    <x v="17"/>
    <d v="2025-09-02T07:18:49"/>
    <n v="116"/>
    <n v="13"/>
    <n v="0"/>
    <n v="0"/>
    <n v="27.347000000000001"/>
    <n v="0"/>
    <n v="75.653999999999996"/>
  </r>
  <r>
    <n v="49"/>
    <s v="02095-251484783"/>
    <n v="10292422"/>
    <x v="19"/>
    <d v="2025-09-02T07:07:12"/>
    <n v="167"/>
    <n v="48"/>
    <n v="0"/>
    <n v="0"/>
    <n v="31.594999999999999"/>
    <n v="0"/>
    <n v="87.406000000000006"/>
  </r>
  <r>
    <n v="50"/>
    <s v="02095-252424757"/>
    <n v="10284115"/>
    <x v="25"/>
    <d v="2025-09-02T07:21:17"/>
    <n v="66"/>
    <n v="11"/>
    <n v="0"/>
    <n v="0"/>
    <n v="14.603"/>
    <n v="0"/>
    <n v="40.398000000000003"/>
  </r>
  <r>
    <n v="51"/>
    <s v="02095-252682436"/>
    <n v="10242271"/>
    <x v="11"/>
    <d v="2025-09-02T07:19:51"/>
    <n v="177"/>
    <n v="22"/>
    <n v="0"/>
    <n v="0"/>
    <n v="41.152999999999999"/>
    <n v="0"/>
    <n v="113.848"/>
  </r>
  <r>
    <n v="52"/>
    <s v="02095-252751812"/>
    <n v="10219545"/>
    <x v="0"/>
    <d v="2025-09-02T07:19:03"/>
    <n v="65"/>
    <n v="11"/>
    <n v="0"/>
    <n v="0"/>
    <n v="14.337"/>
    <n v="0"/>
    <n v="39.662999999999997"/>
  </r>
  <r>
    <n v="53"/>
    <s v="02095-253984163"/>
    <n v="10235663"/>
    <x v="2"/>
    <d v="2025-09-02T07:08:55"/>
    <n v="51"/>
    <n v="0"/>
    <n v="0"/>
    <n v="0"/>
    <n v="13.541"/>
    <n v="0"/>
    <n v="37.46"/>
  </r>
  <r>
    <n v="54"/>
    <s v="02095-254345428"/>
    <n v="10225898"/>
    <x v="23"/>
    <d v="2025-09-02T07:24:57"/>
    <n v="73"/>
    <n v="11"/>
    <n v="0"/>
    <n v="0"/>
    <n v="16.460999999999999"/>
    <n v="0"/>
    <n v="45.539000000000001"/>
  </r>
  <r>
    <n v="55"/>
    <s v="02095-255303814"/>
    <n v="10287840"/>
    <x v="8"/>
    <d v="2025-09-02T07:20:33"/>
    <n v="83"/>
    <n v="0"/>
    <n v="0"/>
    <n v="0"/>
    <n v="22.036999999999999"/>
    <n v="0"/>
    <n v="60.963999999999999"/>
  </r>
  <r>
    <n v="56"/>
    <s v="02095-255931468"/>
    <n v="10225888"/>
    <x v="5"/>
    <d v="2025-09-02T07:22:27"/>
    <n v="51"/>
    <n v="11"/>
    <n v="0"/>
    <n v="0"/>
    <n v="10.62"/>
    <n v="0"/>
    <n v="29.38"/>
  </r>
  <r>
    <n v="57"/>
    <s v="02095-256364906"/>
    <n v="10299524"/>
    <x v="24"/>
    <d v="2025-09-02T07:43:42"/>
    <n v="47"/>
    <n v="0"/>
    <n v="0"/>
    <n v="0"/>
    <n v="12.478999999999999"/>
    <n v="0"/>
    <n v="34.521999999999998"/>
  </r>
  <r>
    <n v="58"/>
    <s v="02095-257369146"/>
    <n v="10225902"/>
    <x v="6"/>
    <d v="2025-09-02T07:50:36"/>
    <n v="80"/>
    <n v="0"/>
    <n v="0"/>
    <n v="0"/>
    <n v="21.24"/>
    <n v="0"/>
    <n v="58.76"/>
  </r>
  <r>
    <n v="59"/>
    <s v="02095-258360146"/>
    <n v="10280033"/>
    <x v="26"/>
    <d v="2025-09-02T07:31:25"/>
    <n v="108"/>
    <n v="0"/>
    <n v="0"/>
    <n v="0"/>
    <n v="29.754000000000001"/>
    <n v="0"/>
    <n v="78.245999999999995"/>
  </r>
  <r>
    <n v="60"/>
    <s v="02095-258759877"/>
    <n v="10296675"/>
    <x v="14"/>
    <d v="2025-09-02T07:32:31"/>
    <n v="110"/>
    <n v="11"/>
    <n v="0"/>
    <n v="0"/>
    <n v="26.285"/>
    <n v="0"/>
    <n v="72.715999999999994"/>
  </r>
  <r>
    <n v="61"/>
    <s v="02095-259833925"/>
    <n v="10225898"/>
    <x v="23"/>
    <d v="2025-09-02T07:21:57"/>
    <n v="58"/>
    <n v="11"/>
    <n v="0"/>
    <n v="0"/>
    <n v="12.478999999999999"/>
    <n v="0"/>
    <n v="34.521999999999998"/>
  </r>
  <r>
    <n v="62"/>
    <s v="02095-260233456"/>
    <n v="10358016"/>
    <x v="16"/>
    <d v="2025-09-02T07:23:12"/>
    <n v="66"/>
    <n v="10"/>
    <n v="0"/>
    <n v="0"/>
    <n v="14.868"/>
    <n v="0"/>
    <n v="41.131999999999998"/>
  </r>
  <r>
    <n v="63"/>
    <s v="02095-261774682"/>
    <n v="10292015"/>
    <x v="27"/>
    <d v="2025-09-02T07:44:25"/>
    <n v="116"/>
    <n v="13"/>
    <n v="0"/>
    <n v="0"/>
    <n v="27.347000000000001"/>
    <n v="0"/>
    <n v="75.653999999999996"/>
  </r>
  <r>
    <n v="64"/>
    <s v="02095-262124308"/>
    <n v="10358016"/>
    <x v="16"/>
    <d v="2025-09-02T07:30:21"/>
    <n v="54"/>
    <n v="10"/>
    <n v="0"/>
    <n v="0"/>
    <n v="11.682"/>
    <n v="0"/>
    <n v="32.317999999999998"/>
  </r>
  <r>
    <n v="65"/>
    <s v="02095-262759305"/>
    <n v="10219545"/>
    <x v="0"/>
    <d v="2025-09-02T07:29:51"/>
    <n v="44"/>
    <n v="0"/>
    <n v="0"/>
    <n v="0"/>
    <n v="11.682"/>
    <n v="0"/>
    <n v="32.317999999999998"/>
  </r>
  <r>
    <n v="66"/>
    <s v="02095-262836856"/>
    <n v="10233716"/>
    <x v="28"/>
    <d v="2025-09-02T07:44:21"/>
    <n v="412"/>
    <n v="76.5"/>
    <n v="0"/>
    <n v="0"/>
    <n v="89.075000000000003"/>
    <n v="0"/>
    <n v="246.42500000000001"/>
  </r>
  <r>
    <n v="67"/>
    <s v="02095-263411496"/>
    <n v="10225888"/>
    <x v="5"/>
    <d v="2025-09-02T07:36:08"/>
    <n v="88"/>
    <n v="0"/>
    <n v="0"/>
    <n v="0"/>
    <n v="23.364000000000001"/>
    <n v="0"/>
    <n v="64.635999999999996"/>
  </r>
  <r>
    <n v="68"/>
    <s v="02095-263512416"/>
    <n v="10230793"/>
    <x v="29"/>
    <d v="2025-09-02T07:34:36"/>
    <n v="58"/>
    <n v="11"/>
    <n v="0"/>
    <n v="0"/>
    <n v="12.478999999999999"/>
    <n v="0"/>
    <n v="34.521999999999998"/>
  </r>
  <r>
    <n v="69"/>
    <s v="02095-263900700"/>
    <n v="10225885"/>
    <x v="30"/>
    <d v="2025-09-02T07:43:04"/>
    <n v="58"/>
    <n v="11"/>
    <n v="0"/>
    <n v="0"/>
    <n v="12.478999999999999"/>
    <n v="0"/>
    <n v="34.521999999999998"/>
  </r>
  <r>
    <n v="70"/>
    <s v="02095-264202181"/>
    <n v="10321523"/>
    <x v="4"/>
    <d v="2025-09-02T07:31:49"/>
    <n v="22"/>
    <n v="5"/>
    <n v="0"/>
    <n v="0"/>
    <n v="4.5140000000000002"/>
    <n v="0"/>
    <n v="12.487"/>
  </r>
  <r>
    <n v="71"/>
    <s v="02095-265369583"/>
    <n v="10232123"/>
    <x v="12"/>
    <d v="2025-09-02T07:57:17"/>
    <n v="58"/>
    <n v="0"/>
    <n v="0"/>
    <n v="0"/>
    <n v="15.398999999999999"/>
    <n v="0"/>
    <n v="42.600999999999999"/>
  </r>
  <r>
    <n v="72"/>
    <s v="02095-265400653"/>
    <n v="10235659"/>
    <x v="7"/>
    <d v="2025-09-02T07:39:49"/>
    <n v="29"/>
    <n v="5"/>
    <n v="0"/>
    <n v="0"/>
    <n v="6.3719999999999999"/>
    <n v="0"/>
    <n v="17.628"/>
  </r>
  <r>
    <n v="73"/>
    <s v="02095-266207743"/>
    <n v="10225898"/>
    <x v="23"/>
    <d v="2025-09-02T07:35:33"/>
    <n v="58"/>
    <n v="11"/>
    <n v="0"/>
    <n v="0"/>
    <n v="12.478999999999999"/>
    <n v="0"/>
    <n v="34.521999999999998"/>
  </r>
  <r>
    <n v="74"/>
    <s v="02095-267070405"/>
    <n v="10225888"/>
    <x v="5"/>
    <d v="2025-09-02T07:44:33"/>
    <n v="110"/>
    <n v="11"/>
    <n v="0"/>
    <n v="0"/>
    <n v="26.285"/>
    <n v="0"/>
    <n v="72.715999999999994"/>
  </r>
  <r>
    <n v="75"/>
    <s v="02095-268042500"/>
    <n v="10235663"/>
    <x v="2"/>
    <d v="2025-09-02T07:38:20"/>
    <n v="167"/>
    <n v="48"/>
    <n v="0"/>
    <n v="0"/>
    <n v="31.594999999999999"/>
    <n v="0"/>
    <n v="87.406000000000006"/>
  </r>
  <r>
    <n v="76"/>
    <s v="02095-268616550"/>
    <n v="10350108"/>
    <x v="3"/>
    <d v="2025-09-02T07:59:41"/>
    <n v="87"/>
    <n v="11"/>
    <n v="0"/>
    <n v="0"/>
    <n v="20.178000000000001"/>
    <n v="0"/>
    <n v="55.822000000000003"/>
  </r>
  <r>
    <n v="77"/>
    <s v="02095-268976517"/>
    <n v="10307386"/>
    <x v="31"/>
    <d v="2025-09-02T07:37:41"/>
    <n v="29"/>
    <n v="7.25"/>
    <n v="0"/>
    <n v="0"/>
    <n v="5.7750000000000004"/>
    <n v="0"/>
    <n v="15.975"/>
  </r>
  <r>
    <n v="78"/>
    <s v="02095-269610545"/>
    <n v="10292422"/>
    <x v="19"/>
    <d v="2025-09-02T07:44:11"/>
    <n v="36"/>
    <n v="9"/>
    <n v="0"/>
    <n v="0"/>
    <n v="7.1689999999999996"/>
    <n v="0"/>
    <n v="19.832000000000001"/>
  </r>
  <r>
    <n v="79"/>
    <s v="02095-270135881"/>
    <n v="10292422"/>
    <x v="19"/>
    <d v="2025-09-02T07:36:43"/>
    <n v="22"/>
    <n v="5"/>
    <n v="0"/>
    <n v="0"/>
    <n v="4.5140000000000002"/>
    <n v="0"/>
    <n v="12.487"/>
  </r>
  <r>
    <n v="80"/>
    <s v="02095-270970404"/>
    <n v="10230817"/>
    <x v="32"/>
    <d v="2025-09-02T07:37:45"/>
    <n v="29"/>
    <n v="5"/>
    <n v="0"/>
    <n v="0"/>
    <n v="6.3719999999999999"/>
    <n v="0"/>
    <n v="17.628"/>
  </r>
  <r>
    <n v="81"/>
    <s v="02095-271348614"/>
    <n v="10230817"/>
    <x v="32"/>
    <d v="2025-09-02T07:46:58"/>
    <n v="44"/>
    <n v="0"/>
    <n v="0"/>
    <n v="0"/>
    <n v="11.682"/>
    <n v="0"/>
    <n v="32.317999999999998"/>
  </r>
  <r>
    <n v="82"/>
    <s v="02095-271982345"/>
    <n v="10292422"/>
    <x v="19"/>
    <d v="2025-09-02T07:43:04"/>
    <n v="44"/>
    <n v="10"/>
    <n v="0"/>
    <n v="0"/>
    <n v="9.0269999999999992"/>
    <n v="0"/>
    <n v="24.972999999999999"/>
  </r>
  <r>
    <n v="83"/>
    <s v="02095-272075954"/>
    <n v="10358016"/>
    <x v="16"/>
    <d v="2025-09-02T07:43:28"/>
    <n v="44"/>
    <n v="0"/>
    <n v="0"/>
    <n v="0"/>
    <n v="11.682"/>
    <n v="0"/>
    <n v="32.317999999999998"/>
  </r>
  <r>
    <n v="84"/>
    <s v="02095-272349913"/>
    <n v="10230814"/>
    <x v="15"/>
    <d v="2025-09-02T07:58:09"/>
    <n v="65"/>
    <n v="11"/>
    <n v="0"/>
    <n v="0"/>
    <n v="14.337"/>
    <n v="0"/>
    <n v="39.662999999999997"/>
  </r>
  <r>
    <n v="85"/>
    <s v="02095-272397124"/>
    <n v="10219545"/>
    <x v="0"/>
    <d v="2025-09-02T08:05:53"/>
    <n v="87"/>
    <n v="11"/>
    <n v="0"/>
    <n v="0"/>
    <n v="20.178000000000001"/>
    <n v="0"/>
    <n v="55.822000000000003"/>
  </r>
  <r>
    <n v="86"/>
    <s v="02095-272635666"/>
    <n v="10235663"/>
    <x v="2"/>
    <d v="2025-09-02T07:41:20"/>
    <n v="87"/>
    <n v="0"/>
    <n v="0"/>
    <n v="0"/>
    <n v="23.099"/>
    <n v="0"/>
    <n v="63.902000000000001"/>
  </r>
  <r>
    <n v="87"/>
    <s v="02095-273345623"/>
    <n v="10292422"/>
    <x v="19"/>
    <d v="2025-09-02T07:53:43"/>
    <n v="36"/>
    <n v="9"/>
    <n v="0"/>
    <n v="0"/>
    <n v="7.1689999999999996"/>
    <n v="0"/>
    <n v="19.832000000000001"/>
  </r>
  <r>
    <n v="88"/>
    <s v="02095-273468068"/>
    <n v="10242271"/>
    <x v="11"/>
    <d v="2025-09-02T07:54:01"/>
    <n v="167"/>
    <n v="48"/>
    <n v="0"/>
    <n v="0"/>
    <n v="31.594999999999999"/>
    <n v="0"/>
    <n v="87.406000000000006"/>
  </r>
  <r>
    <n v="89"/>
    <s v="02095-273477300"/>
    <n v="10235663"/>
    <x v="2"/>
    <d v="2025-09-02T07:50:58"/>
    <n v="167"/>
    <n v="22"/>
    <n v="0"/>
    <n v="0"/>
    <n v="38.497999999999998"/>
    <n v="0"/>
    <n v="106.503"/>
  </r>
  <r>
    <n v="90"/>
    <s v="02095-273651920"/>
    <n v="10235663"/>
    <x v="2"/>
    <d v="2025-09-02T07:44:46"/>
    <n v="116"/>
    <n v="13"/>
    <n v="0"/>
    <n v="0"/>
    <n v="27.347000000000001"/>
    <n v="0"/>
    <n v="75.653999999999996"/>
  </r>
  <r>
    <n v="91"/>
    <s v="02095-274133228"/>
    <n v="10225902"/>
    <x v="6"/>
    <d v="2025-09-02T08:08:09"/>
    <n v="44"/>
    <n v="0"/>
    <n v="0"/>
    <n v="0"/>
    <n v="11.682"/>
    <n v="0"/>
    <n v="32.317999999999998"/>
  </r>
  <r>
    <n v="92"/>
    <s v="02095-275168461"/>
    <n v="10284115"/>
    <x v="25"/>
    <d v="2025-09-02T08:01:40"/>
    <n v="44"/>
    <n v="0"/>
    <n v="0"/>
    <n v="0"/>
    <n v="11.682"/>
    <n v="0"/>
    <n v="32.317999999999998"/>
  </r>
  <r>
    <n v="93"/>
    <s v="02095-275500100"/>
    <n v="10287867"/>
    <x v="33"/>
    <d v="2025-09-02T07:58:27"/>
    <n v="90"/>
    <n v="11"/>
    <n v="0"/>
    <n v="0"/>
    <n v="20.975000000000001"/>
    <n v="0"/>
    <n v="58.026000000000003"/>
  </r>
  <r>
    <n v="94"/>
    <s v="02095-276583272"/>
    <n v="10292422"/>
    <x v="19"/>
    <d v="2025-09-02T08:07:46"/>
    <n v="22"/>
    <n v="5"/>
    <n v="0"/>
    <n v="0"/>
    <n v="4.5140000000000002"/>
    <n v="0"/>
    <n v="12.487"/>
  </r>
  <r>
    <n v="95"/>
    <s v="02095-276873761"/>
    <n v="10230817"/>
    <x v="32"/>
    <d v="2025-09-02T08:03:08"/>
    <n v="58"/>
    <n v="11"/>
    <n v="0"/>
    <n v="0"/>
    <n v="12.478999999999999"/>
    <n v="0"/>
    <n v="34.521999999999998"/>
  </r>
  <r>
    <n v="96"/>
    <s v="02095-276933367"/>
    <n v="10284115"/>
    <x v="25"/>
    <d v="2025-09-02T08:04:02"/>
    <n v="58"/>
    <n v="11"/>
    <n v="0"/>
    <n v="0"/>
    <n v="12.478999999999999"/>
    <n v="0"/>
    <n v="34.521999999999998"/>
  </r>
  <r>
    <n v="97"/>
    <s v="02095-277084927"/>
    <n v="10230817"/>
    <x v="32"/>
    <d v="2025-09-02T08:14:15"/>
    <n v="58"/>
    <n v="11"/>
    <n v="0"/>
    <n v="0"/>
    <n v="12.478999999999999"/>
    <n v="0"/>
    <n v="34.521999999999998"/>
  </r>
  <r>
    <n v="98"/>
    <s v="02095-277240391"/>
    <n v="10292422"/>
    <x v="19"/>
    <d v="2025-09-02T07:52:12"/>
    <n v="29"/>
    <n v="7.25"/>
    <n v="0"/>
    <n v="0"/>
    <n v="5.7750000000000004"/>
    <n v="0"/>
    <n v="15.975"/>
  </r>
  <r>
    <n v="99"/>
    <s v="02095-277383578"/>
    <n v="10292422"/>
    <x v="19"/>
    <d v="2025-09-02T07:52:01"/>
    <n v="29"/>
    <n v="7.25"/>
    <n v="0"/>
    <n v="0"/>
    <n v="5.7750000000000004"/>
    <n v="0"/>
    <n v="15.975"/>
  </r>
  <r>
    <n v="100"/>
    <s v="02095-277800021"/>
    <n v="10235658"/>
    <x v="10"/>
    <d v="2025-09-02T07:56:35"/>
    <n v="152"/>
    <n v="39.5"/>
    <n v="0"/>
    <n v="0"/>
    <n v="29.869"/>
    <n v="0"/>
    <n v="82.631"/>
  </r>
  <r>
    <n v="101"/>
    <s v="02095-278401782"/>
    <n v="10269971"/>
    <x v="34"/>
    <d v="2025-09-02T07:56:47"/>
    <n v="102"/>
    <n v="0"/>
    <n v="0"/>
    <n v="0"/>
    <n v="27.081"/>
    <n v="0"/>
    <n v="74.918999999999997"/>
  </r>
  <r>
    <n v="102"/>
    <s v="02095-278956846"/>
    <n v="10292422"/>
    <x v="19"/>
    <d v="2025-09-02T07:53:50"/>
    <n v="29"/>
    <n v="7.25"/>
    <n v="0"/>
    <n v="0"/>
    <n v="5.7750000000000004"/>
    <n v="0"/>
    <n v="15.975"/>
  </r>
  <r>
    <n v="103"/>
    <s v="02095-279161104"/>
    <n v="10340098"/>
    <x v="35"/>
    <d v="2025-09-02T08:15:15"/>
    <n v="79"/>
    <n v="0"/>
    <n v="0"/>
    <n v="0"/>
    <n v="20.975000000000001"/>
    <n v="0"/>
    <n v="58.026000000000003"/>
  </r>
  <r>
    <n v="104"/>
    <s v="02095-279281370"/>
    <n v="10216423"/>
    <x v="22"/>
    <d v="2025-09-02T08:00:38"/>
    <n v="104"/>
    <n v="0"/>
    <n v="0"/>
    <n v="0"/>
    <n v="28.652000000000001"/>
    <n v="0"/>
    <n v="75.347999999999999"/>
  </r>
  <r>
    <n v="105"/>
    <s v="02095-279349143"/>
    <n v="10285817"/>
    <x v="36"/>
    <d v="2025-09-02T08:00:51"/>
    <n v="58"/>
    <n v="0"/>
    <n v="0"/>
    <n v="0"/>
    <n v="15.398999999999999"/>
    <n v="0"/>
    <n v="42.600999999999999"/>
  </r>
  <r>
    <n v="106"/>
    <s v="02095-279461320"/>
    <n v="10284115"/>
    <x v="25"/>
    <d v="2025-09-02T07:54:01"/>
    <n v="58"/>
    <n v="11"/>
    <n v="0"/>
    <n v="0"/>
    <n v="12.478999999999999"/>
    <n v="0"/>
    <n v="34.521999999999998"/>
  </r>
  <r>
    <n v="107"/>
    <s v="02095-279752978"/>
    <n v="10230814"/>
    <x v="15"/>
    <d v="2025-09-02T08:08:01"/>
    <n v="36"/>
    <n v="5"/>
    <n v="0"/>
    <n v="0"/>
    <n v="8.2309999999999999"/>
    <n v="0"/>
    <n v="22.77"/>
  </r>
  <r>
    <n v="108"/>
    <s v="02095-280441313"/>
    <n v="10354891"/>
    <x v="13"/>
    <d v="2025-09-02T08:08:52"/>
    <n v="94"/>
    <n v="0"/>
    <n v="0"/>
    <n v="0"/>
    <n v="24.957000000000001"/>
    <n v="0"/>
    <n v="69.043000000000006"/>
  </r>
  <r>
    <n v="109"/>
    <s v="02095-280613156"/>
    <n v="10321523"/>
    <x v="4"/>
    <d v="2025-09-02T08:23:59"/>
    <n v="36"/>
    <n v="5"/>
    <n v="0"/>
    <n v="0"/>
    <n v="8.2309999999999999"/>
    <n v="0"/>
    <n v="22.77"/>
  </r>
  <r>
    <n v="110"/>
    <s v="02095-281156033"/>
    <n v="10219545"/>
    <x v="0"/>
    <d v="2025-09-02T08:15:43"/>
    <n v="51"/>
    <n v="11"/>
    <n v="0"/>
    <n v="0"/>
    <n v="10.62"/>
    <n v="0"/>
    <n v="29.38"/>
  </r>
  <r>
    <n v="111"/>
    <s v="02095-281405818"/>
    <n v="10242271"/>
    <x v="11"/>
    <d v="2025-09-02T08:05:56"/>
    <n v="94"/>
    <n v="11"/>
    <n v="0"/>
    <n v="0"/>
    <n v="22.036999999999999"/>
    <n v="0"/>
    <n v="60.963999999999999"/>
  </r>
  <r>
    <n v="112"/>
    <s v="02095-281736227"/>
    <n v="10225898"/>
    <x v="23"/>
    <d v="2025-09-02T08:10:35"/>
    <n v="116"/>
    <n v="11"/>
    <n v="0"/>
    <n v="0"/>
    <n v="27.878"/>
    <n v="0"/>
    <n v="77.123000000000005"/>
  </r>
  <r>
    <n v="113"/>
    <s v="02095-282196258"/>
    <n v="10321523"/>
    <x v="4"/>
    <d v="2025-09-02T08:28:52"/>
    <n v="119"/>
    <n v="17.5"/>
    <n v="0"/>
    <n v="0"/>
    <n v="26.948"/>
    <n v="0"/>
    <n v="74.552000000000007"/>
  </r>
  <r>
    <n v="114"/>
    <s v="02095-282277048"/>
    <n v="10242271"/>
    <x v="11"/>
    <d v="2025-09-02T08:04:43"/>
    <n v="58"/>
    <n v="11"/>
    <n v="0"/>
    <n v="0"/>
    <n v="12.478999999999999"/>
    <n v="0"/>
    <n v="34.521999999999998"/>
  </r>
  <r>
    <n v="115"/>
    <s v="02095-282844070"/>
    <n v="10230817"/>
    <x v="32"/>
    <d v="2025-09-02T08:14:28"/>
    <n v="54"/>
    <n v="11"/>
    <n v="0"/>
    <n v="0"/>
    <n v="11.417"/>
    <n v="0"/>
    <n v="31.584"/>
  </r>
  <r>
    <n v="116"/>
    <s v="02095-283386613"/>
    <n v="10219545"/>
    <x v="0"/>
    <d v="2025-09-02T08:13:34"/>
    <n v="58"/>
    <n v="11"/>
    <n v="0"/>
    <n v="0"/>
    <n v="12.478999999999999"/>
    <n v="0"/>
    <n v="34.521999999999998"/>
  </r>
  <r>
    <n v="117"/>
    <s v="02095-283559331"/>
    <n v="10230171"/>
    <x v="37"/>
    <d v="2025-09-02T08:06:28"/>
    <n v="66"/>
    <n v="11"/>
    <n v="0"/>
    <n v="0"/>
    <n v="14.603"/>
    <n v="0"/>
    <n v="40.398000000000003"/>
  </r>
  <r>
    <n v="118"/>
    <s v="02095-284158747"/>
    <n v="10358016"/>
    <x v="16"/>
    <d v="2025-09-02T08:11:36"/>
    <n v="44"/>
    <n v="10"/>
    <n v="0"/>
    <n v="0"/>
    <n v="9.0269999999999992"/>
    <n v="0"/>
    <n v="24.972999999999999"/>
  </r>
  <r>
    <n v="119"/>
    <s v="02095-284538697"/>
    <n v="10219545"/>
    <x v="0"/>
    <d v="2025-09-02T08:01:46"/>
    <n v="58"/>
    <n v="11"/>
    <n v="0"/>
    <n v="0"/>
    <n v="12.478999999999999"/>
    <n v="0"/>
    <n v="34.521999999999998"/>
  </r>
  <r>
    <n v="120"/>
    <s v="02095-284908404"/>
    <n v="10269971"/>
    <x v="34"/>
    <d v="2025-09-02T08:15:03"/>
    <n v="69"/>
    <n v="0"/>
    <n v="0"/>
    <n v="0"/>
    <n v="18.32"/>
    <n v="0"/>
    <n v="50.680999999999997"/>
  </r>
  <r>
    <n v="121"/>
    <s v="02095-285073021"/>
    <n v="10298824"/>
    <x v="17"/>
    <d v="2025-09-02T08:23:03"/>
    <n v="44"/>
    <n v="10"/>
    <n v="0"/>
    <n v="0"/>
    <n v="9.0269999999999992"/>
    <n v="0"/>
    <n v="24.972999999999999"/>
  </r>
  <r>
    <n v="122"/>
    <s v="02095-285086148"/>
    <n v="10225902"/>
    <x v="6"/>
    <d v="2025-09-02T08:04:18"/>
    <n v="58"/>
    <n v="11"/>
    <n v="0"/>
    <n v="0"/>
    <n v="12.478999999999999"/>
    <n v="0"/>
    <n v="34.521999999999998"/>
  </r>
  <r>
    <n v="123"/>
    <s v="02095-285170606"/>
    <n v="10225902"/>
    <x v="6"/>
    <d v="2025-09-02T08:16:18"/>
    <n v="152"/>
    <n v="22"/>
    <n v="0"/>
    <n v="0"/>
    <n v="34.515000000000001"/>
    <n v="0"/>
    <n v="95.484999999999999"/>
  </r>
  <r>
    <n v="124"/>
    <s v="02095-286343145"/>
    <n v="10235663"/>
    <x v="2"/>
    <d v="2025-09-02T08:10:57"/>
    <n v="44"/>
    <n v="10"/>
    <n v="0"/>
    <n v="0"/>
    <n v="9.0269999999999992"/>
    <n v="0"/>
    <n v="24.972999999999999"/>
  </r>
  <r>
    <n v="125"/>
    <s v="02095-286435041"/>
    <n v="10232123"/>
    <x v="12"/>
    <d v="2025-09-02T08:12:53"/>
    <n v="61"/>
    <n v="0"/>
    <n v="0"/>
    <n v="0"/>
    <n v="16.196000000000002"/>
    <n v="0"/>
    <n v="44.805"/>
  </r>
  <r>
    <n v="126"/>
    <s v="02095-287829218"/>
    <n v="10242271"/>
    <x v="11"/>
    <d v="2025-09-02T08:41:39"/>
    <n v="259"/>
    <n v="54"/>
    <n v="0"/>
    <n v="0"/>
    <n v="54.427999999999997"/>
    <n v="0"/>
    <n v="150.57300000000001"/>
  </r>
  <r>
    <n v="127"/>
    <s v="02095-287843791"/>
    <n v="10230814"/>
    <x v="15"/>
    <d v="2025-09-02T08:29:27"/>
    <n v="228"/>
    <n v="54"/>
    <n v="0"/>
    <n v="0"/>
    <n v="46.197000000000003"/>
    <n v="0"/>
    <n v="127.803"/>
  </r>
  <r>
    <n v="128"/>
    <s v="02095-288238736"/>
    <n v="10321523"/>
    <x v="4"/>
    <d v="2025-09-02T08:34:48"/>
    <n v="87"/>
    <n v="11"/>
    <n v="0"/>
    <n v="0"/>
    <n v="20.178000000000001"/>
    <n v="0"/>
    <n v="55.822000000000003"/>
  </r>
  <r>
    <n v="129"/>
    <s v="02095-288703754"/>
    <n v="10287867"/>
    <x v="33"/>
    <d v="2025-09-02T08:31:38"/>
    <n v="61"/>
    <n v="11"/>
    <n v="0"/>
    <n v="0"/>
    <n v="13.275"/>
    <n v="0"/>
    <n v="36.725000000000001"/>
  </r>
  <r>
    <n v="130"/>
    <s v="02095-288797355"/>
    <n v="10298824"/>
    <x v="17"/>
    <d v="2025-09-02T08:17:21"/>
    <n v="58"/>
    <n v="11"/>
    <n v="0"/>
    <n v="0"/>
    <n v="12.478999999999999"/>
    <n v="0"/>
    <n v="34.521999999999998"/>
  </r>
  <r>
    <n v="131"/>
    <s v="02095-288823168"/>
    <n v="10354882"/>
    <x v="38"/>
    <d v="2025-09-02T08:14:06"/>
    <n v="73"/>
    <n v="0"/>
    <n v="0"/>
    <n v="0"/>
    <n v="17.922000000000001"/>
    <n v="0"/>
    <n v="55.079000000000001"/>
  </r>
  <r>
    <n v="132"/>
    <s v="02095-289232989"/>
    <n v="10292422"/>
    <x v="19"/>
    <d v="2025-09-02T08:12:39"/>
    <n v="167"/>
    <n v="48"/>
    <n v="0"/>
    <n v="0"/>
    <n v="31.594999999999999"/>
    <n v="0"/>
    <n v="87.406000000000006"/>
  </r>
  <r>
    <n v="133"/>
    <s v="02095-290241383"/>
    <n v="10321439"/>
    <x v="39"/>
    <d v="2025-09-02T08:15:43"/>
    <n v="29"/>
    <n v="7.25"/>
    <n v="0"/>
    <n v="0"/>
    <n v="5.7750000000000004"/>
    <n v="0"/>
    <n v="15.975"/>
  </r>
  <r>
    <n v="134"/>
    <s v="02095-290535107"/>
    <n v="10235658"/>
    <x v="10"/>
    <d v="2025-09-02T08:19:54"/>
    <n v="44"/>
    <n v="0"/>
    <n v="0"/>
    <n v="0"/>
    <n v="11.682"/>
    <n v="0"/>
    <n v="32.317999999999998"/>
  </r>
  <r>
    <n v="135"/>
    <s v="02095-290572713"/>
    <n v="10235658"/>
    <x v="10"/>
    <d v="2025-09-02T08:28:57"/>
    <n v="54"/>
    <n v="11"/>
    <n v="0"/>
    <n v="0"/>
    <n v="11.417"/>
    <n v="0"/>
    <n v="31.584"/>
  </r>
  <r>
    <n v="136"/>
    <s v="02095-290625884"/>
    <n v="10225898"/>
    <x v="23"/>
    <d v="2025-09-02T08:42:04"/>
    <n v="69"/>
    <n v="11"/>
    <n v="0"/>
    <n v="0"/>
    <n v="15.398999999999999"/>
    <n v="0"/>
    <n v="42.600999999999999"/>
  </r>
  <r>
    <n v="137"/>
    <s v="02095-290958578"/>
    <n v="10230171"/>
    <x v="37"/>
    <d v="2025-09-02T08:35:32"/>
    <n v="58"/>
    <n v="11"/>
    <n v="0"/>
    <n v="0"/>
    <n v="12.478999999999999"/>
    <n v="0"/>
    <n v="34.521999999999998"/>
  </r>
  <r>
    <n v="138"/>
    <s v="02095-291053827"/>
    <n v="10299524"/>
    <x v="24"/>
    <d v="2025-09-02T08:26:02"/>
    <n v="66"/>
    <n v="0"/>
    <n v="0"/>
    <n v="0"/>
    <n v="17.523"/>
    <n v="0"/>
    <n v="48.476999999999997"/>
  </r>
  <r>
    <n v="139"/>
    <s v="02095-291306926"/>
    <n v="10230817"/>
    <x v="32"/>
    <d v="2025-09-02T08:14:40"/>
    <n v="51"/>
    <n v="11"/>
    <n v="0"/>
    <n v="0"/>
    <n v="10.62"/>
    <n v="0"/>
    <n v="29.38"/>
  </r>
  <r>
    <n v="140"/>
    <s v="02095-291508892"/>
    <n v="10219545"/>
    <x v="0"/>
    <d v="2025-09-02T08:17:17"/>
    <n v="72"/>
    <n v="0"/>
    <n v="0"/>
    <n v="0"/>
    <n v="19.116"/>
    <n v="0"/>
    <n v="52.884"/>
  </r>
  <r>
    <n v="141"/>
    <s v="02095-291744056"/>
    <n v="10292015"/>
    <x v="27"/>
    <d v="2025-09-02T08:13:06"/>
    <n v="58"/>
    <n v="11"/>
    <n v="0"/>
    <n v="0"/>
    <n v="12.478999999999999"/>
    <n v="0"/>
    <n v="34.521999999999998"/>
  </r>
  <r>
    <n v="142"/>
    <s v="02095-292217626"/>
    <n v="10225898"/>
    <x v="23"/>
    <d v="2025-09-02T08:34:12"/>
    <n v="58"/>
    <n v="11"/>
    <n v="0"/>
    <n v="0"/>
    <n v="12.478999999999999"/>
    <n v="0"/>
    <n v="34.521999999999998"/>
  </r>
  <r>
    <n v="143"/>
    <s v="02095-292557246"/>
    <n v="10230817"/>
    <x v="32"/>
    <d v="2025-09-02T08:17:03"/>
    <n v="58"/>
    <n v="11"/>
    <n v="0"/>
    <n v="0"/>
    <n v="12.478999999999999"/>
    <n v="0"/>
    <n v="34.521999999999998"/>
  </r>
  <r>
    <n v="144"/>
    <s v="02095-292729832"/>
    <n v="10235663"/>
    <x v="2"/>
    <d v="2025-09-02T08:27:35"/>
    <n v="161"/>
    <n v="39.5"/>
    <n v="0"/>
    <n v="0"/>
    <n v="32.258000000000003"/>
    <n v="0"/>
    <n v="89.242000000000004"/>
  </r>
  <r>
    <n v="145"/>
    <s v="02095-293354239"/>
    <n v="10235658"/>
    <x v="10"/>
    <d v="2025-09-02T08:19:08"/>
    <n v="58"/>
    <n v="11"/>
    <n v="0"/>
    <n v="0"/>
    <n v="12.478999999999999"/>
    <n v="0"/>
    <n v="34.521999999999998"/>
  </r>
  <r>
    <n v="146"/>
    <s v="02095-293397356"/>
    <n v="10298824"/>
    <x v="17"/>
    <d v="2025-09-02T08:42:17"/>
    <n v="66"/>
    <n v="0"/>
    <n v="0"/>
    <n v="0"/>
    <n v="17.523"/>
    <n v="0"/>
    <n v="48.476999999999997"/>
  </r>
  <r>
    <n v="147"/>
    <s v="02095-294167283"/>
    <n v="10296675"/>
    <x v="14"/>
    <d v="2025-09-02T08:52:46"/>
    <n v="167"/>
    <n v="48"/>
    <n v="0"/>
    <n v="0"/>
    <n v="31.594999999999999"/>
    <n v="0"/>
    <n v="87.406000000000006"/>
  </r>
  <r>
    <n v="148"/>
    <s v="02095-294286220"/>
    <n v="10299524"/>
    <x v="24"/>
    <d v="2025-09-02T08:34:48"/>
    <n v="123"/>
    <n v="17.5"/>
    <n v="0"/>
    <n v="0"/>
    <n v="28.01"/>
    <n v="0"/>
    <n v="77.489999999999995"/>
  </r>
  <r>
    <n v="149"/>
    <s v="02095-294596632"/>
    <n v="10219545"/>
    <x v="0"/>
    <d v="2025-09-02T08:24:10"/>
    <n v="44"/>
    <n v="0"/>
    <n v="0"/>
    <n v="0"/>
    <n v="11.682"/>
    <n v="0"/>
    <n v="32.317999999999998"/>
  </r>
  <r>
    <n v="150"/>
    <s v="02095-294655769"/>
    <n v="10292422"/>
    <x v="19"/>
    <d v="2025-09-02T08:18:10"/>
    <n v="22"/>
    <n v="5.5"/>
    <n v="0"/>
    <n v="0"/>
    <n v="4.3810000000000002"/>
    <n v="0"/>
    <n v="12.119"/>
  </r>
  <r>
    <n v="151"/>
    <s v="02095-294868241"/>
    <n v="10323120"/>
    <x v="21"/>
    <d v="2025-09-02T08:21:45"/>
    <n v="22"/>
    <n v="5"/>
    <n v="0"/>
    <n v="0"/>
    <n v="4.5140000000000002"/>
    <n v="0"/>
    <n v="12.487"/>
  </r>
  <r>
    <n v="152"/>
    <s v="02095-295362132"/>
    <n v="10225885"/>
    <x v="30"/>
    <d v="2025-09-02T08:32:27"/>
    <n v="87"/>
    <n v="11"/>
    <n v="0"/>
    <n v="0"/>
    <n v="20.178000000000001"/>
    <n v="0"/>
    <n v="55.822000000000003"/>
  </r>
  <r>
    <n v="153"/>
    <s v="02095-295398187"/>
    <n v="10299524"/>
    <x v="24"/>
    <d v="2025-09-02T08:27:44"/>
    <n v="104"/>
    <n v="0"/>
    <n v="0"/>
    <n v="0"/>
    <n v="27.611999999999998"/>
    <n v="0"/>
    <n v="76.388000000000005"/>
  </r>
  <r>
    <n v="154"/>
    <s v="02095-295453483"/>
    <n v="10354882"/>
    <x v="38"/>
    <d v="2025-09-02T08:25:08"/>
    <n v="43"/>
    <n v="10"/>
    <n v="0"/>
    <n v="0"/>
    <n v="8.1020000000000003"/>
    <n v="0"/>
    <n v="24.899000000000001"/>
  </r>
  <r>
    <n v="155"/>
    <s v="02095-295551562"/>
    <n v="10230171"/>
    <x v="37"/>
    <d v="2025-09-02T08:43:59"/>
    <n v="87"/>
    <n v="11"/>
    <n v="0"/>
    <n v="0"/>
    <n v="20.178000000000001"/>
    <n v="0"/>
    <n v="55.822000000000003"/>
  </r>
  <r>
    <n v="156"/>
    <s v="02095-295615008"/>
    <n v="10230793"/>
    <x v="29"/>
    <d v="2025-09-02T08:31:23"/>
    <n v="95"/>
    <n v="11"/>
    <n v="0"/>
    <n v="0"/>
    <n v="22.302"/>
    <n v="0"/>
    <n v="61.698"/>
  </r>
  <r>
    <n v="157"/>
    <s v="02095-295625120"/>
    <n v="10225898"/>
    <x v="23"/>
    <d v="2025-09-02T08:36:22"/>
    <n v="79"/>
    <n v="11"/>
    <n v="0"/>
    <n v="0"/>
    <n v="18.053999999999998"/>
    <n v="0"/>
    <n v="49.945999999999998"/>
  </r>
  <r>
    <n v="158"/>
    <s v="02095-296237084"/>
    <n v="10323120"/>
    <x v="21"/>
    <d v="2025-09-02T08:21:00"/>
    <n v="58"/>
    <n v="11"/>
    <n v="0"/>
    <n v="0"/>
    <n v="12.478999999999999"/>
    <n v="0"/>
    <n v="34.521999999999998"/>
  </r>
  <r>
    <n v="159"/>
    <s v="02095-296716042"/>
    <n v="10321523"/>
    <x v="4"/>
    <d v="2025-09-02T08:45:26"/>
    <n v="170"/>
    <n v="48"/>
    <n v="0"/>
    <n v="0"/>
    <n v="32.390999999999998"/>
    <n v="0"/>
    <n v="89.608999999999995"/>
  </r>
  <r>
    <n v="160"/>
    <s v="02095-296782140"/>
    <n v="10296675"/>
    <x v="14"/>
    <d v="2025-09-02T08:43:50"/>
    <n v="51"/>
    <n v="0"/>
    <n v="0"/>
    <n v="0"/>
    <n v="13.541"/>
    <n v="0"/>
    <n v="37.46"/>
  </r>
  <r>
    <n v="161"/>
    <s v="02095-297391361"/>
    <n v="10230814"/>
    <x v="15"/>
    <d v="2025-09-02T08:47:31"/>
    <n v="163"/>
    <n v="48"/>
    <n v="0"/>
    <n v="0"/>
    <n v="30.533000000000001"/>
    <n v="0"/>
    <n v="84.468000000000004"/>
  </r>
  <r>
    <n v="162"/>
    <s v="02095-297616082"/>
    <n v="10284115"/>
    <x v="25"/>
    <d v="2025-09-02T08:34:13"/>
    <n v="109"/>
    <n v="11"/>
    <n v="0"/>
    <n v="0"/>
    <n v="26.018999999999998"/>
    <n v="0"/>
    <n v="71.980999999999995"/>
  </r>
  <r>
    <n v="163"/>
    <s v="02095-297627425"/>
    <n v="10225895"/>
    <x v="1"/>
    <d v="2025-09-02T08:35:52"/>
    <n v="58"/>
    <n v="0"/>
    <n v="0"/>
    <n v="0"/>
    <n v="15.398999999999999"/>
    <n v="0"/>
    <n v="42.600999999999999"/>
  </r>
  <r>
    <n v="164"/>
    <s v="02095-298791331"/>
    <n v="10235663"/>
    <x v="2"/>
    <d v="2025-09-02T08:31:44"/>
    <n v="102"/>
    <n v="0"/>
    <n v="0"/>
    <n v="0"/>
    <n v="27.081"/>
    <n v="0"/>
    <n v="74.918999999999997"/>
  </r>
  <r>
    <n v="165"/>
    <s v="02095-298830270"/>
    <n v="10230814"/>
    <x v="15"/>
    <d v="2025-09-02T08:39:51"/>
    <n v="88"/>
    <n v="0"/>
    <n v="0"/>
    <n v="0"/>
    <n v="23.364000000000001"/>
    <n v="0"/>
    <n v="64.635999999999996"/>
  </r>
  <r>
    <n v="166"/>
    <s v="02095-298848762"/>
    <n v="10219545"/>
    <x v="0"/>
    <d v="2025-09-02T08:33:59"/>
    <n v="58"/>
    <n v="0"/>
    <n v="0"/>
    <n v="0"/>
    <n v="15.398999999999999"/>
    <n v="0"/>
    <n v="42.600999999999999"/>
  </r>
  <r>
    <n v="167"/>
    <s v="02095-298951801"/>
    <n v="10354891"/>
    <x v="13"/>
    <d v="2025-09-02T08:46:50"/>
    <n v="102"/>
    <n v="0"/>
    <n v="0"/>
    <n v="0"/>
    <n v="27.081"/>
    <n v="0"/>
    <n v="74.918999999999997"/>
  </r>
  <r>
    <n v="168"/>
    <s v="02095-298995347"/>
    <n v="10307386"/>
    <x v="31"/>
    <d v="2025-09-02T08:27:36"/>
    <n v="47"/>
    <n v="0"/>
    <n v="0"/>
    <n v="0"/>
    <n v="12.478999999999999"/>
    <n v="0"/>
    <n v="34.521999999999998"/>
  </r>
  <r>
    <n v="169"/>
    <s v="02095-299781865"/>
    <n v="10225895"/>
    <x v="1"/>
    <d v="2025-09-02T08:46:19"/>
    <n v="111"/>
    <n v="11"/>
    <n v="0"/>
    <n v="0"/>
    <n v="26.55"/>
    <n v="0"/>
    <n v="73.45"/>
  </r>
  <r>
    <n v="170"/>
    <s v="02095-300016871"/>
    <n v="10230171"/>
    <x v="37"/>
    <d v="2025-09-02T08:59:39"/>
    <n v="58"/>
    <n v="0"/>
    <n v="0"/>
    <n v="0"/>
    <n v="15.398999999999999"/>
    <n v="0"/>
    <n v="42.600999999999999"/>
  </r>
  <r>
    <n v="171"/>
    <s v="02095-300037231"/>
    <n v="10296675"/>
    <x v="14"/>
    <d v="2025-09-02T09:00:54"/>
    <n v="51"/>
    <n v="11"/>
    <n v="0"/>
    <n v="0"/>
    <n v="10.62"/>
    <n v="0"/>
    <n v="29.38"/>
  </r>
  <r>
    <n v="172"/>
    <s v="02095-300218239"/>
    <n v="10292422"/>
    <x v="19"/>
    <d v="2025-09-02T08:27:57"/>
    <n v="29"/>
    <n v="7.25"/>
    <n v="0"/>
    <n v="0"/>
    <n v="5.7750000000000004"/>
    <n v="0"/>
    <n v="15.975"/>
  </r>
  <r>
    <n v="173"/>
    <s v="02095-300249795"/>
    <n v="10299524"/>
    <x v="24"/>
    <d v="2025-09-02T08:32:46"/>
    <n v="91"/>
    <n v="11"/>
    <n v="0"/>
    <n v="0"/>
    <n v="21.24"/>
    <n v="0"/>
    <n v="58.76"/>
  </r>
  <r>
    <n v="174"/>
    <s v="02095-300249469"/>
    <n v="10233716"/>
    <x v="28"/>
    <d v="2025-09-02T08:28:58"/>
    <n v="83"/>
    <n v="11"/>
    <n v="0"/>
    <n v="0"/>
    <n v="19.116"/>
    <n v="0"/>
    <n v="52.884"/>
  </r>
  <r>
    <n v="175"/>
    <s v="02095-300646245"/>
    <n v="10216423"/>
    <x v="22"/>
    <d v="2025-09-02T08:27:51"/>
    <n v="29"/>
    <n v="5"/>
    <n v="0"/>
    <n v="0"/>
    <n v="6.6120000000000001"/>
    <n v="0"/>
    <n v="17.388000000000002"/>
  </r>
  <r>
    <n v="176"/>
    <s v="02095-300645718"/>
    <n v="10292422"/>
    <x v="19"/>
    <d v="2025-09-02T08:37:37"/>
    <n v="29"/>
    <n v="7.25"/>
    <n v="0"/>
    <n v="0"/>
    <n v="5.7750000000000004"/>
    <n v="0"/>
    <n v="15.975"/>
  </r>
  <r>
    <n v="177"/>
    <s v="02095-300736723"/>
    <n v="10269971"/>
    <x v="34"/>
    <d v="2025-09-02T08:40:29"/>
    <n v="47"/>
    <n v="0"/>
    <n v="0"/>
    <n v="0"/>
    <n v="12.478999999999999"/>
    <n v="0"/>
    <n v="34.521999999999998"/>
  </r>
  <r>
    <n v="178"/>
    <s v="02095-300950018"/>
    <n v="10292422"/>
    <x v="19"/>
    <d v="2025-09-02T08:30:34"/>
    <n v="47"/>
    <n v="10"/>
    <n v="0"/>
    <n v="0"/>
    <n v="9.8239999999999998"/>
    <n v="0"/>
    <n v="27.177"/>
  </r>
  <r>
    <n v="179"/>
    <s v="02095-301032760"/>
    <n v="10321523"/>
    <x v="4"/>
    <d v="2025-09-02T09:04:06"/>
    <n v="83"/>
    <n v="0"/>
    <n v="0"/>
    <n v="0"/>
    <n v="22.036999999999999"/>
    <n v="0"/>
    <n v="60.963999999999999"/>
  </r>
  <r>
    <n v="180"/>
    <s v="02095-301377451"/>
    <n v="10225871"/>
    <x v="20"/>
    <d v="2025-09-02T08:53:07"/>
    <n v="58"/>
    <n v="11"/>
    <n v="0"/>
    <n v="0"/>
    <n v="12.478999999999999"/>
    <n v="0"/>
    <n v="34.521999999999998"/>
  </r>
  <r>
    <n v="181"/>
    <s v="02095-301484670"/>
    <n v="10354891"/>
    <x v="13"/>
    <d v="2025-09-02T08:42:15"/>
    <n v="51"/>
    <n v="11"/>
    <n v="0"/>
    <n v="0"/>
    <n v="10.62"/>
    <n v="0"/>
    <n v="29.38"/>
  </r>
  <r>
    <n v="182"/>
    <s v="02095-301934890"/>
    <n v="10225885"/>
    <x v="30"/>
    <d v="2025-09-02T09:02:16"/>
    <n v="116"/>
    <n v="0"/>
    <n v="0"/>
    <n v="0"/>
    <n v="30.797999999999998"/>
    <n v="0"/>
    <n v="85.201999999999998"/>
  </r>
  <r>
    <n v="183"/>
    <s v="02095-301948144"/>
    <n v="10235663"/>
    <x v="2"/>
    <d v="2025-09-02T08:44:09"/>
    <n v="83"/>
    <n v="11"/>
    <n v="0"/>
    <n v="0"/>
    <n v="19.116"/>
    <n v="0"/>
    <n v="52.884"/>
  </r>
  <r>
    <n v="184"/>
    <s v="02095-302169587"/>
    <n v="10284115"/>
    <x v="25"/>
    <d v="2025-09-02T08:52:47"/>
    <n v="66"/>
    <n v="0"/>
    <n v="0"/>
    <n v="0"/>
    <n v="17.523"/>
    <n v="0"/>
    <n v="48.476999999999997"/>
  </r>
  <r>
    <n v="185"/>
    <s v="02095-302205078"/>
    <n v="10358016"/>
    <x v="16"/>
    <d v="2025-09-02T08:37:06"/>
    <n v="175"/>
    <n v="22"/>
    <n v="0"/>
    <n v="0"/>
    <n v="40.622"/>
    <n v="0"/>
    <n v="112.379"/>
  </r>
  <r>
    <n v="186"/>
    <s v="02095-302281581"/>
    <n v="10292422"/>
    <x v="19"/>
    <d v="2025-09-02T08:33:32"/>
    <n v="87"/>
    <n v="11"/>
    <n v="0"/>
    <n v="0"/>
    <n v="20.178000000000001"/>
    <n v="0"/>
    <n v="55.822000000000003"/>
  </r>
  <r>
    <n v="187"/>
    <s v="02095-302558207"/>
    <n v="10216423"/>
    <x v="22"/>
    <d v="2025-09-02T08:36:19"/>
    <n v="116"/>
    <n v="11"/>
    <n v="0"/>
    <n v="0"/>
    <n v="28.928000000000001"/>
    <n v="0"/>
    <n v="76.072999999999993"/>
  </r>
  <r>
    <n v="188"/>
    <s v="02095-303043760"/>
    <n v="10235659"/>
    <x v="7"/>
    <d v="2025-09-02T08:33:46"/>
    <n v="58"/>
    <n v="11"/>
    <n v="0"/>
    <n v="0"/>
    <n v="12.478999999999999"/>
    <n v="0"/>
    <n v="34.521999999999998"/>
  </r>
  <r>
    <n v="189"/>
    <s v="02095-303509301"/>
    <n v="10225871"/>
    <x v="20"/>
    <d v="2025-09-02T08:36:01"/>
    <n v="87"/>
    <n v="11"/>
    <n v="0"/>
    <n v="0"/>
    <n v="20.178000000000001"/>
    <n v="0"/>
    <n v="55.822000000000003"/>
  </r>
  <r>
    <n v="190"/>
    <s v="02095-303708195"/>
    <n v="10230171"/>
    <x v="37"/>
    <d v="2025-09-02T08:55:35"/>
    <n v="87"/>
    <n v="11"/>
    <n v="0"/>
    <n v="0"/>
    <n v="20.178000000000001"/>
    <n v="0"/>
    <n v="55.822000000000003"/>
  </r>
  <r>
    <n v="191"/>
    <s v="02095-304398574"/>
    <n v="10299524"/>
    <x v="24"/>
    <d v="2025-09-02T08:48:22"/>
    <n v="83"/>
    <n v="11"/>
    <n v="0"/>
    <n v="0"/>
    <n v="19.116"/>
    <n v="0"/>
    <n v="52.884"/>
  </r>
  <r>
    <n v="192"/>
    <s v="02095-304675556"/>
    <n v="10284115"/>
    <x v="25"/>
    <d v="2025-09-02T08:41:32"/>
    <n v="123"/>
    <n v="0"/>
    <n v="0"/>
    <n v="0"/>
    <n v="32.656999999999996"/>
    <n v="0"/>
    <n v="90.343999999999994"/>
  </r>
  <r>
    <n v="193"/>
    <s v="02095-304791403"/>
    <n v="10225898"/>
    <x v="23"/>
    <d v="2025-09-02T08:36:49"/>
    <n v="58"/>
    <n v="11"/>
    <n v="0"/>
    <n v="0"/>
    <n v="12.478999999999999"/>
    <n v="0"/>
    <n v="34.521999999999998"/>
  </r>
  <r>
    <n v="194"/>
    <s v="02095-305279359"/>
    <n v="10230793"/>
    <x v="29"/>
    <d v="2025-09-02T08:40:09"/>
    <n v="58"/>
    <n v="11"/>
    <n v="0"/>
    <n v="0"/>
    <n v="12.478999999999999"/>
    <n v="0"/>
    <n v="34.521999999999998"/>
  </r>
  <r>
    <n v="195"/>
    <s v="02095-305342951"/>
    <n v="10216423"/>
    <x v="22"/>
    <d v="2025-09-02T08:49:52"/>
    <n v="43"/>
    <n v="0"/>
    <n v="0"/>
    <n v="0"/>
    <n v="11.847"/>
    <n v="0"/>
    <n v="31.154"/>
  </r>
  <r>
    <n v="196"/>
    <s v="02095-305541137"/>
    <n v="10219545"/>
    <x v="0"/>
    <d v="2025-09-02T08:43:15"/>
    <n v="255"/>
    <n v="54"/>
    <n v="0"/>
    <n v="0"/>
    <n v="53.366"/>
    <n v="0"/>
    <n v="147.63499999999999"/>
  </r>
  <r>
    <n v="197"/>
    <s v="02095-305604581"/>
    <n v="10298824"/>
    <x v="17"/>
    <d v="2025-09-02T08:38:30"/>
    <n v="123"/>
    <n v="17.5"/>
    <n v="0"/>
    <n v="0"/>
    <n v="28.01"/>
    <n v="0"/>
    <n v="77.489999999999995"/>
  </r>
  <r>
    <n v="198"/>
    <s v="02095-305622945"/>
    <n v="10225902"/>
    <x v="6"/>
    <d v="2025-09-02T08:36:04"/>
    <n v="29"/>
    <n v="0"/>
    <n v="0"/>
    <n v="0"/>
    <n v="7.7"/>
    <n v="0"/>
    <n v="21.300999999999998"/>
  </r>
  <r>
    <n v="199"/>
    <s v="02095-306252704"/>
    <n v="10235663"/>
    <x v="2"/>
    <d v="2025-09-02T08:52:37"/>
    <n v="154"/>
    <n v="39.5"/>
    <n v="0"/>
    <n v="0"/>
    <n v="30.4"/>
    <n v="0"/>
    <n v="84.1"/>
  </r>
  <r>
    <n v="200"/>
    <s v="02095-306266145"/>
    <n v="10292015"/>
    <x v="27"/>
    <d v="2025-09-02T08:47:47"/>
    <n v="154"/>
    <n v="39.5"/>
    <n v="0"/>
    <n v="0"/>
    <n v="30.4"/>
    <n v="0"/>
    <n v="84.1"/>
  </r>
  <r>
    <n v="201"/>
    <s v="02095-306270382"/>
    <n v="10321523"/>
    <x v="4"/>
    <d v="2025-09-02T08:50:25"/>
    <n v="58"/>
    <n v="11"/>
    <n v="0"/>
    <n v="0"/>
    <n v="12.478999999999999"/>
    <n v="0"/>
    <n v="34.521999999999998"/>
  </r>
  <r>
    <n v="202"/>
    <s v="02095-306424321"/>
    <n v="10225885"/>
    <x v="30"/>
    <d v="2025-09-02T08:39:40"/>
    <n v="73"/>
    <n v="0"/>
    <n v="0"/>
    <n v="0"/>
    <n v="19.382000000000001"/>
    <n v="0"/>
    <n v="53.619"/>
  </r>
  <r>
    <n v="203"/>
    <s v="02095-307483795"/>
    <n v="10354882"/>
    <x v="38"/>
    <d v="2025-09-02T08:47:39"/>
    <n v="152"/>
    <n v="39.5"/>
    <n v="0"/>
    <n v="0"/>
    <n v="27.619"/>
    <n v="0"/>
    <n v="84.881"/>
  </r>
  <r>
    <n v="204"/>
    <s v="02095-307984415"/>
    <n v="10358016"/>
    <x v="16"/>
    <d v="2025-09-02T08:50:18"/>
    <n v="105"/>
    <n v="10"/>
    <n v="0"/>
    <n v="0"/>
    <n v="25.222999999999999"/>
    <n v="0"/>
    <n v="69.778000000000006"/>
  </r>
  <r>
    <n v="205"/>
    <s v="02095-308148088"/>
    <n v="10230171"/>
    <x v="37"/>
    <d v="2025-09-02T08:44:24"/>
    <n v="44"/>
    <n v="0"/>
    <n v="0"/>
    <n v="0"/>
    <n v="11.682"/>
    <n v="0"/>
    <n v="32.317999999999998"/>
  </r>
  <r>
    <n v="206"/>
    <s v="02095-308677188"/>
    <n v="10225902"/>
    <x v="6"/>
    <d v="2025-09-02T08:53:58"/>
    <n v="87"/>
    <n v="11"/>
    <n v="0"/>
    <n v="0"/>
    <n v="20.178000000000001"/>
    <n v="0"/>
    <n v="55.822000000000003"/>
  </r>
  <r>
    <n v="207"/>
    <s v="02095-308850852"/>
    <n v="10284115"/>
    <x v="25"/>
    <d v="2025-09-02T09:06:46"/>
    <n v="58"/>
    <n v="11"/>
    <n v="0"/>
    <n v="0"/>
    <n v="12.478999999999999"/>
    <n v="0"/>
    <n v="34.521999999999998"/>
  </r>
  <r>
    <n v="208"/>
    <s v="02095-308857875"/>
    <n v="10323120"/>
    <x v="21"/>
    <d v="2025-09-02T08:39:56"/>
    <n v="58"/>
    <n v="11"/>
    <n v="0"/>
    <n v="0"/>
    <n v="12.478999999999999"/>
    <n v="0"/>
    <n v="34.521999999999998"/>
  </r>
  <r>
    <n v="209"/>
    <s v="02095-308929857"/>
    <n v="10358016"/>
    <x v="16"/>
    <d v="2025-09-02T08:46:45"/>
    <n v="83"/>
    <n v="0"/>
    <n v="0"/>
    <n v="0"/>
    <n v="22.036999999999999"/>
    <n v="0"/>
    <n v="60.963999999999999"/>
  </r>
  <r>
    <n v="210"/>
    <s v="02095-309041233"/>
    <n v="10225871"/>
    <x v="20"/>
    <d v="2025-09-02T08:58:24"/>
    <n v="101"/>
    <n v="0"/>
    <n v="0"/>
    <n v="0"/>
    <n v="26.815999999999999"/>
    <n v="0"/>
    <n v="74.185000000000002"/>
  </r>
  <r>
    <n v="211"/>
    <s v="02095-309093060"/>
    <n v="10225871"/>
    <x v="20"/>
    <d v="2025-09-02T09:03:18"/>
    <n v="154"/>
    <n v="39.5"/>
    <n v="0"/>
    <n v="0"/>
    <n v="30.4"/>
    <n v="0"/>
    <n v="84.1"/>
  </r>
  <r>
    <n v="212"/>
    <s v="02095-309197567"/>
    <n v="10225898"/>
    <x v="23"/>
    <d v="2025-09-02T09:06:15"/>
    <n v="51"/>
    <n v="11"/>
    <n v="0"/>
    <n v="0"/>
    <n v="10.62"/>
    <n v="0"/>
    <n v="29.38"/>
  </r>
  <r>
    <n v="213"/>
    <s v="02095-309652346"/>
    <n v="10298824"/>
    <x v="17"/>
    <d v="2025-09-02T08:54:02"/>
    <n v="29"/>
    <n v="7.25"/>
    <n v="0"/>
    <n v="0"/>
    <n v="5.7750000000000004"/>
    <n v="0"/>
    <n v="15.975"/>
  </r>
  <r>
    <n v="214"/>
    <s v="02095-309748553"/>
    <n v="10298824"/>
    <x v="17"/>
    <d v="2025-09-02T08:55:19"/>
    <n v="88"/>
    <n v="11"/>
    <n v="0"/>
    <n v="0"/>
    <n v="20.443999999999999"/>
    <n v="0"/>
    <n v="56.557000000000002"/>
  </r>
  <r>
    <n v="215"/>
    <s v="02095-309818686"/>
    <n v="10216423"/>
    <x v="22"/>
    <d v="2025-09-02T08:50:30"/>
    <n v="156"/>
    <n v="39.5"/>
    <n v="0"/>
    <n v="0"/>
    <n v="32.095999999999997"/>
    <n v="0"/>
    <n v="84.403999999999996"/>
  </r>
  <r>
    <n v="216"/>
    <s v="02095-309941028"/>
    <n v="10230793"/>
    <x v="29"/>
    <d v="2025-09-02T09:20:38"/>
    <n v="58"/>
    <n v="0"/>
    <n v="0"/>
    <n v="0"/>
    <n v="15.398999999999999"/>
    <n v="0"/>
    <n v="42.600999999999999"/>
  </r>
  <r>
    <n v="217"/>
    <s v="02095-310130824"/>
    <n v="10324687"/>
    <x v="18"/>
    <d v="2025-09-02T08:45:55"/>
    <n v="47"/>
    <n v="0"/>
    <n v="0"/>
    <n v="0"/>
    <n v="12.478999999999999"/>
    <n v="0"/>
    <n v="34.521999999999998"/>
  </r>
  <r>
    <n v="218"/>
    <s v="02095-310406060"/>
    <n v="10225902"/>
    <x v="6"/>
    <d v="2025-09-02T08:55:35"/>
    <n v="83"/>
    <n v="0"/>
    <n v="0"/>
    <n v="0"/>
    <n v="22.036999999999999"/>
    <n v="0"/>
    <n v="60.963999999999999"/>
  </r>
  <r>
    <n v="219"/>
    <s v="02095-310584255"/>
    <n v="10292015"/>
    <x v="27"/>
    <d v="2025-09-02T08:54:49"/>
    <n v="51"/>
    <n v="0"/>
    <n v="0"/>
    <n v="0"/>
    <n v="13.541"/>
    <n v="0"/>
    <n v="37.46"/>
  </r>
  <r>
    <n v="220"/>
    <s v="02095-310819429"/>
    <n v="10230793"/>
    <x v="29"/>
    <d v="2025-09-02T09:03:47"/>
    <n v="116"/>
    <n v="11"/>
    <n v="0"/>
    <n v="0"/>
    <n v="27.878"/>
    <n v="0"/>
    <n v="77.123000000000005"/>
  </r>
  <r>
    <n v="221"/>
    <s v="02095-310938338"/>
    <n v="10292422"/>
    <x v="19"/>
    <d v="2025-09-02T08:44:26"/>
    <n v="72"/>
    <n v="11"/>
    <n v="0"/>
    <n v="0"/>
    <n v="16.196000000000002"/>
    <n v="0"/>
    <n v="44.805"/>
  </r>
  <r>
    <n v="222"/>
    <s v="02095-311395605"/>
    <n v="10232123"/>
    <x v="12"/>
    <d v="2025-09-02T09:08:08"/>
    <n v="58"/>
    <n v="11"/>
    <n v="0"/>
    <n v="0"/>
    <n v="12.478999999999999"/>
    <n v="0"/>
    <n v="34.521999999999998"/>
  </r>
  <r>
    <n v="223"/>
    <s v="02095-311410086"/>
    <n v="10225902"/>
    <x v="6"/>
    <d v="2025-09-02T09:04:24"/>
    <n v="58"/>
    <n v="0"/>
    <n v="0"/>
    <n v="0"/>
    <n v="15.398999999999999"/>
    <n v="0"/>
    <n v="42.600999999999999"/>
  </r>
  <r>
    <n v="224"/>
    <s v="02095-312102197"/>
    <n v="10225902"/>
    <x v="6"/>
    <d v="2025-09-02T08:59:11"/>
    <n v="112"/>
    <n v="11"/>
    <n v="0"/>
    <n v="0"/>
    <n v="26.815999999999999"/>
    <n v="0"/>
    <n v="74.185000000000002"/>
  </r>
  <r>
    <n v="225"/>
    <s v="02095-312211574"/>
    <n v="10230171"/>
    <x v="37"/>
    <d v="2025-09-02T09:11:09"/>
    <n v="58"/>
    <n v="11"/>
    <n v="0"/>
    <n v="0"/>
    <n v="12.478999999999999"/>
    <n v="0"/>
    <n v="34.521999999999998"/>
  </r>
  <r>
    <n v="226"/>
    <s v="02095-312611857"/>
    <n v="10232123"/>
    <x v="12"/>
    <d v="2025-09-02T09:02:06"/>
    <n v="156"/>
    <n v="39.5"/>
    <n v="0"/>
    <n v="0"/>
    <n v="30.931000000000001"/>
    <n v="0"/>
    <n v="85.569000000000003"/>
  </r>
  <r>
    <n v="227"/>
    <s v="02095-312613557"/>
    <n v="10354882"/>
    <x v="38"/>
    <d v="2025-09-02T08:53:46"/>
    <n v="58"/>
    <n v="0"/>
    <n v="0"/>
    <n v="0"/>
    <n v="14.239000000000001"/>
    <n v="0"/>
    <n v="43.761000000000003"/>
  </r>
  <r>
    <n v="228"/>
    <s v="02095-312701754"/>
    <n v="10230817"/>
    <x v="32"/>
    <d v="2025-09-02T08:52:38"/>
    <n v="54"/>
    <n v="11"/>
    <n v="0"/>
    <n v="0"/>
    <n v="11.417"/>
    <n v="0"/>
    <n v="31.584"/>
  </r>
  <r>
    <n v="229"/>
    <s v="02095-312764980"/>
    <n v="10216423"/>
    <x v="22"/>
    <d v="2025-09-02T09:00:52"/>
    <n v="116"/>
    <n v="11"/>
    <n v="0"/>
    <n v="0"/>
    <n v="28.928000000000001"/>
    <n v="0"/>
    <n v="76.072999999999993"/>
  </r>
  <r>
    <n v="230"/>
    <s v="02095-312795753"/>
    <n v="10321523"/>
    <x v="4"/>
    <d v="2025-09-02T10:07:19"/>
    <n v="160"/>
    <n v="22"/>
    <n v="0"/>
    <n v="0"/>
    <n v="36.639000000000003"/>
    <n v="0"/>
    <n v="101.361"/>
  </r>
  <r>
    <n v="231"/>
    <s v="02095-312801252"/>
    <n v="10292422"/>
    <x v="19"/>
    <d v="2025-09-02T08:56:12"/>
    <n v="163"/>
    <n v="48"/>
    <n v="0"/>
    <n v="0"/>
    <n v="30.533000000000001"/>
    <n v="0"/>
    <n v="84.468000000000004"/>
  </r>
  <r>
    <n v="232"/>
    <s v="02095-313327246"/>
    <n v="10230171"/>
    <x v="37"/>
    <d v="2025-09-02T09:04:24"/>
    <n v="58"/>
    <n v="11"/>
    <n v="0"/>
    <n v="0"/>
    <n v="12.478999999999999"/>
    <n v="0"/>
    <n v="34.521999999999998"/>
  </r>
  <r>
    <n v="233"/>
    <s v="02095-313496236"/>
    <n v="10354882"/>
    <x v="38"/>
    <d v="2025-09-02T09:00:18"/>
    <n v="50"/>
    <n v="10"/>
    <n v="0"/>
    <n v="0"/>
    <n v="9.82"/>
    <n v="0"/>
    <n v="30.18"/>
  </r>
  <r>
    <n v="234"/>
    <s v="02095-313514359"/>
    <n v="10230814"/>
    <x v="15"/>
    <d v="2025-09-02T08:58:14"/>
    <n v="51"/>
    <n v="11"/>
    <n v="0"/>
    <n v="0"/>
    <n v="10.62"/>
    <n v="0"/>
    <n v="29.38"/>
  </r>
  <r>
    <n v="235"/>
    <s v="02095-313660240"/>
    <n v="10225898"/>
    <x v="23"/>
    <d v="2025-09-02T09:12:44"/>
    <n v="58"/>
    <n v="11"/>
    <n v="0"/>
    <n v="0"/>
    <n v="12.478999999999999"/>
    <n v="0"/>
    <n v="34.521999999999998"/>
  </r>
  <r>
    <n v="236"/>
    <s v="02095-313740503"/>
    <n v="10219545"/>
    <x v="0"/>
    <d v="2025-09-02T08:56:46"/>
    <n v="43"/>
    <n v="0"/>
    <n v="0"/>
    <n v="0"/>
    <n v="11.417"/>
    <n v="0"/>
    <n v="31.584"/>
  </r>
  <r>
    <n v="237"/>
    <s v="02095-313752396"/>
    <n v="10321523"/>
    <x v="4"/>
    <d v="2025-09-02T09:01:21"/>
    <n v="58"/>
    <n v="11"/>
    <n v="0"/>
    <n v="0"/>
    <n v="12.478999999999999"/>
    <n v="0"/>
    <n v="34.521999999999998"/>
  </r>
  <r>
    <n v="238"/>
    <s v="02095-314088821"/>
    <n v="10242271"/>
    <x v="11"/>
    <d v="2025-09-02T09:04:30"/>
    <n v="58"/>
    <n v="11"/>
    <n v="0"/>
    <n v="0"/>
    <n v="12.478999999999999"/>
    <n v="0"/>
    <n v="34.521999999999998"/>
  </r>
  <r>
    <n v="239"/>
    <s v="02095-314241251"/>
    <n v="10225902"/>
    <x v="6"/>
    <d v="2025-09-02T09:15:33"/>
    <n v="58"/>
    <n v="11"/>
    <n v="0"/>
    <n v="0"/>
    <n v="12.478999999999999"/>
    <n v="0"/>
    <n v="34.521999999999998"/>
  </r>
  <r>
    <n v="240"/>
    <s v="02095-314355398"/>
    <n v="10219545"/>
    <x v="0"/>
    <d v="2025-09-02T08:53:41"/>
    <n v="91"/>
    <n v="11"/>
    <n v="0"/>
    <n v="0"/>
    <n v="21.24"/>
    <n v="0"/>
    <n v="58.76"/>
  </r>
  <r>
    <n v="241"/>
    <s v="02095-314814996"/>
    <n v="10230817"/>
    <x v="32"/>
    <d v="2025-09-02T09:00:53"/>
    <n v="167"/>
    <n v="48"/>
    <n v="0"/>
    <n v="0"/>
    <n v="31.594999999999999"/>
    <n v="0"/>
    <n v="87.406000000000006"/>
  </r>
  <r>
    <n v="242"/>
    <s v="02095-314861010"/>
    <n v="10216423"/>
    <x v="22"/>
    <d v="2025-09-02T08:59:20"/>
    <n v="29"/>
    <n v="5"/>
    <n v="0"/>
    <n v="0"/>
    <n v="6.6120000000000001"/>
    <n v="0"/>
    <n v="17.388000000000002"/>
  </r>
  <r>
    <n v="243"/>
    <s v="02095-315339736"/>
    <n v="10299524"/>
    <x v="24"/>
    <d v="2025-09-02T09:03:54"/>
    <n v="51"/>
    <n v="11"/>
    <n v="0"/>
    <n v="0"/>
    <n v="10.62"/>
    <n v="0"/>
    <n v="29.38"/>
  </r>
  <r>
    <n v="244"/>
    <s v="02095-315523119"/>
    <n v="10219545"/>
    <x v="0"/>
    <d v="2025-09-02T08:57:25"/>
    <n v="44"/>
    <n v="0"/>
    <n v="0"/>
    <n v="0"/>
    <n v="11.682"/>
    <n v="0"/>
    <n v="32.317999999999998"/>
  </r>
  <r>
    <n v="245"/>
    <s v="02095-315577293"/>
    <n v="10321439"/>
    <x v="39"/>
    <d v="2025-09-02T08:55:30"/>
    <n v="156"/>
    <n v="39.5"/>
    <n v="0"/>
    <n v="0"/>
    <n v="30.931000000000001"/>
    <n v="0"/>
    <n v="85.569000000000003"/>
  </r>
  <r>
    <n v="246"/>
    <s v="02095-315659984"/>
    <n v="10242271"/>
    <x v="11"/>
    <d v="2025-09-02T09:07:39"/>
    <n v="105"/>
    <n v="11"/>
    <n v="0"/>
    <n v="0"/>
    <n v="24.957000000000001"/>
    <n v="0"/>
    <n v="69.043000000000006"/>
  </r>
  <r>
    <n v="247"/>
    <s v="02095-315890366"/>
    <n v="10232123"/>
    <x v="12"/>
    <d v="2025-09-02T08:57:55"/>
    <n v="44"/>
    <n v="0"/>
    <n v="0"/>
    <n v="0"/>
    <n v="11.682"/>
    <n v="0"/>
    <n v="32.317999999999998"/>
  </r>
  <r>
    <n v="248"/>
    <s v="02095-316456346"/>
    <n v="10230171"/>
    <x v="37"/>
    <d v="2025-09-02T09:12:23"/>
    <n v="174"/>
    <n v="48"/>
    <n v="0"/>
    <n v="0"/>
    <n v="33.453000000000003"/>
    <n v="0"/>
    <n v="92.546999999999997"/>
  </r>
  <r>
    <n v="249"/>
    <s v="02095-316494896"/>
    <n v="10313967"/>
    <x v="40"/>
    <d v="2025-09-02T09:06:18"/>
    <n v="51"/>
    <n v="11"/>
    <n v="0"/>
    <n v="0"/>
    <n v="10.62"/>
    <n v="0"/>
    <n v="29.38"/>
  </r>
  <r>
    <n v="250"/>
    <s v="02095-316934963"/>
    <n v="10326235"/>
    <x v="41"/>
    <d v="2025-09-02T09:02:44"/>
    <n v="25"/>
    <n v="0"/>
    <n v="0"/>
    <n v="0"/>
    <n v="6.6379999999999999"/>
    <n v="0"/>
    <n v="18.363"/>
  </r>
  <r>
    <n v="251"/>
    <s v="02095-316941252"/>
    <n v="10330437"/>
    <x v="42"/>
    <d v="2025-09-02T09:03:40"/>
    <n v="58"/>
    <n v="11"/>
    <n v="0"/>
    <n v="0"/>
    <n v="12.478999999999999"/>
    <n v="0"/>
    <n v="34.521999999999998"/>
  </r>
  <r>
    <n v="252"/>
    <s v="02095-317020814"/>
    <n v="10324687"/>
    <x v="18"/>
    <d v="2025-09-02T09:09:24"/>
    <n v="174"/>
    <n v="48"/>
    <n v="0"/>
    <n v="0"/>
    <n v="33.453000000000003"/>
    <n v="0"/>
    <n v="92.546999999999997"/>
  </r>
  <r>
    <n v="253"/>
    <s v="02095-317261902"/>
    <n v="10298824"/>
    <x v="17"/>
    <d v="2025-09-02T09:21:30"/>
    <n v="58"/>
    <n v="11"/>
    <n v="0"/>
    <n v="0"/>
    <n v="12.478999999999999"/>
    <n v="0"/>
    <n v="34.521999999999998"/>
  </r>
  <r>
    <n v="254"/>
    <s v="02095-317380153"/>
    <n v="10225895"/>
    <x v="1"/>
    <d v="2025-09-02T08:57:36"/>
    <n v="83"/>
    <n v="11"/>
    <n v="0"/>
    <n v="0"/>
    <n v="19.116"/>
    <n v="0"/>
    <n v="52.884"/>
  </r>
  <r>
    <n v="255"/>
    <s v="02095-317604512"/>
    <n v="10230171"/>
    <x v="37"/>
    <d v="2025-09-02T09:16:45"/>
    <n v="22"/>
    <n v="5"/>
    <n v="0"/>
    <n v="0"/>
    <n v="4.5140000000000002"/>
    <n v="0"/>
    <n v="12.487"/>
  </r>
  <r>
    <n v="256"/>
    <s v="02095-317689922"/>
    <n v="10225898"/>
    <x v="23"/>
    <d v="2025-09-02T09:05:37"/>
    <n v="22"/>
    <n v="5"/>
    <n v="0"/>
    <n v="0"/>
    <n v="4.5140000000000002"/>
    <n v="0"/>
    <n v="12.487"/>
  </r>
  <r>
    <n v="257"/>
    <s v="02095-317696949"/>
    <n v="10358040"/>
    <x v="43"/>
    <d v="2025-09-02T09:06:12"/>
    <n v="61"/>
    <n v="10"/>
    <n v="0"/>
    <n v="0"/>
    <n v="13.541"/>
    <n v="0"/>
    <n v="37.46"/>
  </r>
  <r>
    <n v="258"/>
    <s v="02095-317905038"/>
    <n v="10225902"/>
    <x v="6"/>
    <d v="2025-09-02T09:03:33"/>
    <n v="54"/>
    <n v="11"/>
    <n v="0"/>
    <n v="0"/>
    <n v="11.417"/>
    <n v="0"/>
    <n v="31.584"/>
  </r>
  <r>
    <n v="259"/>
    <s v="02095-319037083"/>
    <n v="10216423"/>
    <x v="22"/>
    <d v="2025-09-02T09:11:22"/>
    <n v="58"/>
    <n v="11"/>
    <n v="0"/>
    <n v="0"/>
    <n v="12.949"/>
    <n v="0"/>
    <n v="34.052"/>
  </r>
  <r>
    <n v="260"/>
    <s v="02095-319368794"/>
    <n v="10235663"/>
    <x v="2"/>
    <d v="2025-09-02T09:00:20"/>
    <n v="29"/>
    <n v="7.25"/>
    <n v="0"/>
    <n v="0"/>
    <n v="5.7750000000000004"/>
    <n v="0"/>
    <n v="15.975"/>
  </r>
  <r>
    <n v="261"/>
    <s v="02095-319412509"/>
    <n v="10230793"/>
    <x v="29"/>
    <d v="2025-09-02T09:18:08"/>
    <n v="29"/>
    <n v="5"/>
    <n v="0"/>
    <n v="0"/>
    <n v="6.3719999999999999"/>
    <n v="0"/>
    <n v="17.628"/>
  </r>
  <r>
    <n v="262"/>
    <s v="02095-319430847"/>
    <n v="10358040"/>
    <x v="43"/>
    <d v="2025-09-02T09:12:48"/>
    <n v="37"/>
    <n v="9.25"/>
    <n v="0"/>
    <n v="0"/>
    <n v="7.3680000000000003"/>
    <n v="0"/>
    <n v="20.382000000000001"/>
  </r>
  <r>
    <n v="263"/>
    <s v="02095-319508634"/>
    <n v="10354891"/>
    <x v="13"/>
    <d v="2025-09-02T09:03:44"/>
    <n v="22"/>
    <n v="5.5"/>
    <n v="0"/>
    <n v="0"/>
    <n v="4.3810000000000002"/>
    <n v="0"/>
    <n v="12.119"/>
  </r>
  <r>
    <n v="264"/>
    <s v="02095-319789111"/>
    <n v="10230171"/>
    <x v="37"/>
    <d v="2025-09-02T09:01:56"/>
    <n v="76"/>
    <n v="11"/>
    <n v="0"/>
    <n v="0"/>
    <n v="17.257999999999999"/>
    <n v="0"/>
    <n v="47.743000000000002"/>
  </r>
  <r>
    <n v="265"/>
    <s v="02095-319958678"/>
    <n v="10323120"/>
    <x v="21"/>
    <d v="2025-09-02T09:03:09"/>
    <n v="29"/>
    <n v="5"/>
    <n v="0"/>
    <n v="0"/>
    <n v="6.3719999999999999"/>
    <n v="0"/>
    <n v="17.628"/>
  </r>
  <r>
    <n v="266"/>
    <s v="02095-320513573"/>
    <n v="10321437"/>
    <x v="44"/>
    <d v="2025-09-02T09:13:14"/>
    <n v="88"/>
    <n v="11"/>
    <n v="0"/>
    <n v="0"/>
    <n v="20.443999999999999"/>
    <n v="0"/>
    <n v="56.557000000000002"/>
  </r>
  <r>
    <n v="267"/>
    <s v="02095-320518384"/>
    <n v="10324687"/>
    <x v="18"/>
    <d v="2025-09-02T09:10:55"/>
    <n v="112"/>
    <n v="0"/>
    <n v="0"/>
    <n v="0"/>
    <n v="29.736000000000001"/>
    <n v="0"/>
    <n v="82.263999999999996"/>
  </r>
  <r>
    <n v="268"/>
    <s v="02095-320766142"/>
    <n v="10354882"/>
    <x v="38"/>
    <d v="2025-09-02T09:02:19"/>
    <n v="44"/>
    <n v="10"/>
    <n v="0"/>
    <n v="0"/>
    <n v="8.3469999999999995"/>
    <n v="0"/>
    <n v="25.652999999999999"/>
  </r>
  <r>
    <n v="269"/>
    <s v="02095-320972056"/>
    <n v="10324687"/>
    <x v="18"/>
    <d v="2025-09-02T09:24:45"/>
    <n v="153"/>
    <n v="22"/>
    <n v="0"/>
    <n v="0"/>
    <n v="34.780999999999999"/>
    <n v="0"/>
    <n v="96.22"/>
  </r>
  <r>
    <n v="270"/>
    <s v="02095-320978620"/>
    <n v="10235658"/>
    <x v="10"/>
    <d v="2025-09-02T09:07:25"/>
    <n v="58"/>
    <n v="0"/>
    <n v="0"/>
    <n v="0"/>
    <n v="15.398999999999999"/>
    <n v="0"/>
    <n v="42.600999999999999"/>
  </r>
  <r>
    <n v="271"/>
    <s v="02095-321344567"/>
    <n v="10225902"/>
    <x v="6"/>
    <d v="2025-09-02T09:08:24"/>
    <n v="44"/>
    <n v="0"/>
    <n v="0"/>
    <n v="0"/>
    <n v="11.682"/>
    <n v="0"/>
    <n v="32.317999999999998"/>
  </r>
  <r>
    <n v="272"/>
    <s v="02095-321431566"/>
    <n v="10216423"/>
    <x v="22"/>
    <d v="2025-09-02T09:20:39"/>
    <n v="29"/>
    <n v="0"/>
    <n v="0"/>
    <n v="0"/>
    <n v="7.99"/>
    <n v="0"/>
    <n v="21.010999999999999"/>
  </r>
  <r>
    <n v="273"/>
    <s v="02095-321828067"/>
    <n v="10298824"/>
    <x v="17"/>
    <d v="2025-09-02T09:28:19"/>
    <n v="83"/>
    <n v="11"/>
    <n v="0"/>
    <n v="0"/>
    <n v="19.116"/>
    <n v="0"/>
    <n v="52.884"/>
  </r>
  <r>
    <n v="274"/>
    <s v="02095-321980087"/>
    <n v="10321523"/>
    <x v="4"/>
    <d v="2025-09-02T09:30:37"/>
    <n v="66"/>
    <n v="11"/>
    <n v="0"/>
    <n v="0"/>
    <n v="14.603"/>
    <n v="0"/>
    <n v="40.398000000000003"/>
  </r>
  <r>
    <n v="275"/>
    <s v="02095-322329520"/>
    <n v="10269971"/>
    <x v="34"/>
    <d v="2025-09-02T09:08:23"/>
    <n v="58"/>
    <n v="0"/>
    <n v="0"/>
    <n v="0"/>
    <n v="15.398999999999999"/>
    <n v="0"/>
    <n v="42.600999999999999"/>
  </r>
  <r>
    <n v="276"/>
    <s v="02095-323033012"/>
    <n v="10299524"/>
    <x v="24"/>
    <d v="2025-09-02T09:09:38"/>
    <n v="43"/>
    <n v="5"/>
    <n v="0"/>
    <n v="0"/>
    <n v="10.089"/>
    <n v="0"/>
    <n v="27.911000000000001"/>
  </r>
  <r>
    <n v="277"/>
    <s v="02095-323138826"/>
    <n v="10242271"/>
    <x v="11"/>
    <d v="2025-09-02T09:14:20"/>
    <n v="58"/>
    <n v="11"/>
    <n v="0"/>
    <n v="0"/>
    <n v="12.478999999999999"/>
    <n v="0"/>
    <n v="34.521999999999998"/>
  </r>
  <r>
    <n v="278"/>
    <s v="02095-323477542"/>
    <n v="10225895"/>
    <x v="1"/>
    <d v="2025-09-02T09:05:09"/>
    <n v="58"/>
    <n v="11"/>
    <n v="0"/>
    <n v="0"/>
    <n v="12.478999999999999"/>
    <n v="0"/>
    <n v="34.521999999999998"/>
  </r>
  <r>
    <n v="279"/>
    <s v="02095-323915562"/>
    <n v="10230793"/>
    <x v="29"/>
    <d v="2025-09-02T09:21:48"/>
    <n v="58"/>
    <n v="0"/>
    <n v="0"/>
    <n v="0"/>
    <n v="15.398999999999999"/>
    <n v="0"/>
    <n v="42.600999999999999"/>
  </r>
  <r>
    <n v="280"/>
    <s v="02095-324669349"/>
    <n v="10225898"/>
    <x v="23"/>
    <d v="2025-09-02T09:18:02"/>
    <n v="51"/>
    <n v="11"/>
    <n v="0"/>
    <n v="0"/>
    <n v="10.62"/>
    <n v="0"/>
    <n v="29.38"/>
  </r>
  <r>
    <n v="281"/>
    <s v="02095-324733262"/>
    <n v="10299524"/>
    <x v="24"/>
    <d v="2025-09-02T09:15:03"/>
    <n v="51"/>
    <n v="11"/>
    <n v="0"/>
    <n v="0"/>
    <n v="10.62"/>
    <n v="0"/>
    <n v="29.38"/>
  </r>
  <r>
    <n v="282"/>
    <s v="02095-324826925"/>
    <n v="10230814"/>
    <x v="15"/>
    <d v="2025-09-02T09:11:29"/>
    <n v="66"/>
    <n v="11"/>
    <n v="0"/>
    <n v="0"/>
    <n v="14.603"/>
    <n v="0"/>
    <n v="40.398000000000003"/>
  </r>
  <r>
    <n v="283"/>
    <s v="02095-325216649"/>
    <n v="10321523"/>
    <x v="4"/>
    <d v="2025-09-02T09:35:17"/>
    <n v="87"/>
    <n v="11"/>
    <n v="0"/>
    <n v="0"/>
    <n v="20.178000000000001"/>
    <n v="0"/>
    <n v="55.822000000000003"/>
  </r>
  <r>
    <n v="284"/>
    <s v="02095-325488657"/>
    <n v="10292422"/>
    <x v="19"/>
    <d v="2025-09-02T09:10:43"/>
    <n v="44"/>
    <n v="0"/>
    <n v="0"/>
    <n v="0"/>
    <n v="11.682"/>
    <n v="0"/>
    <n v="32.317999999999998"/>
  </r>
  <r>
    <n v="285"/>
    <s v="02095-325542663"/>
    <n v="10225888"/>
    <x v="5"/>
    <d v="2025-09-02T09:16:57"/>
    <n v="73"/>
    <n v="11"/>
    <n v="0"/>
    <n v="0"/>
    <n v="16.460999999999999"/>
    <n v="0"/>
    <n v="45.539000000000001"/>
  </r>
  <r>
    <n v="286"/>
    <s v="02095-325901835"/>
    <n v="10230171"/>
    <x v="37"/>
    <d v="2025-09-02T09:35:20"/>
    <n v="110"/>
    <n v="11"/>
    <n v="0"/>
    <n v="0"/>
    <n v="26.285"/>
    <n v="0"/>
    <n v="72.715999999999994"/>
  </r>
  <r>
    <n v="287"/>
    <s v="02095-326063546"/>
    <n v="10296675"/>
    <x v="14"/>
    <d v="2025-09-02T09:41:32"/>
    <n v="58"/>
    <n v="11"/>
    <n v="0"/>
    <n v="0"/>
    <n v="12.478999999999999"/>
    <n v="0"/>
    <n v="34.521999999999998"/>
  </r>
  <r>
    <n v="288"/>
    <s v="02095-326095649"/>
    <n v="10321437"/>
    <x v="44"/>
    <d v="2025-09-02T09:23:32"/>
    <n v="94"/>
    <n v="0"/>
    <n v="0"/>
    <n v="0"/>
    <n v="24.957000000000001"/>
    <n v="0"/>
    <n v="69.043000000000006"/>
  </r>
  <r>
    <n v="289"/>
    <s v="02095-326173447"/>
    <n v="10235663"/>
    <x v="2"/>
    <d v="2025-09-02T09:14:43"/>
    <n v="58"/>
    <n v="11"/>
    <n v="0"/>
    <n v="0"/>
    <n v="12.478999999999999"/>
    <n v="0"/>
    <n v="34.521999999999998"/>
  </r>
  <r>
    <n v="290"/>
    <s v="02095-326599242"/>
    <n v="10324687"/>
    <x v="18"/>
    <d v="2025-09-02T09:17:11"/>
    <n v="50"/>
    <n v="11"/>
    <n v="0"/>
    <n v="0"/>
    <n v="10.355"/>
    <n v="0"/>
    <n v="28.646000000000001"/>
  </r>
  <r>
    <n v="291"/>
    <s v="02095-326632765"/>
    <n v="10225888"/>
    <x v="5"/>
    <d v="2025-09-02T09:20:36"/>
    <n v="58"/>
    <n v="11"/>
    <n v="0"/>
    <n v="0"/>
    <n v="12.478999999999999"/>
    <n v="0"/>
    <n v="34.521999999999998"/>
  </r>
  <r>
    <n v="292"/>
    <s v="02095-326887688"/>
    <n v="10232123"/>
    <x v="12"/>
    <d v="2025-09-02T09:15:57"/>
    <n v="58"/>
    <n v="11"/>
    <n v="0"/>
    <n v="0"/>
    <n v="12.478999999999999"/>
    <n v="0"/>
    <n v="34.521999999999998"/>
  </r>
  <r>
    <n v="293"/>
    <s v="02095-327683244"/>
    <n v="10230171"/>
    <x v="37"/>
    <d v="2025-09-02T09:26:17"/>
    <n v="73"/>
    <n v="11"/>
    <n v="0"/>
    <n v="0"/>
    <n v="16.460999999999999"/>
    <n v="0"/>
    <n v="45.539000000000001"/>
  </r>
  <r>
    <n v="294"/>
    <s v="02095-327688247"/>
    <n v="10225895"/>
    <x v="1"/>
    <d v="2025-09-02T09:13:33"/>
    <n v="58"/>
    <n v="11"/>
    <n v="0"/>
    <n v="0"/>
    <n v="12.478999999999999"/>
    <n v="0"/>
    <n v="34.521999999999998"/>
  </r>
  <r>
    <n v="295"/>
    <s v="02095-327770733"/>
    <n v="10230171"/>
    <x v="37"/>
    <d v="2025-09-02T09:22:51"/>
    <n v="69"/>
    <n v="0"/>
    <n v="0"/>
    <n v="0"/>
    <n v="18.32"/>
    <n v="0"/>
    <n v="50.680999999999997"/>
  </r>
  <r>
    <n v="296"/>
    <s v="02095-327800542"/>
    <n v="10358016"/>
    <x v="16"/>
    <d v="2025-09-02T09:20:12"/>
    <n v="22"/>
    <n v="5.5"/>
    <n v="0"/>
    <n v="0"/>
    <n v="4.3810000000000002"/>
    <n v="0"/>
    <n v="12.119"/>
  </r>
  <r>
    <n v="297"/>
    <s v="02095-327806793"/>
    <n v="10321523"/>
    <x v="4"/>
    <d v="2025-09-02T09:58:17"/>
    <n v="163"/>
    <n v="48"/>
    <n v="0"/>
    <n v="0"/>
    <n v="30.533000000000001"/>
    <n v="0"/>
    <n v="84.468000000000004"/>
  </r>
  <r>
    <n v="298"/>
    <s v="02095-327979883"/>
    <n v="10235659"/>
    <x v="7"/>
    <d v="2025-09-02T09:49:54"/>
    <n v="90"/>
    <n v="11"/>
    <n v="0"/>
    <n v="0"/>
    <n v="20.975000000000001"/>
    <n v="0"/>
    <n v="58.026000000000003"/>
  </r>
  <r>
    <n v="299"/>
    <s v="02095-328029670"/>
    <n v="10225888"/>
    <x v="5"/>
    <d v="2025-09-02T09:30:34"/>
    <n v="123"/>
    <n v="17.5"/>
    <n v="0"/>
    <n v="0"/>
    <n v="28.01"/>
    <n v="0"/>
    <n v="77.489999999999995"/>
  </r>
  <r>
    <n v="300"/>
    <s v="02095-328028571"/>
    <n v="10307386"/>
    <x v="31"/>
    <d v="2025-09-02T09:21:59"/>
    <n v="29"/>
    <n v="7.25"/>
    <n v="0"/>
    <n v="0"/>
    <n v="5.7750000000000004"/>
    <n v="0"/>
    <n v="15.975"/>
  </r>
  <r>
    <n v="301"/>
    <s v="02095-328204702"/>
    <n v="10232123"/>
    <x v="12"/>
    <d v="2025-09-02T09:30:39"/>
    <n v="72"/>
    <n v="11"/>
    <n v="0"/>
    <n v="0"/>
    <n v="16.196000000000002"/>
    <n v="0"/>
    <n v="44.805"/>
  </r>
  <r>
    <n v="302"/>
    <s v="02095-328489058"/>
    <n v="10292422"/>
    <x v="19"/>
    <d v="2025-09-02T09:26:02"/>
    <n v="54"/>
    <n v="0"/>
    <n v="0"/>
    <n v="0"/>
    <n v="14.337"/>
    <n v="0"/>
    <n v="39.662999999999997"/>
  </r>
  <r>
    <n v="303"/>
    <s v="02095-328678339"/>
    <n v="10230171"/>
    <x v="37"/>
    <d v="2025-09-02T09:22:02"/>
    <n v="36"/>
    <n v="5"/>
    <n v="0"/>
    <n v="0"/>
    <n v="8.2309999999999999"/>
    <n v="0"/>
    <n v="22.77"/>
  </r>
  <r>
    <n v="304"/>
    <s v="02095-328830701"/>
    <n v="10225888"/>
    <x v="5"/>
    <d v="2025-09-02T09:43:27"/>
    <n v="47"/>
    <n v="0"/>
    <n v="0"/>
    <n v="0"/>
    <n v="12.478999999999999"/>
    <n v="0"/>
    <n v="34.521999999999998"/>
  </r>
  <r>
    <n v="305"/>
    <s v="02095-328983326"/>
    <n v="10225898"/>
    <x v="23"/>
    <d v="2025-09-02T09:40:34"/>
    <n v="44"/>
    <n v="5"/>
    <n v="0"/>
    <n v="0"/>
    <n v="10.355"/>
    <n v="0"/>
    <n v="28.646000000000001"/>
  </r>
  <r>
    <n v="306"/>
    <s v="02095-329041909"/>
    <n v="10354882"/>
    <x v="38"/>
    <d v="2025-09-02T09:14:26"/>
    <n v="22"/>
    <n v="0"/>
    <n v="0"/>
    <n v="0"/>
    <n v="5.4009999999999998"/>
    <n v="0"/>
    <n v="16.599"/>
  </r>
  <r>
    <n v="307"/>
    <s v="02095-329260833"/>
    <n v="10292422"/>
    <x v="19"/>
    <d v="2025-09-02T09:40:43"/>
    <n v="83"/>
    <n v="0"/>
    <n v="0"/>
    <n v="0"/>
    <n v="22.036999999999999"/>
    <n v="0"/>
    <n v="60.963999999999999"/>
  </r>
  <r>
    <n v="308"/>
    <s v="02095-329282422"/>
    <n v="10225871"/>
    <x v="20"/>
    <d v="2025-09-02T09:25:51"/>
    <n v="88"/>
    <n v="11"/>
    <n v="0"/>
    <n v="0"/>
    <n v="20.443999999999999"/>
    <n v="0"/>
    <n v="56.557000000000002"/>
  </r>
  <r>
    <n v="309"/>
    <s v="02095-330879272"/>
    <n v="10225895"/>
    <x v="1"/>
    <d v="2025-09-02T09:38:40"/>
    <n v="123"/>
    <n v="17.5"/>
    <n v="0"/>
    <n v="0"/>
    <n v="28.01"/>
    <n v="0"/>
    <n v="77.489999999999995"/>
  </r>
  <r>
    <n v="310"/>
    <s v="02095-331196780"/>
    <n v="10299524"/>
    <x v="24"/>
    <d v="2025-09-02T09:23:21"/>
    <n v="22"/>
    <n v="5"/>
    <n v="0"/>
    <n v="0"/>
    <n v="4.5140000000000002"/>
    <n v="0"/>
    <n v="12.487"/>
  </r>
  <r>
    <n v="311"/>
    <s v="02095-331256524"/>
    <n v="10216423"/>
    <x v="22"/>
    <d v="2025-09-02T09:21:21"/>
    <n v="94"/>
    <n v="0"/>
    <n v="0"/>
    <n v="0"/>
    <n v="25.896999999999998"/>
    <n v="0"/>
    <n v="68.102999999999994"/>
  </r>
  <r>
    <n v="312"/>
    <s v="02095-331824711"/>
    <n v="10230793"/>
    <x v="29"/>
    <d v="2025-09-02T09:37:45"/>
    <n v="29"/>
    <n v="5"/>
    <n v="0"/>
    <n v="0"/>
    <n v="6.3719999999999999"/>
    <n v="0"/>
    <n v="17.628"/>
  </r>
  <r>
    <n v="313"/>
    <s v="02095-331889715"/>
    <n v="10225895"/>
    <x v="1"/>
    <d v="2025-09-02T09:27:41"/>
    <n v="58"/>
    <n v="0"/>
    <n v="0"/>
    <n v="0"/>
    <n v="15.398999999999999"/>
    <n v="0"/>
    <n v="42.600999999999999"/>
  </r>
  <r>
    <n v="314"/>
    <s v="02095-332022585"/>
    <n v="10225871"/>
    <x v="20"/>
    <d v="2025-09-02T09:20:29"/>
    <n v="22"/>
    <n v="5"/>
    <n v="0"/>
    <n v="0"/>
    <n v="4.5140000000000002"/>
    <n v="0"/>
    <n v="12.487"/>
  </r>
  <r>
    <n v="315"/>
    <s v="02095-332135650"/>
    <n v="10350108"/>
    <x v="3"/>
    <d v="2025-09-02T09:30:46"/>
    <n v="36"/>
    <n v="0"/>
    <n v="0"/>
    <n v="0"/>
    <n v="9.5579999999999998"/>
    <n v="0"/>
    <n v="26.442"/>
  </r>
  <r>
    <n v="316"/>
    <s v="02095-332183068"/>
    <n v="10232123"/>
    <x v="12"/>
    <d v="2025-09-02T09:41:34"/>
    <n v="58"/>
    <n v="0"/>
    <n v="0"/>
    <n v="0"/>
    <n v="15.398999999999999"/>
    <n v="0"/>
    <n v="42.600999999999999"/>
  </r>
  <r>
    <n v="317"/>
    <s v="02095-332384491"/>
    <n v="10225885"/>
    <x v="30"/>
    <d v="2025-09-02T09:48:26"/>
    <n v="123"/>
    <n v="17.5"/>
    <n v="0"/>
    <n v="0"/>
    <n v="28.01"/>
    <n v="0"/>
    <n v="77.489999999999995"/>
  </r>
  <r>
    <n v="318"/>
    <s v="02095-332608632"/>
    <n v="10321523"/>
    <x v="4"/>
    <d v="2025-09-02T09:41:38"/>
    <n v="123"/>
    <n v="17.5"/>
    <n v="0"/>
    <n v="0"/>
    <n v="28.01"/>
    <n v="0"/>
    <n v="77.489999999999995"/>
  </r>
  <r>
    <n v="319"/>
    <s v="02095-332672007"/>
    <n v="10285817"/>
    <x v="36"/>
    <d v="2025-09-02T09:32:35"/>
    <n v="29"/>
    <n v="7.25"/>
    <n v="0"/>
    <n v="0"/>
    <n v="5.7750000000000004"/>
    <n v="0"/>
    <n v="15.975"/>
  </r>
  <r>
    <n v="320"/>
    <s v="02095-332900886"/>
    <n v="10225888"/>
    <x v="5"/>
    <d v="2025-09-02T09:21:22"/>
    <n v="44"/>
    <n v="0"/>
    <n v="0"/>
    <n v="0"/>
    <n v="11.682"/>
    <n v="0"/>
    <n v="32.317999999999998"/>
  </r>
  <r>
    <n v="321"/>
    <s v="02095-333162274"/>
    <n v="10358016"/>
    <x v="16"/>
    <d v="2025-09-02T09:22:38"/>
    <n v="29"/>
    <n v="7.25"/>
    <n v="0"/>
    <n v="0"/>
    <n v="5.7750000000000004"/>
    <n v="0"/>
    <n v="15.975"/>
  </r>
  <r>
    <n v="322"/>
    <s v="02095-333878029"/>
    <n v="10292015"/>
    <x v="27"/>
    <d v="2025-09-02T09:26:16"/>
    <n v="153"/>
    <n v="39.5"/>
    <n v="0"/>
    <n v="0"/>
    <n v="30.134"/>
    <n v="0"/>
    <n v="83.366"/>
  </r>
  <r>
    <n v="323"/>
    <s v="02095-333898799"/>
    <n v="10232123"/>
    <x v="12"/>
    <d v="2025-09-02T09:33:44"/>
    <n v="156"/>
    <n v="39.5"/>
    <n v="0"/>
    <n v="0"/>
    <n v="30.931000000000001"/>
    <n v="0"/>
    <n v="85.569000000000003"/>
  </r>
  <r>
    <n v="324"/>
    <s v="02095-334202103"/>
    <n v="10287840"/>
    <x v="8"/>
    <d v="2025-09-02T09:29:33"/>
    <n v="51"/>
    <n v="11"/>
    <n v="0"/>
    <n v="0"/>
    <n v="10.62"/>
    <n v="0"/>
    <n v="29.38"/>
  </r>
  <r>
    <n v="325"/>
    <s v="02095-334211199"/>
    <n v="10292422"/>
    <x v="19"/>
    <d v="2025-09-02T09:26:16"/>
    <n v="29"/>
    <n v="7.25"/>
    <n v="0"/>
    <n v="0"/>
    <n v="5.7750000000000004"/>
    <n v="0"/>
    <n v="15.975"/>
  </r>
  <r>
    <n v="326"/>
    <s v="02095-334458092"/>
    <n v="10298824"/>
    <x v="17"/>
    <d v="2025-09-02T09:44:13"/>
    <n v="51"/>
    <n v="11"/>
    <n v="0"/>
    <n v="0"/>
    <n v="10.62"/>
    <n v="0"/>
    <n v="29.38"/>
  </r>
  <r>
    <n v="327"/>
    <s v="02095-334586864"/>
    <n v="10225898"/>
    <x v="23"/>
    <d v="2025-09-02T09:47:13"/>
    <n v="22"/>
    <n v="5"/>
    <n v="0"/>
    <n v="0"/>
    <n v="4.5140000000000002"/>
    <n v="0"/>
    <n v="12.487"/>
  </r>
  <r>
    <n v="328"/>
    <s v="02095-334788165"/>
    <n v="10232123"/>
    <x v="12"/>
    <d v="2025-09-02T09:40:42"/>
    <n v="80"/>
    <n v="11"/>
    <n v="0"/>
    <n v="0"/>
    <n v="18.32"/>
    <n v="0"/>
    <n v="50.680999999999997"/>
  </r>
  <r>
    <n v="329"/>
    <s v="02095-334931368"/>
    <n v="10216423"/>
    <x v="22"/>
    <d v="2025-09-02T09:31:28"/>
    <n v="29"/>
    <n v="5"/>
    <n v="0"/>
    <n v="0"/>
    <n v="6.6120000000000001"/>
    <n v="0"/>
    <n v="17.388000000000002"/>
  </r>
  <r>
    <n v="330"/>
    <s v="02095-334938827"/>
    <n v="10225885"/>
    <x v="30"/>
    <d v="2025-09-02T09:32:54"/>
    <n v="160"/>
    <n v="39.5"/>
    <n v="0"/>
    <n v="0"/>
    <n v="31.992999999999999"/>
    <n v="0"/>
    <n v="88.507000000000005"/>
  </r>
  <r>
    <n v="331"/>
    <s v="02095-334945774"/>
    <n v="10230793"/>
    <x v="29"/>
    <d v="2025-09-02T09:46:53"/>
    <n v="65"/>
    <n v="11"/>
    <n v="0"/>
    <n v="0"/>
    <n v="14.337"/>
    <n v="0"/>
    <n v="39.662999999999997"/>
  </r>
  <r>
    <n v="332"/>
    <s v="02095-334974935"/>
    <n v="10230171"/>
    <x v="37"/>
    <d v="2025-09-02T09:33:43"/>
    <n v="87"/>
    <n v="0"/>
    <n v="0"/>
    <n v="0"/>
    <n v="23.099"/>
    <n v="0"/>
    <n v="63.902000000000001"/>
  </r>
  <r>
    <n v="333"/>
    <s v="02095-335002507"/>
    <n v="10232123"/>
    <x v="12"/>
    <d v="2025-09-02T09:36:08"/>
    <n v="58"/>
    <n v="0"/>
    <n v="0"/>
    <n v="0"/>
    <n v="15.398999999999999"/>
    <n v="0"/>
    <n v="42.600999999999999"/>
  </r>
  <r>
    <n v="334"/>
    <s v="02095-335470366"/>
    <n v="10324687"/>
    <x v="18"/>
    <d v="2025-09-02T09:45:54"/>
    <n v="167"/>
    <n v="48"/>
    <n v="0"/>
    <n v="0"/>
    <n v="31.594999999999999"/>
    <n v="0"/>
    <n v="87.406000000000006"/>
  </r>
  <r>
    <n v="335"/>
    <s v="02095-335772555"/>
    <n v="10230793"/>
    <x v="29"/>
    <d v="2025-09-02T10:09:28"/>
    <n v="58"/>
    <n v="11"/>
    <n v="0"/>
    <n v="0"/>
    <n v="12.478999999999999"/>
    <n v="0"/>
    <n v="34.521999999999998"/>
  </r>
  <r>
    <n v="336"/>
    <s v="02095-335807924"/>
    <n v="10233716"/>
    <x v="28"/>
    <d v="2025-09-02T09:57:31"/>
    <n v="29"/>
    <n v="5"/>
    <n v="0"/>
    <n v="0"/>
    <n v="6.3719999999999999"/>
    <n v="0"/>
    <n v="17.628"/>
  </r>
  <r>
    <n v="337"/>
    <s v="02095-335809782"/>
    <n v="10321437"/>
    <x v="44"/>
    <d v="2025-09-02T09:39:17"/>
    <n v="167"/>
    <n v="48"/>
    <n v="0"/>
    <n v="0"/>
    <n v="31.594999999999999"/>
    <n v="0"/>
    <n v="87.406000000000006"/>
  </r>
  <r>
    <n v="338"/>
    <s v="02095-335895701"/>
    <n v="10324687"/>
    <x v="18"/>
    <d v="2025-09-02T09:32:54"/>
    <n v="104"/>
    <n v="11"/>
    <n v="0"/>
    <n v="0"/>
    <n v="24.692"/>
    <n v="0"/>
    <n v="68.308999999999997"/>
  </r>
  <r>
    <n v="339"/>
    <s v="02095-336207867"/>
    <n v="10225902"/>
    <x v="6"/>
    <d v="2025-09-02T09:59:57"/>
    <n v="58"/>
    <n v="11"/>
    <n v="0"/>
    <n v="0"/>
    <n v="12.478999999999999"/>
    <n v="0"/>
    <n v="34.521999999999998"/>
  </r>
  <r>
    <n v="340"/>
    <s v="02095-336245623"/>
    <n v="10225898"/>
    <x v="23"/>
    <d v="2025-09-02T09:46:45"/>
    <n v="29"/>
    <n v="5"/>
    <n v="0"/>
    <n v="0"/>
    <n v="6.3719999999999999"/>
    <n v="0"/>
    <n v="17.628"/>
  </r>
  <r>
    <n v="341"/>
    <s v="02095-337373681"/>
    <n v="10225888"/>
    <x v="5"/>
    <d v="2025-09-02T09:38:19"/>
    <n v="79"/>
    <n v="11"/>
    <n v="0"/>
    <n v="0"/>
    <n v="18.053999999999998"/>
    <n v="0"/>
    <n v="49.945999999999998"/>
  </r>
  <r>
    <n v="342"/>
    <s v="02095-338674925"/>
    <n v="10230814"/>
    <x v="15"/>
    <d v="2025-09-02T09:38:31"/>
    <n v="65"/>
    <n v="11"/>
    <n v="0"/>
    <n v="0"/>
    <n v="14.337"/>
    <n v="0"/>
    <n v="39.662999999999997"/>
  </r>
  <r>
    <n v="343"/>
    <s v="02095-339006369"/>
    <n v="10269971"/>
    <x v="34"/>
    <d v="2025-09-02T09:33:40"/>
    <n v="47"/>
    <n v="0"/>
    <n v="0"/>
    <n v="0"/>
    <n v="12.478999999999999"/>
    <n v="0"/>
    <n v="34.521999999999998"/>
  </r>
  <r>
    <n v="344"/>
    <s v="02095-339014392"/>
    <n v="10235659"/>
    <x v="7"/>
    <d v="2025-09-02T09:57:06"/>
    <n v="217"/>
    <n v="48"/>
    <n v="0"/>
    <n v="0"/>
    <n v="44.87"/>
    <n v="0"/>
    <n v="124.131"/>
  </r>
  <r>
    <n v="345"/>
    <s v="02095-339161696"/>
    <n v="10287840"/>
    <x v="8"/>
    <d v="2025-09-02T09:34:13"/>
    <n v="51"/>
    <n v="11"/>
    <n v="0"/>
    <n v="0"/>
    <n v="10.62"/>
    <n v="0"/>
    <n v="29.38"/>
  </r>
  <r>
    <n v="346"/>
    <s v="02095-339485766"/>
    <n v="10292015"/>
    <x v="27"/>
    <d v="2025-09-02T10:16:48"/>
    <n v="307"/>
    <n v="22"/>
    <n v="0"/>
    <n v="0"/>
    <n v="75.668000000000006"/>
    <n v="0"/>
    <n v="209.333"/>
  </r>
  <r>
    <n v="347"/>
    <s v="02095-339893464"/>
    <n v="10324687"/>
    <x v="18"/>
    <d v="2025-09-02T09:39:35"/>
    <n v="119"/>
    <n v="17.5"/>
    <n v="0"/>
    <n v="0"/>
    <n v="26.948"/>
    <n v="0"/>
    <n v="74.552000000000007"/>
  </r>
  <r>
    <n v="348"/>
    <s v="02095-339947226"/>
    <n v="10219545"/>
    <x v="0"/>
    <d v="2025-09-02T09:48:39"/>
    <n v="124"/>
    <n v="11"/>
    <n v="0"/>
    <n v="0"/>
    <n v="30.001999999999999"/>
    <n v="0"/>
    <n v="82.998999999999995"/>
  </r>
  <r>
    <n v="349"/>
    <s v="02095-340258760"/>
    <n v="10230171"/>
    <x v="37"/>
    <d v="2025-09-02T10:07:12"/>
    <n v="58"/>
    <n v="11"/>
    <n v="0"/>
    <n v="0"/>
    <n v="12.478999999999999"/>
    <n v="0"/>
    <n v="34.521999999999998"/>
  </r>
  <r>
    <n v="350"/>
    <s v="02095-340458419"/>
    <n v="10358016"/>
    <x v="16"/>
    <d v="2025-09-02T09:54:05"/>
    <n v="83"/>
    <n v="0"/>
    <n v="0"/>
    <n v="0"/>
    <n v="22.036999999999999"/>
    <n v="0"/>
    <n v="60.963999999999999"/>
  </r>
  <r>
    <n v="351"/>
    <s v="02095-340865162"/>
    <n v="10292422"/>
    <x v="19"/>
    <d v="2025-09-02T09:33:07"/>
    <n v="22"/>
    <n v="5"/>
    <n v="0"/>
    <n v="0"/>
    <n v="4.5140000000000002"/>
    <n v="0"/>
    <n v="12.487"/>
  </r>
  <r>
    <n v="352"/>
    <s v="02095-341022429"/>
    <n v="10225871"/>
    <x v="20"/>
    <d v="2025-09-02T09:40:08"/>
    <n v="73"/>
    <n v="11"/>
    <n v="0"/>
    <n v="0"/>
    <n v="16.460999999999999"/>
    <n v="0"/>
    <n v="45.539000000000001"/>
  </r>
  <r>
    <n v="353"/>
    <s v="02095-341737611"/>
    <n v="10315543"/>
    <x v="45"/>
    <d v="2025-09-02T09:46:32"/>
    <n v="58"/>
    <n v="10"/>
    <n v="0"/>
    <n v="0"/>
    <n v="13.224"/>
    <n v="0"/>
    <n v="34.776000000000003"/>
  </r>
  <r>
    <n v="354"/>
    <s v="02095-341760785"/>
    <n v="10324687"/>
    <x v="18"/>
    <d v="2025-09-02T09:41:14"/>
    <n v="54"/>
    <n v="0"/>
    <n v="0"/>
    <n v="0"/>
    <n v="14.337"/>
    <n v="0"/>
    <n v="39.662999999999997"/>
  </r>
  <r>
    <n v="355"/>
    <s v="02095-341784311"/>
    <n v="10219545"/>
    <x v="0"/>
    <d v="2025-09-02T09:54:07"/>
    <n v="58"/>
    <n v="11"/>
    <n v="0"/>
    <n v="0"/>
    <n v="12.478999999999999"/>
    <n v="0"/>
    <n v="34.521999999999998"/>
  </r>
  <r>
    <n v="356"/>
    <s v="02095-342112916"/>
    <n v="10225898"/>
    <x v="23"/>
    <d v="2025-09-02T09:42:30"/>
    <n v="22"/>
    <n v="5"/>
    <n v="0"/>
    <n v="0"/>
    <n v="4.5140000000000002"/>
    <n v="0"/>
    <n v="12.487"/>
  </r>
  <r>
    <n v="357"/>
    <s v="02095-342119368"/>
    <n v="10358016"/>
    <x v="16"/>
    <d v="2025-09-02T09:50:16"/>
    <n v="76"/>
    <n v="10"/>
    <n v="0"/>
    <n v="0"/>
    <n v="17.523"/>
    <n v="0"/>
    <n v="48.476999999999997"/>
  </r>
  <r>
    <n v="358"/>
    <s v="02095-342473083"/>
    <n v="10219545"/>
    <x v="0"/>
    <d v="2025-09-02T09:55:22"/>
    <n v="188"/>
    <n v="48"/>
    <n v="0"/>
    <n v="0"/>
    <n v="37.17"/>
    <n v="0"/>
    <n v="102.83"/>
  </r>
  <r>
    <n v="359"/>
    <s v="02095-343029391"/>
    <n v="10324687"/>
    <x v="18"/>
    <d v="2025-09-02T09:45:44"/>
    <n v="112"/>
    <n v="11"/>
    <n v="0"/>
    <n v="0"/>
    <n v="26.815999999999999"/>
    <n v="0"/>
    <n v="74.185000000000002"/>
  </r>
  <r>
    <n v="360"/>
    <s v="02095-343316602"/>
    <n v="10323120"/>
    <x v="21"/>
    <d v="2025-09-02T09:54:19"/>
    <n v="177"/>
    <n v="39.5"/>
    <n v="0"/>
    <n v="0"/>
    <n v="36.506"/>
    <n v="0"/>
    <n v="100.994"/>
  </r>
  <r>
    <n v="361"/>
    <s v="02095-343389235"/>
    <n v="10321523"/>
    <x v="4"/>
    <d v="2025-09-02T10:13:30"/>
    <n v="152"/>
    <n v="39.5"/>
    <n v="0"/>
    <n v="0"/>
    <n v="29.869"/>
    <n v="0"/>
    <n v="82.631"/>
  </r>
  <r>
    <n v="362"/>
    <s v="02095-343435842"/>
    <n v="10225902"/>
    <x v="6"/>
    <d v="2025-09-02T09:48:54"/>
    <n v="58"/>
    <n v="0"/>
    <n v="0"/>
    <n v="0"/>
    <n v="15.398999999999999"/>
    <n v="0"/>
    <n v="42.600999999999999"/>
  </r>
  <r>
    <n v="363"/>
    <s v="02095-343458894"/>
    <n v="10232123"/>
    <x v="12"/>
    <d v="2025-09-02T10:03:05"/>
    <n v="51"/>
    <n v="11"/>
    <n v="0"/>
    <n v="0"/>
    <n v="10.62"/>
    <n v="0"/>
    <n v="29.38"/>
  </r>
  <r>
    <n v="364"/>
    <s v="02095-343624218"/>
    <n v="10232123"/>
    <x v="12"/>
    <d v="2025-09-02T10:13:19"/>
    <n v="69"/>
    <n v="11"/>
    <n v="0"/>
    <n v="0"/>
    <n v="15.398999999999999"/>
    <n v="0"/>
    <n v="42.600999999999999"/>
  </r>
  <r>
    <n v="365"/>
    <s v="02095-343945010"/>
    <n v="10358016"/>
    <x v="16"/>
    <d v="2025-09-02T09:52:41"/>
    <n v="66"/>
    <n v="10"/>
    <n v="0"/>
    <n v="0"/>
    <n v="14.868"/>
    <n v="0"/>
    <n v="41.131999999999998"/>
  </r>
  <r>
    <n v="366"/>
    <s v="02095-344133202"/>
    <n v="10230171"/>
    <x v="37"/>
    <d v="2025-09-02T09:47:57"/>
    <n v="69"/>
    <n v="0"/>
    <n v="0"/>
    <n v="0"/>
    <n v="18.32"/>
    <n v="0"/>
    <n v="50.680999999999997"/>
  </r>
  <r>
    <n v="367"/>
    <s v="02095-344219290"/>
    <n v="10330437"/>
    <x v="42"/>
    <d v="2025-09-02T09:46:10"/>
    <n v="58"/>
    <n v="0"/>
    <n v="0"/>
    <n v="0"/>
    <n v="15.398999999999999"/>
    <n v="0"/>
    <n v="42.600999999999999"/>
  </r>
  <r>
    <n v="368"/>
    <s v="02095-344232554"/>
    <n v="10225898"/>
    <x v="23"/>
    <d v="2025-09-02T09:47:11"/>
    <n v="58"/>
    <n v="11"/>
    <n v="0"/>
    <n v="0"/>
    <n v="12.478999999999999"/>
    <n v="0"/>
    <n v="34.521999999999998"/>
  </r>
  <r>
    <n v="369"/>
    <s v="02095-344237238"/>
    <n v="10232123"/>
    <x v="12"/>
    <d v="2025-09-02T09:47:40"/>
    <n v="58"/>
    <n v="11"/>
    <n v="0"/>
    <n v="0"/>
    <n v="12.478999999999999"/>
    <n v="0"/>
    <n v="34.521999999999998"/>
  </r>
  <r>
    <n v="370"/>
    <s v="02095-344302672"/>
    <n v="10219545"/>
    <x v="0"/>
    <d v="2025-09-02T09:57:31"/>
    <n v="51"/>
    <n v="11"/>
    <n v="0"/>
    <n v="0"/>
    <n v="10.62"/>
    <n v="0"/>
    <n v="29.38"/>
  </r>
  <r>
    <n v="371"/>
    <s v="02095-344860790"/>
    <n v="10307386"/>
    <x v="31"/>
    <d v="2025-09-02T09:53:03"/>
    <n v="65"/>
    <n v="11"/>
    <n v="0"/>
    <n v="0"/>
    <n v="14.337"/>
    <n v="0"/>
    <n v="39.662999999999997"/>
  </r>
  <r>
    <n v="372"/>
    <s v="02095-345107893"/>
    <n v="10269971"/>
    <x v="34"/>
    <d v="2025-09-02T09:47:46"/>
    <n v="51"/>
    <n v="11"/>
    <n v="0"/>
    <n v="0"/>
    <n v="10.62"/>
    <n v="0"/>
    <n v="29.38"/>
  </r>
  <r>
    <n v="373"/>
    <s v="02095-345138923"/>
    <n v="10242271"/>
    <x v="11"/>
    <d v="2025-09-02T09:59:00"/>
    <n v="58"/>
    <n v="11"/>
    <n v="0"/>
    <n v="0"/>
    <n v="12.478999999999999"/>
    <n v="0"/>
    <n v="34.521999999999998"/>
  </r>
  <r>
    <n v="374"/>
    <s v="02095-345421957"/>
    <n v="10230814"/>
    <x v="15"/>
    <d v="2025-09-02T09:42:49"/>
    <n v="72"/>
    <n v="0"/>
    <n v="0"/>
    <n v="0"/>
    <n v="19.116"/>
    <n v="0"/>
    <n v="52.884"/>
  </r>
  <r>
    <n v="375"/>
    <s v="02095-346053595"/>
    <n v="10225885"/>
    <x v="30"/>
    <d v="2025-09-02T09:56:42"/>
    <n v="58"/>
    <n v="0"/>
    <n v="0"/>
    <n v="0"/>
    <n v="15.398999999999999"/>
    <n v="0"/>
    <n v="42.600999999999999"/>
  </r>
  <r>
    <n v="376"/>
    <s v="02095-346151155"/>
    <n v="10225871"/>
    <x v="20"/>
    <d v="2025-09-02T09:51:54"/>
    <n v="66"/>
    <n v="11"/>
    <n v="0"/>
    <n v="0"/>
    <n v="14.603"/>
    <n v="0"/>
    <n v="40.398000000000003"/>
  </r>
  <r>
    <n v="377"/>
    <s v="02095-346155991"/>
    <n v="10242271"/>
    <x v="11"/>
    <d v="2025-09-02T09:59:41"/>
    <n v="152"/>
    <n v="22"/>
    <n v="0"/>
    <n v="0"/>
    <n v="34.515000000000001"/>
    <n v="0"/>
    <n v="95.484999999999999"/>
  </r>
  <r>
    <n v="378"/>
    <s v="02095-346173454"/>
    <n v="10242271"/>
    <x v="11"/>
    <d v="2025-09-02T10:03:13"/>
    <n v="153"/>
    <n v="39.5"/>
    <n v="0"/>
    <n v="0"/>
    <n v="30.134"/>
    <n v="0"/>
    <n v="83.366"/>
  </r>
  <r>
    <n v="379"/>
    <s v="02095-346402037"/>
    <n v="10219545"/>
    <x v="0"/>
    <d v="2025-09-02T10:08:01"/>
    <n v="261"/>
    <n v="54"/>
    <n v="0"/>
    <n v="0"/>
    <n v="54.959000000000003"/>
    <n v="0"/>
    <n v="152.042"/>
  </r>
  <r>
    <n v="380"/>
    <s v="02095-346435111"/>
    <n v="10321523"/>
    <x v="4"/>
    <d v="2025-09-02T10:14:13"/>
    <n v="51"/>
    <n v="11"/>
    <n v="0"/>
    <n v="0"/>
    <n v="10.62"/>
    <n v="0"/>
    <n v="29.38"/>
  </r>
  <r>
    <n v="381"/>
    <s v="02095-346577498"/>
    <n v="10284115"/>
    <x v="25"/>
    <d v="2025-09-02T10:12:15"/>
    <n v="65"/>
    <n v="0"/>
    <n v="0"/>
    <n v="0"/>
    <n v="17.257999999999999"/>
    <n v="0"/>
    <n v="47.743000000000002"/>
  </r>
  <r>
    <n v="382"/>
    <s v="02095-347278072"/>
    <n v="10225888"/>
    <x v="5"/>
    <d v="2025-09-02T09:52:02"/>
    <n v="58"/>
    <n v="0"/>
    <n v="0"/>
    <n v="0"/>
    <n v="15.398999999999999"/>
    <n v="0"/>
    <n v="42.600999999999999"/>
  </r>
  <r>
    <n v="383"/>
    <s v="02095-347347891"/>
    <n v="10298824"/>
    <x v="17"/>
    <d v="2025-09-02T10:03:44"/>
    <n v="65"/>
    <n v="11"/>
    <n v="0"/>
    <n v="0"/>
    <n v="14.337"/>
    <n v="0"/>
    <n v="39.662999999999997"/>
  </r>
  <r>
    <n v="384"/>
    <s v="02095-347491042"/>
    <n v="10225898"/>
    <x v="23"/>
    <d v="2025-09-02T10:00:20"/>
    <n v="51"/>
    <n v="11"/>
    <n v="0"/>
    <n v="0"/>
    <n v="10.62"/>
    <n v="0"/>
    <n v="29.38"/>
  </r>
  <r>
    <n v="385"/>
    <s v="02095-347846387"/>
    <n v="10225898"/>
    <x v="23"/>
    <d v="2025-09-02T10:26:59"/>
    <n v="159"/>
    <n v="39.5"/>
    <n v="0"/>
    <n v="0"/>
    <n v="31.727"/>
    <n v="0"/>
    <n v="87.772999999999996"/>
  </r>
  <r>
    <n v="386"/>
    <s v="02095-348034306"/>
    <n v="10242271"/>
    <x v="11"/>
    <d v="2025-09-02T09:59:30"/>
    <n v="83"/>
    <n v="0"/>
    <n v="0"/>
    <n v="0"/>
    <n v="22.036999999999999"/>
    <n v="0"/>
    <n v="60.963999999999999"/>
  </r>
  <r>
    <n v="387"/>
    <s v="02095-348121583"/>
    <n v="10284115"/>
    <x v="25"/>
    <d v="2025-09-02T09:58:13"/>
    <n v="156"/>
    <n v="39.5"/>
    <n v="0"/>
    <n v="0"/>
    <n v="30.931000000000001"/>
    <n v="0"/>
    <n v="85.569000000000003"/>
  </r>
  <r>
    <n v="388"/>
    <s v="02095-348125739"/>
    <n v="10225888"/>
    <x v="5"/>
    <d v="2025-09-02T09:52:41"/>
    <n v="54"/>
    <n v="11"/>
    <n v="0"/>
    <n v="0"/>
    <n v="11.417"/>
    <n v="0"/>
    <n v="31.584"/>
  </r>
  <r>
    <n v="389"/>
    <s v="02095-348241203"/>
    <n v="10230171"/>
    <x v="37"/>
    <d v="2025-09-02T09:53:51"/>
    <n v="29"/>
    <n v="5"/>
    <n v="0"/>
    <n v="0"/>
    <n v="6.3719999999999999"/>
    <n v="0"/>
    <n v="17.628"/>
  </r>
  <r>
    <n v="390"/>
    <s v="02095-348428011"/>
    <n v="10235663"/>
    <x v="2"/>
    <d v="2025-09-02T10:00:12"/>
    <n v="51"/>
    <n v="11"/>
    <n v="0"/>
    <n v="0"/>
    <n v="10.62"/>
    <n v="0"/>
    <n v="29.38"/>
  </r>
  <r>
    <n v="391"/>
    <s v="02095-348515507"/>
    <n v="10285817"/>
    <x v="36"/>
    <d v="2025-09-02T09:54:41"/>
    <n v="58"/>
    <n v="11"/>
    <n v="0"/>
    <n v="0"/>
    <n v="12.478999999999999"/>
    <n v="0"/>
    <n v="34.521999999999998"/>
  </r>
  <r>
    <n v="392"/>
    <s v="02095-348527390"/>
    <n v="10242271"/>
    <x v="11"/>
    <d v="2025-09-02T09:55:14"/>
    <n v="87"/>
    <n v="11"/>
    <n v="0"/>
    <n v="0"/>
    <n v="20.178000000000001"/>
    <n v="0"/>
    <n v="55.822000000000003"/>
  </r>
  <r>
    <n v="393"/>
    <s v="02095-348760563"/>
    <n v="10235663"/>
    <x v="2"/>
    <d v="2025-09-02T09:52:10"/>
    <n v="109"/>
    <n v="11"/>
    <n v="0"/>
    <n v="0"/>
    <n v="26.018999999999998"/>
    <n v="0"/>
    <n v="71.980999999999995"/>
  </r>
  <r>
    <n v="394"/>
    <s v="02095-348848847"/>
    <n v="10358016"/>
    <x v="16"/>
    <d v="2025-09-02T09:50:31"/>
    <n v="36"/>
    <n v="9"/>
    <n v="0"/>
    <n v="0"/>
    <n v="7.1689999999999996"/>
    <n v="0"/>
    <n v="19.832000000000001"/>
  </r>
  <r>
    <n v="395"/>
    <s v="02095-348938108"/>
    <n v="10232123"/>
    <x v="12"/>
    <d v="2025-09-02T09:57:36"/>
    <n v="22"/>
    <n v="5"/>
    <n v="0"/>
    <n v="0"/>
    <n v="4.5140000000000002"/>
    <n v="0"/>
    <n v="12.487"/>
  </r>
  <r>
    <n v="396"/>
    <s v="02095-349238078"/>
    <n v="10230814"/>
    <x v="15"/>
    <d v="2025-09-02T10:03:41"/>
    <n v="29"/>
    <n v="5"/>
    <n v="0"/>
    <n v="0"/>
    <n v="6.3719999999999999"/>
    <n v="0"/>
    <n v="17.628"/>
  </r>
  <r>
    <n v="397"/>
    <s v="02095-349476284"/>
    <n v="10284115"/>
    <x v="25"/>
    <d v="2025-09-02T10:00:39"/>
    <n v="29"/>
    <n v="5"/>
    <n v="0"/>
    <n v="0"/>
    <n v="6.3719999999999999"/>
    <n v="0"/>
    <n v="17.628"/>
  </r>
  <r>
    <n v="398"/>
    <s v="02095-349648659"/>
    <n v="10284115"/>
    <x v="25"/>
    <d v="2025-09-02T10:24:24"/>
    <n v="44"/>
    <n v="0"/>
    <n v="0"/>
    <n v="0"/>
    <n v="11.682"/>
    <n v="0"/>
    <n v="32.317999999999998"/>
  </r>
  <r>
    <n v="399"/>
    <s v="02095-349776423"/>
    <n v="10225898"/>
    <x v="23"/>
    <d v="2025-09-02T09:57:12"/>
    <n v="83"/>
    <n v="11"/>
    <n v="0"/>
    <n v="0"/>
    <n v="19.116"/>
    <n v="0"/>
    <n v="52.884"/>
  </r>
  <r>
    <n v="400"/>
    <s v="02095-349785643"/>
    <n v="10232123"/>
    <x v="12"/>
    <d v="2025-09-02T10:11:30"/>
    <n v="54"/>
    <n v="11"/>
    <n v="0"/>
    <n v="0"/>
    <n v="11.417"/>
    <n v="0"/>
    <n v="31.584"/>
  </r>
  <r>
    <n v="401"/>
    <s v="02095-350045110"/>
    <n v="10235663"/>
    <x v="2"/>
    <d v="2025-09-02T09:57:24"/>
    <n v="105"/>
    <n v="0"/>
    <n v="0"/>
    <n v="0"/>
    <n v="27.878"/>
    <n v="0"/>
    <n v="77.123000000000005"/>
  </r>
  <r>
    <n v="402"/>
    <s v="02095-350701677"/>
    <n v="10216423"/>
    <x v="22"/>
    <d v="2025-09-02T10:10:29"/>
    <n v="29"/>
    <n v="5"/>
    <n v="0"/>
    <n v="0"/>
    <n v="6.6120000000000001"/>
    <n v="0"/>
    <n v="17.388000000000002"/>
  </r>
  <r>
    <n v="403"/>
    <s v="02095-350809178"/>
    <n v="10225898"/>
    <x v="23"/>
    <d v="2025-09-02T10:07:57"/>
    <n v="88"/>
    <n v="0"/>
    <n v="0"/>
    <n v="0"/>
    <n v="23.364000000000001"/>
    <n v="0"/>
    <n v="64.635999999999996"/>
  </r>
  <r>
    <n v="404"/>
    <s v="02095-350922349"/>
    <n v="10225902"/>
    <x v="6"/>
    <d v="2025-09-02T09:54:55"/>
    <n v="73"/>
    <n v="11"/>
    <n v="0"/>
    <n v="0"/>
    <n v="16.460999999999999"/>
    <n v="0"/>
    <n v="45.539000000000001"/>
  </r>
  <r>
    <n v="405"/>
    <s v="02095-350936692"/>
    <n v="10219545"/>
    <x v="0"/>
    <d v="2025-09-02T10:03:58"/>
    <n v="58"/>
    <n v="0"/>
    <n v="0"/>
    <n v="0"/>
    <n v="15.398999999999999"/>
    <n v="0"/>
    <n v="42.600999999999999"/>
  </r>
  <r>
    <n v="406"/>
    <s v="02095-351232766"/>
    <n v="10216423"/>
    <x v="22"/>
    <d v="2025-09-02T10:01:02"/>
    <n v="113"/>
    <n v="0"/>
    <n v="0"/>
    <n v="0"/>
    <n v="31.132000000000001"/>
    <n v="0"/>
    <n v="81.869"/>
  </r>
  <r>
    <n v="407"/>
    <s v="02095-351836446"/>
    <n v="10235659"/>
    <x v="7"/>
    <d v="2025-09-02T10:09:02"/>
    <n v="58"/>
    <n v="11"/>
    <n v="0"/>
    <n v="0"/>
    <n v="12.478999999999999"/>
    <n v="0"/>
    <n v="34.521999999999998"/>
  </r>
  <r>
    <n v="408"/>
    <s v="02095-352308955"/>
    <n v="10225898"/>
    <x v="23"/>
    <d v="2025-09-02T10:04:29"/>
    <n v="83"/>
    <n v="0"/>
    <n v="0"/>
    <n v="0"/>
    <n v="22.036999999999999"/>
    <n v="0"/>
    <n v="60.963999999999999"/>
  </r>
  <r>
    <n v="409"/>
    <s v="02095-352673879"/>
    <n v="10216423"/>
    <x v="22"/>
    <d v="2025-09-02T10:00:16"/>
    <n v="44"/>
    <n v="0"/>
    <n v="0"/>
    <n v="0"/>
    <n v="12.122"/>
    <n v="0"/>
    <n v="31.878"/>
  </r>
  <r>
    <n v="410"/>
    <s v="02095-352728885"/>
    <n v="10235658"/>
    <x v="10"/>
    <d v="2025-09-02T10:06:10"/>
    <n v="51"/>
    <n v="11"/>
    <n v="0"/>
    <n v="0"/>
    <n v="10.62"/>
    <n v="0"/>
    <n v="29.38"/>
  </r>
  <r>
    <n v="411"/>
    <s v="02095-352752168"/>
    <n v="10269971"/>
    <x v="34"/>
    <d v="2025-09-02T10:02:09"/>
    <n v="116"/>
    <n v="13"/>
    <n v="0"/>
    <n v="0"/>
    <n v="27.347000000000001"/>
    <n v="0"/>
    <n v="75.653999999999996"/>
  </r>
  <r>
    <n v="412"/>
    <s v="02095-352770456"/>
    <n v="10321523"/>
    <x v="4"/>
    <d v="2025-09-02T10:59:53"/>
    <n v="115"/>
    <n v="11"/>
    <n v="0"/>
    <n v="0"/>
    <n v="27.611999999999998"/>
    <n v="0"/>
    <n v="76.388000000000005"/>
  </r>
  <r>
    <n v="413"/>
    <s v="02095-353042877"/>
    <n v="10230793"/>
    <x v="29"/>
    <d v="2025-09-02T10:16:40"/>
    <n v="58"/>
    <n v="11"/>
    <n v="0"/>
    <n v="0"/>
    <n v="12.478999999999999"/>
    <n v="0"/>
    <n v="34.521999999999998"/>
  </r>
  <r>
    <n v="414"/>
    <s v="02095-353379477"/>
    <n v="10235663"/>
    <x v="2"/>
    <d v="2025-09-02T10:13:43"/>
    <n v="66"/>
    <n v="11"/>
    <n v="0"/>
    <n v="0"/>
    <n v="14.603"/>
    <n v="0"/>
    <n v="40.398000000000003"/>
  </r>
  <r>
    <n v="415"/>
    <s v="02095-353635138"/>
    <n v="10354882"/>
    <x v="38"/>
    <d v="2025-09-02T09:57:37"/>
    <n v="29"/>
    <n v="0"/>
    <n v="0"/>
    <n v="0"/>
    <n v="7.12"/>
    <n v="0"/>
    <n v="21.881"/>
  </r>
  <r>
    <n v="416"/>
    <s v="02095-353705276"/>
    <n v="10235658"/>
    <x v="10"/>
    <d v="2025-09-02T10:24:02"/>
    <n v="58"/>
    <n v="11"/>
    <n v="0"/>
    <n v="0"/>
    <n v="12.478999999999999"/>
    <n v="0"/>
    <n v="34.521999999999998"/>
  </r>
  <r>
    <n v="417"/>
    <s v="02095-353728321"/>
    <n v="10225898"/>
    <x v="23"/>
    <d v="2025-09-02T10:14:43"/>
    <n v="176"/>
    <n v="48"/>
    <n v="0"/>
    <n v="0"/>
    <n v="33.984000000000002"/>
    <n v="0"/>
    <n v="94.016000000000005"/>
  </r>
  <r>
    <n v="418"/>
    <s v="02095-353887590"/>
    <n v="10358016"/>
    <x v="16"/>
    <d v="2025-09-02T09:54:52"/>
    <n v="29"/>
    <n v="7.25"/>
    <n v="0"/>
    <n v="0"/>
    <n v="5.7750000000000004"/>
    <n v="0"/>
    <n v="15.975"/>
  </r>
  <r>
    <n v="419"/>
    <s v="02095-353983893"/>
    <n v="10321523"/>
    <x v="4"/>
    <d v="2025-09-02T10:06:19"/>
    <n v="22"/>
    <n v="5"/>
    <n v="0"/>
    <n v="0"/>
    <n v="4.5140000000000002"/>
    <n v="0"/>
    <n v="12.487"/>
  </r>
  <r>
    <n v="420"/>
    <s v="02095-354024994"/>
    <n v="10307386"/>
    <x v="31"/>
    <d v="2025-09-02T10:10:18"/>
    <n v="58"/>
    <n v="11"/>
    <n v="0"/>
    <n v="0"/>
    <n v="12.478999999999999"/>
    <n v="0"/>
    <n v="34.521999999999998"/>
  </r>
  <r>
    <n v="421"/>
    <s v="02095-354362823"/>
    <n v="10292422"/>
    <x v="19"/>
    <d v="2025-09-02T09:58:32"/>
    <n v="51"/>
    <n v="11"/>
    <n v="0"/>
    <n v="0"/>
    <n v="10.62"/>
    <n v="0"/>
    <n v="29.38"/>
  </r>
  <r>
    <n v="422"/>
    <s v="02095-354574772"/>
    <n v="10230171"/>
    <x v="37"/>
    <d v="2025-09-02T10:09:52"/>
    <n v="54"/>
    <n v="11"/>
    <n v="0"/>
    <n v="0"/>
    <n v="11.417"/>
    <n v="0"/>
    <n v="31.584"/>
  </r>
  <r>
    <n v="423"/>
    <s v="02095-354727613"/>
    <n v="10225902"/>
    <x v="6"/>
    <d v="2025-09-02T10:15:16"/>
    <n v="87"/>
    <n v="11"/>
    <n v="0"/>
    <n v="0"/>
    <n v="20.178000000000001"/>
    <n v="0"/>
    <n v="55.822000000000003"/>
  </r>
  <r>
    <n v="424"/>
    <s v="02095-354867451"/>
    <n v="10235658"/>
    <x v="10"/>
    <d v="2025-09-02T10:05:57"/>
    <n v="51"/>
    <n v="11"/>
    <n v="0"/>
    <n v="0"/>
    <n v="10.62"/>
    <n v="0"/>
    <n v="29.38"/>
  </r>
  <r>
    <n v="425"/>
    <s v="02095-355091169"/>
    <n v="10235659"/>
    <x v="7"/>
    <d v="2025-09-02T10:14:47"/>
    <n v="167"/>
    <n v="48"/>
    <n v="0"/>
    <n v="0"/>
    <n v="31.594999999999999"/>
    <n v="0"/>
    <n v="87.406000000000006"/>
  </r>
  <r>
    <n v="426"/>
    <s v="02095-355114940"/>
    <n v="10284115"/>
    <x v="25"/>
    <d v="2025-09-02T10:09:29"/>
    <n v="47"/>
    <n v="0"/>
    <n v="0"/>
    <n v="0"/>
    <n v="12.478999999999999"/>
    <n v="0"/>
    <n v="34.521999999999998"/>
  </r>
  <r>
    <n v="427"/>
    <s v="02095-355542442"/>
    <n v="10321523"/>
    <x v="4"/>
    <d v="2025-09-02T10:59:02"/>
    <n v="72"/>
    <n v="11"/>
    <n v="0"/>
    <n v="0"/>
    <n v="16.196000000000002"/>
    <n v="0"/>
    <n v="44.805"/>
  </r>
  <r>
    <n v="428"/>
    <s v="02095-355554602"/>
    <n v="10285817"/>
    <x v="36"/>
    <d v="2025-09-02T10:05:35"/>
    <n v="83"/>
    <n v="11"/>
    <n v="0"/>
    <n v="0"/>
    <n v="19.116"/>
    <n v="0"/>
    <n v="52.884"/>
  </r>
  <r>
    <n v="429"/>
    <s v="02095-356656845"/>
    <n v="10323120"/>
    <x v="21"/>
    <d v="2025-09-02T09:59:09"/>
    <n v="58"/>
    <n v="11"/>
    <n v="0"/>
    <n v="0"/>
    <n v="12.478999999999999"/>
    <n v="0"/>
    <n v="34.521999999999998"/>
  </r>
  <r>
    <n v="430"/>
    <s v="02095-356675490"/>
    <n v="10323120"/>
    <x v="21"/>
    <d v="2025-09-02T10:05:23"/>
    <n v="47"/>
    <n v="0"/>
    <n v="0"/>
    <n v="0"/>
    <n v="12.478999999999999"/>
    <n v="0"/>
    <n v="34.521999999999998"/>
  </r>
  <r>
    <n v="431"/>
    <s v="02095-356722839"/>
    <n v="10292422"/>
    <x v="19"/>
    <d v="2025-09-02T10:01:44"/>
    <n v="29"/>
    <n v="7.25"/>
    <n v="0"/>
    <n v="0"/>
    <n v="5.7750000000000004"/>
    <n v="0"/>
    <n v="15.975"/>
  </r>
  <r>
    <n v="432"/>
    <s v="02095-357037408"/>
    <n v="10235659"/>
    <x v="7"/>
    <d v="2025-09-02T10:14:40"/>
    <n v="87"/>
    <n v="11"/>
    <n v="0"/>
    <n v="0"/>
    <n v="20.178000000000001"/>
    <n v="0"/>
    <n v="55.822000000000003"/>
  </r>
  <r>
    <n v="433"/>
    <s v="02095-357398359"/>
    <n v="10219545"/>
    <x v="0"/>
    <d v="2025-09-02T10:20:37"/>
    <n v="152"/>
    <n v="22"/>
    <n v="0"/>
    <n v="0"/>
    <n v="34.515000000000001"/>
    <n v="0"/>
    <n v="95.484999999999999"/>
  </r>
  <r>
    <n v="434"/>
    <s v="02095-357785676"/>
    <n v="10230793"/>
    <x v="29"/>
    <d v="2025-09-02T10:41:13"/>
    <n v="58"/>
    <n v="11"/>
    <n v="0"/>
    <n v="0"/>
    <n v="12.478999999999999"/>
    <n v="0"/>
    <n v="34.521999999999998"/>
  </r>
  <r>
    <n v="435"/>
    <s v="02095-357901841"/>
    <n v="10296675"/>
    <x v="14"/>
    <d v="2025-09-02T10:17:09"/>
    <n v="58"/>
    <n v="11"/>
    <n v="0"/>
    <n v="0"/>
    <n v="12.478999999999999"/>
    <n v="0"/>
    <n v="34.521999999999998"/>
  </r>
  <r>
    <n v="436"/>
    <s v="02095-357956085"/>
    <n v="10358037"/>
    <x v="9"/>
    <d v="2025-09-02T10:18:45"/>
    <n v="44"/>
    <n v="0"/>
    <n v="0"/>
    <n v="0"/>
    <n v="11.682"/>
    <n v="0"/>
    <n v="32.317999999999998"/>
  </r>
  <r>
    <n v="437"/>
    <s v="02095-358019240"/>
    <n v="10350108"/>
    <x v="3"/>
    <d v="2025-09-02T11:41:27"/>
    <n v="163"/>
    <n v="48"/>
    <n v="0"/>
    <n v="0"/>
    <n v="30.533000000000001"/>
    <n v="0"/>
    <n v="84.468000000000004"/>
  </r>
  <r>
    <n v="438"/>
    <s v="02095-358048537"/>
    <n v="10230817"/>
    <x v="32"/>
    <d v="2025-09-02T10:09:42"/>
    <n v="94"/>
    <n v="11"/>
    <n v="0"/>
    <n v="0"/>
    <n v="22.036999999999999"/>
    <n v="0"/>
    <n v="60.963999999999999"/>
  </r>
  <r>
    <n v="439"/>
    <s v="02095-358173754"/>
    <n v="10284115"/>
    <x v="25"/>
    <d v="2025-09-02T10:05:09"/>
    <n v="51"/>
    <n v="11"/>
    <n v="0"/>
    <n v="0"/>
    <n v="10.62"/>
    <n v="0"/>
    <n v="29.38"/>
  </r>
  <r>
    <n v="440"/>
    <s v="02095-358414208"/>
    <n v="10225898"/>
    <x v="23"/>
    <d v="2025-09-02T10:23:11"/>
    <n v="58"/>
    <n v="11"/>
    <n v="0"/>
    <n v="0"/>
    <n v="12.478999999999999"/>
    <n v="0"/>
    <n v="34.521999999999998"/>
  </r>
  <r>
    <n v="441"/>
    <s v="02095-358549559"/>
    <n v="10242271"/>
    <x v="11"/>
    <d v="2025-09-02T10:11:41"/>
    <n v="167"/>
    <n v="48"/>
    <n v="0"/>
    <n v="0"/>
    <n v="31.594999999999999"/>
    <n v="0"/>
    <n v="87.406000000000006"/>
  </r>
  <r>
    <n v="442"/>
    <s v="02095-358562736"/>
    <n v="10232123"/>
    <x v="12"/>
    <d v="2025-09-02T10:16:46"/>
    <n v="83"/>
    <n v="11"/>
    <n v="0"/>
    <n v="0"/>
    <n v="19.116"/>
    <n v="0"/>
    <n v="52.884"/>
  </r>
  <r>
    <n v="443"/>
    <s v="02095-358610153"/>
    <n v="10292422"/>
    <x v="19"/>
    <d v="2025-09-02T10:21:30"/>
    <n v="36"/>
    <n v="9"/>
    <n v="0"/>
    <n v="0"/>
    <n v="7.1689999999999996"/>
    <n v="0"/>
    <n v="19.832000000000001"/>
  </r>
  <r>
    <n v="444"/>
    <s v="02095-359166795"/>
    <n v="10216423"/>
    <x v="22"/>
    <d v="2025-09-02T10:36:22"/>
    <n v="58"/>
    <n v="11"/>
    <n v="0"/>
    <n v="0"/>
    <n v="12.949"/>
    <n v="0"/>
    <n v="34.052"/>
  </r>
  <r>
    <n v="445"/>
    <s v="02095-359423853"/>
    <n v="10358016"/>
    <x v="16"/>
    <d v="2025-09-02T10:04:20"/>
    <n v="282"/>
    <n v="22"/>
    <n v="0"/>
    <n v="0"/>
    <n v="69.03"/>
    <n v="0"/>
    <n v="190.97"/>
  </r>
  <r>
    <n v="446"/>
    <s v="02095-359626772"/>
    <n v="10225888"/>
    <x v="5"/>
    <d v="2025-09-02T10:15:20"/>
    <n v="29"/>
    <n v="5"/>
    <n v="0"/>
    <n v="0"/>
    <n v="6.3719999999999999"/>
    <n v="0"/>
    <n v="17.628"/>
  </r>
  <r>
    <n v="447"/>
    <s v="02095-359688415"/>
    <n v="10321523"/>
    <x v="4"/>
    <d v="2025-09-02T10:29:27"/>
    <n v="58"/>
    <n v="11"/>
    <n v="0"/>
    <n v="0"/>
    <n v="12.478999999999999"/>
    <n v="0"/>
    <n v="34.521999999999998"/>
  </r>
  <r>
    <n v="448"/>
    <s v="02095-360025665"/>
    <n v="10230171"/>
    <x v="37"/>
    <d v="2025-09-02T10:18:52"/>
    <n v="80"/>
    <n v="11"/>
    <n v="0"/>
    <n v="0"/>
    <n v="18.32"/>
    <n v="0"/>
    <n v="50.680999999999997"/>
  </r>
  <r>
    <n v="449"/>
    <s v="02095-360265394"/>
    <n v="10292422"/>
    <x v="19"/>
    <d v="2025-09-02T10:15:04"/>
    <n v="44"/>
    <n v="0"/>
    <n v="0"/>
    <n v="0"/>
    <n v="11.682"/>
    <n v="0"/>
    <n v="32.317999999999998"/>
  </r>
  <r>
    <n v="450"/>
    <s v="02095-360656871"/>
    <n v="10299524"/>
    <x v="24"/>
    <d v="2025-09-02T10:18:20"/>
    <n v="66"/>
    <n v="11"/>
    <n v="0"/>
    <n v="0"/>
    <n v="14.603"/>
    <n v="0"/>
    <n v="40.398000000000003"/>
  </r>
  <r>
    <n v="451"/>
    <s v="02095-360940442"/>
    <n v="10307386"/>
    <x v="31"/>
    <d v="2025-09-02T10:22:53"/>
    <n v="29"/>
    <n v="5"/>
    <n v="0"/>
    <n v="0"/>
    <n v="6.3719999999999999"/>
    <n v="0"/>
    <n v="17.628"/>
  </r>
  <r>
    <n v="452"/>
    <s v="02095-361098949"/>
    <n v="10216423"/>
    <x v="22"/>
    <d v="2025-09-02T10:17:25"/>
    <n v="58"/>
    <n v="11"/>
    <n v="0"/>
    <n v="0"/>
    <n v="12.949"/>
    <n v="0"/>
    <n v="34.052"/>
  </r>
  <r>
    <n v="453"/>
    <s v="02095-361183377"/>
    <n v="10324687"/>
    <x v="18"/>
    <d v="2025-09-02T10:36:54"/>
    <n v="152"/>
    <n v="39.5"/>
    <n v="0"/>
    <n v="0"/>
    <n v="29.869"/>
    <n v="0"/>
    <n v="82.631"/>
  </r>
  <r>
    <n v="454"/>
    <s v="02095-361238041"/>
    <n v="10235658"/>
    <x v="10"/>
    <d v="2025-09-02T10:16:10"/>
    <n v="73"/>
    <n v="11"/>
    <n v="0"/>
    <n v="0"/>
    <n v="16.460999999999999"/>
    <n v="0"/>
    <n v="45.539000000000001"/>
  </r>
  <r>
    <n v="455"/>
    <s v="02095-361324272"/>
    <n v="10296675"/>
    <x v="14"/>
    <d v="2025-09-02T10:15:37"/>
    <n v="66"/>
    <n v="0"/>
    <n v="0"/>
    <n v="0"/>
    <n v="17.523"/>
    <n v="0"/>
    <n v="48.476999999999997"/>
  </r>
  <r>
    <n v="456"/>
    <s v="02095-361546481"/>
    <n v="10284115"/>
    <x v="25"/>
    <d v="2025-09-02T10:34:24"/>
    <n v="83"/>
    <n v="11"/>
    <n v="0"/>
    <n v="0"/>
    <n v="19.116"/>
    <n v="0"/>
    <n v="52.884"/>
  </r>
  <r>
    <n v="457"/>
    <s v="02095-361913426"/>
    <n v="10225898"/>
    <x v="23"/>
    <d v="2025-09-02T10:38:10"/>
    <n v="152"/>
    <n v="39.5"/>
    <n v="0"/>
    <n v="0"/>
    <n v="29.869"/>
    <n v="0"/>
    <n v="82.631"/>
  </r>
  <r>
    <n v="458"/>
    <s v="02095-362239822"/>
    <n v="10324687"/>
    <x v="18"/>
    <d v="2025-09-02T10:21:02"/>
    <n v="118"/>
    <n v="0"/>
    <n v="0"/>
    <n v="0"/>
    <n v="31.329000000000001"/>
    <n v="0"/>
    <n v="86.671000000000006"/>
  </r>
  <r>
    <n v="459"/>
    <s v="02095-362592190"/>
    <n v="10216423"/>
    <x v="22"/>
    <d v="2025-09-02T10:52:29"/>
    <n v="58"/>
    <n v="0"/>
    <n v="0"/>
    <n v="0"/>
    <n v="15.978999999999999"/>
    <n v="0"/>
    <n v="42.021000000000001"/>
  </r>
  <r>
    <n v="460"/>
    <s v="02095-362729434"/>
    <n v="10287867"/>
    <x v="33"/>
    <d v="2025-09-02T10:29:19"/>
    <n v="30"/>
    <n v="5"/>
    <n v="0"/>
    <n v="0"/>
    <n v="6.6379999999999999"/>
    <n v="0"/>
    <n v="18.363"/>
  </r>
  <r>
    <n v="461"/>
    <s v="02095-362841621"/>
    <n v="10232123"/>
    <x v="12"/>
    <d v="2025-09-02T10:30:50"/>
    <n v="66"/>
    <n v="11"/>
    <n v="0"/>
    <n v="0"/>
    <n v="14.603"/>
    <n v="0"/>
    <n v="40.398000000000003"/>
  </r>
  <r>
    <n v="462"/>
    <s v="02095-362854758"/>
    <n v="10230171"/>
    <x v="37"/>
    <d v="2025-09-02T11:07:15"/>
    <n v="196"/>
    <n v="48"/>
    <n v="0"/>
    <n v="0"/>
    <n v="39.293999999999997"/>
    <n v="0"/>
    <n v="108.706"/>
  </r>
  <r>
    <n v="463"/>
    <s v="02095-363253205"/>
    <n v="10225888"/>
    <x v="5"/>
    <d v="2025-09-02T10:19:05"/>
    <n v="44"/>
    <n v="0"/>
    <n v="0"/>
    <n v="0"/>
    <n v="11.682"/>
    <n v="0"/>
    <n v="32.317999999999998"/>
  </r>
  <r>
    <n v="464"/>
    <s v="02095-363636084"/>
    <n v="10321523"/>
    <x v="4"/>
    <d v="2025-09-02T11:08:11"/>
    <n v="87"/>
    <n v="11"/>
    <n v="0"/>
    <n v="0"/>
    <n v="20.178000000000001"/>
    <n v="0"/>
    <n v="55.822000000000003"/>
  </r>
  <r>
    <n v="465"/>
    <s v="02095-363652432"/>
    <n v="10230817"/>
    <x v="32"/>
    <d v="2025-09-02T10:32:23"/>
    <n v="58"/>
    <n v="0"/>
    <n v="0"/>
    <n v="0"/>
    <n v="15.398999999999999"/>
    <n v="0"/>
    <n v="42.600999999999999"/>
  </r>
  <r>
    <n v="466"/>
    <s v="02095-363858095"/>
    <n v="10296675"/>
    <x v="14"/>
    <d v="2025-09-02T10:31:36"/>
    <n v="58"/>
    <n v="11"/>
    <n v="0"/>
    <n v="0"/>
    <n v="12.478999999999999"/>
    <n v="0"/>
    <n v="34.521999999999998"/>
  </r>
  <r>
    <n v="467"/>
    <s v="02095-363918164"/>
    <n v="10219545"/>
    <x v="0"/>
    <d v="2025-09-02T10:25:01"/>
    <n v="29"/>
    <n v="5"/>
    <n v="0"/>
    <n v="0"/>
    <n v="6.3719999999999999"/>
    <n v="0"/>
    <n v="17.628"/>
  </r>
  <r>
    <n v="468"/>
    <s v="02095-363927781"/>
    <n v="10358016"/>
    <x v="16"/>
    <d v="2025-09-02T10:19:09"/>
    <n v="58"/>
    <n v="10"/>
    <n v="0"/>
    <n v="0"/>
    <n v="12.744"/>
    <n v="0"/>
    <n v="35.256"/>
  </r>
  <r>
    <n v="469"/>
    <s v="02095-364058280"/>
    <n v="10219545"/>
    <x v="0"/>
    <d v="2025-09-02T10:34:48"/>
    <n v="232"/>
    <n v="54"/>
    <n v="0"/>
    <n v="0"/>
    <n v="47.259"/>
    <n v="0"/>
    <n v="130.74100000000001"/>
  </r>
  <r>
    <n v="470"/>
    <s v="02095-364309403"/>
    <n v="10235663"/>
    <x v="2"/>
    <d v="2025-09-02T10:26:20"/>
    <n v="44"/>
    <n v="0"/>
    <n v="0"/>
    <n v="0"/>
    <n v="11.682"/>
    <n v="0"/>
    <n v="32.317999999999998"/>
  </r>
  <r>
    <n v="471"/>
    <s v="02095-364532647"/>
    <n v="10287840"/>
    <x v="8"/>
    <d v="2025-09-02T10:18:49"/>
    <n v="167"/>
    <n v="22"/>
    <n v="0"/>
    <n v="0"/>
    <n v="38.497999999999998"/>
    <n v="0"/>
    <n v="106.503"/>
  </r>
  <r>
    <n v="472"/>
    <s v="02095-364542849"/>
    <n v="10296675"/>
    <x v="14"/>
    <d v="2025-09-02T10:35:53"/>
    <n v="51"/>
    <n v="0"/>
    <n v="0"/>
    <n v="0"/>
    <n v="13.541"/>
    <n v="0"/>
    <n v="37.46"/>
  </r>
  <r>
    <n v="473"/>
    <s v="02095-365023877"/>
    <n v="10235659"/>
    <x v="7"/>
    <d v="2025-09-02T10:40:13"/>
    <n v="152"/>
    <n v="22"/>
    <n v="0"/>
    <n v="0"/>
    <n v="34.515000000000001"/>
    <n v="0"/>
    <n v="95.484999999999999"/>
  </r>
  <r>
    <n v="474"/>
    <s v="02095-365665079"/>
    <n v="10354882"/>
    <x v="38"/>
    <d v="2025-09-02T10:24:38"/>
    <n v="116"/>
    <n v="13"/>
    <n v="0"/>
    <n v="0"/>
    <n v="25.286999999999999"/>
    <n v="0"/>
    <n v="77.713999999999999"/>
  </r>
  <r>
    <n v="475"/>
    <s v="02095-366173893"/>
    <n v="10225895"/>
    <x v="1"/>
    <d v="2025-09-02T10:30:41"/>
    <n v="58"/>
    <n v="11"/>
    <n v="0"/>
    <n v="0"/>
    <n v="12.478999999999999"/>
    <n v="0"/>
    <n v="34.521999999999998"/>
  </r>
  <r>
    <n v="476"/>
    <s v="02095-366527898"/>
    <n v="10340098"/>
    <x v="35"/>
    <d v="2025-09-02T10:27:43"/>
    <n v="29"/>
    <n v="7.25"/>
    <n v="0"/>
    <n v="0"/>
    <n v="5.7750000000000004"/>
    <n v="0"/>
    <n v="15.975"/>
  </r>
  <r>
    <n v="477"/>
    <s v="02095-366787972"/>
    <n v="10216423"/>
    <x v="22"/>
    <d v="2025-09-02T10:31:09"/>
    <n v="51"/>
    <n v="11"/>
    <n v="0"/>
    <n v="0"/>
    <n v="11.02"/>
    <n v="0"/>
    <n v="28.98"/>
  </r>
  <r>
    <n v="478"/>
    <s v="02095-367185185"/>
    <n v="10230171"/>
    <x v="37"/>
    <d v="2025-09-02T10:29:31"/>
    <n v="58"/>
    <n v="11"/>
    <n v="0"/>
    <n v="0"/>
    <n v="12.478999999999999"/>
    <n v="0"/>
    <n v="34.521999999999998"/>
  </r>
  <r>
    <n v="479"/>
    <s v="02095-367609843"/>
    <n v="10216423"/>
    <x v="22"/>
    <d v="2025-09-02T10:43:35"/>
    <n v="66"/>
    <n v="11"/>
    <n v="0"/>
    <n v="0"/>
    <n v="15.153"/>
    <n v="0"/>
    <n v="39.847999999999999"/>
  </r>
  <r>
    <n v="480"/>
    <s v="02095-367947301"/>
    <n v="10230793"/>
    <x v="29"/>
    <d v="2025-09-02T10:36:08"/>
    <n v="83"/>
    <n v="11"/>
    <n v="0"/>
    <n v="0"/>
    <n v="19.116"/>
    <n v="0"/>
    <n v="52.884"/>
  </r>
  <r>
    <n v="481"/>
    <s v="02095-368204818"/>
    <n v="10299524"/>
    <x v="24"/>
    <d v="2025-09-02T10:35:45"/>
    <n v="65"/>
    <n v="0"/>
    <n v="0"/>
    <n v="0"/>
    <n v="17.257999999999999"/>
    <n v="0"/>
    <n v="47.743000000000002"/>
  </r>
  <r>
    <n v="482"/>
    <s v="02095-368308545"/>
    <n v="10358016"/>
    <x v="16"/>
    <d v="2025-09-02T10:25:20"/>
    <n v="29"/>
    <n v="7.25"/>
    <n v="0"/>
    <n v="0"/>
    <n v="5.7750000000000004"/>
    <n v="0"/>
    <n v="15.975"/>
  </r>
  <r>
    <n v="483"/>
    <s v="02095-368356320"/>
    <n v="10242271"/>
    <x v="11"/>
    <d v="2025-09-02T10:30:52"/>
    <n v="44"/>
    <n v="0"/>
    <n v="0"/>
    <n v="0"/>
    <n v="11.682"/>
    <n v="0"/>
    <n v="32.317999999999998"/>
  </r>
  <r>
    <n v="484"/>
    <s v="02095-368418848"/>
    <n v="10225902"/>
    <x v="6"/>
    <d v="2025-09-02T11:03:51"/>
    <n v="87"/>
    <n v="11"/>
    <n v="0"/>
    <n v="0"/>
    <n v="20.178000000000001"/>
    <n v="0"/>
    <n v="55.822000000000003"/>
  </r>
  <r>
    <n v="485"/>
    <s v="02095-368638799"/>
    <n v="10358040"/>
    <x v="43"/>
    <d v="2025-09-02T10:35:05"/>
    <n v="160"/>
    <n v="30"/>
    <n v="0"/>
    <n v="0"/>
    <n v="34.515000000000001"/>
    <n v="0"/>
    <n v="95.484999999999999"/>
  </r>
  <r>
    <n v="486"/>
    <s v="02095-369026715"/>
    <n v="10225898"/>
    <x v="23"/>
    <d v="2025-09-02T10:30:41"/>
    <n v="58"/>
    <n v="0"/>
    <n v="0"/>
    <n v="0"/>
    <n v="15.398999999999999"/>
    <n v="0"/>
    <n v="42.600999999999999"/>
  </r>
  <r>
    <n v="487"/>
    <s v="02095-369146794"/>
    <n v="10235658"/>
    <x v="10"/>
    <d v="2025-09-02T10:27:40"/>
    <n v="116"/>
    <n v="11"/>
    <n v="0"/>
    <n v="0"/>
    <n v="27.878"/>
    <n v="0"/>
    <n v="77.123000000000005"/>
  </r>
  <r>
    <n v="488"/>
    <s v="02095-369629176"/>
    <n v="10216423"/>
    <x v="22"/>
    <d v="2025-09-02T10:34:05"/>
    <n v="87"/>
    <n v="11"/>
    <n v="0"/>
    <n v="0"/>
    <n v="20.937999999999999"/>
    <n v="0"/>
    <n v="55.061999999999998"/>
  </r>
  <r>
    <n v="489"/>
    <s v="02095-369813108"/>
    <n v="10230793"/>
    <x v="29"/>
    <d v="2025-09-02T10:30:34"/>
    <n v="167"/>
    <n v="48"/>
    <n v="0"/>
    <n v="0"/>
    <n v="31.594999999999999"/>
    <n v="0"/>
    <n v="87.406000000000006"/>
  </r>
  <r>
    <n v="490"/>
    <s v="02095-370228213"/>
    <n v="10292015"/>
    <x v="27"/>
    <d v="2025-09-02T10:28:17"/>
    <n v="36"/>
    <n v="9"/>
    <n v="0"/>
    <n v="0"/>
    <n v="7.1689999999999996"/>
    <n v="0"/>
    <n v="19.832000000000001"/>
  </r>
  <r>
    <n v="491"/>
    <s v="02095-370467926"/>
    <n v="10298824"/>
    <x v="17"/>
    <d v="2025-09-02T10:45:56"/>
    <n v="22"/>
    <n v="5.5"/>
    <n v="0"/>
    <n v="0"/>
    <n v="4.3810000000000002"/>
    <n v="0"/>
    <n v="12.119"/>
  </r>
  <r>
    <n v="492"/>
    <s v="02095-370591252"/>
    <n v="10230171"/>
    <x v="37"/>
    <d v="2025-09-02T10:39:44"/>
    <n v="58"/>
    <n v="11"/>
    <n v="0"/>
    <n v="0"/>
    <n v="12.478999999999999"/>
    <n v="0"/>
    <n v="34.521999999999998"/>
  </r>
  <r>
    <n v="493"/>
    <s v="02095-370598018"/>
    <n v="10225902"/>
    <x v="6"/>
    <d v="2025-09-02T10:58:53"/>
    <n v="58"/>
    <n v="11"/>
    <n v="0"/>
    <n v="0"/>
    <n v="12.478999999999999"/>
    <n v="0"/>
    <n v="34.521999999999998"/>
  </r>
  <r>
    <n v="494"/>
    <s v="02095-370713080"/>
    <n v="10225902"/>
    <x v="6"/>
    <d v="2025-09-02T10:41:34"/>
    <n v="66"/>
    <n v="0"/>
    <n v="0"/>
    <n v="0"/>
    <n v="17.523"/>
    <n v="0"/>
    <n v="48.476999999999997"/>
  </r>
  <r>
    <n v="495"/>
    <s v="02095-370809573"/>
    <n v="10225902"/>
    <x v="6"/>
    <d v="2025-09-02T10:45:23"/>
    <n v="58"/>
    <n v="0"/>
    <n v="0"/>
    <n v="0"/>
    <n v="15.398999999999999"/>
    <n v="0"/>
    <n v="42.600999999999999"/>
  </r>
  <r>
    <n v="496"/>
    <s v="02095-371032054"/>
    <n v="10235663"/>
    <x v="2"/>
    <d v="2025-09-02T10:44:03"/>
    <n v="65"/>
    <n v="0"/>
    <n v="0"/>
    <n v="0"/>
    <n v="17.257999999999999"/>
    <n v="0"/>
    <n v="47.743000000000002"/>
  </r>
  <r>
    <n v="497"/>
    <s v="02095-371069386"/>
    <n v="10235659"/>
    <x v="7"/>
    <d v="2025-09-02T10:52:01"/>
    <n v="94"/>
    <n v="11"/>
    <n v="0"/>
    <n v="0"/>
    <n v="22.036999999999999"/>
    <n v="0"/>
    <n v="60.963999999999999"/>
  </r>
  <r>
    <n v="498"/>
    <s v="02095-371118221"/>
    <n v="10225902"/>
    <x v="6"/>
    <d v="2025-09-02T10:47:25"/>
    <n v="65"/>
    <n v="11"/>
    <n v="0"/>
    <n v="0"/>
    <n v="14.337"/>
    <n v="0"/>
    <n v="39.662999999999997"/>
  </r>
  <r>
    <n v="499"/>
    <s v="02095-371598123"/>
    <n v="10235659"/>
    <x v="7"/>
    <d v="2025-09-02T10:40:26"/>
    <n v="58"/>
    <n v="11"/>
    <n v="0"/>
    <n v="0"/>
    <n v="12.478999999999999"/>
    <n v="0"/>
    <n v="34.521999999999998"/>
  </r>
  <r>
    <n v="500"/>
    <s v="02095-371628698"/>
    <n v="10225888"/>
    <x v="5"/>
    <d v="2025-09-02T10:38:28"/>
    <n v="51"/>
    <n v="11"/>
    <n v="0"/>
    <n v="0"/>
    <n v="10.62"/>
    <n v="0"/>
    <n v="29.38"/>
  </r>
  <r>
    <n v="501"/>
    <s v="02095-371819215"/>
    <n v="10242271"/>
    <x v="11"/>
    <d v="2025-09-02T10:47:10"/>
    <n v="58"/>
    <n v="11"/>
    <n v="0"/>
    <n v="0"/>
    <n v="12.478999999999999"/>
    <n v="0"/>
    <n v="34.521999999999998"/>
  </r>
  <r>
    <n v="502"/>
    <s v="02095-372014715"/>
    <n v="10321523"/>
    <x v="4"/>
    <d v="2025-09-02T11:20:36"/>
    <n v="97"/>
    <n v="0"/>
    <n v="0"/>
    <n v="0"/>
    <n v="25.754000000000001"/>
    <n v="0"/>
    <n v="71.247"/>
  </r>
  <r>
    <n v="503"/>
    <s v="02095-372070448"/>
    <n v="10230793"/>
    <x v="29"/>
    <d v="2025-09-02T10:48:52"/>
    <n v="50"/>
    <n v="11"/>
    <n v="0"/>
    <n v="0"/>
    <n v="10.355"/>
    <n v="0"/>
    <n v="28.646000000000001"/>
  </r>
  <r>
    <n v="504"/>
    <s v="02095-372813189"/>
    <n v="10230171"/>
    <x v="37"/>
    <d v="2025-09-02T10:42:26"/>
    <n v="51"/>
    <n v="11"/>
    <n v="0"/>
    <n v="0"/>
    <n v="10.62"/>
    <n v="0"/>
    <n v="29.38"/>
  </r>
  <r>
    <n v="505"/>
    <s v="02095-373086133"/>
    <n v="10324687"/>
    <x v="18"/>
    <d v="2025-09-02T10:42:27"/>
    <n v="29"/>
    <n v="5"/>
    <n v="0"/>
    <n v="0"/>
    <n v="6.3719999999999999"/>
    <n v="0"/>
    <n v="17.628"/>
  </r>
  <r>
    <n v="506"/>
    <s v="02095-373203873"/>
    <n v="10292422"/>
    <x v="19"/>
    <d v="2025-09-02T10:29:47"/>
    <n v="22"/>
    <n v="5.5"/>
    <n v="0"/>
    <n v="0"/>
    <n v="4.3810000000000002"/>
    <n v="0"/>
    <n v="12.119"/>
  </r>
  <r>
    <n v="507"/>
    <s v="02095-373251518"/>
    <n v="10235663"/>
    <x v="2"/>
    <d v="2025-09-02T10:57:56"/>
    <n v="29"/>
    <n v="7.25"/>
    <n v="0"/>
    <n v="0"/>
    <n v="5.7750000000000004"/>
    <n v="0"/>
    <n v="15.975"/>
  </r>
  <r>
    <n v="508"/>
    <s v="02095-373325798"/>
    <n v="10358040"/>
    <x v="43"/>
    <d v="2025-09-02T10:35:37"/>
    <n v="30"/>
    <n v="7.5"/>
    <n v="0"/>
    <n v="0"/>
    <n v="5.9740000000000002"/>
    <n v="0"/>
    <n v="16.526"/>
  </r>
  <r>
    <n v="509"/>
    <s v="02095-374485502"/>
    <n v="10230793"/>
    <x v="29"/>
    <d v="2025-09-02T10:44:41"/>
    <n v="51"/>
    <n v="11"/>
    <n v="0"/>
    <n v="0"/>
    <n v="10.62"/>
    <n v="0"/>
    <n v="29.38"/>
  </r>
  <r>
    <n v="510"/>
    <s v="02095-374644411"/>
    <n v="10225898"/>
    <x v="23"/>
    <d v="2025-09-02T10:51:46"/>
    <n v="242"/>
    <n v="54"/>
    <n v="0"/>
    <n v="0"/>
    <n v="49.914000000000001"/>
    <n v="0"/>
    <n v="138.08600000000001"/>
  </r>
  <r>
    <n v="511"/>
    <s v="02095-374704861"/>
    <n v="10321523"/>
    <x v="4"/>
    <d v="2025-09-02T10:50:56"/>
    <n v="29"/>
    <n v="5"/>
    <n v="0"/>
    <n v="0"/>
    <n v="6.3719999999999999"/>
    <n v="0"/>
    <n v="17.628"/>
  </r>
  <r>
    <n v="512"/>
    <s v="02095-374803316"/>
    <n v="10225888"/>
    <x v="5"/>
    <d v="2025-09-02T10:45:59"/>
    <n v="44"/>
    <n v="0"/>
    <n v="0"/>
    <n v="0"/>
    <n v="11.682"/>
    <n v="0"/>
    <n v="32.317999999999998"/>
  </r>
  <r>
    <n v="513"/>
    <s v="02095-375205684"/>
    <n v="10324687"/>
    <x v="18"/>
    <d v="2025-09-02T10:46:46"/>
    <n v="58"/>
    <n v="0"/>
    <n v="0"/>
    <n v="0"/>
    <n v="15.398999999999999"/>
    <n v="0"/>
    <n v="42.600999999999999"/>
  </r>
  <r>
    <n v="514"/>
    <s v="02095-376621205"/>
    <n v="10330437"/>
    <x v="42"/>
    <d v="2025-09-02T11:20:57"/>
    <n v="58"/>
    <n v="0"/>
    <n v="0"/>
    <n v="0"/>
    <n v="15.398999999999999"/>
    <n v="0"/>
    <n v="42.600999999999999"/>
  </r>
  <r>
    <n v="515"/>
    <s v="02095-377201088"/>
    <n v="10296675"/>
    <x v="14"/>
    <d v="2025-09-02T10:52:49"/>
    <n v="58"/>
    <n v="11"/>
    <n v="0"/>
    <n v="0"/>
    <n v="12.478999999999999"/>
    <n v="0"/>
    <n v="34.521999999999998"/>
  </r>
  <r>
    <n v="516"/>
    <s v="02095-377210143"/>
    <n v="10298824"/>
    <x v="17"/>
    <d v="2025-09-02T10:45:37"/>
    <n v="129"/>
    <n v="17.5"/>
    <n v="0"/>
    <n v="0"/>
    <n v="29.603000000000002"/>
    <n v="0"/>
    <n v="81.897000000000006"/>
  </r>
  <r>
    <n v="517"/>
    <s v="02095-377210990"/>
    <n v="10230171"/>
    <x v="37"/>
    <d v="2025-09-02T10:54:18"/>
    <n v="51"/>
    <n v="11"/>
    <n v="0"/>
    <n v="0"/>
    <n v="10.62"/>
    <n v="0"/>
    <n v="29.38"/>
  </r>
  <r>
    <n v="518"/>
    <s v="02095-377591031"/>
    <n v="10350108"/>
    <x v="3"/>
    <d v="2025-09-02T11:24:26"/>
    <n v="75"/>
    <n v="11"/>
    <n v="0"/>
    <n v="0"/>
    <n v="16.992000000000001"/>
    <n v="0"/>
    <n v="47.008000000000003"/>
  </r>
  <r>
    <n v="519"/>
    <s v="02095-377789828"/>
    <n v="10242271"/>
    <x v="11"/>
    <d v="2025-09-02T10:37:55"/>
    <n v="44"/>
    <n v="0"/>
    <n v="0"/>
    <n v="0"/>
    <n v="11.682"/>
    <n v="0"/>
    <n v="32.317999999999998"/>
  </r>
  <r>
    <n v="520"/>
    <s v="02095-377906386"/>
    <n v="10230814"/>
    <x v="15"/>
    <d v="2025-09-02T10:58:05"/>
    <n v="44"/>
    <n v="0"/>
    <n v="0"/>
    <n v="0"/>
    <n v="11.682"/>
    <n v="0"/>
    <n v="32.317999999999998"/>
  </r>
  <r>
    <n v="521"/>
    <s v="02095-378694858"/>
    <n v="10230817"/>
    <x v="32"/>
    <d v="2025-09-02T10:39:49"/>
    <n v="58"/>
    <n v="11"/>
    <n v="0"/>
    <n v="0"/>
    <n v="12.478999999999999"/>
    <n v="0"/>
    <n v="34.521999999999998"/>
  </r>
  <r>
    <n v="522"/>
    <s v="02095-378998054"/>
    <n v="10216423"/>
    <x v="22"/>
    <d v="2025-09-02T11:05:49"/>
    <n v="58"/>
    <n v="0"/>
    <n v="0"/>
    <n v="0"/>
    <n v="15.978999999999999"/>
    <n v="0"/>
    <n v="42.021000000000001"/>
  </r>
  <r>
    <n v="523"/>
    <s v="02095-379061386"/>
    <n v="10324687"/>
    <x v="18"/>
    <d v="2025-09-02T10:49:42"/>
    <n v="54"/>
    <n v="11"/>
    <n v="0"/>
    <n v="0"/>
    <n v="11.417"/>
    <n v="0"/>
    <n v="31.584"/>
  </r>
  <r>
    <n v="524"/>
    <s v="02095-380184144"/>
    <n v="10225885"/>
    <x v="30"/>
    <d v="2025-09-02T11:07:08"/>
    <n v="167"/>
    <n v="48"/>
    <n v="0"/>
    <n v="0"/>
    <n v="31.594999999999999"/>
    <n v="0"/>
    <n v="87.406000000000006"/>
  </r>
  <r>
    <n v="525"/>
    <s v="02095-380528686"/>
    <n v="10350108"/>
    <x v="3"/>
    <d v="2025-09-02T11:49:13"/>
    <n v="65"/>
    <n v="0"/>
    <n v="0"/>
    <n v="0"/>
    <n v="17.257999999999999"/>
    <n v="0"/>
    <n v="47.743000000000002"/>
  </r>
  <r>
    <n v="526"/>
    <s v="02095-380662832"/>
    <n v="10235663"/>
    <x v="2"/>
    <d v="2025-09-02T10:49:33"/>
    <n v="83"/>
    <n v="11"/>
    <n v="0"/>
    <n v="0"/>
    <n v="19.116"/>
    <n v="0"/>
    <n v="52.884"/>
  </r>
  <r>
    <n v="527"/>
    <s v="02095-380938279"/>
    <n v="10321523"/>
    <x v="4"/>
    <d v="2025-09-02T11:24:04"/>
    <n v="44"/>
    <n v="0"/>
    <n v="0"/>
    <n v="0"/>
    <n v="11.682"/>
    <n v="0"/>
    <n v="32.317999999999998"/>
  </r>
  <r>
    <n v="528"/>
    <s v="02095-380944530"/>
    <n v="10225895"/>
    <x v="1"/>
    <d v="2025-09-02T10:53:11"/>
    <n v="47"/>
    <n v="0"/>
    <n v="0"/>
    <n v="0"/>
    <n v="12.478999999999999"/>
    <n v="0"/>
    <n v="34.521999999999998"/>
  </r>
  <r>
    <n v="529"/>
    <s v="02095-381718092"/>
    <n v="10230793"/>
    <x v="29"/>
    <d v="2025-09-02T10:45:54"/>
    <n v="87"/>
    <n v="0"/>
    <n v="0"/>
    <n v="0"/>
    <n v="23.099"/>
    <n v="0"/>
    <n v="63.902000000000001"/>
  </r>
  <r>
    <n v="530"/>
    <s v="02095-381877528"/>
    <n v="10225885"/>
    <x v="30"/>
    <d v="2025-09-02T11:24:59"/>
    <n v="66"/>
    <n v="11"/>
    <n v="0"/>
    <n v="0"/>
    <n v="14.603"/>
    <n v="0"/>
    <n v="40.398000000000003"/>
  </r>
  <r>
    <n v="531"/>
    <s v="02095-381993484"/>
    <n v="10298824"/>
    <x v="17"/>
    <d v="2025-09-02T11:01:46"/>
    <n v="72"/>
    <n v="11"/>
    <n v="0"/>
    <n v="0"/>
    <n v="16.196000000000002"/>
    <n v="0"/>
    <n v="44.805"/>
  </r>
  <r>
    <n v="532"/>
    <s v="02095-383316087"/>
    <n v="10235659"/>
    <x v="7"/>
    <d v="2025-09-02T10:57:40"/>
    <n v="51"/>
    <n v="11"/>
    <n v="0"/>
    <n v="0"/>
    <n v="10.62"/>
    <n v="0"/>
    <n v="29.38"/>
  </r>
  <r>
    <n v="533"/>
    <s v="02095-383349352"/>
    <n v="10216423"/>
    <x v="22"/>
    <d v="2025-09-02T11:18:09"/>
    <n v="54"/>
    <n v="11"/>
    <n v="0"/>
    <n v="0"/>
    <n v="11.847"/>
    <n v="0"/>
    <n v="31.154"/>
  </r>
  <r>
    <n v="534"/>
    <s v="02095-383500438"/>
    <n v="10296675"/>
    <x v="14"/>
    <d v="2025-09-02T11:29:44"/>
    <n v="191"/>
    <n v="48"/>
    <n v="0"/>
    <n v="0"/>
    <n v="37.966999999999999"/>
    <n v="0"/>
    <n v="105.03400000000001"/>
  </r>
  <r>
    <n v="535"/>
    <s v="02095-383828171"/>
    <n v="10225902"/>
    <x v="6"/>
    <d v="2025-09-02T10:57:45"/>
    <n v="44"/>
    <n v="0"/>
    <n v="0"/>
    <n v="0"/>
    <n v="11.682"/>
    <n v="0"/>
    <n v="32.317999999999998"/>
  </r>
  <r>
    <n v="536"/>
    <s v="02095-384112831"/>
    <n v="10287867"/>
    <x v="33"/>
    <d v="2025-09-02T10:49:35"/>
    <n v="59"/>
    <n v="11"/>
    <n v="0"/>
    <n v="0"/>
    <n v="12.744"/>
    <n v="0"/>
    <n v="35.256"/>
  </r>
  <r>
    <n v="537"/>
    <s v="02095-384326780"/>
    <n v="10326235"/>
    <x v="41"/>
    <d v="2025-09-02T11:19:59"/>
    <n v="293"/>
    <n v="67"/>
    <n v="0"/>
    <n v="0"/>
    <n v="60.003"/>
    <n v="0"/>
    <n v="165.99700000000001"/>
  </r>
  <r>
    <n v="538"/>
    <s v="02095-384608799"/>
    <n v="10225871"/>
    <x v="20"/>
    <d v="2025-09-02T11:30:30"/>
    <n v="83"/>
    <n v="11"/>
    <n v="0"/>
    <n v="0"/>
    <n v="19.116"/>
    <n v="0"/>
    <n v="52.884"/>
  </r>
  <r>
    <n v="539"/>
    <s v="02095-384975836"/>
    <n v="10225898"/>
    <x v="23"/>
    <d v="2025-09-02T10:55:25"/>
    <n v="167"/>
    <n v="48"/>
    <n v="0"/>
    <n v="0"/>
    <n v="31.594999999999999"/>
    <n v="0"/>
    <n v="87.406000000000006"/>
  </r>
  <r>
    <n v="540"/>
    <s v="02095-384995760"/>
    <n v="10299524"/>
    <x v="24"/>
    <d v="2025-09-02T11:06:42"/>
    <n v="94"/>
    <n v="11"/>
    <n v="0"/>
    <n v="0"/>
    <n v="22.036999999999999"/>
    <n v="0"/>
    <n v="60.963999999999999"/>
  </r>
  <r>
    <n v="541"/>
    <s v="02095-385108560"/>
    <n v="10321439"/>
    <x v="39"/>
    <d v="2025-09-02T11:06:58"/>
    <n v="36"/>
    <n v="9"/>
    <n v="0"/>
    <n v="0"/>
    <n v="7.1689999999999996"/>
    <n v="0"/>
    <n v="19.832000000000001"/>
  </r>
  <r>
    <n v="542"/>
    <s v="02095-385489383"/>
    <n v="10292422"/>
    <x v="19"/>
    <d v="2025-09-02T10:56:01"/>
    <n v="22"/>
    <n v="5"/>
    <n v="0"/>
    <n v="0"/>
    <n v="4.5140000000000002"/>
    <n v="0"/>
    <n v="12.487"/>
  </r>
  <r>
    <n v="543"/>
    <s v="02095-385843449"/>
    <n v="10230817"/>
    <x v="32"/>
    <d v="2025-09-02T10:49:34"/>
    <n v="51"/>
    <n v="11"/>
    <n v="0"/>
    <n v="0"/>
    <n v="10.62"/>
    <n v="0"/>
    <n v="29.38"/>
  </r>
  <r>
    <n v="544"/>
    <s v="02095-386089766"/>
    <n v="10358016"/>
    <x v="16"/>
    <d v="2025-09-02T10:59:58"/>
    <n v="66"/>
    <n v="0"/>
    <n v="0"/>
    <n v="0"/>
    <n v="17.523"/>
    <n v="0"/>
    <n v="48.476999999999997"/>
  </r>
  <r>
    <n v="545"/>
    <s v="02095-387193925"/>
    <n v="10225888"/>
    <x v="5"/>
    <d v="2025-09-02T10:57:21"/>
    <n v="29"/>
    <n v="5"/>
    <n v="0"/>
    <n v="0"/>
    <n v="6.3719999999999999"/>
    <n v="0"/>
    <n v="17.628"/>
  </r>
  <r>
    <n v="546"/>
    <s v="02095-387338369"/>
    <n v="10230814"/>
    <x v="15"/>
    <d v="2025-09-02T11:35:36"/>
    <n v="163"/>
    <n v="48"/>
    <n v="0"/>
    <n v="0"/>
    <n v="30.533000000000001"/>
    <n v="0"/>
    <n v="84.468000000000004"/>
  </r>
  <r>
    <n v="547"/>
    <s v="02095-387473496"/>
    <n v="10296675"/>
    <x v="14"/>
    <d v="2025-09-02T11:14:38"/>
    <n v="76"/>
    <n v="0"/>
    <n v="0"/>
    <n v="0"/>
    <n v="20.178000000000001"/>
    <n v="0"/>
    <n v="55.822000000000003"/>
  </r>
  <r>
    <n v="548"/>
    <s v="02095-387652905"/>
    <n v="10298824"/>
    <x v="17"/>
    <d v="2025-09-02T11:12:20"/>
    <n v="29"/>
    <n v="7.25"/>
    <n v="0"/>
    <n v="0"/>
    <n v="5.7750000000000004"/>
    <n v="0"/>
    <n v="15.975"/>
  </r>
  <r>
    <n v="549"/>
    <s v="02095-387673361"/>
    <n v="10235659"/>
    <x v="7"/>
    <d v="2025-09-02T11:09:31"/>
    <n v="29"/>
    <n v="5"/>
    <n v="0"/>
    <n v="0"/>
    <n v="6.3719999999999999"/>
    <n v="0"/>
    <n v="17.628"/>
  </r>
  <r>
    <n v="550"/>
    <s v="02095-387786674"/>
    <n v="10287867"/>
    <x v="33"/>
    <d v="2025-09-02T10:57:51"/>
    <n v="60"/>
    <n v="11"/>
    <n v="0"/>
    <n v="0"/>
    <n v="13.01"/>
    <n v="0"/>
    <n v="35.991"/>
  </r>
  <r>
    <n v="551"/>
    <s v="02095-387803108"/>
    <n v="10230171"/>
    <x v="37"/>
    <d v="2025-09-02T11:08:01"/>
    <n v="80"/>
    <n v="11"/>
    <n v="0"/>
    <n v="0"/>
    <n v="18.32"/>
    <n v="0"/>
    <n v="50.680999999999997"/>
  </r>
  <r>
    <n v="552"/>
    <s v="02095-387909856"/>
    <n v="10230814"/>
    <x v="15"/>
    <d v="2025-09-02T11:08:16"/>
    <n v="44"/>
    <n v="0"/>
    <n v="0"/>
    <n v="0"/>
    <n v="11.682"/>
    <n v="0"/>
    <n v="32.317999999999998"/>
  </r>
  <r>
    <n v="553"/>
    <s v="02095-388569021"/>
    <n v="10235658"/>
    <x v="10"/>
    <d v="2025-09-02T11:22:02"/>
    <n v="87"/>
    <n v="11"/>
    <n v="0"/>
    <n v="0"/>
    <n v="20.178000000000001"/>
    <n v="0"/>
    <n v="55.822000000000003"/>
  </r>
  <r>
    <n v="554"/>
    <s v="02095-389132143"/>
    <n v="10350108"/>
    <x v="3"/>
    <d v="2025-09-02T11:21:44"/>
    <n v="22"/>
    <n v="5"/>
    <n v="0"/>
    <n v="0"/>
    <n v="4.5140000000000002"/>
    <n v="0"/>
    <n v="12.487"/>
  </r>
  <r>
    <n v="555"/>
    <s v="02095-389478941"/>
    <n v="10225888"/>
    <x v="5"/>
    <d v="2025-09-02T11:16:34"/>
    <n v="58"/>
    <n v="11"/>
    <n v="0"/>
    <n v="0"/>
    <n v="12.478999999999999"/>
    <n v="0"/>
    <n v="34.521999999999998"/>
  </r>
  <r>
    <n v="556"/>
    <s v="02095-389918749"/>
    <n v="10321437"/>
    <x v="44"/>
    <d v="2025-09-02T11:27:50"/>
    <n v="22"/>
    <n v="0"/>
    <n v="0"/>
    <n v="0"/>
    <n v="5.8410000000000002"/>
    <n v="0"/>
    <n v="16.158999999999999"/>
  </r>
  <r>
    <n v="557"/>
    <s v="02095-390023694"/>
    <n v="10225888"/>
    <x v="5"/>
    <d v="2025-09-02T11:05:35"/>
    <n v="58"/>
    <n v="0"/>
    <n v="0"/>
    <n v="0"/>
    <n v="15.398999999999999"/>
    <n v="0"/>
    <n v="42.600999999999999"/>
  </r>
  <r>
    <n v="558"/>
    <s v="02095-390817970"/>
    <n v="10358040"/>
    <x v="43"/>
    <d v="2025-09-02T11:03:24"/>
    <n v="60"/>
    <n v="10"/>
    <n v="0"/>
    <n v="0"/>
    <n v="13.275"/>
    <n v="0"/>
    <n v="36.725000000000001"/>
  </r>
  <r>
    <n v="559"/>
    <s v="02095-390963432"/>
    <n v="10321523"/>
    <x v="4"/>
    <d v="2025-09-02T12:21:41"/>
    <n v="58"/>
    <n v="11"/>
    <n v="0"/>
    <n v="0"/>
    <n v="12.478999999999999"/>
    <n v="0"/>
    <n v="34.521999999999998"/>
  </r>
  <r>
    <n v="560"/>
    <s v="02095-391045989"/>
    <n v="10296675"/>
    <x v="14"/>
    <d v="2025-09-02T11:34:02"/>
    <n v="223"/>
    <n v="54"/>
    <n v="0"/>
    <n v="0"/>
    <n v="44.87"/>
    <n v="0"/>
    <n v="124.131"/>
  </r>
  <r>
    <n v="561"/>
    <s v="02095-391527951"/>
    <n v="10299524"/>
    <x v="24"/>
    <d v="2025-09-02T11:47:58"/>
    <n v="282"/>
    <n v="22"/>
    <n v="0"/>
    <n v="0"/>
    <n v="69.03"/>
    <n v="0"/>
    <n v="190.97"/>
  </r>
  <r>
    <n v="562"/>
    <s v="02095-391814620"/>
    <n v="10225898"/>
    <x v="23"/>
    <d v="2025-09-02T11:08:18"/>
    <n v="69"/>
    <n v="11"/>
    <n v="0"/>
    <n v="0"/>
    <n v="15.398999999999999"/>
    <n v="0"/>
    <n v="42.600999999999999"/>
  </r>
  <r>
    <n v="563"/>
    <s v="02095-392053310"/>
    <n v="10235663"/>
    <x v="2"/>
    <d v="2025-09-02T11:10:51"/>
    <n v="116"/>
    <n v="13"/>
    <n v="0"/>
    <n v="0"/>
    <n v="27.347000000000001"/>
    <n v="0"/>
    <n v="75.653999999999996"/>
  </r>
  <r>
    <n v="564"/>
    <s v="02095-392177070"/>
    <n v="10269971"/>
    <x v="34"/>
    <d v="2025-09-02T11:05:37"/>
    <n v="69"/>
    <n v="11"/>
    <n v="0"/>
    <n v="0"/>
    <n v="15.398999999999999"/>
    <n v="0"/>
    <n v="42.600999999999999"/>
  </r>
  <r>
    <n v="565"/>
    <s v="02095-393113708"/>
    <n v="10235663"/>
    <x v="2"/>
    <d v="2025-09-02T11:15:57"/>
    <n v="253"/>
    <n v="54"/>
    <n v="0"/>
    <n v="0"/>
    <n v="52.835000000000001"/>
    <n v="0"/>
    <n v="146.166"/>
  </r>
  <r>
    <n v="566"/>
    <s v="02095-393203014"/>
    <n v="10287867"/>
    <x v="33"/>
    <d v="2025-09-02T11:37:13"/>
    <n v="160"/>
    <n v="47.5"/>
    <n v="0"/>
    <n v="0"/>
    <n v="29.869"/>
    <n v="0"/>
    <n v="82.631"/>
  </r>
  <r>
    <n v="567"/>
    <s v="02095-393607498"/>
    <n v="10230817"/>
    <x v="32"/>
    <d v="2025-09-02T11:28:23"/>
    <n v="44"/>
    <n v="0"/>
    <n v="0"/>
    <n v="0"/>
    <n v="11.682"/>
    <n v="0"/>
    <n v="32.317999999999998"/>
  </r>
  <r>
    <n v="568"/>
    <s v="02095-393876511"/>
    <n v="10230814"/>
    <x v="15"/>
    <d v="2025-09-02T11:28:45"/>
    <n v="87"/>
    <n v="0"/>
    <n v="0"/>
    <n v="0"/>
    <n v="23.099"/>
    <n v="0"/>
    <n v="63.902000000000001"/>
  </r>
  <r>
    <n v="569"/>
    <s v="02095-394588733"/>
    <n v="10321523"/>
    <x v="4"/>
    <d v="2025-09-02T11:17:52"/>
    <n v="54"/>
    <n v="11"/>
    <n v="0"/>
    <n v="0"/>
    <n v="11.417"/>
    <n v="0"/>
    <n v="31.584"/>
  </r>
  <r>
    <n v="570"/>
    <s v="02095-395160027"/>
    <n v="10230793"/>
    <x v="29"/>
    <d v="2025-09-02T11:33:52"/>
    <n v="87"/>
    <n v="0"/>
    <n v="0"/>
    <n v="0"/>
    <n v="23.099"/>
    <n v="0"/>
    <n v="63.902000000000001"/>
  </r>
  <r>
    <n v="571"/>
    <s v="02095-395580991"/>
    <n v="10225888"/>
    <x v="5"/>
    <d v="2025-09-02T11:16:38"/>
    <n v="22"/>
    <n v="5"/>
    <n v="0"/>
    <n v="0"/>
    <n v="4.5140000000000002"/>
    <n v="0"/>
    <n v="12.487"/>
  </r>
  <r>
    <n v="572"/>
    <s v="02095-395610197"/>
    <n v="10321523"/>
    <x v="4"/>
    <d v="2025-09-02T11:49:19"/>
    <n v="22"/>
    <n v="5"/>
    <n v="0"/>
    <n v="0"/>
    <n v="4.5140000000000002"/>
    <n v="0"/>
    <n v="12.487"/>
  </r>
  <r>
    <n v="573"/>
    <s v="02095-396562810"/>
    <n v="10235658"/>
    <x v="10"/>
    <d v="2025-09-02T11:39:14"/>
    <n v="87"/>
    <n v="11"/>
    <n v="0"/>
    <n v="0"/>
    <n v="20.178000000000001"/>
    <n v="0"/>
    <n v="55.822000000000003"/>
  </r>
  <r>
    <n v="574"/>
    <s v="02095-396874117"/>
    <n v="10296675"/>
    <x v="14"/>
    <d v="2025-09-02T11:37:21"/>
    <n v="47"/>
    <n v="0"/>
    <n v="0"/>
    <n v="0"/>
    <n v="12.478999999999999"/>
    <n v="0"/>
    <n v="34.521999999999998"/>
  </r>
  <r>
    <n v="575"/>
    <s v="02095-397154602"/>
    <n v="10321523"/>
    <x v="4"/>
    <d v="2025-09-02T11:44:36"/>
    <n v="29"/>
    <n v="5"/>
    <n v="0"/>
    <n v="0"/>
    <n v="6.3719999999999999"/>
    <n v="0"/>
    <n v="17.628"/>
  </r>
  <r>
    <n v="576"/>
    <s v="02095-397270564"/>
    <n v="10230171"/>
    <x v="37"/>
    <d v="2025-09-02T11:29:09"/>
    <n v="152"/>
    <n v="22"/>
    <n v="0"/>
    <n v="0"/>
    <n v="34.515000000000001"/>
    <n v="0"/>
    <n v="95.484999999999999"/>
  </r>
  <r>
    <n v="577"/>
    <s v="02095-397270043"/>
    <n v="10225902"/>
    <x v="6"/>
    <d v="2025-09-02T11:41:07"/>
    <n v="196"/>
    <n v="22"/>
    <n v="0"/>
    <n v="0"/>
    <n v="46.197000000000003"/>
    <n v="0"/>
    <n v="127.803"/>
  </r>
  <r>
    <n v="578"/>
    <s v="02095-397470834"/>
    <n v="10292422"/>
    <x v="19"/>
    <d v="2025-09-02T11:31:27"/>
    <n v="47"/>
    <n v="10"/>
    <n v="0"/>
    <n v="0"/>
    <n v="9.8239999999999998"/>
    <n v="0"/>
    <n v="27.177"/>
  </r>
  <r>
    <n v="579"/>
    <s v="02095-397472751"/>
    <n v="10232123"/>
    <x v="12"/>
    <d v="2025-09-02T11:26:53"/>
    <n v="80"/>
    <n v="0"/>
    <n v="0"/>
    <n v="0"/>
    <n v="21.24"/>
    <n v="0"/>
    <n v="58.76"/>
  </r>
  <r>
    <n v="580"/>
    <s v="02095-398564062"/>
    <n v="10225885"/>
    <x v="30"/>
    <d v="2025-09-02T11:23:19"/>
    <n v="54"/>
    <n v="11"/>
    <n v="0"/>
    <n v="0"/>
    <n v="11.417"/>
    <n v="0"/>
    <n v="31.584"/>
  </r>
  <r>
    <n v="581"/>
    <s v="02095-398689702"/>
    <n v="10225871"/>
    <x v="20"/>
    <d v="2025-09-02T11:44:27"/>
    <n v="51"/>
    <n v="11"/>
    <n v="0"/>
    <n v="0"/>
    <n v="10.62"/>
    <n v="0"/>
    <n v="29.38"/>
  </r>
  <r>
    <n v="582"/>
    <s v="02095-398701521"/>
    <n v="10230793"/>
    <x v="29"/>
    <d v="2025-09-02T11:10:15"/>
    <n v="65"/>
    <n v="11"/>
    <n v="0"/>
    <n v="0"/>
    <n v="14.337"/>
    <n v="0"/>
    <n v="39.662999999999997"/>
  </r>
  <r>
    <n v="583"/>
    <s v="02095-398763828"/>
    <n v="10232123"/>
    <x v="12"/>
    <d v="2025-09-02T11:22:28"/>
    <n v="152"/>
    <n v="39.5"/>
    <n v="0"/>
    <n v="0"/>
    <n v="29.869"/>
    <n v="0"/>
    <n v="82.631"/>
  </r>
  <r>
    <n v="584"/>
    <s v="02095-398907224"/>
    <n v="10225898"/>
    <x v="23"/>
    <d v="2025-09-02T11:34:11"/>
    <n v="47"/>
    <n v="0"/>
    <n v="0"/>
    <n v="0"/>
    <n v="12.478999999999999"/>
    <n v="0"/>
    <n v="34.521999999999998"/>
  </r>
  <r>
    <n v="585"/>
    <s v="02095-399099768"/>
    <n v="10321439"/>
    <x v="39"/>
    <d v="2025-09-02T11:19:00"/>
    <n v="116"/>
    <n v="0"/>
    <n v="0"/>
    <n v="0"/>
    <n v="30.797999999999998"/>
    <n v="0"/>
    <n v="85.201999999999998"/>
  </r>
  <r>
    <n v="586"/>
    <s v="02095-399188811"/>
    <n v="10230171"/>
    <x v="37"/>
    <d v="2025-09-02T11:37:44"/>
    <n v="47"/>
    <n v="0"/>
    <n v="0"/>
    <n v="0"/>
    <n v="12.478999999999999"/>
    <n v="0"/>
    <n v="34.521999999999998"/>
  </r>
  <r>
    <n v="587"/>
    <s v="02095-399428556"/>
    <n v="10307386"/>
    <x v="31"/>
    <d v="2025-09-02T11:13:58"/>
    <n v="58"/>
    <n v="11"/>
    <n v="0"/>
    <n v="0"/>
    <n v="12.478999999999999"/>
    <n v="0"/>
    <n v="34.521999999999998"/>
  </r>
  <r>
    <n v="588"/>
    <s v="02095-399450367"/>
    <n v="10230793"/>
    <x v="29"/>
    <d v="2025-09-02T11:22:14"/>
    <n v="58"/>
    <n v="11"/>
    <n v="0"/>
    <n v="0"/>
    <n v="12.478999999999999"/>
    <n v="0"/>
    <n v="34.521999999999998"/>
  </r>
  <r>
    <n v="589"/>
    <s v="02095-399468572"/>
    <n v="10219545"/>
    <x v="0"/>
    <d v="2025-09-02T11:48:56"/>
    <n v="66"/>
    <n v="0"/>
    <n v="0"/>
    <n v="0"/>
    <n v="17.523"/>
    <n v="0"/>
    <n v="48.476999999999997"/>
  </r>
  <r>
    <n v="590"/>
    <s v="02095-399474006"/>
    <n v="10225902"/>
    <x v="6"/>
    <d v="2025-09-02T11:37:51"/>
    <n v="29"/>
    <n v="5"/>
    <n v="0"/>
    <n v="0"/>
    <n v="6.3719999999999999"/>
    <n v="0"/>
    <n v="17.628"/>
  </r>
  <r>
    <n v="591"/>
    <s v="02095-399494702"/>
    <n v="10225895"/>
    <x v="1"/>
    <d v="2025-09-02T11:15:54"/>
    <n v="43"/>
    <n v="0"/>
    <n v="0"/>
    <n v="0"/>
    <n v="11.417"/>
    <n v="0"/>
    <n v="31.584"/>
  </r>
  <r>
    <n v="592"/>
    <s v="02095-399816450"/>
    <n v="10284115"/>
    <x v="25"/>
    <d v="2025-09-02T11:46:10"/>
    <n v="278"/>
    <n v="67"/>
    <n v="0"/>
    <n v="0"/>
    <n v="56.021000000000001"/>
    <n v="0"/>
    <n v="154.97999999999999"/>
  </r>
  <r>
    <n v="593"/>
    <s v="02095-399821717"/>
    <n v="10235663"/>
    <x v="2"/>
    <d v="2025-09-02T11:17:19"/>
    <n v="51"/>
    <n v="11"/>
    <n v="0"/>
    <n v="0"/>
    <n v="10.62"/>
    <n v="0"/>
    <n v="29.38"/>
  </r>
  <r>
    <n v="594"/>
    <s v="02095-399888403"/>
    <n v="10321523"/>
    <x v="4"/>
    <d v="2025-09-02T11:20:45"/>
    <n v="58"/>
    <n v="0"/>
    <n v="0"/>
    <n v="0"/>
    <n v="15.398999999999999"/>
    <n v="0"/>
    <n v="42.600999999999999"/>
  </r>
  <r>
    <n v="595"/>
    <s v="02095-400274765"/>
    <n v="10225871"/>
    <x v="20"/>
    <d v="2025-09-02T11:15:48"/>
    <n v="58"/>
    <n v="11"/>
    <n v="0"/>
    <n v="0"/>
    <n v="12.478999999999999"/>
    <n v="0"/>
    <n v="34.521999999999998"/>
  </r>
  <r>
    <n v="596"/>
    <s v="02095-400492181"/>
    <n v="10354882"/>
    <x v="38"/>
    <d v="2025-09-02T11:20:14"/>
    <n v="25"/>
    <n v="0"/>
    <n v="0"/>
    <n v="0"/>
    <n v="6.1379999999999999"/>
    <n v="0"/>
    <n v="18.863"/>
  </r>
  <r>
    <n v="597"/>
    <s v="02095-400543021"/>
    <n v="10216423"/>
    <x v="22"/>
    <d v="2025-09-02T11:57:03"/>
    <n v="167"/>
    <n v="22"/>
    <n v="0"/>
    <n v="0"/>
    <n v="39.948"/>
    <n v="0"/>
    <n v="105.053"/>
  </r>
  <r>
    <n v="598"/>
    <s v="02095-400762193"/>
    <n v="10299524"/>
    <x v="24"/>
    <d v="2025-09-02T11:36:12"/>
    <n v="44"/>
    <n v="10"/>
    <n v="0"/>
    <n v="0"/>
    <n v="9.0269999999999992"/>
    <n v="0"/>
    <n v="24.972999999999999"/>
  </r>
  <r>
    <n v="599"/>
    <s v="02095-401060704"/>
    <n v="10321523"/>
    <x v="4"/>
    <d v="2025-09-02T12:20:37"/>
    <n v="97"/>
    <n v="11"/>
    <n v="0"/>
    <n v="0"/>
    <n v="22.832999999999998"/>
    <n v="0"/>
    <n v="63.167000000000002"/>
  </r>
  <r>
    <n v="600"/>
    <s v="02095-402012127"/>
    <n v="10219545"/>
    <x v="0"/>
    <d v="2025-09-02T11:34:53"/>
    <n v="279"/>
    <n v="67"/>
    <n v="0"/>
    <n v="0"/>
    <n v="56.286000000000001"/>
    <n v="0"/>
    <n v="155.714"/>
  </r>
  <r>
    <n v="601"/>
    <s v="02095-402460031"/>
    <n v="10225888"/>
    <x v="5"/>
    <d v="2025-09-02T11:30:29"/>
    <n v="58"/>
    <n v="0"/>
    <n v="0"/>
    <n v="0"/>
    <n v="15.398999999999999"/>
    <n v="0"/>
    <n v="42.600999999999999"/>
  </r>
  <r>
    <n v="602"/>
    <s v="02095-402774152"/>
    <n v="10230814"/>
    <x v="15"/>
    <d v="2025-09-02T11:36:49"/>
    <n v="51"/>
    <n v="11"/>
    <n v="0"/>
    <n v="0"/>
    <n v="10.62"/>
    <n v="0"/>
    <n v="29.38"/>
  </r>
  <r>
    <n v="603"/>
    <s v="02095-402826142"/>
    <n v="10321523"/>
    <x v="4"/>
    <d v="2025-09-02T11:25:13"/>
    <n v="44"/>
    <n v="0"/>
    <n v="0"/>
    <n v="0"/>
    <n v="11.682"/>
    <n v="0"/>
    <n v="32.317999999999998"/>
  </r>
  <r>
    <n v="604"/>
    <s v="02095-402987366"/>
    <n v="10230171"/>
    <x v="37"/>
    <d v="2025-09-02T11:24:01"/>
    <n v="83"/>
    <n v="11"/>
    <n v="0"/>
    <n v="0"/>
    <n v="19.116"/>
    <n v="0"/>
    <n v="52.884"/>
  </r>
  <r>
    <n v="605"/>
    <s v="02095-402997570"/>
    <n v="10235663"/>
    <x v="2"/>
    <d v="2025-09-02T11:26:37"/>
    <n v="44"/>
    <n v="10"/>
    <n v="0"/>
    <n v="0"/>
    <n v="9.0269999999999992"/>
    <n v="0"/>
    <n v="24.972999999999999"/>
  </r>
  <r>
    <n v="606"/>
    <s v="02095-403089157"/>
    <n v="10242271"/>
    <x v="11"/>
    <d v="2025-09-02T11:30:15"/>
    <n v="80"/>
    <n v="11"/>
    <n v="0"/>
    <n v="0"/>
    <n v="18.32"/>
    <n v="0"/>
    <n v="50.680999999999997"/>
  </r>
  <r>
    <n v="607"/>
    <s v="02095-403475373"/>
    <n v="10235658"/>
    <x v="10"/>
    <d v="2025-09-02T11:22:47"/>
    <n v="29"/>
    <n v="5"/>
    <n v="0"/>
    <n v="0"/>
    <n v="6.3719999999999999"/>
    <n v="0"/>
    <n v="17.628"/>
  </r>
  <r>
    <n v="608"/>
    <s v="02095-403909968"/>
    <n v="10225888"/>
    <x v="5"/>
    <d v="2025-09-02T11:22:45"/>
    <n v="88"/>
    <n v="11"/>
    <n v="0"/>
    <n v="0"/>
    <n v="20.443999999999999"/>
    <n v="0"/>
    <n v="56.557000000000002"/>
  </r>
  <r>
    <n v="609"/>
    <s v="02095-404558170"/>
    <n v="10307386"/>
    <x v="31"/>
    <d v="2025-09-02T11:28:27"/>
    <n v="58"/>
    <n v="10"/>
    <n v="0"/>
    <n v="0"/>
    <n v="12.744"/>
    <n v="0"/>
    <n v="35.256"/>
  </r>
  <r>
    <n v="610"/>
    <s v="02095-404905358"/>
    <n v="10354882"/>
    <x v="38"/>
    <d v="2025-09-02T11:35:27"/>
    <n v="72"/>
    <n v="0"/>
    <n v="0"/>
    <n v="0"/>
    <n v="17.675999999999998"/>
    <n v="0"/>
    <n v="54.323999999999998"/>
  </r>
  <r>
    <n v="611"/>
    <s v="02095-405771373"/>
    <n v="10230171"/>
    <x v="37"/>
    <d v="2025-09-02T11:52:22"/>
    <n v="58"/>
    <n v="11"/>
    <n v="0"/>
    <n v="0"/>
    <n v="12.478999999999999"/>
    <n v="0"/>
    <n v="34.521999999999998"/>
  </r>
  <r>
    <n v="612"/>
    <s v="02095-405890076"/>
    <n v="10230171"/>
    <x v="37"/>
    <d v="2025-09-02T11:37:11"/>
    <n v="112"/>
    <n v="11"/>
    <n v="0"/>
    <n v="0"/>
    <n v="26.815999999999999"/>
    <n v="0"/>
    <n v="74.185000000000002"/>
  </r>
  <r>
    <n v="613"/>
    <s v="02095-406222066"/>
    <n v="10269971"/>
    <x v="34"/>
    <d v="2025-09-02T11:27:46"/>
    <n v="58"/>
    <n v="11"/>
    <n v="0"/>
    <n v="0"/>
    <n v="12.478999999999999"/>
    <n v="0"/>
    <n v="34.521999999999998"/>
  </r>
  <r>
    <n v="614"/>
    <s v="02095-406737651"/>
    <n v="10230793"/>
    <x v="29"/>
    <d v="2025-09-02T11:48:51"/>
    <n v="44"/>
    <n v="0"/>
    <n v="0"/>
    <n v="0"/>
    <n v="11.682"/>
    <n v="0"/>
    <n v="32.317999999999998"/>
  </r>
  <r>
    <n v="615"/>
    <s v="02095-407165979"/>
    <n v="10230793"/>
    <x v="29"/>
    <d v="2025-09-02T11:40:03"/>
    <n v="61"/>
    <n v="11"/>
    <n v="0"/>
    <n v="0"/>
    <n v="13.275"/>
    <n v="0"/>
    <n v="36.725000000000001"/>
  </r>
  <r>
    <n v="616"/>
    <s v="02095-407693163"/>
    <n v="10225871"/>
    <x v="20"/>
    <d v="2025-09-02T11:47:33"/>
    <n v="51"/>
    <n v="11"/>
    <n v="0"/>
    <n v="0"/>
    <n v="10.62"/>
    <n v="0"/>
    <n v="29.38"/>
  </r>
  <r>
    <n v="617"/>
    <s v="02095-407958910"/>
    <n v="10225895"/>
    <x v="1"/>
    <d v="2025-09-02T11:36:53"/>
    <n v="58"/>
    <n v="11"/>
    <n v="0"/>
    <n v="0"/>
    <n v="12.478999999999999"/>
    <n v="0"/>
    <n v="34.521999999999998"/>
  </r>
  <r>
    <n v="618"/>
    <s v="02095-408594356"/>
    <n v="10323120"/>
    <x v="21"/>
    <d v="2025-09-02T11:49:51"/>
    <n v="83"/>
    <n v="11"/>
    <n v="0"/>
    <n v="0"/>
    <n v="19.116"/>
    <n v="0"/>
    <n v="52.884"/>
  </r>
  <r>
    <n v="619"/>
    <s v="02095-408608600"/>
    <n v="10235663"/>
    <x v="2"/>
    <d v="2025-09-02T11:59:19"/>
    <n v="51"/>
    <n v="11"/>
    <n v="0"/>
    <n v="0"/>
    <n v="10.62"/>
    <n v="0"/>
    <n v="29.38"/>
  </r>
  <r>
    <n v="620"/>
    <s v="02095-408992213"/>
    <n v="10219545"/>
    <x v="0"/>
    <d v="2025-09-02T11:45:57"/>
    <n v="58"/>
    <n v="11"/>
    <n v="0"/>
    <n v="0"/>
    <n v="12.478999999999999"/>
    <n v="0"/>
    <n v="34.521999999999998"/>
  </r>
  <r>
    <n v="621"/>
    <s v="02095-409231543"/>
    <n v="10284115"/>
    <x v="25"/>
    <d v="2025-09-02T12:17:18"/>
    <n v="196"/>
    <n v="48"/>
    <n v="0"/>
    <n v="0"/>
    <n v="39.293999999999997"/>
    <n v="0"/>
    <n v="108.706"/>
  </r>
  <r>
    <n v="622"/>
    <s v="02095-409885511"/>
    <n v="10323120"/>
    <x v="21"/>
    <d v="2025-09-02T11:40:33"/>
    <n v="83"/>
    <n v="11"/>
    <n v="0"/>
    <n v="0"/>
    <n v="19.116"/>
    <n v="0"/>
    <n v="52.884"/>
  </r>
  <r>
    <n v="623"/>
    <s v="02095-409998799"/>
    <n v="10298824"/>
    <x v="17"/>
    <d v="2025-09-02T11:50:44"/>
    <n v="282"/>
    <n v="22"/>
    <n v="0"/>
    <n v="0"/>
    <n v="69.03"/>
    <n v="0"/>
    <n v="190.97"/>
  </r>
  <r>
    <n v="624"/>
    <s v="02095-410688731"/>
    <n v="10321523"/>
    <x v="4"/>
    <d v="2025-09-02T12:06:12"/>
    <n v="51"/>
    <n v="11"/>
    <n v="0"/>
    <n v="0"/>
    <n v="10.62"/>
    <n v="0"/>
    <n v="29.38"/>
  </r>
  <r>
    <n v="625"/>
    <s v="02095-410998209"/>
    <n v="10232123"/>
    <x v="12"/>
    <d v="2025-09-02T11:45:53"/>
    <n v="112"/>
    <n v="11"/>
    <n v="0"/>
    <n v="0"/>
    <n v="26.815999999999999"/>
    <n v="0"/>
    <n v="74.185000000000002"/>
  </r>
  <r>
    <n v="626"/>
    <s v="02095-411434571"/>
    <n v="10235663"/>
    <x v="2"/>
    <d v="2025-09-02T11:37:59"/>
    <n v="51"/>
    <n v="11"/>
    <n v="0"/>
    <n v="0"/>
    <n v="10.62"/>
    <n v="0"/>
    <n v="29.38"/>
  </r>
  <r>
    <n v="627"/>
    <s v="02095-412161643"/>
    <n v="10225871"/>
    <x v="20"/>
    <d v="2025-09-02T11:56:11"/>
    <n v="58"/>
    <n v="11"/>
    <n v="0"/>
    <n v="0"/>
    <n v="12.478999999999999"/>
    <n v="0"/>
    <n v="34.521999999999998"/>
  </r>
  <r>
    <n v="628"/>
    <s v="02095-412377658"/>
    <n v="10225902"/>
    <x v="6"/>
    <d v="2025-09-02T12:15:16"/>
    <n v="58"/>
    <n v="11"/>
    <n v="0"/>
    <n v="0"/>
    <n v="12.478999999999999"/>
    <n v="0"/>
    <n v="34.521999999999998"/>
  </r>
  <r>
    <n v="629"/>
    <s v="02095-413123867"/>
    <n v="10216423"/>
    <x v="22"/>
    <d v="2025-09-02T11:48:31"/>
    <n v="54"/>
    <n v="11"/>
    <n v="0"/>
    <n v="0"/>
    <n v="11.847"/>
    <n v="0"/>
    <n v="31.154"/>
  </r>
  <r>
    <n v="630"/>
    <s v="02095-413788960"/>
    <n v="10219545"/>
    <x v="0"/>
    <d v="2025-09-02T12:13:44"/>
    <n v="172"/>
    <n v="22"/>
    <n v="0"/>
    <n v="0"/>
    <n v="39.825000000000003"/>
    <n v="0"/>
    <n v="110.175"/>
  </r>
  <r>
    <n v="631"/>
    <s v="02095-414224689"/>
    <n v="10242271"/>
    <x v="11"/>
    <d v="2025-09-02T11:46:55"/>
    <n v="58"/>
    <n v="11"/>
    <n v="0"/>
    <n v="0"/>
    <n v="12.478999999999999"/>
    <n v="0"/>
    <n v="34.521999999999998"/>
  </r>
  <r>
    <n v="632"/>
    <s v="02095-414284562"/>
    <n v="10235658"/>
    <x v="10"/>
    <d v="2025-09-02T11:49:34"/>
    <n v="65"/>
    <n v="11"/>
    <n v="0"/>
    <n v="0"/>
    <n v="14.337"/>
    <n v="0"/>
    <n v="39.662999999999997"/>
  </r>
  <r>
    <n v="633"/>
    <s v="02095-415421276"/>
    <n v="10232123"/>
    <x v="12"/>
    <d v="2025-09-02T11:54:47"/>
    <n v="83"/>
    <n v="11"/>
    <n v="0"/>
    <n v="0"/>
    <n v="19.116"/>
    <n v="0"/>
    <n v="52.884"/>
  </r>
  <r>
    <n v="634"/>
    <s v="02095-415765053"/>
    <n v="10225902"/>
    <x v="6"/>
    <d v="2025-09-02T11:53:00"/>
    <n v="51"/>
    <n v="11"/>
    <n v="0"/>
    <n v="0"/>
    <n v="10.62"/>
    <n v="0"/>
    <n v="29.38"/>
  </r>
  <r>
    <n v="635"/>
    <s v="02095-416701437"/>
    <n v="10296675"/>
    <x v="14"/>
    <d v="2025-09-02T12:12:33"/>
    <n v="177"/>
    <n v="48"/>
    <n v="0"/>
    <n v="0"/>
    <n v="34.25"/>
    <n v="0"/>
    <n v="94.751000000000005"/>
  </r>
  <r>
    <n v="636"/>
    <s v="02095-416747354"/>
    <n v="10287867"/>
    <x v="33"/>
    <d v="2025-09-02T11:59:46"/>
    <n v="59"/>
    <n v="11"/>
    <n v="0"/>
    <n v="0"/>
    <n v="12.744"/>
    <n v="0"/>
    <n v="35.256"/>
  </r>
  <r>
    <n v="637"/>
    <s v="02095-416895130"/>
    <n v="10354891"/>
    <x v="13"/>
    <d v="2025-09-02T11:41:33"/>
    <n v="29"/>
    <n v="7.25"/>
    <n v="0"/>
    <n v="0"/>
    <n v="5.7750000000000004"/>
    <n v="0"/>
    <n v="15.975"/>
  </r>
  <r>
    <n v="638"/>
    <s v="02095-417029935"/>
    <n v="10350108"/>
    <x v="3"/>
    <d v="2025-09-02T12:15:55"/>
    <n v="180"/>
    <n v="48"/>
    <n v="0"/>
    <n v="0"/>
    <n v="35.045999999999999"/>
    <n v="0"/>
    <n v="96.953999999999994"/>
  </r>
  <r>
    <n v="639"/>
    <s v="02095-418950700"/>
    <n v="10225871"/>
    <x v="20"/>
    <d v="2025-09-02T12:10:36"/>
    <n v="58"/>
    <n v="11"/>
    <n v="0"/>
    <n v="0"/>
    <n v="12.478999999999999"/>
    <n v="0"/>
    <n v="34.521999999999998"/>
  </r>
  <r>
    <n v="640"/>
    <s v="02095-419028304"/>
    <n v="10284115"/>
    <x v="25"/>
    <d v="2025-09-02T12:33:04"/>
    <n v="87"/>
    <n v="11"/>
    <n v="0"/>
    <n v="0"/>
    <n v="20.178000000000001"/>
    <n v="0"/>
    <n v="55.822000000000003"/>
  </r>
  <r>
    <n v="641"/>
    <s v="02095-421202362"/>
    <n v="10315543"/>
    <x v="45"/>
    <d v="2025-09-02T11:49:48"/>
    <n v="47"/>
    <n v="10"/>
    <n v="0"/>
    <n v="0"/>
    <n v="10.194000000000001"/>
    <n v="0"/>
    <n v="26.806999999999999"/>
  </r>
  <r>
    <n v="642"/>
    <s v="02095-421461488"/>
    <n v="10233716"/>
    <x v="28"/>
    <d v="2025-09-02T12:04:47"/>
    <n v="44"/>
    <n v="0"/>
    <n v="0"/>
    <n v="0"/>
    <n v="11.682"/>
    <n v="0"/>
    <n v="32.317999999999998"/>
  </r>
  <r>
    <n v="643"/>
    <s v="02095-422226194"/>
    <n v="10292015"/>
    <x v="27"/>
    <d v="2025-09-02T12:10:11"/>
    <n v="47"/>
    <n v="0"/>
    <n v="0"/>
    <n v="0"/>
    <n v="12.478999999999999"/>
    <n v="0"/>
    <n v="34.521999999999998"/>
  </r>
  <r>
    <n v="644"/>
    <s v="02095-422427781"/>
    <n v="10219545"/>
    <x v="0"/>
    <d v="2025-09-02T12:20:23"/>
    <n v="181"/>
    <n v="48"/>
    <n v="0"/>
    <n v="0"/>
    <n v="35.311999999999998"/>
    <n v="0"/>
    <n v="97.688999999999993"/>
  </r>
  <r>
    <n v="645"/>
    <s v="02095-422816781"/>
    <n v="10235658"/>
    <x v="10"/>
    <d v="2025-09-02T12:10:40"/>
    <n v="116"/>
    <n v="11"/>
    <n v="0"/>
    <n v="0"/>
    <n v="27.878"/>
    <n v="0"/>
    <n v="77.123000000000005"/>
  </r>
  <r>
    <n v="646"/>
    <s v="02095-423441795"/>
    <n v="10230817"/>
    <x v="32"/>
    <d v="2025-09-02T11:57:18"/>
    <n v="66"/>
    <n v="11"/>
    <n v="0"/>
    <n v="0"/>
    <n v="14.603"/>
    <n v="0"/>
    <n v="40.398000000000003"/>
  </r>
  <r>
    <n v="647"/>
    <s v="02095-423805722"/>
    <n v="10235658"/>
    <x v="10"/>
    <d v="2025-09-02T12:16:26"/>
    <n v="44"/>
    <n v="0"/>
    <n v="0"/>
    <n v="0"/>
    <n v="11.682"/>
    <n v="0"/>
    <n v="32.317999999999998"/>
  </r>
  <r>
    <n v="648"/>
    <s v="02095-424422217"/>
    <n v="10287867"/>
    <x v="33"/>
    <d v="2025-09-02T11:57:04"/>
    <n v="37"/>
    <n v="5"/>
    <n v="0"/>
    <n v="0"/>
    <n v="8.4960000000000004"/>
    <n v="0"/>
    <n v="23.504000000000001"/>
  </r>
  <r>
    <n v="649"/>
    <s v="02095-425288479"/>
    <n v="10225871"/>
    <x v="20"/>
    <d v="2025-09-02T12:15:40"/>
    <n v="87"/>
    <n v="0"/>
    <n v="0"/>
    <n v="0"/>
    <n v="23.099"/>
    <n v="0"/>
    <n v="63.902000000000001"/>
  </r>
  <r>
    <n v="650"/>
    <s v="02095-425603047"/>
    <n v="10225902"/>
    <x v="6"/>
    <d v="2025-09-02T12:28:24"/>
    <n v="66"/>
    <n v="11"/>
    <n v="0"/>
    <n v="0"/>
    <n v="14.603"/>
    <n v="0"/>
    <n v="40.398000000000003"/>
  </r>
  <r>
    <n v="651"/>
    <s v="02095-425708610"/>
    <n v="10287867"/>
    <x v="33"/>
    <d v="2025-09-02T12:10:12"/>
    <n v="94"/>
    <n v="0"/>
    <n v="0"/>
    <n v="0"/>
    <n v="24.957000000000001"/>
    <n v="0"/>
    <n v="69.043000000000006"/>
  </r>
  <r>
    <n v="652"/>
    <s v="02095-425736655"/>
    <n v="10225871"/>
    <x v="20"/>
    <d v="2025-09-02T12:14:41"/>
    <n v="50"/>
    <n v="11"/>
    <n v="0"/>
    <n v="0"/>
    <n v="10.355"/>
    <n v="0"/>
    <n v="28.646000000000001"/>
  </r>
  <r>
    <n v="653"/>
    <s v="02095-425877363"/>
    <n v="10321523"/>
    <x v="4"/>
    <d v="2025-09-02T12:30:16"/>
    <n v="76"/>
    <n v="11"/>
    <n v="0"/>
    <n v="0"/>
    <n v="17.257999999999999"/>
    <n v="0"/>
    <n v="47.743000000000002"/>
  </r>
  <r>
    <n v="654"/>
    <s v="02095-426425976"/>
    <n v="10225895"/>
    <x v="1"/>
    <d v="2025-09-02T12:39:56"/>
    <n v="117"/>
    <n v="11"/>
    <n v="0"/>
    <n v="0"/>
    <n v="28.143000000000001"/>
    <n v="0"/>
    <n v="77.856999999999999"/>
  </r>
  <r>
    <n v="655"/>
    <s v="02095-426788879"/>
    <n v="10216423"/>
    <x v="22"/>
    <d v="2025-09-02T12:16:24"/>
    <n v="94"/>
    <n v="11"/>
    <n v="0"/>
    <n v="0"/>
    <n v="22.867000000000001"/>
    <n v="0"/>
    <n v="60.134"/>
  </r>
  <r>
    <n v="656"/>
    <s v="02095-427059284"/>
    <n v="10292422"/>
    <x v="19"/>
    <d v="2025-09-02T12:09:44"/>
    <n v="22"/>
    <n v="5.5"/>
    <n v="0"/>
    <n v="0"/>
    <n v="4.3810000000000002"/>
    <n v="0"/>
    <n v="12.119"/>
  </r>
  <r>
    <n v="657"/>
    <s v="02095-427350501"/>
    <n v="10225871"/>
    <x v="20"/>
    <d v="2025-09-02T12:03:49"/>
    <n v="58"/>
    <n v="11"/>
    <n v="0"/>
    <n v="0"/>
    <n v="12.478999999999999"/>
    <n v="0"/>
    <n v="34.521999999999998"/>
  </r>
  <r>
    <n v="658"/>
    <s v="02095-427571090"/>
    <n v="10235658"/>
    <x v="10"/>
    <d v="2025-09-02T12:04:22"/>
    <n v="29"/>
    <n v="5"/>
    <n v="0"/>
    <n v="0"/>
    <n v="6.3719999999999999"/>
    <n v="0"/>
    <n v="17.628"/>
  </r>
  <r>
    <n v="659"/>
    <s v="02095-427745436"/>
    <n v="10298824"/>
    <x v="17"/>
    <d v="2025-09-02T12:22:20"/>
    <n v="22"/>
    <n v="5.5"/>
    <n v="0"/>
    <n v="0"/>
    <n v="4.3810000000000002"/>
    <n v="0"/>
    <n v="12.119"/>
  </r>
  <r>
    <n v="660"/>
    <s v="02095-428392853"/>
    <n v="10354882"/>
    <x v="38"/>
    <d v="2025-09-02T12:00:53"/>
    <n v="44"/>
    <n v="0"/>
    <n v="0"/>
    <n v="0"/>
    <n v="10.802"/>
    <n v="0"/>
    <n v="33.198"/>
  </r>
  <r>
    <n v="661"/>
    <s v="02095-428411535"/>
    <n v="10225902"/>
    <x v="6"/>
    <d v="2025-09-02T12:10:26"/>
    <n v="95"/>
    <n v="0"/>
    <n v="0"/>
    <n v="0"/>
    <n v="25.222999999999999"/>
    <n v="0"/>
    <n v="69.778000000000006"/>
  </r>
  <r>
    <n v="662"/>
    <s v="02095-428446858"/>
    <n v="10321439"/>
    <x v="39"/>
    <d v="2025-09-02T12:14:49"/>
    <n v="58"/>
    <n v="10"/>
    <n v="0"/>
    <n v="0"/>
    <n v="12.744"/>
    <n v="0"/>
    <n v="35.256"/>
  </r>
  <r>
    <n v="663"/>
    <s v="02095-428464853"/>
    <n v="10225902"/>
    <x v="6"/>
    <d v="2025-09-02T12:46:28"/>
    <n v="152"/>
    <n v="39.5"/>
    <n v="0"/>
    <n v="0"/>
    <n v="29.869"/>
    <n v="0"/>
    <n v="82.631"/>
  </r>
  <r>
    <n v="664"/>
    <s v="02095-428749943"/>
    <n v="10350108"/>
    <x v="3"/>
    <d v="2025-09-02T13:27:52"/>
    <n v="29"/>
    <n v="5"/>
    <n v="0"/>
    <n v="0"/>
    <n v="6.3719999999999999"/>
    <n v="0"/>
    <n v="17.628"/>
  </r>
  <r>
    <n v="665"/>
    <s v="02095-429688224"/>
    <n v="10354891"/>
    <x v="13"/>
    <d v="2025-09-02T12:11:42"/>
    <n v="79"/>
    <n v="11"/>
    <n v="0"/>
    <n v="0"/>
    <n v="18.053999999999998"/>
    <n v="0"/>
    <n v="49.945999999999998"/>
  </r>
  <r>
    <n v="666"/>
    <s v="02095-430895697"/>
    <n v="10285817"/>
    <x v="36"/>
    <d v="2025-09-02T12:07:47"/>
    <n v="72"/>
    <n v="11"/>
    <n v="0"/>
    <n v="0"/>
    <n v="16.196000000000002"/>
    <n v="0"/>
    <n v="44.805"/>
  </r>
  <r>
    <n v="667"/>
    <s v="02095-430955379"/>
    <n v="10358016"/>
    <x v="16"/>
    <d v="2025-09-02T12:08:27"/>
    <n v="29"/>
    <n v="7.25"/>
    <n v="0"/>
    <n v="0"/>
    <n v="5.7750000000000004"/>
    <n v="0"/>
    <n v="15.975"/>
  </r>
  <r>
    <n v="668"/>
    <s v="02095-431834634"/>
    <n v="10287867"/>
    <x v="33"/>
    <d v="2025-09-02T12:34:07"/>
    <n v="191"/>
    <n v="56"/>
    <n v="0"/>
    <n v="0"/>
    <n v="35.843000000000004"/>
    <n v="0"/>
    <n v="99.158000000000001"/>
  </r>
  <r>
    <n v="669"/>
    <s v="02095-432154632"/>
    <n v="10324687"/>
    <x v="18"/>
    <d v="2025-09-02T12:39:34"/>
    <n v="152"/>
    <n v="22"/>
    <n v="0"/>
    <n v="0"/>
    <n v="34.515000000000001"/>
    <n v="0"/>
    <n v="95.484999999999999"/>
  </r>
  <r>
    <n v="670"/>
    <s v="02095-432181752"/>
    <n v="10230171"/>
    <x v="37"/>
    <d v="2025-09-02T12:45:42"/>
    <n v="58"/>
    <n v="11"/>
    <n v="0"/>
    <n v="0"/>
    <n v="12.478999999999999"/>
    <n v="0"/>
    <n v="34.521999999999998"/>
  </r>
  <r>
    <n v="671"/>
    <s v="02095-432543253"/>
    <n v="10287840"/>
    <x v="8"/>
    <d v="2025-09-02T12:11:00"/>
    <n v="116"/>
    <n v="0"/>
    <n v="0"/>
    <n v="0"/>
    <n v="30.797999999999998"/>
    <n v="0"/>
    <n v="85.201999999999998"/>
  </r>
  <r>
    <n v="672"/>
    <s v="02095-432566942"/>
    <n v="10235663"/>
    <x v="2"/>
    <d v="2025-09-02T12:07:44"/>
    <n v="51"/>
    <n v="11"/>
    <n v="0"/>
    <n v="0"/>
    <n v="10.62"/>
    <n v="0"/>
    <n v="29.38"/>
  </r>
  <r>
    <n v="673"/>
    <s v="02095-433583898"/>
    <n v="10230814"/>
    <x v="15"/>
    <d v="2025-09-02T12:28:48"/>
    <n v="112"/>
    <n v="11"/>
    <n v="0"/>
    <n v="0"/>
    <n v="26.815999999999999"/>
    <n v="0"/>
    <n v="74.185000000000002"/>
  </r>
  <r>
    <n v="674"/>
    <s v="02095-433834428"/>
    <n v="10235663"/>
    <x v="2"/>
    <d v="2025-09-02T12:15:46"/>
    <n v="95"/>
    <n v="0"/>
    <n v="0"/>
    <n v="0"/>
    <n v="25.222999999999999"/>
    <n v="0"/>
    <n v="69.778000000000006"/>
  </r>
  <r>
    <n v="675"/>
    <s v="02095-434122302"/>
    <n v="10284115"/>
    <x v="25"/>
    <d v="2025-09-02T12:53:26"/>
    <n v="153"/>
    <n v="22"/>
    <n v="0"/>
    <n v="0"/>
    <n v="34.780999999999999"/>
    <n v="0"/>
    <n v="96.22"/>
  </r>
  <r>
    <n v="676"/>
    <s v="02095-434509031"/>
    <n v="10230171"/>
    <x v="37"/>
    <d v="2025-09-02T12:27:44"/>
    <n v="155"/>
    <n v="39.5"/>
    <n v="0"/>
    <n v="0"/>
    <n v="30.664999999999999"/>
    <n v="0"/>
    <n v="84.834999999999994"/>
  </r>
  <r>
    <n v="677"/>
    <s v="02095-435008594"/>
    <n v="10284115"/>
    <x v="25"/>
    <d v="2025-09-02T12:33:32"/>
    <n v="58"/>
    <n v="11"/>
    <n v="0"/>
    <n v="0"/>
    <n v="12.478999999999999"/>
    <n v="0"/>
    <n v="34.521999999999998"/>
  </r>
  <r>
    <n v="678"/>
    <s v="02095-435028101"/>
    <n v="10225888"/>
    <x v="5"/>
    <d v="2025-09-02T12:15:36"/>
    <n v="65"/>
    <n v="11"/>
    <n v="0"/>
    <n v="0"/>
    <n v="14.337"/>
    <n v="0"/>
    <n v="39.662999999999997"/>
  </r>
  <r>
    <n v="679"/>
    <s v="02095-435453634"/>
    <n v="10219545"/>
    <x v="0"/>
    <d v="2025-09-02T12:18:31"/>
    <n v="58"/>
    <n v="11"/>
    <n v="0"/>
    <n v="0"/>
    <n v="12.478999999999999"/>
    <n v="0"/>
    <n v="34.521999999999998"/>
  </r>
  <r>
    <n v="680"/>
    <s v="02095-435491765"/>
    <n v="10285817"/>
    <x v="36"/>
    <d v="2025-09-02T12:21:55"/>
    <n v="50"/>
    <n v="10"/>
    <n v="0"/>
    <n v="0"/>
    <n v="10.62"/>
    <n v="0"/>
    <n v="29.38"/>
  </r>
  <r>
    <n v="681"/>
    <s v="02095-436804510"/>
    <n v="10225902"/>
    <x v="6"/>
    <d v="2025-09-02T12:48:03"/>
    <n v="116"/>
    <n v="11"/>
    <n v="0"/>
    <n v="0"/>
    <n v="27.878"/>
    <n v="0"/>
    <n v="77.123000000000005"/>
  </r>
  <r>
    <n v="682"/>
    <s v="02095-437328352"/>
    <n v="10292422"/>
    <x v="19"/>
    <d v="2025-09-02T12:23:27"/>
    <n v="29"/>
    <n v="7.25"/>
    <n v="0"/>
    <n v="0"/>
    <n v="5.7750000000000004"/>
    <n v="0"/>
    <n v="15.975"/>
  </r>
  <r>
    <n v="683"/>
    <s v="02095-437412656"/>
    <n v="10216423"/>
    <x v="22"/>
    <d v="2025-09-02T12:41:02"/>
    <n v="115"/>
    <n v="0"/>
    <n v="0"/>
    <n v="0"/>
    <n v="31.683"/>
    <n v="0"/>
    <n v="83.317999999999998"/>
  </r>
  <r>
    <n v="684"/>
    <s v="02095-437443362"/>
    <n v="10225888"/>
    <x v="5"/>
    <d v="2025-09-02T12:27:31"/>
    <n v="109"/>
    <n v="0"/>
    <n v="0"/>
    <n v="0"/>
    <n v="28.94"/>
    <n v="0"/>
    <n v="80.061000000000007"/>
  </r>
  <r>
    <n v="685"/>
    <s v="02095-438180176"/>
    <n v="10232123"/>
    <x v="12"/>
    <d v="2025-09-02T12:37:06"/>
    <n v="54"/>
    <n v="11"/>
    <n v="0"/>
    <n v="0"/>
    <n v="11.417"/>
    <n v="0"/>
    <n v="31.584"/>
  </r>
  <r>
    <n v="686"/>
    <s v="02095-438218196"/>
    <n v="10225902"/>
    <x v="6"/>
    <d v="2025-09-02T12:38:55"/>
    <n v="58"/>
    <n v="11"/>
    <n v="0"/>
    <n v="0"/>
    <n v="12.478999999999999"/>
    <n v="0"/>
    <n v="34.521999999999998"/>
  </r>
  <r>
    <n v="687"/>
    <s v="02095-438306336"/>
    <n v="10216423"/>
    <x v="22"/>
    <d v="2025-09-02T12:24:52"/>
    <n v="58"/>
    <n v="11"/>
    <n v="0"/>
    <n v="0"/>
    <n v="12.949"/>
    <n v="0"/>
    <n v="34.052"/>
  </r>
  <r>
    <n v="688"/>
    <s v="02095-438462777"/>
    <n v="10225898"/>
    <x v="23"/>
    <d v="2025-09-02T12:23:46"/>
    <n v="29"/>
    <n v="5"/>
    <n v="0"/>
    <n v="0"/>
    <n v="6.3719999999999999"/>
    <n v="0"/>
    <n v="17.628"/>
  </r>
  <r>
    <n v="689"/>
    <s v="02095-438578273"/>
    <n v="10354891"/>
    <x v="13"/>
    <d v="2025-09-02T12:24:17"/>
    <n v="50"/>
    <n v="11"/>
    <n v="0"/>
    <n v="0"/>
    <n v="10.355"/>
    <n v="0"/>
    <n v="28.646000000000001"/>
  </r>
  <r>
    <n v="690"/>
    <s v="02095-439604335"/>
    <n v="10225898"/>
    <x v="23"/>
    <d v="2025-09-02T12:31:21"/>
    <n v="167"/>
    <n v="48"/>
    <n v="0"/>
    <n v="0"/>
    <n v="31.594999999999999"/>
    <n v="0"/>
    <n v="87.406000000000006"/>
  </r>
  <r>
    <n v="691"/>
    <s v="02095-439813863"/>
    <n v="10321437"/>
    <x v="44"/>
    <d v="2025-09-02T12:20:42"/>
    <n v="239"/>
    <n v="54"/>
    <n v="0"/>
    <n v="0"/>
    <n v="49.118000000000002"/>
    <n v="0"/>
    <n v="135.88300000000001"/>
  </r>
  <r>
    <n v="692"/>
    <s v="02095-439934185"/>
    <n v="10232123"/>
    <x v="12"/>
    <d v="2025-09-02T12:57:03"/>
    <n v="166"/>
    <n v="48"/>
    <n v="0"/>
    <n v="0"/>
    <n v="31.329000000000001"/>
    <n v="0"/>
    <n v="86.671000000000006"/>
  </r>
  <r>
    <n v="693"/>
    <s v="02095-440358617"/>
    <n v="10233716"/>
    <x v="28"/>
    <d v="2025-09-02T12:30:54"/>
    <n v="252"/>
    <n v="54"/>
    <n v="0"/>
    <n v="0"/>
    <n v="52.569000000000003"/>
    <n v="0"/>
    <n v="145.43100000000001"/>
  </r>
  <r>
    <n v="694"/>
    <s v="02095-440496889"/>
    <n v="10354882"/>
    <x v="38"/>
    <d v="2025-09-02T12:29:58"/>
    <n v="75"/>
    <n v="0"/>
    <n v="0"/>
    <n v="0"/>
    <n v="18.413"/>
    <n v="0"/>
    <n v="56.588000000000001"/>
  </r>
  <r>
    <n v="695"/>
    <s v="02095-441093944"/>
    <n v="10284115"/>
    <x v="25"/>
    <d v="2025-09-02T12:47:02"/>
    <n v="29"/>
    <n v="5"/>
    <n v="0"/>
    <n v="0"/>
    <n v="6.3719999999999999"/>
    <n v="0"/>
    <n v="17.628"/>
  </r>
  <r>
    <n v="696"/>
    <s v="02095-441586512"/>
    <n v="10307386"/>
    <x v="31"/>
    <d v="2025-09-02T12:38:57"/>
    <n v="94"/>
    <n v="11"/>
    <n v="0"/>
    <n v="0"/>
    <n v="22.036999999999999"/>
    <n v="0"/>
    <n v="60.963999999999999"/>
  </r>
  <r>
    <n v="697"/>
    <s v="02095-441667845"/>
    <n v="10330437"/>
    <x v="42"/>
    <d v="2025-09-02T12:38:46"/>
    <n v="54"/>
    <n v="11"/>
    <n v="0"/>
    <n v="0"/>
    <n v="11.417"/>
    <n v="0"/>
    <n v="31.584"/>
  </r>
  <r>
    <n v="698"/>
    <s v="02095-442682834"/>
    <n v="10225885"/>
    <x v="30"/>
    <d v="2025-09-02T13:14:05"/>
    <n v="80"/>
    <n v="11"/>
    <n v="0"/>
    <n v="0"/>
    <n v="18.32"/>
    <n v="0"/>
    <n v="50.680999999999997"/>
  </r>
  <r>
    <n v="699"/>
    <s v="02095-442725567"/>
    <n v="10296675"/>
    <x v="14"/>
    <d v="2025-09-02T12:49:48"/>
    <n v="76"/>
    <n v="11"/>
    <n v="0"/>
    <n v="0"/>
    <n v="17.257999999999999"/>
    <n v="0"/>
    <n v="47.743000000000002"/>
  </r>
  <r>
    <n v="700"/>
    <s v="02095-442815864"/>
    <n v="10284115"/>
    <x v="25"/>
    <d v="2025-09-02T12:37:06"/>
    <n v="58"/>
    <n v="11"/>
    <n v="0"/>
    <n v="0"/>
    <n v="12.478999999999999"/>
    <n v="0"/>
    <n v="34.521999999999998"/>
  </r>
  <r>
    <n v="701"/>
    <s v="02095-442913569"/>
    <n v="10225888"/>
    <x v="5"/>
    <d v="2025-09-02T12:35:51"/>
    <n v="22"/>
    <n v="5"/>
    <n v="0"/>
    <n v="0"/>
    <n v="4.5140000000000002"/>
    <n v="0"/>
    <n v="12.487"/>
  </r>
  <r>
    <n v="702"/>
    <s v="02095-443066524"/>
    <n v="10324687"/>
    <x v="18"/>
    <d v="2025-09-02T12:53:58"/>
    <n v="51"/>
    <n v="0"/>
    <n v="0"/>
    <n v="0"/>
    <n v="13.541"/>
    <n v="0"/>
    <n v="37.46"/>
  </r>
  <r>
    <n v="703"/>
    <s v="02095-443300018"/>
    <n v="10225871"/>
    <x v="20"/>
    <d v="2025-09-02T12:45:10"/>
    <n v="72"/>
    <n v="11"/>
    <n v="0"/>
    <n v="0"/>
    <n v="16.196000000000002"/>
    <n v="0"/>
    <n v="44.805"/>
  </r>
  <r>
    <n v="704"/>
    <s v="02095-443837689"/>
    <n v="10321523"/>
    <x v="4"/>
    <d v="2025-09-02T13:07:17"/>
    <n v="65"/>
    <n v="0"/>
    <n v="0"/>
    <n v="0"/>
    <n v="17.257999999999999"/>
    <n v="0"/>
    <n v="47.743000000000002"/>
  </r>
  <r>
    <n v="705"/>
    <s v="02095-443926648"/>
    <n v="10219545"/>
    <x v="0"/>
    <d v="2025-09-02T12:39:45"/>
    <n v="58"/>
    <n v="0"/>
    <n v="0"/>
    <n v="0"/>
    <n v="15.398999999999999"/>
    <n v="0"/>
    <n v="42.600999999999999"/>
  </r>
  <r>
    <n v="706"/>
    <s v="02095-444218542"/>
    <n v="10292422"/>
    <x v="19"/>
    <d v="2025-09-02T12:40:12"/>
    <n v="29"/>
    <n v="5"/>
    <n v="0"/>
    <n v="0"/>
    <n v="6.3719999999999999"/>
    <n v="0"/>
    <n v="17.628"/>
  </r>
  <r>
    <n v="707"/>
    <s v="02095-444582181"/>
    <n v="10326235"/>
    <x v="41"/>
    <d v="2025-09-02T13:07:10"/>
    <n v="87"/>
    <n v="0"/>
    <n v="0"/>
    <n v="0"/>
    <n v="23.099"/>
    <n v="0"/>
    <n v="63.902000000000001"/>
  </r>
  <r>
    <n v="708"/>
    <s v="02095-444909948"/>
    <n v="10216423"/>
    <x v="22"/>
    <d v="2025-09-02T12:32:20"/>
    <n v="83"/>
    <n v="11"/>
    <n v="0"/>
    <n v="0"/>
    <n v="19.835999999999999"/>
    <n v="0"/>
    <n v="52.164000000000001"/>
  </r>
  <r>
    <n v="709"/>
    <s v="02095-444975170"/>
    <n v="10235659"/>
    <x v="7"/>
    <d v="2025-09-02T12:51:33"/>
    <n v="29"/>
    <n v="5"/>
    <n v="0"/>
    <n v="0"/>
    <n v="6.3719999999999999"/>
    <n v="0"/>
    <n v="17.628"/>
  </r>
  <r>
    <n v="710"/>
    <s v="02095-445020649"/>
    <n v="10230793"/>
    <x v="29"/>
    <d v="2025-09-02T12:39:38"/>
    <n v="58"/>
    <n v="11"/>
    <n v="0"/>
    <n v="0"/>
    <n v="12.478999999999999"/>
    <n v="0"/>
    <n v="34.521999999999998"/>
  </r>
  <r>
    <n v="711"/>
    <s v="02095-445037620"/>
    <n v="10225871"/>
    <x v="20"/>
    <d v="2025-09-02T12:56:47"/>
    <n v="54"/>
    <n v="11"/>
    <n v="0"/>
    <n v="0"/>
    <n v="11.417"/>
    <n v="0"/>
    <n v="31.584"/>
  </r>
  <r>
    <n v="712"/>
    <s v="02095-445286647"/>
    <n v="10235659"/>
    <x v="7"/>
    <d v="2025-09-02T13:04:47"/>
    <n v="83"/>
    <n v="11"/>
    <n v="0"/>
    <n v="0"/>
    <n v="19.116"/>
    <n v="0"/>
    <n v="52.884"/>
  </r>
  <r>
    <n v="713"/>
    <s v="02095-445530415"/>
    <n v="10340098"/>
    <x v="35"/>
    <d v="2025-09-02T12:32:19"/>
    <n v="54"/>
    <n v="11"/>
    <n v="0"/>
    <n v="0"/>
    <n v="11.417"/>
    <n v="0"/>
    <n v="31.584"/>
  </r>
  <r>
    <n v="714"/>
    <s v="02095-445790910"/>
    <n v="10225902"/>
    <x v="6"/>
    <d v="2025-09-02T12:41:21"/>
    <n v="83"/>
    <n v="11"/>
    <n v="0"/>
    <n v="0"/>
    <n v="19.116"/>
    <n v="0"/>
    <n v="52.884"/>
  </r>
  <r>
    <n v="715"/>
    <s v="02095-445886431"/>
    <n v="10225898"/>
    <x v="23"/>
    <d v="2025-09-02T12:43:13"/>
    <n v="72"/>
    <n v="0"/>
    <n v="0"/>
    <n v="0"/>
    <n v="19.116"/>
    <n v="0"/>
    <n v="52.884"/>
  </r>
  <r>
    <n v="716"/>
    <s v="02095-445989468"/>
    <n v="10230793"/>
    <x v="29"/>
    <d v="2025-09-02T12:56:49"/>
    <n v="29"/>
    <n v="5"/>
    <n v="0"/>
    <n v="0"/>
    <n v="6.3719999999999999"/>
    <n v="0"/>
    <n v="17.628"/>
  </r>
  <r>
    <n v="717"/>
    <s v="02095-446098975"/>
    <n v="10219545"/>
    <x v="0"/>
    <d v="2025-09-02T12:32:04"/>
    <n v="58"/>
    <n v="11"/>
    <n v="0"/>
    <n v="0"/>
    <n v="12.478999999999999"/>
    <n v="0"/>
    <n v="34.521999999999998"/>
  </r>
  <r>
    <n v="718"/>
    <s v="02095-446215632"/>
    <n v="10225888"/>
    <x v="5"/>
    <d v="2025-09-02T12:51:34"/>
    <n v="83"/>
    <n v="11"/>
    <n v="0"/>
    <n v="0"/>
    <n v="19.116"/>
    <n v="0"/>
    <n v="52.884"/>
  </r>
  <r>
    <n v="719"/>
    <s v="02095-446760230"/>
    <n v="10358040"/>
    <x v="43"/>
    <d v="2025-09-02T12:36:23"/>
    <n v="30"/>
    <n v="7.5"/>
    <n v="0"/>
    <n v="0"/>
    <n v="5.9740000000000002"/>
    <n v="0"/>
    <n v="16.526"/>
  </r>
  <r>
    <n v="720"/>
    <s v="02095-446822518"/>
    <n v="10299524"/>
    <x v="24"/>
    <d v="2025-09-02T12:44:55"/>
    <n v="22"/>
    <n v="5.5"/>
    <n v="0"/>
    <n v="0"/>
    <n v="4.3810000000000002"/>
    <n v="0"/>
    <n v="12.119"/>
  </r>
  <r>
    <n v="721"/>
    <s v="02095-447328529"/>
    <n v="10230171"/>
    <x v="37"/>
    <d v="2025-09-02T12:35:03"/>
    <n v="58"/>
    <n v="11"/>
    <n v="0"/>
    <n v="0"/>
    <n v="12.478999999999999"/>
    <n v="0"/>
    <n v="34.521999999999998"/>
  </r>
  <r>
    <n v="722"/>
    <s v="02095-447607378"/>
    <n v="10225898"/>
    <x v="23"/>
    <d v="2025-09-02T12:59:51"/>
    <n v="73"/>
    <n v="0"/>
    <n v="0"/>
    <n v="0"/>
    <n v="19.382000000000001"/>
    <n v="0"/>
    <n v="53.619"/>
  </r>
  <r>
    <n v="723"/>
    <s v="02095-447920712"/>
    <n v="10321523"/>
    <x v="4"/>
    <d v="2025-09-02T13:21:17"/>
    <n v="58"/>
    <n v="11"/>
    <n v="0"/>
    <n v="0"/>
    <n v="12.478999999999999"/>
    <n v="0"/>
    <n v="34.521999999999998"/>
  </r>
  <r>
    <n v="724"/>
    <s v="02095-448398923"/>
    <n v="10219545"/>
    <x v="0"/>
    <d v="2025-09-02T13:03:31"/>
    <n v="110"/>
    <n v="0"/>
    <n v="0"/>
    <n v="0"/>
    <n v="29.204999999999998"/>
    <n v="0"/>
    <n v="80.795000000000002"/>
  </r>
  <r>
    <n v="725"/>
    <s v="02095-448633204"/>
    <n v="10321523"/>
    <x v="4"/>
    <d v="2025-09-02T13:14:34"/>
    <n v="66"/>
    <n v="0"/>
    <n v="0"/>
    <n v="0"/>
    <n v="17.523"/>
    <n v="0"/>
    <n v="48.476999999999997"/>
  </r>
  <r>
    <n v="726"/>
    <s v="02095-449353475"/>
    <n v="10242271"/>
    <x v="11"/>
    <d v="2025-09-02T12:43:21"/>
    <n v="66"/>
    <n v="11"/>
    <n v="0"/>
    <n v="0"/>
    <n v="14.603"/>
    <n v="0"/>
    <n v="40.398000000000003"/>
  </r>
  <r>
    <n v="727"/>
    <s v="02095-452310104"/>
    <n v="10219545"/>
    <x v="0"/>
    <d v="2025-09-02T13:13:54"/>
    <n v="83"/>
    <n v="11"/>
    <n v="0"/>
    <n v="0"/>
    <n v="19.116"/>
    <n v="0"/>
    <n v="52.884"/>
  </r>
  <r>
    <n v="728"/>
    <s v="02095-452536590"/>
    <n v="10230171"/>
    <x v="37"/>
    <d v="2025-09-02T12:40:40"/>
    <n v="83"/>
    <n v="11"/>
    <n v="0"/>
    <n v="0"/>
    <n v="19.116"/>
    <n v="0"/>
    <n v="52.884"/>
  </r>
  <r>
    <n v="729"/>
    <s v="02095-452779945"/>
    <n v="10242271"/>
    <x v="11"/>
    <d v="2025-09-02T12:47:03"/>
    <n v="36"/>
    <n v="5"/>
    <n v="0"/>
    <n v="0"/>
    <n v="8.2309999999999999"/>
    <n v="0"/>
    <n v="22.77"/>
  </r>
  <r>
    <n v="730"/>
    <s v="02095-453120146"/>
    <n v="10292422"/>
    <x v="19"/>
    <d v="2025-09-02T12:45:58"/>
    <n v="29"/>
    <n v="7.25"/>
    <n v="0"/>
    <n v="0"/>
    <n v="5.7750000000000004"/>
    <n v="0"/>
    <n v="15.975"/>
  </r>
  <r>
    <n v="731"/>
    <s v="02095-453622610"/>
    <n v="10287867"/>
    <x v="33"/>
    <d v="2025-09-02T13:05:07"/>
    <n v="160"/>
    <n v="30"/>
    <n v="0"/>
    <n v="0"/>
    <n v="34.515000000000001"/>
    <n v="0"/>
    <n v="95.484999999999999"/>
  </r>
  <r>
    <n v="732"/>
    <s v="02095-454230750"/>
    <n v="10230814"/>
    <x v="15"/>
    <d v="2025-09-02T13:00:46"/>
    <n v="58"/>
    <n v="0"/>
    <n v="0"/>
    <n v="0"/>
    <n v="15.398999999999999"/>
    <n v="0"/>
    <n v="42.600999999999999"/>
  </r>
  <r>
    <n v="733"/>
    <s v="02095-454307527"/>
    <n v="10225888"/>
    <x v="5"/>
    <d v="2025-09-02T13:12:22"/>
    <n v="83"/>
    <n v="11"/>
    <n v="0"/>
    <n v="0"/>
    <n v="19.116"/>
    <n v="0"/>
    <n v="52.884"/>
  </r>
  <r>
    <n v="734"/>
    <s v="02095-455048301"/>
    <n v="10225895"/>
    <x v="1"/>
    <d v="2025-09-02T12:54:37"/>
    <n v="47"/>
    <n v="0"/>
    <n v="0"/>
    <n v="0"/>
    <n v="12.478999999999999"/>
    <n v="0"/>
    <n v="34.521999999999998"/>
  </r>
  <r>
    <n v="735"/>
    <s v="02095-455286440"/>
    <n v="10225902"/>
    <x v="6"/>
    <d v="2025-09-02T13:15:22"/>
    <n v="58"/>
    <n v="11"/>
    <n v="0"/>
    <n v="0"/>
    <n v="12.478999999999999"/>
    <n v="0"/>
    <n v="34.521999999999998"/>
  </r>
  <r>
    <n v="736"/>
    <s v="02095-455427552"/>
    <n v="10358016"/>
    <x v="16"/>
    <d v="2025-09-02T12:54:09"/>
    <n v="44"/>
    <n v="10"/>
    <n v="0"/>
    <n v="0"/>
    <n v="9.0269999999999992"/>
    <n v="0"/>
    <n v="24.972999999999999"/>
  </r>
  <r>
    <n v="737"/>
    <s v="02095-455676545"/>
    <n v="10230171"/>
    <x v="37"/>
    <d v="2025-09-02T12:57:45"/>
    <n v="58"/>
    <n v="0"/>
    <n v="0"/>
    <n v="0"/>
    <n v="15.398999999999999"/>
    <n v="0"/>
    <n v="42.600999999999999"/>
  </r>
  <r>
    <n v="738"/>
    <s v="02095-456926518"/>
    <n v="10292422"/>
    <x v="19"/>
    <d v="2025-09-02T12:50:41"/>
    <n v="22"/>
    <n v="5.5"/>
    <n v="0"/>
    <n v="0"/>
    <n v="4.3810000000000002"/>
    <n v="0"/>
    <n v="12.119"/>
  </r>
  <r>
    <n v="739"/>
    <s v="02095-457736799"/>
    <n v="10232123"/>
    <x v="12"/>
    <d v="2025-09-02T12:53:55"/>
    <n v="51"/>
    <n v="11"/>
    <n v="0"/>
    <n v="0"/>
    <n v="10.62"/>
    <n v="0"/>
    <n v="29.38"/>
  </r>
  <r>
    <n v="740"/>
    <s v="02095-458244321"/>
    <n v="10235663"/>
    <x v="2"/>
    <d v="2025-09-02T12:58:10"/>
    <n v="80"/>
    <n v="10"/>
    <n v="0"/>
    <n v="0"/>
    <n v="18.585000000000001"/>
    <n v="0"/>
    <n v="51.414999999999999"/>
  </r>
  <r>
    <n v="741"/>
    <s v="02095-459135319"/>
    <n v="10225898"/>
    <x v="23"/>
    <d v="2025-09-02T13:12:53"/>
    <n v="110"/>
    <n v="0"/>
    <n v="0"/>
    <n v="0"/>
    <n v="29.204999999999998"/>
    <n v="0"/>
    <n v="80.795000000000002"/>
  </r>
  <r>
    <n v="742"/>
    <s v="02095-459152560"/>
    <n v="10230171"/>
    <x v="37"/>
    <d v="2025-09-02T12:54:34"/>
    <n v="87"/>
    <n v="11"/>
    <n v="0"/>
    <n v="0"/>
    <n v="20.178000000000001"/>
    <n v="0"/>
    <n v="55.822000000000003"/>
  </r>
  <r>
    <n v="743"/>
    <s v="02095-459392285"/>
    <n v="10235663"/>
    <x v="2"/>
    <d v="2025-09-02T13:11:10"/>
    <n v="29"/>
    <n v="7.25"/>
    <n v="0"/>
    <n v="0"/>
    <n v="5.7750000000000004"/>
    <n v="0"/>
    <n v="15.975"/>
  </r>
  <r>
    <n v="744"/>
    <s v="02095-459670867"/>
    <n v="10321523"/>
    <x v="4"/>
    <d v="2025-09-02T13:26:26"/>
    <n v="51"/>
    <n v="11"/>
    <n v="0"/>
    <n v="0"/>
    <n v="10.62"/>
    <n v="0"/>
    <n v="29.38"/>
  </r>
  <r>
    <n v="745"/>
    <s v="02095-460250781"/>
    <n v="10219545"/>
    <x v="0"/>
    <d v="2025-09-02T13:19:28"/>
    <n v="58"/>
    <n v="11"/>
    <n v="0"/>
    <n v="0"/>
    <n v="12.478999999999999"/>
    <n v="0"/>
    <n v="34.521999999999998"/>
  </r>
  <r>
    <n v="746"/>
    <s v="02095-460342258"/>
    <n v="10225898"/>
    <x v="23"/>
    <d v="2025-09-02T13:16:09"/>
    <n v="167"/>
    <n v="48"/>
    <n v="0"/>
    <n v="0"/>
    <n v="31.594999999999999"/>
    <n v="0"/>
    <n v="87.406000000000006"/>
  </r>
  <r>
    <n v="747"/>
    <s v="02095-461164918"/>
    <n v="10230817"/>
    <x v="32"/>
    <d v="2025-09-02T13:03:27"/>
    <n v="80"/>
    <n v="11"/>
    <n v="0"/>
    <n v="0"/>
    <n v="18.32"/>
    <n v="0"/>
    <n v="50.680999999999997"/>
  </r>
  <r>
    <n v="748"/>
    <s v="02095-461301679"/>
    <n v="10287840"/>
    <x v="8"/>
    <d v="2025-09-02T12:56:17"/>
    <n v="58"/>
    <n v="10"/>
    <n v="0"/>
    <n v="0"/>
    <n v="12.744"/>
    <n v="0"/>
    <n v="35.256"/>
  </r>
  <r>
    <n v="749"/>
    <s v="02095-461578287"/>
    <n v="10225898"/>
    <x v="23"/>
    <d v="2025-09-02T13:08:56"/>
    <n v="54"/>
    <n v="11"/>
    <n v="0"/>
    <n v="0"/>
    <n v="11.417"/>
    <n v="0"/>
    <n v="31.584"/>
  </r>
  <r>
    <n v="750"/>
    <s v="02095-461842414"/>
    <n v="10232123"/>
    <x v="12"/>
    <d v="2025-09-02T13:14:29"/>
    <n v="156"/>
    <n v="39.5"/>
    <n v="0"/>
    <n v="0"/>
    <n v="30.931000000000001"/>
    <n v="0"/>
    <n v="85.569000000000003"/>
  </r>
  <r>
    <n v="751"/>
    <s v="02095-462580367"/>
    <n v="10225902"/>
    <x v="6"/>
    <d v="2025-09-02T13:42:52"/>
    <n v="167"/>
    <n v="48"/>
    <n v="0"/>
    <n v="0"/>
    <n v="31.594999999999999"/>
    <n v="0"/>
    <n v="87.406000000000006"/>
  </r>
  <r>
    <n v="752"/>
    <s v="02095-462590773"/>
    <n v="10230171"/>
    <x v="37"/>
    <d v="2025-09-02T13:11:27"/>
    <n v="112"/>
    <n v="11"/>
    <n v="0"/>
    <n v="0"/>
    <n v="26.815999999999999"/>
    <n v="0"/>
    <n v="74.185000000000002"/>
  </r>
  <r>
    <n v="753"/>
    <s v="02095-463075158"/>
    <n v="10225902"/>
    <x v="6"/>
    <d v="2025-09-02T13:24:34"/>
    <n v="51"/>
    <n v="11"/>
    <n v="0"/>
    <n v="0"/>
    <n v="10.62"/>
    <n v="0"/>
    <n v="29.38"/>
  </r>
  <r>
    <n v="754"/>
    <s v="02095-463288741"/>
    <n v="10225902"/>
    <x v="6"/>
    <d v="2025-09-02T13:36:50"/>
    <n v="282"/>
    <n v="22"/>
    <n v="0"/>
    <n v="0"/>
    <n v="69.03"/>
    <n v="0"/>
    <n v="190.97"/>
  </r>
  <r>
    <n v="755"/>
    <s v="02095-464105936"/>
    <n v="10225895"/>
    <x v="1"/>
    <d v="2025-09-02T13:00:56"/>
    <n v="54"/>
    <n v="11"/>
    <n v="0"/>
    <n v="0"/>
    <n v="11.417"/>
    <n v="0"/>
    <n v="31.584"/>
  </r>
  <r>
    <n v="756"/>
    <s v="02095-464680107"/>
    <n v="10299524"/>
    <x v="24"/>
    <d v="2025-09-02T13:16:31"/>
    <n v="29"/>
    <n v="7.25"/>
    <n v="0"/>
    <n v="0"/>
    <n v="5.7750000000000004"/>
    <n v="0"/>
    <n v="15.975"/>
  </r>
  <r>
    <n v="757"/>
    <s v="02095-464714329"/>
    <n v="10321437"/>
    <x v="44"/>
    <d v="2025-09-02T13:14:32"/>
    <n v="58"/>
    <n v="11"/>
    <n v="0"/>
    <n v="0"/>
    <n v="12.478999999999999"/>
    <n v="0"/>
    <n v="34.521999999999998"/>
  </r>
  <r>
    <n v="758"/>
    <s v="02095-465385717"/>
    <n v="10219545"/>
    <x v="0"/>
    <d v="2025-09-02T13:09:02"/>
    <n v="54"/>
    <n v="11"/>
    <n v="0"/>
    <n v="0"/>
    <n v="11.417"/>
    <n v="0"/>
    <n v="31.584"/>
  </r>
  <r>
    <n v="759"/>
    <s v="02095-465489301"/>
    <n v="10321523"/>
    <x v="4"/>
    <d v="2025-09-02T13:26:28"/>
    <n v="36"/>
    <n v="0"/>
    <n v="0"/>
    <n v="0"/>
    <n v="9.5579999999999998"/>
    <n v="0"/>
    <n v="26.442"/>
  </r>
  <r>
    <n v="760"/>
    <s v="02095-465845481"/>
    <n v="10225898"/>
    <x v="23"/>
    <d v="2025-09-02T13:22:04"/>
    <n v="73"/>
    <n v="11"/>
    <n v="0"/>
    <n v="0"/>
    <n v="16.460999999999999"/>
    <n v="0"/>
    <n v="45.539000000000001"/>
  </r>
  <r>
    <n v="761"/>
    <s v="02095-465952613"/>
    <n v="10296675"/>
    <x v="14"/>
    <d v="2025-09-02T13:49:37"/>
    <n v="391"/>
    <n v="22"/>
    <n v="0"/>
    <n v="0"/>
    <n v="97.97"/>
    <n v="0"/>
    <n v="271.03100000000001"/>
  </r>
  <r>
    <n v="762"/>
    <s v="02095-466830258"/>
    <n v="10235663"/>
    <x v="2"/>
    <d v="2025-09-02T13:21:38"/>
    <n v="88"/>
    <n v="0"/>
    <n v="0"/>
    <n v="0"/>
    <n v="23.364000000000001"/>
    <n v="0"/>
    <n v="64.635999999999996"/>
  </r>
  <r>
    <n v="763"/>
    <s v="02095-468142708"/>
    <n v="10216423"/>
    <x v="22"/>
    <d v="2025-09-02T13:29:05"/>
    <n v="58"/>
    <n v="11"/>
    <n v="0"/>
    <n v="0"/>
    <n v="12.949"/>
    <n v="0"/>
    <n v="34.052"/>
  </r>
  <r>
    <n v="764"/>
    <s v="02095-468683508"/>
    <n v="10235663"/>
    <x v="2"/>
    <d v="2025-09-02T13:11:24"/>
    <n v="94"/>
    <n v="11"/>
    <n v="0"/>
    <n v="0"/>
    <n v="22.036999999999999"/>
    <n v="0"/>
    <n v="60.963999999999999"/>
  </r>
  <r>
    <n v="765"/>
    <s v="02095-469927167"/>
    <n v="10232123"/>
    <x v="12"/>
    <d v="2025-09-02T13:23:54"/>
    <n v="65"/>
    <n v="11"/>
    <n v="0"/>
    <n v="0"/>
    <n v="14.337"/>
    <n v="0"/>
    <n v="39.662999999999997"/>
  </r>
  <r>
    <n v="766"/>
    <s v="02095-470061320"/>
    <n v="10350108"/>
    <x v="3"/>
    <d v="2025-09-02T15:10:23"/>
    <n v="65"/>
    <n v="11"/>
    <n v="0"/>
    <n v="0"/>
    <n v="14.337"/>
    <n v="0"/>
    <n v="39.662999999999997"/>
  </r>
  <r>
    <n v="767"/>
    <s v="02095-470361201"/>
    <n v="10225895"/>
    <x v="1"/>
    <d v="2025-09-02T13:16:22"/>
    <n v="51"/>
    <n v="11"/>
    <n v="0"/>
    <n v="0"/>
    <n v="10.62"/>
    <n v="0"/>
    <n v="29.38"/>
  </r>
  <r>
    <n v="768"/>
    <s v="02095-471305991"/>
    <n v="10321523"/>
    <x v="4"/>
    <d v="2025-09-02T13:53:11"/>
    <n v="51"/>
    <n v="11"/>
    <n v="0"/>
    <n v="0"/>
    <n v="10.62"/>
    <n v="0"/>
    <n v="29.38"/>
  </r>
  <r>
    <n v="769"/>
    <s v="02095-471373315"/>
    <n v="10230814"/>
    <x v="15"/>
    <d v="2025-09-02T13:14:12"/>
    <n v="51"/>
    <n v="11"/>
    <n v="0"/>
    <n v="0"/>
    <n v="10.62"/>
    <n v="0"/>
    <n v="29.38"/>
  </r>
  <r>
    <n v="770"/>
    <s v="02095-474262822"/>
    <n v="10324687"/>
    <x v="18"/>
    <d v="2025-09-02T13:33:57"/>
    <n v="108"/>
    <n v="11"/>
    <n v="0"/>
    <n v="0"/>
    <n v="25.754000000000001"/>
    <n v="0"/>
    <n v="71.247"/>
  </r>
  <r>
    <n v="771"/>
    <s v="02095-474681146"/>
    <n v="10321523"/>
    <x v="4"/>
    <d v="2025-09-02T13:42:01"/>
    <n v="122"/>
    <n v="0"/>
    <n v="0"/>
    <n v="0"/>
    <n v="32.390999999999998"/>
    <n v="0"/>
    <n v="89.608999999999995"/>
  </r>
  <r>
    <n v="772"/>
    <s v="02095-476059486"/>
    <n v="10321439"/>
    <x v="39"/>
    <d v="2025-09-02T13:31:04"/>
    <n v="44"/>
    <n v="10"/>
    <n v="0"/>
    <n v="0"/>
    <n v="9.0269999999999992"/>
    <n v="0"/>
    <n v="24.972999999999999"/>
  </r>
  <r>
    <n v="773"/>
    <s v="02095-476245741"/>
    <n v="10321523"/>
    <x v="4"/>
    <d v="2025-09-02T14:08:39"/>
    <n v="22"/>
    <n v="5"/>
    <n v="0"/>
    <n v="0"/>
    <n v="4.5140000000000002"/>
    <n v="0"/>
    <n v="12.487"/>
  </r>
  <r>
    <n v="774"/>
    <s v="02095-477621657"/>
    <n v="10230793"/>
    <x v="29"/>
    <d v="2025-09-02T13:32:52"/>
    <n v="58"/>
    <n v="11"/>
    <n v="0"/>
    <n v="0"/>
    <n v="12.478999999999999"/>
    <n v="0"/>
    <n v="34.521999999999998"/>
  </r>
  <r>
    <n v="775"/>
    <s v="02095-479029981"/>
    <n v="10230171"/>
    <x v="37"/>
    <d v="2025-09-02T13:29:47"/>
    <n v="51"/>
    <n v="11"/>
    <n v="0"/>
    <n v="0"/>
    <n v="10.62"/>
    <n v="0"/>
    <n v="29.38"/>
  </r>
  <r>
    <n v="776"/>
    <s v="02095-479974595"/>
    <n v="10321523"/>
    <x v="4"/>
    <d v="2025-09-02T14:15:54"/>
    <n v="83"/>
    <n v="11"/>
    <n v="0"/>
    <n v="0"/>
    <n v="19.116"/>
    <n v="0"/>
    <n v="52.884"/>
  </r>
  <r>
    <n v="777"/>
    <s v="02095-480743983"/>
    <n v="10225885"/>
    <x v="30"/>
    <d v="2025-09-02T13:39:17"/>
    <n v="44"/>
    <n v="0"/>
    <n v="0"/>
    <n v="0"/>
    <n v="11.682"/>
    <n v="0"/>
    <n v="32.317999999999998"/>
  </r>
  <r>
    <n v="778"/>
    <s v="02095-481094532"/>
    <n v="10225898"/>
    <x v="23"/>
    <d v="2025-09-02T13:33:01"/>
    <n v="116"/>
    <n v="11"/>
    <n v="0"/>
    <n v="0"/>
    <n v="27.878"/>
    <n v="0"/>
    <n v="77.123000000000005"/>
  </r>
  <r>
    <n v="779"/>
    <s v="02095-481611075"/>
    <n v="10324687"/>
    <x v="18"/>
    <d v="2025-09-02T13:43:00"/>
    <n v="58"/>
    <n v="11"/>
    <n v="0"/>
    <n v="0"/>
    <n v="12.478999999999999"/>
    <n v="0"/>
    <n v="34.521999999999998"/>
  </r>
  <r>
    <n v="780"/>
    <s v="02095-481768402"/>
    <n v="10296675"/>
    <x v="14"/>
    <d v="2025-09-02T13:38:43"/>
    <n v="72"/>
    <n v="0"/>
    <n v="0"/>
    <n v="0"/>
    <n v="19.116"/>
    <n v="0"/>
    <n v="52.884"/>
  </r>
  <r>
    <n v="781"/>
    <s v="02095-483461318"/>
    <n v="10324687"/>
    <x v="18"/>
    <d v="2025-09-02T13:33:37"/>
    <n v="47"/>
    <n v="0"/>
    <n v="0"/>
    <n v="0"/>
    <n v="12.478999999999999"/>
    <n v="0"/>
    <n v="34.521999999999998"/>
  </r>
  <r>
    <n v="782"/>
    <s v="02095-483694627"/>
    <n v="10321523"/>
    <x v="4"/>
    <d v="2025-09-02T14:47:44"/>
    <n v="154"/>
    <n v="39.5"/>
    <n v="0"/>
    <n v="0"/>
    <n v="30.4"/>
    <n v="0"/>
    <n v="84.1"/>
  </r>
  <r>
    <n v="783"/>
    <s v="02095-485682662"/>
    <n v="10230793"/>
    <x v="29"/>
    <d v="2025-09-02T13:41:01"/>
    <n v="51"/>
    <n v="11"/>
    <n v="0"/>
    <n v="0"/>
    <n v="10.62"/>
    <n v="0"/>
    <n v="29.38"/>
  </r>
  <r>
    <n v="784"/>
    <s v="02095-486202144"/>
    <n v="10219545"/>
    <x v="0"/>
    <d v="2025-09-02T13:58:55"/>
    <n v="175"/>
    <n v="48"/>
    <n v="0"/>
    <n v="0"/>
    <n v="33.719000000000001"/>
    <n v="0"/>
    <n v="93.281999999999996"/>
  </r>
  <r>
    <n v="785"/>
    <s v="02095-486320423"/>
    <n v="10296675"/>
    <x v="14"/>
    <d v="2025-09-02T14:28:40"/>
    <n v="155"/>
    <n v="39.5"/>
    <n v="0"/>
    <n v="0"/>
    <n v="30.664999999999999"/>
    <n v="0"/>
    <n v="84.834999999999994"/>
  </r>
  <r>
    <n v="786"/>
    <s v="02095-487000536"/>
    <n v="10292422"/>
    <x v="19"/>
    <d v="2025-09-02T13:54:11"/>
    <n v="29"/>
    <n v="7.25"/>
    <n v="0"/>
    <n v="0"/>
    <n v="5.7750000000000004"/>
    <n v="0"/>
    <n v="15.975"/>
  </r>
  <r>
    <n v="787"/>
    <s v="02095-487730650"/>
    <n v="10225888"/>
    <x v="5"/>
    <d v="2025-09-02T13:48:34"/>
    <n v="58"/>
    <n v="11"/>
    <n v="0"/>
    <n v="0"/>
    <n v="12.478999999999999"/>
    <n v="0"/>
    <n v="34.521999999999998"/>
  </r>
  <r>
    <n v="788"/>
    <s v="02095-489439186"/>
    <n v="10292422"/>
    <x v="19"/>
    <d v="2025-09-02T13:49:20"/>
    <n v="47"/>
    <n v="10"/>
    <n v="0"/>
    <n v="0"/>
    <n v="9.8239999999999998"/>
    <n v="0"/>
    <n v="27.177"/>
  </r>
  <r>
    <n v="789"/>
    <s v="02095-490519984"/>
    <n v="10358016"/>
    <x v="16"/>
    <d v="2025-09-02T14:13:38"/>
    <n v="242"/>
    <n v="54"/>
    <n v="0"/>
    <n v="0"/>
    <n v="49.914000000000001"/>
    <n v="0"/>
    <n v="138.08600000000001"/>
  </r>
  <r>
    <n v="790"/>
    <s v="02095-490587286"/>
    <n v="10292422"/>
    <x v="19"/>
    <d v="2025-09-02T13:50:27"/>
    <n v="58"/>
    <n v="11"/>
    <n v="0"/>
    <n v="0"/>
    <n v="12.478999999999999"/>
    <n v="0"/>
    <n v="34.521999999999998"/>
  </r>
  <r>
    <n v="791"/>
    <s v="02095-490720348"/>
    <n v="10232123"/>
    <x v="12"/>
    <d v="2025-09-02T14:00:44"/>
    <n v="112"/>
    <n v="0"/>
    <n v="0"/>
    <n v="0"/>
    <n v="29.736000000000001"/>
    <n v="0"/>
    <n v="82.263999999999996"/>
  </r>
  <r>
    <n v="792"/>
    <s v="02095-491512488"/>
    <n v="10235659"/>
    <x v="7"/>
    <d v="2025-09-02T13:51:13"/>
    <n v="282"/>
    <n v="22"/>
    <n v="0"/>
    <n v="0"/>
    <n v="69.03"/>
    <n v="0"/>
    <n v="190.97"/>
  </r>
  <r>
    <n v="793"/>
    <s v="02095-492389389"/>
    <n v="10287867"/>
    <x v="33"/>
    <d v="2025-09-02T14:08:10"/>
    <n v="60"/>
    <n v="11"/>
    <n v="0"/>
    <n v="0"/>
    <n v="13.01"/>
    <n v="0"/>
    <n v="35.991"/>
  </r>
  <r>
    <n v="794"/>
    <s v="02095-492859348"/>
    <n v="10284115"/>
    <x v="25"/>
    <d v="2025-09-02T13:55:22"/>
    <n v="152"/>
    <n v="39.5"/>
    <n v="0"/>
    <n v="0"/>
    <n v="29.869"/>
    <n v="0"/>
    <n v="82.631"/>
  </r>
  <r>
    <n v="795"/>
    <s v="02095-495006303"/>
    <n v="10225902"/>
    <x v="6"/>
    <d v="2025-09-02T14:01:46"/>
    <n v="87"/>
    <n v="11"/>
    <n v="0"/>
    <n v="0"/>
    <n v="20.178000000000001"/>
    <n v="0"/>
    <n v="55.822000000000003"/>
  </r>
  <r>
    <n v="796"/>
    <s v="02095-496440645"/>
    <n v="10292422"/>
    <x v="19"/>
    <d v="2025-09-02T13:57:36"/>
    <n v="47"/>
    <n v="10"/>
    <n v="0"/>
    <n v="0"/>
    <n v="9.8239999999999998"/>
    <n v="0"/>
    <n v="27.177"/>
  </r>
  <r>
    <n v="797"/>
    <s v="02095-496515769"/>
    <n v="10298769"/>
    <x v="46"/>
    <d v="2025-09-02T15:14:59"/>
    <n v="44"/>
    <n v="5"/>
    <n v="0"/>
    <n v="0"/>
    <n v="10.355"/>
    <n v="0"/>
    <n v="28.646000000000001"/>
  </r>
  <r>
    <n v="798"/>
    <s v="02095-496977407"/>
    <n v="10350108"/>
    <x v="3"/>
    <d v="2025-09-02T15:09:57"/>
    <n v="58"/>
    <n v="11"/>
    <n v="0"/>
    <n v="0"/>
    <n v="12.478999999999999"/>
    <n v="0"/>
    <n v="34.521999999999998"/>
  </r>
  <r>
    <n v="799"/>
    <s v="02095-499510254"/>
    <n v="10225888"/>
    <x v="5"/>
    <d v="2025-09-02T14:03:52"/>
    <n v="51"/>
    <n v="11"/>
    <n v="0"/>
    <n v="0"/>
    <n v="10.62"/>
    <n v="0"/>
    <n v="29.38"/>
  </r>
  <r>
    <n v="800"/>
    <s v="02095-499671966"/>
    <n v="10298769"/>
    <x v="46"/>
    <d v="2025-09-02T14:26:35"/>
    <n v="90"/>
    <n v="0"/>
    <n v="0"/>
    <n v="0"/>
    <n v="23.895"/>
    <n v="0"/>
    <n v="66.105000000000004"/>
  </r>
  <r>
    <n v="801"/>
    <s v="02095-500096076"/>
    <n v="10230817"/>
    <x v="32"/>
    <d v="2025-09-02T14:04:56"/>
    <n v="69"/>
    <n v="11"/>
    <n v="0"/>
    <n v="0"/>
    <n v="15.398999999999999"/>
    <n v="0"/>
    <n v="42.600999999999999"/>
  </r>
  <r>
    <n v="802"/>
    <s v="02095-500843361"/>
    <n v="10230171"/>
    <x v="37"/>
    <d v="2025-09-02T14:13:41"/>
    <n v="22"/>
    <n v="5"/>
    <n v="0"/>
    <n v="0"/>
    <n v="4.5140000000000002"/>
    <n v="0"/>
    <n v="12.487"/>
  </r>
  <r>
    <n v="803"/>
    <s v="02095-501661210"/>
    <n v="10230817"/>
    <x v="32"/>
    <d v="2025-09-02T14:11:26"/>
    <n v="58"/>
    <n v="0"/>
    <n v="0"/>
    <n v="0"/>
    <n v="15.398999999999999"/>
    <n v="0"/>
    <n v="42.600999999999999"/>
  </r>
  <r>
    <n v="804"/>
    <s v="02095-502620264"/>
    <n v="10230793"/>
    <x v="29"/>
    <d v="2025-09-02T14:24:20"/>
    <n v="61"/>
    <n v="11"/>
    <n v="0"/>
    <n v="0"/>
    <n v="13.275"/>
    <n v="0"/>
    <n v="36.725000000000001"/>
  </r>
  <r>
    <n v="805"/>
    <s v="02095-503204524"/>
    <n v="10299524"/>
    <x v="24"/>
    <d v="2025-09-02T14:09:14"/>
    <n v="22"/>
    <n v="5.5"/>
    <n v="0"/>
    <n v="0"/>
    <n v="4.3810000000000002"/>
    <n v="0"/>
    <n v="12.119"/>
  </r>
  <r>
    <n v="806"/>
    <s v="02095-503401673"/>
    <n v="10292422"/>
    <x v="19"/>
    <d v="2025-09-02T14:12:18"/>
    <n v="51"/>
    <n v="11"/>
    <n v="0"/>
    <n v="0"/>
    <n v="10.62"/>
    <n v="0"/>
    <n v="29.38"/>
  </r>
  <r>
    <n v="807"/>
    <s v="02095-503751007"/>
    <n v="10219545"/>
    <x v="0"/>
    <d v="2025-09-02T14:07:15"/>
    <n v="51"/>
    <n v="11"/>
    <n v="0"/>
    <n v="0"/>
    <n v="10.62"/>
    <n v="0"/>
    <n v="29.38"/>
  </r>
  <r>
    <n v="808"/>
    <s v="02095-505475519"/>
    <n v="10216423"/>
    <x v="22"/>
    <d v="2025-09-02T14:32:09"/>
    <n v="152"/>
    <n v="22"/>
    <n v="0"/>
    <n v="0"/>
    <n v="35.814999999999998"/>
    <n v="0"/>
    <n v="94.185000000000002"/>
  </r>
  <r>
    <n v="809"/>
    <s v="02095-506141134"/>
    <n v="10284115"/>
    <x v="25"/>
    <d v="2025-09-02T14:42:21"/>
    <n v="58"/>
    <n v="11"/>
    <n v="0"/>
    <n v="0"/>
    <n v="12.478999999999999"/>
    <n v="0"/>
    <n v="34.521999999999998"/>
  </r>
  <r>
    <n v="810"/>
    <s v="02095-507230404"/>
    <n v="10225871"/>
    <x v="20"/>
    <d v="2025-09-02T14:30:37"/>
    <n v="112"/>
    <n v="11"/>
    <n v="0"/>
    <n v="0"/>
    <n v="26.815999999999999"/>
    <n v="0"/>
    <n v="74.185000000000002"/>
  </r>
  <r>
    <n v="811"/>
    <s v="02095-507311489"/>
    <n v="10230817"/>
    <x v="32"/>
    <d v="2025-09-02T14:21:32"/>
    <n v="54"/>
    <n v="11"/>
    <n v="0"/>
    <n v="0"/>
    <n v="11.417"/>
    <n v="0"/>
    <n v="31.584"/>
  </r>
  <r>
    <n v="812"/>
    <s v="02095-507450884"/>
    <n v="10326235"/>
    <x v="41"/>
    <d v="2025-09-02T14:10:33"/>
    <n v="250"/>
    <n v="54"/>
    <n v="0"/>
    <n v="0"/>
    <n v="52.037999999999997"/>
    <n v="0"/>
    <n v="143.96199999999999"/>
  </r>
  <r>
    <n v="813"/>
    <s v="02095-507901637"/>
    <n v="10358040"/>
    <x v="43"/>
    <d v="2025-09-02T14:20:39"/>
    <n v="91"/>
    <n v="0"/>
    <n v="0"/>
    <n v="0"/>
    <n v="24.161000000000001"/>
    <n v="0"/>
    <n v="66.84"/>
  </r>
  <r>
    <n v="814"/>
    <s v="02095-507993552"/>
    <n v="10292422"/>
    <x v="19"/>
    <d v="2025-09-02T14:13:47"/>
    <n v="22"/>
    <n v="5.5"/>
    <n v="0"/>
    <n v="0"/>
    <n v="4.3810000000000002"/>
    <n v="0"/>
    <n v="12.119"/>
  </r>
  <r>
    <n v="815"/>
    <s v="02095-508077899"/>
    <n v="10242271"/>
    <x v="11"/>
    <d v="2025-09-02T14:20:26"/>
    <n v="58"/>
    <n v="11"/>
    <n v="0"/>
    <n v="0"/>
    <n v="12.478999999999999"/>
    <n v="0"/>
    <n v="34.521999999999998"/>
  </r>
  <r>
    <n v="816"/>
    <s v="02095-508685864"/>
    <n v="10296675"/>
    <x v="14"/>
    <d v="2025-09-02T14:37:51"/>
    <n v="188"/>
    <n v="22"/>
    <n v="0"/>
    <n v="0"/>
    <n v="44.073"/>
    <n v="0"/>
    <n v="121.92700000000001"/>
  </r>
  <r>
    <n v="817"/>
    <s v="02095-509268918"/>
    <n v="10354882"/>
    <x v="38"/>
    <d v="2025-09-02T14:17:16"/>
    <n v="44"/>
    <n v="0"/>
    <n v="0"/>
    <n v="0"/>
    <n v="10.802"/>
    <n v="0"/>
    <n v="33.198"/>
  </r>
  <r>
    <n v="818"/>
    <s v="02095-509307332"/>
    <n v="10225898"/>
    <x v="23"/>
    <d v="2025-09-02T14:32:00"/>
    <n v="51"/>
    <n v="11"/>
    <n v="0"/>
    <n v="0"/>
    <n v="10.62"/>
    <n v="0"/>
    <n v="29.38"/>
  </r>
  <r>
    <n v="819"/>
    <s v="02095-510360997"/>
    <n v="10225902"/>
    <x v="6"/>
    <d v="2025-09-02T14:39:22"/>
    <n v="87"/>
    <n v="0"/>
    <n v="0"/>
    <n v="0"/>
    <n v="23.099"/>
    <n v="0"/>
    <n v="63.902000000000001"/>
  </r>
  <r>
    <n v="820"/>
    <s v="02095-510559862"/>
    <n v="10350108"/>
    <x v="3"/>
    <d v="2025-09-02T14:44:21"/>
    <n v="51"/>
    <n v="11"/>
    <n v="0"/>
    <n v="0"/>
    <n v="10.62"/>
    <n v="0"/>
    <n v="29.38"/>
  </r>
  <r>
    <n v="821"/>
    <s v="02095-510659120"/>
    <n v="10235658"/>
    <x v="10"/>
    <d v="2025-09-02T14:44:25"/>
    <n v="54"/>
    <n v="11"/>
    <n v="0"/>
    <n v="0"/>
    <n v="11.417"/>
    <n v="0"/>
    <n v="31.584"/>
  </r>
  <r>
    <n v="822"/>
    <s v="02095-511003400"/>
    <n v="10321523"/>
    <x v="4"/>
    <d v="2025-09-02T16:04:44"/>
    <n v="101"/>
    <n v="11"/>
    <n v="0"/>
    <n v="0"/>
    <n v="23.895"/>
    <n v="0"/>
    <n v="66.105000000000004"/>
  </r>
  <r>
    <n v="823"/>
    <s v="02095-511787796"/>
    <n v="10321523"/>
    <x v="4"/>
    <d v="2025-09-02T14:28:40"/>
    <n v="47"/>
    <n v="0"/>
    <n v="0"/>
    <n v="0"/>
    <n v="12.478999999999999"/>
    <n v="0"/>
    <n v="34.521999999999998"/>
  </r>
  <r>
    <n v="824"/>
    <s v="02095-511862430"/>
    <n v="10230171"/>
    <x v="37"/>
    <d v="2025-09-02T14:22:54"/>
    <n v="29"/>
    <n v="5"/>
    <n v="0"/>
    <n v="0"/>
    <n v="6.3719999999999999"/>
    <n v="0"/>
    <n v="17.628"/>
  </r>
  <r>
    <n v="825"/>
    <s v="02095-512589990"/>
    <n v="10232123"/>
    <x v="12"/>
    <d v="2025-09-02T14:39:32"/>
    <n v="54"/>
    <n v="11"/>
    <n v="0"/>
    <n v="0"/>
    <n v="11.417"/>
    <n v="0"/>
    <n v="31.584"/>
  </r>
  <r>
    <n v="826"/>
    <s v="02095-512942695"/>
    <n v="10358016"/>
    <x v="16"/>
    <d v="2025-09-02T14:24:29"/>
    <n v="29"/>
    <n v="7.25"/>
    <n v="0"/>
    <n v="0"/>
    <n v="5.7750000000000004"/>
    <n v="0"/>
    <n v="15.975"/>
  </r>
  <r>
    <n v="827"/>
    <s v="02095-514939899"/>
    <n v="10296675"/>
    <x v="14"/>
    <d v="2025-09-02T14:44:58"/>
    <n v="83"/>
    <n v="0"/>
    <n v="0"/>
    <n v="0"/>
    <n v="22.036999999999999"/>
    <n v="0"/>
    <n v="60.963999999999999"/>
  </r>
  <r>
    <n v="828"/>
    <s v="02095-515271738"/>
    <n v="10225895"/>
    <x v="1"/>
    <d v="2025-09-02T14:45:32"/>
    <n v="54"/>
    <n v="11"/>
    <n v="0"/>
    <n v="0"/>
    <n v="11.417"/>
    <n v="0"/>
    <n v="31.584"/>
  </r>
  <r>
    <n v="829"/>
    <s v="02095-515497713"/>
    <n v="10225885"/>
    <x v="30"/>
    <d v="2025-09-02T14:36:16"/>
    <n v="110"/>
    <n v="0"/>
    <n v="0"/>
    <n v="0"/>
    <n v="29.204999999999998"/>
    <n v="0"/>
    <n v="80.795000000000002"/>
  </r>
  <r>
    <n v="830"/>
    <s v="02095-515712579"/>
    <n v="10298769"/>
    <x v="46"/>
    <d v="2025-09-02T14:51:08"/>
    <n v="51"/>
    <n v="11"/>
    <n v="0"/>
    <n v="0"/>
    <n v="10.62"/>
    <n v="0"/>
    <n v="29.38"/>
  </r>
  <r>
    <n v="831"/>
    <s v="02095-517487984"/>
    <n v="10230171"/>
    <x v="37"/>
    <d v="2025-09-02T14:43:26"/>
    <n v="166"/>
    <n v="22"/>
    <n v="0"/>
    <n v="0"/>
    <n v="38.231999999999999"/>
    <n v="0"/>
    <n v="105.768"/>
  </r>
  <r>
    <n v="832"/>
    <s v="02095-518524688"/>
    <n v="10269971"/>
    <x v="34"/>
    <d v="2025-09-02T14:30:44"/>
    <n v="167"/>
    <n v="22"/>
    <n v="0"/>
    <n v="0"/>
    <n v="38.497999999999998"/>
    <n v="0"/>
    <n v="106.503"/>
  </r>
  <r>
    <n v="833"/>
    <s v="02095-519204789"/>
    <n v="10292422"/>
    <x v="19"/>
    <d v="2025-09-02T14:31:09"/>
    <n v="44"/>
    <n v="10"/>
    <n v="0"/>
    <n v="0"/>
    <n v="9.0269999999999992"/>
    <n v="0"/>
    <n v="24.972999999999999"/>
  </r>
  <r>
    <n v="834"/>
    <s v="02095-520451913"/>
    <n v="10324687"/>
    <x v="18"/>
    <d v="2025-09-02T14:47:38"/>
    <n v="58"/>
    <n v="0"/>
    <n v="0"/>
    <n v="0"/>
    <n v="15.398999999999999"/>
    <n v="0"/>
    <n v="42.600999999999999"/>
  </r>
  <r>
    <n v="835"/>
    <s v="02095-520816362"/>
    <n v="10230171"/>
    <x v="37"/>
    <d v="2025-09-02T14:45:12"/>
    <n v="73"/>
    <n v="11"/>
    <n v="0"/>
    <n v="0"/>
    <n v="16.460999999999999"/>
    <n v="0"/>
    <n v="45.539000000000001"/>
  </r>
  <r>
    <n v="836"/>
    <s v="02095-520874833"/>
    <n v="10235658"/>
    <x v="10"/>
    <d v="2025-09-02T14:38:12"/>
    <n v="65"/>
    <n v="11"/>
    <n v="0"/>
    <n v="0"/>
    <n v="14.337"/>
    <n v="0"/>
    <n v="39.662999999999997"/>
  </r>
  <r>
    <n v="837"/>
    <s v="02095-522536263"/>
    <n v="10225902"/>
    <x v="6"/>
    <d v="2025-09-02T14:51:33"/>
    <n v="166"/>
    <n v="48"/>
    <n v="0"/>
    <n v="0"/>
    <n v="31.329000000000001"/>
    <n v="0"/>
    <n v="86.671000000000006"/>
  </r>
  <r>
    <n v="838"/>
    <s v="02095-524724573"/>
    <n v="10232123"/>
    <x v="12"/>
    <d v="2025-09-02T14:52:34"/>
    <n v="83"/>
    <n v="0"/>
    <n v="0"/>
    <n v="0"/>
    <n v="22.036999999999999"/>
    <n v="0"/>
    <n v="60.963999999999999"/>
  </r>
  <r>
    <n v="839"/>
    <s v="02095-524891172"/>
    <n v="10354882"/>
    <x v="38"/>
    <d v="2025-09-02T14:59:21"/>
    <n v="58"/>
    <n v="0"/>
    <n v="0"/>
    <n v="0"/>
    <n v="14.239000000000001"/>
    <n v="0"/>
    <n v="43.761000000000003"/>
  </r>
  <r>
    <n v="840"/>
    <s v="02095-524968575"/>
    <n v="10225888"/>
    <x v="5"/>
    <d v="2025-09-02T14:44:27"/>
    <n v="22"/>
    <n v="5"/>
    <n v="0"/>
    <n v="0"/>
    <n v="4.5140000000000002"/>
    <n v="0"/>
    <n v="12.487"/>
  </r>
  <r>
    <n v="841"/>
    <s v="02095-525004599"/>
    <n v="10321524"/>
    <x v="47"/>
    <d v="2025-09-02T15:48:03"/>
    <n v="58"/>
    <n v="11"/>
    <n v="0"/>
    <n v="0"/>
    <n v="12.478999999999999"/>
    <n v="0"/>
    <n v="34.521999999999998"/>
  </r>
  <r>
    <n v="842"/>
    <s v="02095-525215485"/>
    <n v="10225898"/>
    <x v="23"/>
    <d v="2025-09-02T14:47:31"/>
    <n v="51"/>
    <n v="11"/>
    <n v="0"/>
    <n v="0"/>
    <n v="10.62"/>
    <n v="0"/>
    <n v="29.38"/>
  </r>
  <r>
    <n v="843"/>
    <s v="02095-525415176"/>
    <n v="10235663"/>
    <x v="2"/>
    <d v="2025-09-02T15:08:23"/>
    <n v="152"/>
    <n v="39.5"/>
    <n v="0"/>
    <n v="0"/>
    <n v="29.869"/>
    <n v="0"/>
    <n v="82.631"/>
  </r>
  <r>
    <n v="844"/>
    <s v="02095-526605802"/>
    <n v="10219545"/>
    <x v="0"/>
    <d v="2025-09-02T15:06:07"/>
    <n v="58"/>
    <n v="11"/>
    <n v="0"/>
    <n v="0"/>
    <n v="12.478999999999999"/>
    <n v="0"/>
    <n v="34.521999999999998"/>
  </r>
  <r>
    <n v="845"/>
    <s v="02095-526625655"/>
    <n v="10225902"/>
    <x v="6"/>
    <d v="2025-09-02T14:57:26"/>
    <n v="108"/>
    <n v="0"/>
    <n v="0"/>
    <n v="0"/>
    <n v="28.673999999999999"/>
    <n v="0"/>
    <n v="79.325999999999993"/>
  </r>
  <r>
    <n v="846"/>
    <s v="02095-527209078"/>
    <n v="10296675"/>
    <x v="14"/>
    <d v="2025-09-02T15:14:46"/>
    <n v="44"/>
    <n v="0"/>
    <n v="0"/>
    <n v="0"/>
    <n v="11.682"/>
    <n v="0"/>
    <n v="32.317999999999998"/>
  </r>
  <r>
    <n v="847"/>
    <s v="02095-528094958"/>
    <n v="10299524"/>
    <x v="24"/>
    <d v="2025-09-02T14:57:15"/>
    <n v="44"/>
    <n v="10"/>
    <n v="0"/>
    <n v="0"/>
    <n v="9.0269999999999992"/>
    <n v="0"/>
    <n v="24.972999999999999"/>
  </r>
  <r>
    <n v="848"/>
    <s v="02095-528370863"/>
    <n v="10230814"/>
    <x v="15"/>
    <d v="2025-09-02T14:53:13"/>
    <n v="119"/>
    <n v="11"/>
    <n v="0"/>
    <n v="0"/>
    <n v="28.673999999999999"/>
    <n v="0"/>
    <n v="79.325999999999993"/>
  </r>
  <r>
    <n v="849"/>
    <s v="02095-528522020"/>
    <n v="10235663"/>
    <x v="2"/>
    <d v="2025-09-02T15:15:47"/>
    <n v="152"/>
    <n v="39.5"/>
    <n v="0"/>
    <n v="0"/>
    <n v="29.869"/>
    <n v="0"/>
    <n v="82.631"/>
  </r>
  <r>
    <n v="850"/>
    <s v="02095-528958364"/>
    <n v="10235658"/>
    <x v="10"/>
    <d v="2025-09-02T14:53:24"/>
    <n v="58"/>
    <n v="11"/>
    <n v="0"/>
    <n v="0"/>
    <n v="12.478999999999999"/>
    <n v="0"/>
    <n v="34.521999999999998"/>
  </r>
  <r>
    <n v="851"/>
    <s v="02095-529658147"/>
    <n v="10292422"/>
    <x v="19"/>
    <d v="2025-09-02T15:05:20"/>
    <n v="29"/>
    <n v="7.25"/>
    <n v="0"/>
    <n v="0"/>
    <n v="5.7750000000000004"/>
    <n v="0"/>
    <n v="15.975"/>
  </r>
  <r>
    <n v="852"/>
    <s v="02095-532185915"/>
    <n v="10235663"/>
    <x v="2"/>
    <d v="2025-09-02T15:03:28"/>
    <n v="36"/>
    <n v="0"/>
    <n v="0"/>
    <n v="0"/>
    <n v="9.5579999999999998"/>
    <n v="0"/>
    <n v="26.442"/>
  </r>
  <r>
    <n v="853"/>
    <s v="02095-533280874"/>
    <n v="10358016"/>
    <x v="16"/>
    <d v="2025-09-02T15:09:06"/>
    <n v="242"/>
    <n v="54"/>
    <n v="0"/>
    <n v="0"/>
    <n v="49.914000000000001"/>
    <n v="0"/>
    <n v="138.08600000000001"/>
  </r>
  <r>
    <n v="854"/>
    <s v="02095-533385605"/>
    <n v="10292015"/>
    <x v="27"/>
    <d v="2025-09-02T14:58:10"/>
    <n v="80"/>
    <n v="11"/>
    <n v="0"/>
    <n v="0"/>
    <n v="18.32"/>
    <n v="0"/>
    <n v="50.680999999999997"/>
  </r>
  <r>
    <n v="855"/>
    <s v="02095-534343354"/>
    <n v="10269971"/>
    <x v="34"/>
    <d v="2025-09-02T15:04:13"/>
    <n v="87"/>
    <n v="11"/>
    <n v="0"/>
    <n v="0"/>
    <n v="20.178000000000001"/>
    <n v="0"/>
    <n v="55.822000000000003"/>
  </r>
  <r>
    <n v="856"/>
    <s v="02095-534667361"/>
    <n v="10354882"/>
    <x v="38"/>
    <d v="2025-09-02T15:03:33"/>
    <n v="174"/>
    <n v="44.5"/>
    <n v="0"/>
    <n v="0"/>
    <n v="31.792000000000002"/>
    <n v="0"/>
    <n v="97.707999999999998"/>
  </r>
  <r>
    <n v="857"/>
    <s v="02095-535625530"/>
    <n v="10287867"/>
    <x v="33"/>
    <d v="2025-09-02T15:03:34"/>
    <n v="65"/>
    <n v="11"/>
    <n v="0"/>
    <n v="0"/>
    <n v="14.337"/>
    <n v="0"/>
    <n v="39.662999999999997"/>
  </r>
  <r>
    <n v="858"/>
    <s v="02095-535857045"/>
    <n v="10216423"/>
    <x v="22"/>
    <d v="2025-09-02T15:18:05"/>
    <n v="83"/>
    <n v="0"/>
    <n v="0"/>
    <n v="0"/>
    <n v="22.867000000000001"/>
    <n v="0"/>
    <n v="60.134"/>
  </r>
  <r>
    <n v="859"/>
    <s v="02095-537126245"/>
    <n v="10287867"/>
    <x v="33"/>
    <d v="2025-09-02T15:20:36"/>
    <n v="90"/>
    <n v="11"/>
    <n v="0"/>
    <n v="0"/>
    <n v="20.975000000000001"/>
    <n v="0"/>
    <n v="58.026000000000003"/>
  </r>
  <r>
    <n v="860"/>
    <s v="02095-538085988"/>
    <n v="10292422"/>
    <x v="19"/>
    <d v="2025-09-02T15:07:18"/>
    <n v="58"/>
    <n v="0"/>
    <n v="0"/>
    <n v="0"/>
    <n v="15.398999999999999"/>
    <n v="0"/>
    <n v="42.600999999999999"/>
  </r>
  <r>
    <n v="861"/>
    <s v="02095-538666323"/>
    <n v="10230814"/>
    <x v="15"/>
    <d v="2025-09-02T15:12:16"/>
    <n v="43"/>
    <n v="0"/>
    <n v="0"/>
    <n v="0"/>
    <n v="11.417"/>
    <n v="0"/>
    <n v="31.584"/>
  </r>
  <r>
    <n v="862"/>
    <s v="02095-538794249"/>
    <n v="10235663"/>
    <x v="2"/>
    <d v="2025-09-02T15:09:41"/>
    <n v="94"/>
    <n v="11"/>
    <n v="0"/>
    <n v="0"/>
    <n v="22.036999999999999"/>
    <n v="0"/>
    <n v="60.963999999999999"/>
  </r>
  <r>
    <n v="863"/>
    <s v="02095-539132488"/>
    <n v="10321523"/>
    <x v="4"/>
    <d v="2025-09-02T15:25:31"/>
    <n v="174"/>
    <n v="48"/>
    <n v="0"/>
    <n v="0"/>
    <n v="33.453000000000003"/>
    <n v="0"/>
    <n v="92.546999999999997"/>
  </r>
  <r>
    <n v="864"/>
    <s v="02095-539183187"/>
    <n v="10225888"/>
    <x v="5"/>
    <d v="2025-09-02T15:15:23"/>
    <n v="51"/>
    <n v="11"/>
    <n v="0"/>
    <n v="0"/>
    <n v="10.62"/>
    <n v="0"/>
    <n v="29.38"/>
  </r>
  <r>
    <n v="865"/>
    <s v="02095-539913192"/>
    <n v="10225898"/>
    <x v="23"/>
    <d v="2025-09-02T15:08:00"/>
    <n v="58"/>
    <n v="11"/>
    <n v="0"/>
    <n v="0"/>
    <n v="12.478999999999999"/>
    <n v="0"/>
    <n v="34.521999999999998"/>
  </r>
  <r>
    <n v="866"/>
    <s v="02095-540319999"/>
    <n v="10219545"/>
    <x v="0"/>
    <d v="2025-09-02T15:13:52"/>
    <n v="58"/>
    <n v="11"/>
    <n v="0"/>
    <n v="0"/>
    <n v="12.478999999999999"/>
    <n v="0"/>
    <n v="34.521999999999998"/>
  </r>
  <r>
    <n v="867"/>
    <s v="02095-540431135"/>
    <n v="10350108"/>
    <x v="3"/>
    <d v="2025-09-02T15:39:52"/>
    <n v="94"/>
    <n v="11"/>
    <n v="0"/>
    <n v="0"/>
    <n v="22.036999999999999"/>
    <n v="0"/>
    <n v="60.963999999999999"/>
  </r>
  <r>
    <n v="868"/>
    <s v="02095-542401920"/>
    <n v="10225902"/>
    <x v="6"/>
    <d v="2025-09-02T15:20:10"/>
    <n v="101"/>
    <n v="0"/>
    <n v="0"/>
    <n v="0"/>
    <n v="26.815999999999999"/>
    <n v="0"/>
    <n v="74.185000000000002"/>
  </r>
  <r>
    <n v="869"/>
    <s v="02095-543371419"/>
    <n v="10235663"/>
    <x v="2"/>
    <d v="2025-09-02T15:44:17"/>
    <n v="87"/>
    <n v="11"/>
    <n v="0"/>
    <n v="0"/>
    <n v="20.178000000000001"/>
    <n v="0"/>
    <n v="55.822000000000003"/>
  </r>
  <r>
    <n v="870"/>
    <s v="02095-543377819"/>
    <n v="10235663"/>
    <x v="2"/>
    <d v="2025-09-02T15:51:08"/>
    <n v="254"/>
    <n v="54"/>
    <n v="0"/>
    <n v="0"/>
    <n v="53.1"/>
    <n v="0"/>
    <n v="146.9"/>
  </r>
  <r>
    <n v="871"/>
    <s v="02095-543419641"/>
    <n v="10324687"/>
    <x v="18"/>
    <d v="2025-09-02T15:19:03"/>
    <n v="29"/>
    <n v="5"/>
    <n v="0"/>
    <n v="0"/>
    <n v="6.3719999999999999"/>
    <n v="0"/>
    <n v="17.628"/>
  </r>
  <r>
    <n v="872"/>
    <s v="02095-543862356"/>
    <n v="10299524"/>
    <x v="24"/>
    <d v="2025-09-02T15:26:22"/>
    <n v="58"/>
    <n v="11"/>
    <n v="0"/>
    <n v="0"/>
    <n v="12.478999999999999"/>
    <n v="0"/>
    <n v="34.521999999999998"/>
  </r>
  <r>
    <n v="873"/>
    <s v="02095-544156487"/>
    <n v="10230171"/>
    <x v="37"/>
    <d v="2025-09-02T15:24:30"/>
    <n v="83"/>
    <n v="11"/>
    <n v="0"/>
    <n v="0"/>
    <n v="19.116"/>
    <n v="0"/>
    <n v="52.884"/>
  </r>
  <r>
    <n v="874"/>
    <s v="02095-544192813"/>
    <n v="10292422"/>
    <x v="19"/>
    <d v="2025-09-02T15:18:17"/>
    <n v="58"/>
    <n v="11"/>
    <n v="0"/>
    <n v="0"/>
    <n v="12.478999999999999"/>
    <n v="0"/>
    <n v="34.521999999999998"/>
  </r>
  <r>
    <n v="875"/>
    <s v="02095-544536080"/>
    <n v="10296675"/>
    <x v="14"/>
    <d v="2025-09-02T15:55:54"/>
    <n v="80"/>
    <n v="11"/>
    <n v="0"/>
    <n v="0"/>
    <n v="18.32"/>
    <n v="0"/>
    <n v="50.680999999999997"/>
  </r>
  <r>
    <n v="876"/>
    <s v="02095-545609021"/>
    <n v="10350108"/>
    <x v="3"/>
    <d v="2025-09-02T16:37:19"/>
    <n v="94"/>
    <n v="11"/>
    <n v="0"/>
    <n v="0"/>
    <n v="22.036999999999999"/>
    <n v="0"/>
    <n v="60.963999999999999"/>
  </r>
  <r>
    <n v="877"/>
    <s v="02095-545984388"/>
    <n v="10287867"/>
    <x v="33"/>
    <d v="2025-09-02T15:31:34"/>
    <n v="57"/>
    <n v="11"/>
    <n v="0"/>
    <n v="0"/>
    <n v="12.212999999999999"/>
    <n v="0"/>
    <n v="33.786999999999999"/>
  </r>
  <r>
    <n v="878"/>
    <s v="02095-546038738"/>
    <n v="10324687"/>
    <x v="18"/>
    <d v="2025-09-02T15:31:11"/>
    <n v="76"/>
    <n v="11"/>
    <n v="0"/>
    <n v="0"/>
    <n v="17.257999999999999"/>
    <n v="0"/>
    <n v="47.743000000000002"/>
  </r>
  <r>
    <n v="879"/>
    <s v="02095-546068531"/>
    <n v="10235663"/>
    <x v="2"/>
    <d v="2025-09-02T15:24:26"/>
    <n v="44"/>
    <n v="10"/>
    <n v="0"/>
    <n v="0"/>
    <n v="9.0269999999999992"/>
    <n v="0"/>
    <n v="24.972999999999999"/>
  </r>
  <r>
    <n v="880"/>
    <s v="02095-546307314"/>
    <n v="10235659"/>
    <x v="7"/>
    <d v="2025-09-02T15:55:47"/>
    <n v="65"/>
    <n v="11"/>
    <n v="0"/>
    <n v="0"/>
    <n v="14.337"/>
    <n v="0"/>
    <n v="39.662999999999997"/>
  </r>
  <r>
    <n v="881"/>
    <s v="02095-546456023"/>
    <n v="10324687"/>
    <x v="18"/>
    <d v="2025-09-02T15:25:49"/>
    <n v="58"/>
    <n v="11"/>
    <n v="0"/>
    <n v="0"/>
    <n v="12.478999999999999"/>
    <n v="0"/>
    <n v="34.521999999999998"/>
  </r>
  <r>
    <n v="882"/>
    <s v="02095-548367911"/>
    <n v="10225902"/>
    <x v="6"/>
    <d v="2025-09-02T15:48:36"/>
    <n v="58"/>
    <n v="0"/>
    <n v="0"/>
    <n v="0"/>
    <n v="15.398999999999999"/>
    <n v="0"/>
    <n v="42.600999999999999"/>
  </r>
  <r>
    <n v="883"/>
    <s v="02095-548406392"/>
    <n v="10298769"/>
    <x v="46"/>
    <d v="2025-09-02T16:03:00"/>
    <n v="51"/>
    <n v="11"/>
    <n v="0"/>
    <n v="0"/>
    <n v="10.62"/>
    <n v="0"/>
    <n v="29.38"/>
  </r>
  <r>
    <n v="884"/>
    <s v="02095-548617424"/>
    <n v="10298769"/>
    <x v="46"/>
    <d v="2025-09-02T16:02:34"/>
    <n v="203"/>
    <n v="48"/>
    <n v="0"/>
    <n v="0"/>
    <n v="41.152999999999999"/>
    <n v="0"/>
    <n v="113.848"/>
  </r>
  <r>
    <n v="885"/>
    <s v="02095-549040786"/>
    <n v="10298769"/>
    <x v="46"/>
    <d v="2025-09-02T16:05:39"/>
    <n v="69"/>
    <n v="11"/>
    <n v="0"/>
    <n v="0"/>
    <n v="15.398999999999999"/>
    <n v="0"/>
    <n v="42.600999999999999"/>
  </r>
  <r>
    <n v="886"/>
    <s v="02095-550587680"/>
    <n v="10235658"/>
    <x v="10"/>
    <d v="2025-09-02T15:51:48"/>
    <n v="54"/>
    <n v="11"/>
    <n v="0"/>
    <n v="0"/>
    <n v="11.417"/>
    <n v="0"/>
    <n v="31.584"/>
  </r>
  <r>
    <n v="887"/>
    <s v="02095-551156003"/>
    <n v="10298769"/>
    <x v="46"/>
    <d v="2025-09-02T15:52:26"/>
    <n v="113"/>
    <n v="11"/>
    <n v="0"/>
    <n v="0"/>
    <n v="27.081"/>
    <n v="0"/>
    <n v="74.918999999999997"/>
  </r>
  <r>
    <n v="888"/>
    <s v="02095-551651551"/>
    <n v="10350108"/>
    <x v="3"/>
    <d v="2025-09-02T15:57:55"/>
    <n v="29"/>
    <n v="5"/>
    <n v="0"/>
    <n v="0"/>
    <n v="6.3719999999999999"/>
    <n v="0"/>
    <n v="17.628"/>
  </r>
  <r>
    <n v="889"/>
    <s v="02095-551937615"/>
    <n v="10219545"/>
    <x v="0"/>
    <d v="2025-09-02T15:38:48"/>
    <n v="293"/>
    <n v="67"/>
    <n v="0"/>
    <n v="0"/>
    <n v="60.003"/>
    <n v="0"/>
    <n v="165.99700000000001"/>
  </r>
  <r>
    <n v="890"/>
    <s v="02095-552321903"/>
    <n v="10225902"/>
    <x v="6"/>
    <d v="2025-09-02T15:27:56"/>
    <n v="66"/>
    <n v="11"/>
    <n v="0"/>
    <n v="0"/>
    <n v="14.603"/>
    <n v="0"/>
    <n v="40.398000000000003"/>
  </r>
  <r>
    <n v="891"/>
    <s v="02095-552836895"/>
    <n v="10296675"/>
    <x v="14"/>
    <d v="2025-09-02T16:34:48"/>
    <n v="76"/>
    <n v="11"/>
    <n v="0"/>
    <n v="0"/>
    <n v="17.257999999999999"/>
    <n v="0"/>
    <n v="47.743000000000002"/>
  </r>
  <r>
    <n v="892"/>
    <s v="02095-555937356"/>
    <n v="10340098"/>
    <x v="35"/>
    <d v="2025-09-02T15:42:10"/>
    <n v="83"/>
    <n v="11"/>
    <n v="0"/>
    <n v="0"/>
    <n v="19.116"/>
    <n v="0"/>
    <n v="52.884"/>
  </r>
  <r>
    <n v="893"/>
    <s v="02095-556023923"/>
    <n v="10285817"/>
    <x v="36"/>
    <d v="2025-09-02T15:45:55"/>
    <n v="152"/>
    <n v="22"/>
    <n v="0"/>
    <n v="0"/>
    <n v="34.515000000000001"/>
    <n v="0"/>
    <n v="95.484999999999999"/>
  </r>
  <r>
    <n v="894"/>
    <s v="02095-556177433"/>
    <n v="10230171"/>
    <x v="37"/>
    <d v="2025-09-02T15:35:45"/>
    <n v="58"/>
    <n v="11"/>
    <n v="0"/>
    <n v="0"/>
    <n v="12.478999999999999"/>
    <n v="0"/>
    <n v="34.521999999999998"/>
  </r>
  <r>
    <n v="895"/>
    <s v="02095-556474871"/>
    <n v="10298769"/>
    <x v="46"/>
    <d v="2025-09-02T16:44:53"/>
    <n v="69"/>
    <n v="11"/>
    <n v="0"/>
    <n v="0"/>
    <n v="15.398999999999999"/>
    <n v="0"/>
    <n v="42.600999999999999"/>
  </r>
  <r>
    <n v="896"/>
    <s v="02095-558886729"/>
    <n v="10324687"/>
    <x v="18"/>
    <d v="2025-09-02T15:39:52"/>
    <n v="83"/>
    <n v="11"/>
    <n v="0"/>
    <n v="0"/>
    <n v="19.116"/>
    <n v="0"/>
    <n v="52.884"/>
  </r>
  <r>
    <n v="897"/>
    <s v="02095-559843358"/>
    <n v="10296675"/>
    <x v="14"/>
    <d v="2025-09-02T16:09:10"/>
    <n v="83"/>
    <n v="0"/>
    <n v="0"/>
    <n v="0"/>
    <n v="22.036999999999999"/>
    <n v="0"/>
    <n v="60.963999999999999"/>
  </r>
  <r>
    <n v="898"/>
    <s v="02095-560283364"/>
    <n v="10358016"/>
    <x v="16"/>
    <d v="2025-09-02T15:50:04"/>
    <n v="65"/>
    <n v="0"/>
    <n v="0"/>
    <n v="0"/>
    <n v="17.257999999999999"/>
    <n v="0"/>
    <n v="47.743000000000002"/>
  </r>
  <r>
    <n v="899"/>
    <s v="02095-560453514"/>
    <n v="10299524"/>
    <x v="24"/>
    <d v="2025-09-02T15:41:52"/>
    <n v="22"/>
    <n v="5"/>
    <n v="0"/>
    <n v="0"/>
    <n v="4.5140000000000002"/>
    <n v="0"/>
    <n v="12.487"/>
  </r>
  <r>
    <n v="900"/>
    <s v="02095-560478035"/>
    <n v="10284115"/>
    <x v="25"/>
    <d v="2025-09-02T15:44:12"/>
    <n v="36"/>
    <n v="5"/>
    <n v="0"/>
    <n v="0"/>
    <n v="8.2309999999999999"/>
    <n v="0"/>
    <n v="22.77"/>
  </r>
  <r>
    <n v="901"/>
    <s v="02095-560535194"/>
    <n v="10298769"/>
    <x v="46"/>
    <d v="2025-09-02T16:13:14"/>
    <n v="22"/>
    <n v="5"/>
    <n v="0"/>
    <n v="0"/>
    <n v="4.5140000000000002"/>
    <n v="0"/>
    <n v="12.487"/>
  </r>
  <r>
    <n v="902"/>
    <s v="02095-561041820"/>
    <n v="10307386"/>
    <x v="31"/>
    <d v="2025-09-02T15:42:12"/>
    <n v="25"/>
    <n v="6.25"/>
    <n v="0"/>
    <n v="0"/>
    <n v="4.9779999999999998"/>
    <n v="0"/>
    <n v="13.772"/>
  </r>
  <r>
    <n v="903"/>
    <s v="02095-561211646"/>
    <n v="10230793"/>
    <x v="29"/>
    <d v="2025-09-02T15:59:25"/>
    <n v="126"/>
    <n v="0"/>
    <n v="0"/>
    <n v="0"/>
    <n v="33.453000000000003"/>
    <n v="0"/>
    <n v="92.546999999999997"/>
  </r>
  <r>
    <n v="904"/>
    <s v="02095-561556414"/>
    <n v="10299524"/>
    <x v="24"/>
    <d v="2025-09-02T15:52:19"/>
    <n v="22"/>
    <n v="5.5"/>
    <n v="0"/>
    <n v="0"/>
    <n v="4.3810000000000002"/>
    <n v="0"/>
    <n v="12.119"/>
  </r>
  <r>
    <n v="905"/>
    <s v="02095-564094879"/>
    <n v="10321523"/>
    <x v="4"/>
    <d v="2025-09-02T16:10:38"/>
    <n v="100"/>
    <n v="11"/>
    <n v="0"/>
    <n v="0"/>
    <n v="23.63"/>
    <n v="0"/>
    <n v="65.370999999999995"/>
  </r>
  <r>
    <n v="906"/>
    <s v="02095-565687976"/>
    <n v="10350108"/>
    <x v="3"/>
    <d v="2025-09-02T16:26:38"/>
    <n v="83"/>
    <n v="11"/>
    <n v="0"/>
    <n v="0"/>
    <n v="19.116"/>
    <n v="0"/>
    <n v="52.884"/>
  </r>
  <r>
    <n v="907"/>
    <s v="02095-565783462"/>
    <n v="10230171"/>
    <x v="37"/>
    <d v="2025-09-02T16:15:49"/>
    <n v="87"/>
    <n v="0"/>
    <n v="0"/>
    <n v="0"/>
    <n v="23.099"/>
    <n v="0"/>
    <n v="63.902000000000001"/>
  </r>
  <r>
    <n v="908"/>
    <s v="02095-566254588"/>
    <n v="10225898"/>
    <x v="23"/>
    <d v="2025-09-02T16:14:05"/>
    <n v="152"/>
    <n v="39.5"/>
    <n v="0"/>
    <n v="0"/>
    <n v="29.869"/>
    <n v="0"/>
    <n v="82.631"/>
  </r>
  <r>
    <n v="909"/>
    <s v="02095-567463532"/>
    <n v="10287867"/>
    <x v="33"/>
    <d v="2025-09-02T16:18:14"/>
    <n v="90"/>
    <n v="11"/>
    <n v="0"/>
    <n v="0"/>
    <n v="20.975000000000001"/>
    <n v="0"/>
    <n v="58.026000000000003"/>
  </r>
  <r>
    <n v="910"/>
    <s v="02095-567503422"/>
    <n v="10230817"/>
    <x v="32"/>
    <d v="2025-09-02T16:14:43"/>
    <n v="225"/>
    <n v="22"/>
    <n v="0"/>
    <n v="0"/>
    <n v="53.896999999999998"/>
    <n v="0"/>
    <n v="149.10400000000001"/>
  </r>
  <r>
    <n v="911"/>
    <s v="02095-568930507"/>
    <n v="10284115"/>
    <x v="25"/>
    <d v="2025-09-02T16:03:30"/>
    <n v="36"/>
    <n v="0"/>
    <n v="0"/>
    <n v="0"/>
    <n v="9.5579999999999998"/>
    <n v="0"/>
    <n v="26.442"/>
  </r>
  <r>
    <n v="912"/>
    <s v="02095-569842050"/>
    <n v="10284115"/>
    <x v="25"/>
    <d v="2025-09-02T16:06:52"/>
    <n v="58"/>
    <n v="0"/>
    <n v="0"/>
    <n v="0"/>
    <n v="15.398999999999999"/>
    <n v="0"/>
    <n v="42.600999999999999"/>
  </r>
  <r>
    <n v="913"/>
    <s v="02095-570992587"/>
    <n v="10321523"/>
    <x v="4"/>
    <d v="2025-09-02T16:13:41"/>
    <n v="22"/>
    <n v="5"/>
    <n v="0"/>
    <n v="0"/>
    <n v="4.5140000000000002"/>
    <n v="0"/>
    <n v="12.487"/>
  </r>
  <r>
    <n v="914"/>
    <s v="02095-571341860"/>
    <n v="10350108"/>
    <x v="3"/>
    <d v="2025-09-02T16:37:35"/>
    <n v="22"/>
    <n v="5"/>
    <n v="0"/>
    <n v="0"/>
    <n v="4.5140000000000002"/>
    <n v="0"/>
    <n v="12.487"/>
  </r>
  <r>
    <n v="915"/>
    <s v="02095-571763167"/>
    <n v="10296675"/>
    <x v="14"/>
    <d v="2025-09-02T16:25:03"/>
    <n v="22"/>
    <n v="5"/>
    <n v="0"/>
    <n v="0"/>
    <n v="4.5140000000000002"/>
    <n v="0"/>
    <n v="12.487"/>
  </r>
  <r>
    <n v="916"/>
    <s v="02095-571792371"/>
    <n v="10358040"/>
    <x v="43"/>
    <d v="2025-09-02T16:11:05"/>
    <n v="37"/>
    <n v="9.25"/>
    <n v="0"/>
    <n v="0"/>
    <n v="7.3680000000000003"/>
    <n v="0"/>
    <n v="20.382000000000001"/>
  </r>
  <r>
    <n v="917"/>
    <s v="02095-573241296"/>
    <n v="10225902"/>
    <x v="6"/>
    <d v="2025-09-02T16:31:15"/>
    <n v="47"/>
    <n v="0"/>
    <n v="0"/>
    <n v="0"/>
    <n v="12.478999999999999"/>
    <n v="0"/>
    <n v="34.521999999999998"/>
  </r>
  <r>
    <n v="918"/>
    <s v="02095-573921925"/>
    <n v="10242271"/>
    <x v="11"/>
    <d v="2025-09-02T16:32:56"/>
    <n v="54"/>
    <n v="11"/>
    <n v="0"/>
    <n v="0"/>
    <n v="11.417"/>
    <n v="0"/>
    <n v="31.584"/>
  </r>
  <r>
    <n v="919"/>
    <s v="02095-574681103"/>
    <n v="10321437"/>
    <x v="44"/>
    <d v="2025-09-02T16:10:13"/>
    <n v="47"/>
    <n v="0"/>
    <n v="0"/>
    <n v="0"/>
    <n v="12.478999999999999"/>
    <n v="0"/>
    <n v="34.521999999999998"/>
  </r>
  <r>
    <n v="920"/>
    <s v="02095-575005616"/>
    <n v="10313967"/>
    <x v="40"/>
    <d v="2025-09-02T16:09:56"/>
    <n v="51"/>
    <n v="11"/>
    <n v="0"/>
    <n v="0"/>
    <n v="10.62"/>
    <n v="0"/>
    <n v="29.38"/>
  </r>
  <r>
    <n v="921"/>
    <s v="02095-577029426"/>
    <n v="10230817"/>
    <x v="32"/>
    <d v="2025-09-02T16:22:58"/>
    <n v="83"/>
    <n v="0"/>
    <n v="0"/>
    <n v="0"/>
    <n v="22.036999999999999"/>
    <n v="0"/>
    <n v="60.963999999999999"/>
  </r>
  <r>
    <n v="922"/>
    <s v="02095-577839911"/>
    <n v="10324687"/>
    <x v="18"/>
    <d v="2025-09-02T16:22:43"/>
    <n v="160"/>
    <n v="39.5"/>
    <n v="0"/>
    <n v="0"/>
    <n v="31.992999999999999"/>
    <n v="0"/>
    <n v="88.507000000000005"/>
  </r>
  <r>
    <n v="923"/>
    <s v="02095-578334767"/>
    <n v="10298769"/>
    <x v="46"/>
    <d v="2025-09-02T16:48:40"/>
    <n v="156"/>
    <n v="39.5"/>
    <n v="0"/>
    <n v="0"/>
    <n v="30.931000000000001"/>
    <n v="0"/>
    <n v="85.569000000000003"/>
  </r>
  <r>
    <n v="924"/>
    <s v="02095-580130322"/>
    <n v="10225895"/>
    <x v="1"/>
    <d v="2025-09-02T16:27:45"/>
    <n v="87"/>
    <n v="11"/>
    <n v="0"/>
    <n v="0"/>
    <n v="20.178000000000001"/>
    <n v="0"/>
    <n v="55.822000000000003"/>
  </r>
  <r>
    <n v="925"/>
    <s v="02095-580417115"/>
    <n v="10299524"/>
    <x v="24"/>
    <d v="2025-09-02T16:27:25"/>
    <n v="73"/>
    <n v="11"/>
    <n v="0"/>
    <n v="0"/>
    <n v="16.460999999999999"/>
    <n v="0"/>
    <n v="45.539000000000001"/>
  </r>
  <r>
    <n v="926"/>
    <s v="02095-580470594"/>
    <n v="10296675"/>
    <x v="14"/>
    <d v="2025-09-02T16:58:53"/>
    <n v="69"/>
    <n v="11"/>
    <n v="0"/>
    <n v="0"/>
    <n v="15.398999999999999"/>
    <n v="0"/>
    <n v="42.600999999999999"/>
  </r>
  <r>
    <n v="927"/>
    <s v="02095-580597134"/>
    <n v="10292422"/>
    <x v="19"/>
    <d v="2025-09-02T16:24:10"/>
    <n v="44"/>
    <n v="10"/>
    <n v="0"/>
    <n v="0"/>
    <n v="9.0269999999999992"/>
    <n v="0"/>
    <n v="24.972999999999999"/>
  </r>
  <r>
    <n v="928"/>
    <s v="02095-581466019"/>
    <n v="10321523"/>
    <x v="4"/>
    <d v="2025-09-02T16:32:17"/>
    <n v="152"/>
    <n v="39.5"/>
    <n v="0"/>
    <n v="0"/>
    <n v="29.869"/>
    <n v="0"/>
    <n v="82.631"/>
  </r>
  <r>
    <n v="929"/>
    <s v="02095-582638606"/>
    <n v="10235663"/>
    <x v="2"/>
    <d v="2025-09-02T16:26:42"/>
    <n v="51"/>
    <n v="10"/>
    <n v="0"/>
    <n v="0"/>
    <n v="10.885999999999999"/>
    <n v="0"/>
    <n v="30.114999999999998"/>
  </r>
  <r>
    <n v="930"/>
    <s v="02095-582748344"/>
    <n v="10296675"/>
    <x v="14"/>
    <d v="2025-09-02T17:02:50"/>
    <n v="76"/>
    <n v="11"/>
    <n v="0"/>
    <n v="0"/>
    <n v="17.257999999999999"/>
    <n v="0"/>
    <n v="47.743000000000002"/>
  </r>
  <r>
    <n v="931"/>
    <s v="02095-583131315"/>
    <n v="10296675"/>
    <x v="14"/>
    <d v="2025-09-02T16:47:27"/>
    <n v="54"/>
    <n v="11"/>
    <n v="0"/>
    <n v="0"/>
    <n v="11.417"/>
    <n v="0"/>
    <n v="31.584"/>
  </r>
  <r>
    <n v="932"/>
    <s v="02095-584067706"/>
    <n v="10321523"/>
    <x v="4"/>
    <d v="2025-09-02T16:54:48"/>
    <n v="110"/>
    <n v="11"/>
    <n v="0"/>
    <n v="0"/>
    <n v="26.285"/>
    <n v="0"/>
    <n v="72.715999999999994"/>
  </r>
  <r>
    <n v="933"/>
    <s v="02095-584271739"/>
    <n v="10298769"/>
    <x v="46"/>
    <d v="2025-09-02T17:19:16"/>
    <n v="83"/>
    <n v="0"/>
    <n v="0"/>
    <n v="0"/>
    <n v="22.036999999999999"/>
    <n v="0"/>
    <n v="60.963999999999999"/>
  </r>
  <r>
    <n v="934"/>
    <s v="02095-584932883"/>
    <n v="10296675"/>
    <x v="14"/>
    <d v="2025-09-02T16:47:04"/>
    <n v="69"/>
    <n v="11"/>
    <n v="0"/>
    <n v="0"/>
    <n v="15.398999999999999"/>
    <n v="0"/>
    <n v="42.600999999999999"/>
  </r>
  <r>
    <n v="935"/>
    <s v="02095-588055313"/>
    <n v="10230793"/>
    <x v="29"/>
    <d v="2025-09-02T16:47:47"/>
    <n v="58"/>
    <n v="11"/>
    <n v="0"/>
    <n v="0"/>
    <n v="12.478999999999999"/>
    <n v="0"/>
    <n v="34.521999999999998"/>
  </r>
  <r>
    <n v="936"/>
    <s v="02095-588145539"/>
    <n v="10225902"/>
    <x v="6"/>
    <d v="2025-09-02T16:42:51"/>
    <n v="87"/>
    <n v="11"/>
    <n v="0"/>
    <n v="0"/>
    <n v="20.178000000000001"/>
    <n v="0"/>
    <n v="55.822000000000003"/>
  </r>
  <r>
    <n v="937"/>
    <s v="02095-588766600"/>
    <n v="10225898"/>
    <x v="23"/>
    <d v="2025-09-02T16:35:31"/>
    <n v="44"/>
    <n v="0"/>
    <n v="0"/>
    <n v="0"/>
    <n v="11.682"/>
    <n v="0"/>
    <n v="32.317999999999998"/>
  </r>
  <r>
    <n v="938"/>
    <s v="02095-590556571"/>
    <n v="10284115"/>
    <x v="25"/>
    <d v="2025-09-02T16:38:37"/>
    <n v="29"/>
    <n v="5"/>
    <n v="0"/>
    <n v="0"/>
    <n v="6.3719999999999999"/>
    <n v="0"/>
    <n v="17.628"/>
  </r>
  <r>
    <n v="939"/>
    <s v="02095-590763894"/>
    <n v="10296675"/>
    <x v="14"/>
    <d v="2025-09-02T17:29:21"/>
    <n v="196"/>
    <n v="48"/>
    <n v="0"/>
    <n v="0"/>
    <n v="39.293999999999997"/>
    <n v="0"/>
    <n v="108.706"/>
  </r>
  <r>
    <n v="940"/>
    <s v="02095-591684860"/>
    <n v="10321523"/>
    <x v="4"/>
    <d v="2025-09-02T17:34:41"/>
    <n v="54"/>
    <n v="11"/>
    <n v="0"/>
    <n v="0"/>
    <n v="11.417"/>
    <n v="0"/>
    <n v="31.584"/>
  </r>
  <r>
    <n v="941"/>
    <s v="02095-591725019"/>
    <n v="10287840"/>
    <x v="8"/>
    <d v="2025-09-02T16:34:06"/>
    <n v="116"/>
    <n v="0"/>
    <n v="0"/>
    <n v="0"/>
    <n v="30.797999999999998"/>
    <n v="0"/>
    <n v="85.201999999999998"/>
  </r>
  <r>
    <n v="942"/>
    <s v="02095-592277885"/>
    <n v="10321523"/>
    <x v="4"/>
    <d v="2025-09-02T17:50:06"/>
    <n v="87"/>
    <n v="11"/>
    <n v="0"/>
    <n v="0"/>
    <n v="20.178000000000001"/>
    <n v="0"/>
    <n v="55.822000000000003"/>
  </r>
  <r>
    <n v="943"/>
    <s v="02095-592612536"/>
    <n v="10225898"/>
    <x v="23"/>
    <d v="2025-09-02T16:47:14"/>
    <n v="58"/>
    <n v="0"/>
    <n v="0"/>
    <n v="0"/>
    <n v="15.398999999999999"/>
    <n v="0"/>
    <n v="42.600999999999999"/>
  </r>
  <r>
    <n v="944"/>
    <s v="02095-593194052"/>
    <n v="10219545"/>
    <x v="0"/>
    <d v="2025-09-02T17:13:34"/>
    <n v="58"/>
    <n v="11"/>
    <n v="0"/>
    <n v="0"/>
    <n v="12.478999999999999"/>
    <n v="0"/>
    <n v="34.521999999999998"/>
  </r>
  <r>
    <n v="945"/>
    <s v="02095-593563282"/>
    <n v="10284115"/>
    <x v="25"/>
    <d v="2025-09-02T16:36:49"/>
    <n v="44"/>
    <n v="0"/>
    <n v="0"/>
    <n v="0"/>
    <n v="11.682"/>
    <n v="0"/>
    <n v="32.317999999999998"/>
  </r>
  <r>
    <n v="946"/>
    <s v="02095-594887731"/>
    <n v="10232123"/>
    <x v="12"/>
    <d v="2025-09-02T16:44:59"/>
    <n v="65"/>
    <n v="0"/>
    <n v="0"/>
    <n v="0"/>
    <n v="17.257999999999999"/>
    <n v="0"/>
    <n v="47.743000000000002"/>
  </r>
  <r>
    <n v="947"/>
    <s v="02095-595493407"/>
    <n v="10230171"/>
    <x v="37"/>
    <d v="2025-09-02T16:45:27"/>
    <n v="87"/>
    <n v="11"/>
    <n v="0"/>
    <n v="0"/>
    <n v="20.178000000000001"/>
    <n v="0"/>
    <n v="55.822000000000003"/>
  </r>
  <r>
    <n v="948"/>
    <s v="02095-596258241"/>
    <n v="10225898"/>
    <x v="23"/>
    <d v="2025-09-02T17:09:20"/>
    <n v="154"/>
    <n v="39.5"/>
    <n v="0"/>
    <n v="0"/>
    <n v="30.4"/>
    <n v="0"/>
    <n v="84.1"/>
  </r>
  <r>
    <n v="949"/>
    <s v="02095-597202994"/>
    <n v="10287867"/>
    <x v="33"/>
    <d v="2025-09-02T16:42:10"/>
    <n v="225"/>
    <n v="56"/>
    <n v="0"/>
    <n v="0"/>
    <n v="44.87"/>
    <n v="0"/>
    <n v="124.131"/>
  </r>
  <r>
    <n v="950"/>
    <s v="02095-599117753"/>
    <n v="10219545"/>
    <x v="0"/>
    <d v="2025-09-02T17:02:55"/>
    <n v="29"/>
    <n v="5"/>
    <n v="0"/>
    <n v="0"/>
    <n v="6.3719999999999999"/>
    <n v="0"/>
    <n v="17.628"/>
  </r>
  <r>
    <n v="951"/>
    <s v="02095-602396582"/>
    <n v="10296675"/>
    <x v="14"/>
    <d v="2025-09-02T17:04:55"/>
    <n v="72"/>
    <n v="11"/>
    <n v="0"/>
    <n v="0"/>
    <n v="16.196000000000002"/>
    <n v="0"/>
    <n v="44.805"/>
  </r>
  <r>
    <n v="952"/>
    <s v="02095-602978763"/>
    <n v="10230814"/>
    <x v="15"/>
    <d v="2025-09-02T16:54:18"/>
    <n v="176"/>
    <n v="48"/>
    <n v="0"/>
    <n v="0"/>
    <n v="33.984000000000002"/>
    <n v="0"/>
    <n v="94.016000000000005"/>
  </r>
  <r>
    <n v="953"/>
    <s v="02095-604241105"/>
    <n v="10321523"/>
    <x v="4"/>
    <d v="2025-09-02T17:37:37"/>
    <n v="69"/>
    <n v="11"/>
    <n v="0"/>
    <n v="0"/>
    <n v="15.398999999999999"/>
    <n v="0"/>
    <n v="42.600999999999999"/>
  </r>
  <r>
    <n v="954"/>
    <s v="02095-605094750"/>
    <n v="10350108"/>
    <x v="3"/>
    <d v="2025-09-02T18:50:48"/>
    <n v="83"/>
    <n v="11"/>
    <n v="0"/>
    <n v="0"/>
    <n v="19.116"/>
    <n v="0"/>
    <n v="52.884"/>
  </r>
  <r>
    <n v="955"/>
    <s v="02095-606346405"/>
    <n v="10242271"/>
    <x v="11"/>
    <d v="2025-09-02T17:01:44"/>
    <n v="58"/>
    <n v="11"/>
    <n v="0"/>
    <n v="0"/>
    <n v="12.478999999999999"/>
    <n v="0"/>
    <n v="34.521999999999998"/>
  </r>
  <r>
    <n v="956"/>
    <s v="02095-606908602"/>
    <n v="10225898"/>
    <x v="23"/>
    <d v="2025-09-02T17:16:08"/>
    <n v="87"/>
    <n v="11"/>
    <n v="0"/>
    <n v="0"/>
    <n v="20.178000000000001"/>
    <n v="0"/>
    <n v="55.822000000000003"/>
  </r>
  <r>
    <n v="957"/>
    <s v="02095-606915562"/>
    <n v="10269971"/>
    <x v="34"/>
    <d v="2025-09-02T17:25:16"/>
    <n v="167"/>
    <n v="48"/>
    <n v="0"/>
    <n v="0"/>
    <n v="31.594999999999999"/>
    <n v="0"/>
    <n v="87.406000000000006"/>
  </r>
  <r>
    <n v="958"/>
    <s v="02095-607907398"/>
    <n v="10225888"/>
    <x v="5"/>
    <d v="2025-09-02T17:13:45"/>
    <n v="47"/>
    <n v="0"/>
    <n v="0"/>
    <n v="0"/>
    <n v="12.478999999999999"/>
    <n v="0"/>
    <n v="34.521999999999998"/>
  </r>
  <r>
    <n v="959"/>
    <s v="02095-608460458"/>
    <n v="10307386"/>
    <x v="31"/>
    <d v="2025-09-02T17:02:25"/>
    <n v="87"/>
    <n v="11"/>
    <n v="0"/>
    <n v="0"/>
    <n v="20.178000000000001"/>
    <n v="0"/>
    <n v="55.822000000000003"/>
  </r>
  <r>
    <n v="960"/>
    <s v="02095-608491267"/>
    <n v="10225871"/>
    <x v="20"/>
    <d v="2025-09-02T17:17:58"/>
    <n v="54"/>
    <n v="11"/>
    <n v="0"/>
    <n v="0"/>
    <n v="11.417"/>
    <n v="0"/>
    <n v="31.584"/>
  </r>
  <r>
    <n v="961"/>
    <s v="02095-608717686"/>
    <n v="10321523"/>
    <x v="4"/>
    <d v="2025-09-02T17:22:24"/>
    <n v="29"/>
    <n v="5"/>
    <n v="0"/>
    <n v="0"/>
    <n v="6.3719999999999999"/>
    <n v="0"/>
    <n v="17.628"/>
  </r>
  <r>
    <n v="962"/>
    <s v="02095-610344469"/>
    <n v="10287867"/>
    <x v="33"/>
    <d v="2025-09-02T17:08:16"/>
    <n v="65"/>
    <n v="11"/>
    <n v="0"/>
    <n v="0"/>
    <n v="14.337"/>
    <n v="0"/>
    <n v="39.662999999999997"/>
  </r>
  <r>
    <n v="963"/>
    <s v="02095-613761179"/>
    <n v="10321523"/>
    <x v="4"/>
    <d v="2025-09-02T17:28:52"/>
    <n v="44"/>
    <n v="0"/>
    <n v="0"/>
    <n v="0"/>
    <n v="11.682"/>
    <n v="0"/>
    <n v="32.317999999999998"/>
  </r>
  <r>
    <n v="964"/>
    <s v="02095-614721319"/>
    <n v="10219545"/>
    <x v="0"/>
    <d v="2025-09-02T17:57:19"/>
    <n v="58"/>
    <n v="11"/>
    <n v="0"/>
    <n v="0"/>
    <n v="12.478999999999999"/>
    <n v="0"/>
    <n v="34.521999999999998"/>
  </r>
  <r>
    <n v="965"/>
    <s v="02095-615816394"/>
    <n v="10321523"/>
    <x v="4"/>
    <d v="2025-09-02T17:46:46"/>
    <n v="22"/>
    <n v="0"/>
    <n v="0"/>
    <n v="0"/>
    <n v="5.8410000000000002"/>
    <n v="0"/>
    <n v="16.158999999999999"/>
  </r>
  <r>
    <n v="966"/>
    <s v="02095-616526120"/>
    <n v="10321523"/>
    <x v="4"/>
    <d v="2025-09-02T17:23:08"/>
    <n v="44"/>
    <n v="0"/>
    <n v="0"/>
    <n v="0"/>
    <n v="11.682"/>
    <n v="0"/>
    <n v="32.317999999999998"/>
  </r>
  <r>
    <n v="967"/>
    <s v="02095-616873749"/>
    <n v="10235663"/>
    <x v="2"/>
    <d v="2025-09-02T17:24:43"/>
    <n v="65"/>
    <n v="11"/>
    <n v="0"/>
    <n v="0"/>
    <n v="14.337"/>
    <n v="0"/>
    <n v="39.662999999999997"/>
  </r>
  <r>
    <n v="968"/>
    <s v="02095-617732691"/>
    <n v="10292015"/>
    <x v="27"/>
    <d v="2025-09-02T17:24:25"/>
    <n v="167"/>
    <n v="48"/>
    <n v="0"/>
    <n v="0"/>
    <n v="31.594999999999999"/>
    <n v="0"/>
    <n v="87.406000000000006"/>
  </r>
  <r>
    <n v="969"/>
    <s v="02095-617853853"/>
    <n v="10225888"/>
    <x v="5"/>
    <d v="2025-09-02T17:26:39"/>
    <n v="65"/>
    <n v="11"/>
    <n v="0"/>
    <n v="0"/>
    <n v="14.337"/>
    <n v="0"/>
    <n v="39.662999999999997"/>
  </r>
  <r>
    <n v="970"/>
    <s v="02095-617949024"/>
    <n v="10321437"/>
    <x v="44"/>
    <d v="2025-09-02T17:19:34"/>
    <n v="76"/>
    <n v="11"/>
    <n v="0"/>
    <n v="0"/>
    <n v="17.257999999999999"/>
    <n v="0"/>
    <n v="47.743000000000002"/>
  </r>
  <r>
    <n v="971"/>
    <s v="02095-618583271"/>
    <n v="10298769"/>
    <x v="46"/>
    <d v="2025-09-02T18:38:51"/>
    <n v="66"/>
    <n v="0"/>
    <n v="0"/>
    <n v="0"/>
    <n v="17.523"/>
    <n v="0"/>
    <n v="48.476999999999997"/>
  </r>
  <r>
    <n v="972"/>
    <s v="02095-621614667"/>
    <n v="10269971"/>
    <x v="34"/>
    <d v="2025-09-02T17:40:01"/>
    <n v="47"/>
    <n v="10"/>
    <n v="0"/>
    <n v="0"/>
    <n v="9.8239999999999998"/>
    <n v="0"/>
    <n v="27.177"/>
  </r>
  <r>
    <n v="973"/>
    <s v="02095-622248367"/>
    <n v="10235663"/>
    <x v="2"/>
    <d v="2025-09-02T17:24:57"/>
    <n v="36"/>
    <n v="9"/>
    <n v="0"/>
    <n v="0"/>
    <n v="7.1689999999999996"/>
    <n v="0"/>
    <n v="19.832000000000001"/>
  </r>
  <r>
    <n v="974"/>
    <s v="02095-622682369"/>
    <n v="10269971"/>
    <x v="34"/>
    <d v="2025-09-02T17:39:31"/>
    <n v="108"/>
    <n v="11"/>
    <n v="0"/>
    <n v="0"/>
    <n v="25.754000000000001"/>
    <n v="0"/>
    <n v="71.247"/>
  </r>
  <r>
    <n v="975"/>
    <s v="02095-623233861"/>
    <n v="10321523"/>
    <x v="4"/>
    <d v="2025-09-02T18:24:49"/>
    <n v="29"/>
    <n v="5"/>
    <n v="0"/>
    <n v="0"/>
    <n v="6.3719999999999999"/>
    <n v="0"/>
    <n v="17.628"/>
  </r>
  <r>
    <n v="976"/>
    <s v="02095-624312169"/>
    <n v="10230793"/>
    <x v="29"/>
    <d v="2025-09-02T17:55:43"/>
    <n v="83"/>
    <n v="0"/>
    <n v="0"/>
    <n v="0"/>
    <n v="22.036999999999999"/>
    <n v="0"/>
    <n v="60.963999999999999"/>
  </r>
  <r>
    <n v="977"/>
    <s v="02095-624696317"/>
    <n v="10354882"/>
    <x v="38"/>
    <d v="2025-09-02T17:31:03"/>
    <n v="44"/>
    <n v="10"/>
    <n v="0"/>
    <n v="0"/>
    <n v="8.3469999999999995"/>
    <n v="0"/>
    <n v="25.652999999999999"/>
  </r>
  <r>
    <n v="978"/>
    <s v="02095-626673290"/>
    <n v="10230171"/>
    <x v="37"/>
    <d v="2025-09-02T17:42:36"/>
    <n v="188"/>
    <n v="48"/>
    <n v="0"/>
    <n v="0"/>
    <n v="37.17"/>
    <n v="0"/>
    <n v="102.83"/>
  </r>
  <r>
    <n v="979"/>
    <s v="02095-627785037"/>
    <n v="10232123"/>
    <x v="12"/>
    <d v="2025-09-02T17:45:12"/>
    <n v="58"/>
    <n v="11"/>
    <n v="0"/>
    <n v="0"/>
    <n v="12.478999999999999"/>
    <n v="0"/>
    <n v="34.521999999999998"/>
  </r>
  <r>
    <n v="980"/>
    <s v="02095-629660628"/>
    <n v="10219545"/>
    <x v="0"/>
    <d v="2025-09-02T17:44:17"/>
    <n v="142"/>
    <n v="0"/>
    <n v="0"/>
    <n v="0"/>
    <n v="37.701000000000001"/>
    <n v="0"/>
    <n v="104.29900000000001"/>
  </r>
  <r>
    <n v="981"/>
    <s v="02095-634324138"/>
    <n v="10232123"/>
    <x v="12"/>
    <d v="2025-09-02T18:01:10"/>
    <n v="58"/>
    <n v="11"/>
    <n v="0"/>
    <n v="0"/>
    <n v="12.478999999999999"/>
    <n v="0"/>
    <n v="34.521999999999998"/>
  </r>
  <r>
    <n v="982"/>
    <s v="02095-634732106"/>
    <n v="10235663"/>
    <x v="2"/>
    <d v="2025-09-02T17:51:20"/>
    <n v="157"/>
    <n v="39.5"/>
    <n v="0"/>
    <n v="0"/>
    <n v="31.196000000000002"/>
    <n v="0"/>
    <n v="86.304000000000002"/>
  </r>
  <r>
    <n v="983"/>
    <s v="02095-637147332"/>
    <n v="10225871"/>
    <x v="20"/>
    <d v="2025-09-02T17:56:45"/>
    <n v="58"/>
    <n v="11"/>
    <n v="0"/>
    <n v="0"/>
    <n v="12.478999999999999"/>
    <n v="0"/>
    <n v="34.521999999999998"/>
  </r>
  <r>
    <n v="984"/>
    <s v="02095-637952885"/>
    <n v="10299524"/>
    <x v="24"/>
    <d v="2025-09-02T17:55:50"/>
    <n v="22"/>
    <n v="5.5"/>
    <n v="0"/>
    <n v="0"/>
    <n v="4.3810000000000002"/>
    <n v="0"/>
    <n v="12.119"/>
  </r>
  <r>
    <n v="985"/>
    <s v="02095-642488681"/>
    <n v="10230171"/>
    <x v="37"/>
    <d v="2025-09-02T18:13:47"/>
    <n v="44"/>
    <n v="0"/>
    <n v="0"/>
    <n v="0"/>
    <n v="11.682"/>
    <n v="0"/>
    <n v="32.317999999999998"/>
  </r>
  <r>
    <n v="986"/>
    <s v="02095-642525865"/>
    <n v="10235658"/>
    <x v="10"/>
    <d v="2025-09-02T18:16:33"/>
    <n v="58"/>
    <n v="11"/>
    <n v="0"/>
    <n v="0"/>
    <n v="12.478999999999999"/>
    <n v="0"/>
    <n v="34.521999999999998"/>
  </r>
  <r>
    <n v="987"/>
    <s v="02095-643357618"/>
    <n v="10296675"/>
    <x v="14"/>
    <d v="2025-09-02T18:46:22"/>
    <n v="110"/>
    <n v="0"/>
    <n v="0"/>
    <n v="0"/>
    <n v="29.204999999999998"/>
    <n v="0"/>
    <n v="80.795000000000002"/>
  </r>
  <r>
    <n v="988"/>
    <s v="02095-644311154"/>
    <n v="10298769"/>
    <x v="46"/>
    <d v="2025-09-02T18:14:06"/>
    <n v="116"/>
    <n v="11"/>
    <n v="0"/>
    <n v="0"/>
    <n v="27.878"/>
    <n v="0"/>
    <n v="77.123000000000005"/>
  </r>
  <r>
    <n v="989"/>
    <s v="02095-649156802"/>
    <n v="10242271"/>
    <x v="11"/>
    <d v="2025-09-02T18:17:21"/>
    <n v="22"/>
    <n v="0"/>
    <n v="0"/>
    <n v="0"/>
    <n v="5.8410000000000002"/>
    <n v="0"/>
    <n v="16.158999999999999"/>
  </r>
  <r>
    <n v="990"/>
    <s v="02095-653408731"/>
    <n v="10225871"/>
    <x v="20"/>
    <d v="2025-09-02T18:48:36"/>
    <n v="29"/>
    <n v="5"/>
    <n v="0"/>
    <n v="0"/>
    <n v="6.3719999999999999"/>
    <n v="0"/>
    <n v="17.628"/>
  </r>
  <r>
    <n v="991"/>
    <s v="02095-654344320"/>
    <n v="10350108"/>
    <x v="3"/>
    <d v="2025-09-02T18:37:38"/>
    <n v="29"/>
    <n v="5"/>
    <n v="0"/>
    <n v="0"/>
    <n v="6.3719999999999999"/>
    <n v="0"/>
    <n v="17.628"/>
  </r>
  <r>
    <n v="992"/>
    <s v="02095-657170595"/>
    <n v="10324687"/>
    <x v="18"/>
    <d v="2025-09-02T18:46:04"/>
    <n v="116"/>
    <n v="0"/>
    <n v="0"/>
    <n v="0"/>
    <n v="30.797999999999998"/>
    <n v="0"/>
    <n v="85.201999999999998"/>
  </r>
  <r>
    <n v="993"/>
    <s v="02095-657662550"/>
    <n v="10269971"/>
    <x v="34"/>
    <d v="2025-09-02T18:30:16"/>
    <n v="167"/>
    <n v="48"/>
    <n v="0"/>
    <n v="0"/>
    <n v="31.594999999999999"/>
    <n v="0"/>
    <n v="87.406000000000006"/>
  </r>
  <r>
    <n v="994"/>
    <s v="02095-659978391"/>
    <n v="10230814"/>
    <x v="15"/>
    <d v="2025-09-02T18:38:30"/>
    <n v="58"/>
    <n v="0"/>
    <n v="0"/>
    <n v="0"/>
    <n v="15.398999999999999"/>
    <n v="0"/>
    <n v="42.600999999999999"/>
  </r>
  <r>
    <n v="995"/>
    <s v="02095-662961828"/>
    <n v="10225888"/>
    <x v="5"/>
    <d v="2025-09-02T18:59:46"/>
    <n v="44"/>
    <n v="0"/>
    <n v="0"/>
    <n v="0"/>
    <n v="11.682"/>
    <n v="0"/>
    <n v="32.317999999999998"/>
  </r>
  <r>
    <n v="996"/>
    <s v="02095-671606741"/>
    <n v="10230171"/>
    <x v="37"/>
    <d v="2025-09-02T19:12:08"/>
    <n v="167"/>
    <n v="22"/>
    <n v="0"/>
    <n v="0"/>
    <n v="38.497999999999998"/>
    <n v="0"/>
    <n v="106.503"/>
  </r>
  <r>
    <n v="997"/>
    <s v="02095-672940875"/>
    <n v="10321523"/>
    <x v="4"/>
    <d v="2025-09-02T19:40:40"/>
    <n v="58"/>
    <n v="11"/>
    <n v="0"/>
    <n v="0"/>
    <n v="12.478999999999999"/>
    <n v="0"/>
    <n v="34.521999999999998"/>
  </r>
  <r>
    <n v="998"/>
    <s v="02095-674349407"/>
    <n v="10292015"/>
    <x v="27"/>
    <d v="2025-09-02T19:25:30"/>
    <n v="88"/>
    <n v="0"/>
    <n v="0"/>
    <n v="0"/>
    <n v="23.364000000000001"/>
    <n v="0"/>
    <n v="64.635999999999996"/>
  </r>
  <r>
    <n v="999"/>
    <s v="02095-681284506"/>
    <n v="10225898"/>
    <x v="23"/>
    <d v="2025-09-02T19:12:24"/>
    <n v="153"/>
    <n v="22"/>
    <n v="0"/>
    <n v="0"/>
    <n v="34.780999999999999"/>
    <n v="0"/>
    <n v="96.22"/>
  </r>
  <r>
    <n v="1000"/>
    <s v="02095-684231449"/>
    <n v="10321524"/>
    <x v="47"/>
    <d v="2025-09-02T19:35:45"/>
    <n v="44"/>
    <n v="0"/>
    <n v="0"/>
    <n v="0"/>
    <n v="11.682"/>
    <n v="0"/>
    <n v="32.317999999999998"/>
  </r>
  <r>
    <n v="1001"/>
    <s v="02095-688483013"/>
    <n v="10287867"/>
    <x v="33"/>
    <d v="2025-09-02T19:41:01"/>
    <n v="65"/>
    <n v="0"/>
    <n v="0"/>
    <n v="0"/>
    <n v="17.257999999999999"/>
    <n v="0"/>
    <n v="47.743000000000002"/>
  </r>
  <r>
    <n v="1002"/>
    <s v="02095-689584836"/>
    <n v="10225885"/>
    <x v="30"/>
    <d v="2025-09-02T19:37:55"/>
    <n v="76"/>
    <n v="11"/>
    <n v="0"/>
    <n v="0"/>
    <n v="17.257999999999999"/>
    <n v="0"/>
    <n v="47.743000000000002"/>
  </r>
  <r>
    <n v="1003"/>
    <s v="02095-691503812"/>
    <n v="10269971"/>
    <x v="34"/>
    <d v="2025-09-02T19:26:00"/>
    <n v="25"/>
    <n v="6.25"/>
    <n v="0"/>
    <n v="0"/>
    <n v="4.9779999999999998"/>
    <n v="0"/>
    <n v="13.772"/>
  </r>
  <r>
    <n v="1004"/>
    <s v="02095-691766367"/>
    <n v="10269971"/>
    <x v="34"/>
    <d v="2025-09-02T19:42:04"/>
    <n v="29"/>
    <n v="7.25"/>
    <n v="0"/>
    <n v="0"/>
    <n v="5.7750000000000004"/>
    <n v="0"/>
    <n v="15.975"/>
  </r>
  <r>
    <n v="1005"/>
    <s v="02095-691846605"/>
    <n v="10354891"/>
    <x v="13"/>
    <d v="2025-09-02T19:46:06"/>
    <n v="90"/>
    <n v="0"/>
    <n v="0"/>
    <n v="0"/>
    <n v="23.895"/>
    <n v="0"/>
    <n v="66.105000000000004"/>
  </r>
  <r>
    <n v="1006"/>
    <s v="02095-697609943"/>
    <n v="10354891"/>
    <x v="13"/>
    <d v="2025-09-02T19:53:45"/>
    <n v="97"/>
    <n v="11"/>
    <n v="0"/>
    <n v="0"/>
    <n v="22.832999999999998"/>
    <n v="0"/>
    <n v="63.167000000000002"/>
  </r>
  <r>
    <n v="1007"/>
    <s v="02095-699371352"/>
    <n v="10225885"/>
    <x v="30"/>
    <d v="2025-09-02T20:10:26"/>
    <n v="51"/>
    <n v="11"/>
    <n v="0"/>
    <n v="0"/>
    <n v="10.62"/>
    <n v="0"/>
    <n v="29.38"/>
  </r>
  <r>
    <n v="1008"/>
    <s v="02095-700173737"/>
    <n v="10235663"/>
    <x v="2"/>
    <d v="2025-09-02T19:54:53"/>
    <n v="44"/>
    <n v="0"/>
    <n v="0"/>
    <n v="0"/>
    <n v="11.682"/>
    <n v="0"/>
    <n v="32.317999999999998"/>
  </r>
  <r>
    <n v="1009"/>
    <s v="02095-701094536"/>
    <n v="10225898"/>
    <x v="23"/>
    <d v="2025-09-02T20:15:31"/>
    <n v="44"/>
    <n v="0"/>
    <n v="0"/>
    <n v="0"/>
    <n v="11.682"/>
    <n v="0"/>
    <n v="32.317999999999998"/>
  </r>
  <r>
    <n v="1010"/>
    <s v="02095-701822236"/>
    <n v="10358016"/>
    <x v="16"/>
    <d v="2025-09-02T20:13:24"/>
    <n v="29"/>
    <n v="7.25"/>
    <n v="0"/>
    <n v="0"/>
    <n v="5.7750000000000004"/>
    <n v="0"/>
    <n v="15.975"/>
  </r>
  <r>
    <n v="1011"/>
    <s v="02095-704105104"/>
    <n v="10225902"/>
    <x v="6"/>
    <d v="2025-09-02T20:12:55"/>
    <n v="116"/>
    <n v="0"/>
    <n v="0"/>
    <n v="0"/>
    <n v="30.797999999999998"/>
    <n v="0"/>
    <n v="85.201999999999998"/>
  </r>
  <r>
    <n v="1012"/>
    <s v="02095-704618799"/>
    <n v="10284115"/>
    <x v="25"/>
    <d v="2025-09-02T19:57:54"/>
    <n v="29"/>
    <n v="5"/>
    <n v="0"/>
    <n v="0"/>
    <n v="6.3719999999999999"/>
    <n v="0"/>
    <n v="17.628"/>
  </r>
  <r>
    <n v="1013"/>
    <s v="02095-706192136"/>
    <n v="10230793"/>
    <x v="29"/>
    <d v="2025-09-02T20:39:28"/>
    <n v="29"/>
    <n v="5"/>
    <n v="0"/>
    <n v="0"/>
    <n v="6.3719999999999999"/>
    <n v="0"/>
    <n v="17.628"/>
  </r>
  <r>
    <n v="1014"/>
    <s v="02095-707437783"/>
    <n v="10324687"/>
    <x v="18"/>
    <d v="2025-09-02T20:06:16"/>
    <n v="152"/>
    <n v="39.5"/>
    <n v="0"/>
    <n v="0"/>
    <n v="29.869"/>
    <n v="0"/>
    <n v="82.631"/>
  </r>
  <r>
    <n v="1015"/>
    <s v="02095-707976009"/>
    <n v="10354882"/>
    <x v="38"/>
    <d v="2025-09-02T19:59:23"/>
    <n v="83"/>
    <n v="10"/>
    <n v="0"/>
    <n v="0"/>
    <n v="17.922000000000001"/>
    <n v="0"/>
    <n v="55.079000000000001"/>
  </r>
  <r>
    <n v="1016"/>
    <s v="02095-715488637"/>
    <n v="10225902"/>
    <x v="6"/>
    <d v="2025-09-02T21:07:09"/>
    <n v="174"/>
    <n v="48"/>
    <n v="0"/>
    <n v="0"/>
    <n v="33.453000000000003"/>
    <n v="0"/>
    <n v="92.546999999999997"/>
  </r>
  <r>
    <n v="1017"/>
    <s v="02095-715734927"/>
    <n v="10354882"/>
    <x v="38"/>
    <d v="2025-09-02T20:03:01"/>
    <n v="29"/>
    <n v="7.25"/>
    <n v="0"/>
    <n v="0"/>
    <n v="5.34"/>
    <n v="0"/>
    <n v="16.41"/>
  </r>
  <r>
    <n v="1018"/>
    <s v="02095-716633064"/>
    <n v="10233716"/>
    <x v="28"/>
    <d v="2025-09-02T20:25:12"/>
    <n v="51"/>
    <n v="11"/>
    <n v="0"/>
    <n v="0"/>
    <n v="10.62"/>
    <n v="0"/>
    <n v="29.38"/>
  </r>
  <r>
    <n v="1019"/>
    <s v="02095-717205081"/>
    <n v="10233716"/>
    <x v="28"/>
    <d v="2025-09-02T20:14:06"/>
    <n v="58"/>
    <n v="11"/>
    <n v="0"/>
    <n v="0"/>
    <n v="12.478999999999999"/>
    <n v="0"/>
    <n v="34.521999999999998"/>
  </r>
  <r>
    <n v="1020"/>
    <s v="02095-717369552"/>
    <n v="10321524"/>
    <x v="47"/>
    <d v="2025-09-02T21:21:57"/>
    <n v="44"/>
    <n v="0"/>
    <n v="0"/>
    <n v="0"/>
    <n v="11.682"/>
    <n v="0"/>
    <n v="32.317999999999998"/>
  </r>
  <r>
    <n v="1021"/>
    <s v="02095-718397573"/>
    <n v="10321524"/>
    <x v="47"/>
    <d v="2025-09-02T20:32:36"/>
    <n v="158"/>
    <n v="22"/>
    <n v="0"/>
    <n v="0"/>
    <n v="36.107999999999997"/>
    <n v="0"/>
    <n v="99.891999999999996"/>
  </r>
  <r>
    <n v="1022"/>
    <s v="02095-718728213"/>
    <n v="10225902"/>
    <x v="6"/>
    <d v="2025-09-02T21:15:38"/>
    <n v="87"/>
    <n v="0"/>
    <n v="0"/>
    <n v="0"/>
    <n v="23.099"/>
    <n v="0"/>
    <n v="63.902000000000001"/>
  </r>
  <r>
    <n v="1023"/>
    <s v="02095-720309753"/>
    <n v="10326235"/>
    <x v="41"/>
    <d v="2025-09-02T20:16:42"/>
    <n v="58"/>
    <n v="11"/>
    <n v="0"/>
    <n v="0"/>
    <n v="12.478999999999999"/>
    <n v="0"/>
    <n v="34.521999999999998"/>
  </r>
  <r>
    <n v="1024"/>
    <s v="02095-720359605"/>
    <n v="10321523"/>
    <x v="4"/>
    <d v="2025-09-02T20:35:05"/>
    <n v="50"/>
    <n v="11"/>
    <n v="0"/>
    <n v="0"/>
    <n v="10.355"/>
    <n v="0"/>
    <n v="28.646000000000001"/>
  </r>
  <r>
    <n v="1025"/>
    <s v="02095-723123846"/>
    <n v="10233716"/>
    <x v="28"/>
    <d v="2025-09-02T20:26:37"/>
    <n v="174"/>
    <n v="48"/>
    <n v="0"/>
    <n v="0"/>
    <n v="33.453000000000003"/>
    <n v="0"/>
    <n v="92.546999999999997"/>
  </r>
  <r>
    <n v="1026"/>
    <s v="02095-727675520"/>
    <n v="10354891"/>
    <x v="13"/>
    <d v="2025-09-02T20:43:28"/>
    <n v="29"/>
    <n v="7.25"/>
    <n v="0"/>
    <n v="0"/>
    <n v="5.7750000000000004"/>
    <n v="0"/>
    <n v="15.975"/>
  </r>
  <r>
    <n v="1027"/>
    <s v="02095-728485645"/>
    <n v="10230793"/>
    <x v="29"/>
    <d v="2025-09-02T21:43:50"/>
    <n v="174"/>
    <n v="22"/>
    <n v="0"/>
    <n v="0"/>
    <n v="40.356000000000002"/>
    <n v="0"/>
    <n v="111.64400000000001"/>
  </r>
  <r>
    <n v="1028"/>
    <s v="02095-729208833"/>
    <n v="10321524"/>
    <x v="47"/>
    <d v="2025-09-02T20:46:27"/>
    <n v="54"/>
    <n v="11"/>
    <n v="0"/>
    <n v="0"/>
    <n v="11.417"/>
    <n v="0"/>
    <n v="31.584"/>
  </r>
  <r>
    <n v="1029"/>
    <s v="02095-730563890"/>
    <n v="10292422"/>
    <x v="19"/>
    <d v="2025-09-02T20:38:12"/>
    <n v="25"/>
    <n v="6.25"/>
    <n v="0"/>
    <n v="0"/>
    <n v="4.9779999999999998"/>
    <n v="0"/>
    <n v="13.772"/>
  </r>
  <r>
    <n v="1030"/>
    <s v="02095-730834669"/>
    <n v="10350108"/>
    <x v="3"/>
    <d v="2025-09-02T21:29:37"/>
    <n v="83"/>
    <n v="11"/>
    <n v="0"/>
    <n v="0"/>
    <n v="19.116"/>
    <n v="0"/>
    <n v="52.884"/>
  </r>
  <r>
    <n v="1031"/>
    <s v="02095-734425258"/>
    <n v="10298824"/>
    <x v="17"/>
    <d v="2025-09-02T20:44:52"/>
    <n v="58"/>
    <n v="11"/>
    <n v="0"/>
    <n v="0"/>
    <n v="12.478999999999999"/>
    <n v="0"/>
    <n v="34.521999999999998"/>
  </r>
  <r>
    <n v="1032"/>
    <s v="02095-736945524"/>
    <n v="10284115"/>
    <x v="25"/>
    <d v="2025-09-02T21:00:59"/>
    <n v="51"/>
    <n v="11"/>
    <n v="0"/>
    <n v="0"/>
    <n v="10.62"/>
    <n v="0"/>
    <n v="29.38"/>
  </r>
  <r>
    <n v="1033"/>
    <s v="02095-741024670"/>
    <n v="10269971"/>
    <x v="34"/>
    <d v="2025-09-02T21:15:41"/>
    <n v="29"/>
    <n v="7.25"/>
    <n v="0"/>
    <n v="0"/>
    <n v="5.7750000000000004"/>
    <n v="0"/>
    <n v="15.975"/>
  </r>
  <r>
    <n v="1034"/>
    <s v="02095-741598479"/>
    <n v="10296675"/>
    <x v="14"/>
    <d v="2025-09-02T21:04:19"/>
    <n v="51"/>
    <n v="11"/>
    <n v="0"/>
    <n v="0"/>
    <n v="10.62"/>
    <n v="0"/>
    <n v="29.38"/>
  </r>
  <r>
    <n v="1035"/>
    <s v="02095-745353945"/>
    <n v="10321523"/>
    <x v="4"/>
    <d v="2025-09-02T21:49:08"/>
    <n v="69"/>
    <n v="11"/>
    <n v="0"/>
    <n v="0"/>
    <n v="15.398999999999999"/>
    <n v="0"/>
    <n v="42.600999999999999"/>
  </r>
  <r>
    <n v="1036"/>
    <s v="02095-746279949"/>
    <n v="10269971"/>
    <x v="34"/>
    <d v="2025-09-02T20:54:40"/>
    <n v="65"/>
    <n v="0"/>
    <n v="0"/>
    <n v="0"/>
    <n v="17.257999999999999"/>
    <n v="0"/>
    <n v="47.743000000000002"/>
  </r>
  <r>
    <n v="1037"/>
    <s v="02095-749954467"/>
    <n v="10296675"/>
    <x v="14"/>
    <d v="2025-09-02T21:30:34"/>
    <n v="51"/>
    <n v="11"/>
    <n v="0"/>
    <n v="0"/>
    <n v="10.62"/>
    <n v="0"/>
    <n v="29.38"/>
  </r>
  <r>
    <n v="1038"/>
    <s v="02095-752870302"/>
    <n v="10298769"/>
    <x v="46"/>
    <d v="2025-09-02T21:37:31"/>
    <n v="91"/>
    <n v="11"/>
    <n v="0"/>
    <n v="0"/>
    <n v="21.24"/>
    <n v="0"/>
    <n v="58.76"/>
  </r>
  <r>
    <n v="1039"/>
    <s v="02095-767119750"/>
    <n v="10298769"/>
    <x v="46"/>
    <d v="2025-09-02T21:57:18"/>
    <n v="83"/>
    <n v="11"/>
    <n v="0"/>
    <n v="0"/>
    <n v="19.116"/>
    <n v="0"/>
    <n v="52.884"/>
  </r>
  <r>
    <n v="1040"/>
    <s v="02095-782141775"/>
    <n v="10354891"/>
    <x v="13"/>
    <d v="2025-09-02T22:03:17"/>
    <n v="50"/>
    <n v="11"/>
    <n v="0"/>
    <n v="0"/>
    <n v="10.355"/>
    <n v="0"/>
    <n v="28.646000000000001"/>
  </r>
  <r>
    <n v="1041"/>
    <s v="02095-839696305"/>
    <n v="10287867"/>
    <x v="33"/>
    <d v="2025-09-03T00:33:29"/>
    <n v="65"/>
    <n v="11"/>
    <n v="0"/>
    <n v="0"/>
    <n v="14.337"/>
    <n v="0"/>
    <n v="39.662999999999997"/>
  </r>
  <r>
    <m/>
    <m/>
    <m/>
    <x v="48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8">
  <r>
    <n v="1"/>
    <x v="0"/>
    <n v="23"/>
    <n v="1490000"/>
    <n v="230500"/>
    <n v="334402"/>
    <n v="0"/>
    <n v="925107"/>
  </r>
  <r>
    <m/>
    <x v="1"/>
    <n v="23"/>
    <n v="1490000"/>
    <n v="230500"/>
    <n v="334402"/>
    <n v="0"/>
    <n v="925107"/>
  </r>
  <r>
    <n v="2"/>
    <x v="2"/>
    <n v="63"/>
    <n v="4623000"/>
    <n v="699500"/>
    <n v="1041703"/>
    <n v="0"/>
    <n v="2881824"/>
  </r>
  <r>
    <m/>
    <x v="1"/>
    <n v="63"/>
    <n v="4623000"/>
    <n v="699500"/>
    <n v="1041703"/>
    <n v="0"/>
    <n v="2881824"/>
  </r>
  <r>
    <n v="3"/>
    <x v="3"/>
    <n v="5"/>
    <n v="358000"/>
    <n v="44000"/>
    <n v="83368"/>
    <n v="0"/>
    <n v="230634"/>
  </r>
  <r>
    <m/>
    <x v="1"/>
    <n v="5"/>
    <n v="358000"/>
    <n v="44000"/>
    <n v="83368"/>
    <n v="0"/>
    <n v="230634"/>
  </r>
  <r>
    <n v="4"/>
    <x v="4"/>
    <n v="10"/>
    <n v="669000"/>
    <n v="115500"/>
    <n v="146957"/>
    <n v="0"/>
    <n v="406549"/>
  </r>
  <r>
    <m/>
    <x v="1"/>
    <n v="10"/>
    <n v="669000"/>
    <n v="115500"/>
    <n v="146957"/>
    <n v="0"/>
    <n v="406549"/>
  </r>
  <r>
    <n v="5"/>
    <x v="5"/>
    <n v="19"/>
    <n v="1508000"/>
    <n v="216750"/>
    <n v="342833"/>
    <n v="0"/>
    <n v="948428"/>
  </r>
  <r>
    <m/>
    <x v="1"/>
    <n v="19"/>
    <n v="1508000"/>
    <n v="216750"/>
    <n v="342833"/>
    <n v="0"/>
    <n v="948428"/>
  </r>
  <r>
    <n v="6"/>
    <x v="6"/>
    <n v="32"/>
    <n v="2220000"/>
    <n v="299000"/>
    <n v="510033"/>
    <n v="0"/>
    <n v="1410982"/>
  </r>
  <r>
    <m/>
    <x v="1"/>
    <n v="32"/>
    <n v="2220000"/>
    <n v="299000"/>
    <n v="510033"/>
    <n v="0"/>
    <n v="1410982"/>
  </r>
  <r>
    <n v="7"/>
    <x v="7"/>
    <n v="20"/>
    <n v="1435000"/>
    <n v="231000"/>
    <n v="319666"/>
    <n v="0"/>
    <n v="884342"/>
  </r>
  <r>
    <m/>
    <x v="1"/>
    <n v="20"/>
    <n v="1435000"/>
    <n v="231000"/>
    <n v="319666"/>
    <n v="0"/>
    <n v="884342"/>
  </r>
  <r>
    <n v="8"/>
    <x v="8"/>
    <n v="15"/>
    <n v="1307000"/>
    <n v="185500"/>
    <n v="297761"/>
    <n v="0"/>
    <n v="823744"/>
  </r>
  <r>
    <m/>
    <x v="1"/>
    <n v="15"/>
    <n v="1307000"/>
    <n v="185500"/>
    <n v="297761"/>
    <n v="0"/>
    <n v="823744"/>
  </r>
  <r>
    <n v="9"/>
    <x v="9"/>
    <n v="51"/>
    <n v="4065000"/>
    <n v="604500"/>
    <n v="918776"/>
    <n v="0"/>
    <n v="2541751"/>
  </r>
  <r>
    <m/>
    <x v="1"/>
    <n v="51"/>
    <n v="4065000"/>
    <n v="604500"/>
    <n v="918776"/>
    <n v="0"/>
    <n v="2541751"/>
  </r>
  <r>
    <n v="10"/>
    <x v="10"/>
    <n v="19"/>
    <n v="1235000"/>
    <n v="154250"/>
    <n v="265328"/>
    <n v="0"/>
    <n v="815429"/>
  </r>
  <r>
    <m/>
    <x v="1"/>
    <n v="19"/>
    <n v="1235000"/>
    <n v="154250"/>
    <n v="265328"/>
    <n v="0"/>
    <n v="815429"/>
  </r>
  <r>
    <n v="11"/>
    <x v="11"/>
    <n v="11"/>
    <n v="579000"/>
    <n v="90750"/>
    <n v="129633"/>
    <n v="0"/>
    <n v="358621"/>
  </r>
  <r>
    <m/>
    <x v="1"/>
    <n v="11"/>
    <n v="579000"/>
    <n v="90750"/>
    <n v="129633"/>
    <n v="0"/>
    <n v="358621"/>
  </r>
  <r>
    <n v="12"/>
    <x v="12"/>
    <n v="24"/>
    <n v="1956000"/>
    <n v="319700"/>
    <n v="434442"/>
    <n v="0"/>
    <n v="1201866"/>
  </r>
  <r>
    <m/>
    <x v="1"/>
    <n v="24"/>
    <n v="1956000"/>
    <n v="319700"/>
    <n v="434442"/>
    <n v="0"/>
    <n v="1201866"/>
  </r>
  <r>
    <n v="13"/>
    <x v="13"/>
    <n v="21"/>
    <n v="1513000"/>
    <n v="218000"/>
    <n v="343829"/>
    <n v="0"/>
    <n v="951184"/>
  </r>
  <r>
    <m/>
    <x v="1"/>
    <n v="21"/>
    <n v="1513000"/>
    <n v="218000"/>
    <n v="343829"/>
    <n v="0"/>
    <n v="951184"/>
  </r>
  <r>
    <n v="14"/>
    <x v="14"/>
    <n v="27"/>
    <n v="2598000"/>
    <n v="425500"/>
    <n v="576808"/>
    <n v="0"/>
    <n v="1595711"/>
  </r>
  <r>
    <m/>
    <x v="1"/>
    <n v="27"/>
    <n v="2598000"/>
    <n v="425500"/>
    <n v="576808"/>
    <n v="0"/>
    <n v="1595711"/>
  </r>
  <r>
    <n v="15"/>
    <x v="15"/>
    <n v="1"/>
    <n v="108000"/>
    <n v="0"/>
    <n v="29754"/>
    <n v="0"/>
    <n v="78246"/>
  </r>
  <r>
    <m/>
    <x v="1"/>
    <n v="1"/>
    <n v="108000"/>
    <n v="0"/>
    <n v="29754"/>
    <n v="0"/>
    <n v="78246"/>
  </r>
  <r>
    <n v="16"/>
    <x v="16"/>
    <n v="8"/>
    <n v="696000"/>
    <n v="65000"/>
    <n v="167532"/>
    <n v="0"/>
    <n v="463471"/>
  </r>
  <r>
    <m/>
    <x v="1"/>
    <n v="8"/>
    <n v="696000"/>
    <n v="65000"/>
    <n v="167532"/>
    <n v="0"/>
    <n v="463471"/>
  </r>
  <r>
    <n v="17"/>
    <x v="17"/>
    <n v="49"/>
    <n v="4758000"/>
    <n v="752000"/>
    <n v="1063603"/>
    <n v="0"/>
    <n v="2942417"/>
  </r>
  <r>
    <m/>
    <x v="1"/>
    <n v="49"/>
    <n v="4758000"/>
    <n v="752000"/>
    <n v="1063603"/>
    <n v="0"/>
    <n v="2942417"/>
  </r>
  <r>
    <n v="18"/>
    <x v="18"/>
    <n v="5"/>
    <n v="713000"/>
    <n v="132000"/>
    <n v="154257"/>
    <n v="0"/>
    <n v="426746"/>
  </r>
  <r>
    <m/>
    <x v="1"/>
    <n v="5"/>
    <n v="713000"/>
    <n v="132000"/>
    <n v="154257"/>
    <n v="0"/>
    <n v="426746"/>
  </r>
  <r>
    <n v="19"/>
    <x v="19"/>
    <n v="34"/>
    <n v="2039000"/>
    <n v="229500"/>
    <n v="480428"/>
    <n v="0"/>
    <n v="1329084"/>
  </r>
  <r>
    <m/>
    <x v="1"/>
    <n v="34"/>
    <n v="2039000"/>
    <n v="229500"/>
    <n v="480428"/>
    <n v="0"/>
    <n v="1329084"/>
  </r>
  <r>
    <n v="20"/>
    <x v="20"/>
    <n v="26"/>
    <n v="1655000"/>
    <n v="213750"/>
    <n v="382657"/>
    <n v="0"/>
    <n v="1058601"/>
  </r>
  <r>
    <m/>
    <x v="1"/>
    <n v="26"/>
    <n v="1655000"/>
    <n v="213750"/>
    <n v="382657"/>
    <n v="0"/>
    <n v="1058601"/>
  </r>
  <r>
    <n v="21"/>
    <x v="21"/>
    <n v="39"/>
    <n v="3788000"/>
    <n v="569500"/>
    <n v="854524"/>
    <n v="0"/>
    <n v="2364001"/>
  </r>
  <r>
    <m/>
    <x v="1"/>
    <n v="39"/>
    <n v="3788000"/>
    <n v="569500"/>
    <n v="854524"/>
    <n v="0"/>
    <n v="2364001"/>
  </r>
  <r>
    <n v="22"/>
    <x v="22"/>
    <n v="51"/>
    <n v="4275000"/>
    <n v="521500"/>
    <n v="996565"/>
    <n v="0"/>
    <n v="2756956"/>
  </r>
  <r>
    <m/>
    <x v="1"/>
    <n v="51"/>
    <n v="4275000"/>
    <n v="521500"/>
    <n v="996565"/>
    <n v="0"/>
    <n v="2756956"/>
  </r>
  <r>
    <n v="23"/>
    <x v="23"/>
    <n v="24"/>
    <n v="1633000"/>
    <n v="258500"/>
    <n v="364938"/>
    <n v="0"/>
    <n v="1009578"/>
  </r>
  <r>
    <m/>
    <x v="1"/>
    <n v="24"/>
    <n v="1633000"/>
    <n v="258500"/>
    <n v="364938"/>
    <n v="0"/>
    <n v="1009578"/>
  </r>
  <r>
    <n v="24"/>
    <x v="24"/>
    <n v="33"/>
    <n v="2599000"/>
    <n v="316500"/>
    <n v="628838"/>
    <n v="0"/>
    <n v="1653680"/>
  </r>
  <r>
    <m/>
    <x v="1"/>
    <n v="33"/>
    <n v="2599000"/>
    <n v="316500"/>
    <n v="628838"/>
    <n v="0"/>
    <n v="1653680"/>
  </r>
  <r>
    <n v="25"/>
    <x v="25"/>
    <n v="50"/>
    <n v="4144000"/>
    <n v="720000"/>
    <n v="909084"/>
    <n v="0"/>
    <n v="2514939"/>
  </r>
  <r>
    <m/>
    <x v="1"/>
    <n v="50"/>
    <n v="4144000"/>
    <n v="720000"/>
    <n v="909084"/>
    <n v="0"/>
    <n v="2514939"/>
  </r>
  <r>
    <n v="26"/>
    <x v="26"/>
    <n v="47"/>
    <n v="2200000"/>
    <n v="455500"/>
    <n v="463179"/>
    <n v="0"/>
    <n v="1281339"/>
  </r>
  <r>
    <m/>
    <x v="1"/>
    <n v="47"/>
    <n v="2200000"/>
    <n v="455500"/>
    <n v="463179"/>
    <n v="0"/>
    <n v="1281339"/>
  </r>
  <r>
    <n v="27"/>
    <x v="27"/>
    <n v="18"/>
    <n v="1248000"/>
    <n v="153500"/>
    <n v="290594"/>
    <n v="0"/>
    <n v="803915"/>
  </r>
  <r>
    <m/>
    <x v="1"/>
    <n v="18"/>
    <n v="1248000"/>
    <n v="153500"/>
    <n v="290594"/>
    <n v="0"/>
    <n v="803915"/>
  </r>
  <r>
    <n v="28"/>
    <x v="28"/>
    <n v="7"/>
    <n v="502000"/>
    <n v="72250"/>
    <n v="114100"/>
    <n v="0"/>
    <n v="315652"/>
  </r>
  <r>
    <m/>
    <x v="1"/>
    <n v="7"/>
    <n v="502000"/>
    <n v="72250"/>
    <n v="114100"/>
    <n v="0"/>
    <n v="315652"/>
  </r>
  <r>
    <n v="29"/>
    <x v="29"/>
    <n v="15"/>
    <n v="1323000"/>
    <n v="182000"/>
    <n v="302939"/>
    <n v="0"/>
    <n v="838068"/>
  </r>
  <r>
    <m/>
    <x v="1"/>
    <n v="15"/>
    <n v="1323000"/>
    <n v="182000"/>
    <n v="302939"/>
    <n v="0"/>
    <n v="838068"/>
  </r>
  <r>
    <n v="30"/>
    <x v="30"/>
    <n v="2"/>
    <n v="286000"/>
    <n v="22000"/>
    <n v="70092"/>
    <n v="0"/>
    <n v="193908"/>
  </r>
  <r>
    <m/>
    <x v="1"/>
    <n v="2"/>
    <n v="286000"/>
    <n v="22000"/>
    <n v="70092"/>
    <n v="0"/>
    <n v="193908"/>
  </r>
  <r>
    <n v="31"/>
    <x v="31"/>
    <n v="31"/>
    <n v="2409000"/>
    <n v="373000"/>
    <n v="540565"/>
    <n v="0"/>
    <n v="1495448"/>
  </r>
  <r>
    <m/>
    <x v="1"/>
    <n v="31"/>
    <n v="2409000"/>
    <n v="373000"/>
    <n v="540565"/>
    <n v="0"/>
    <n v="1495448"/>
  </r>
  <r>
    <n v="32"/>
    <x v="32"/>
    <n v="8"/>
    <n v="791000"/>
    <n v="135000"/>
    <n v="174171"/>
    <n v="0"/>
    <n v="481835"/>
  </r>
  <r>
    <m/>
    <x v="1"/>
    <n v="8"/>
    <n v="791000"/>
    <n v="135000"/>
    <n v="174171"/>
    <n v="0"/>
    <n v="481835"/>
  </r>
  <r>
    <n v="33"/>
    <x v="33"/>
    <n v="6"/>
    <n v="439000"/>
    <n v="75750"/>
    <n v="96444"/>
    <n v="0"/>
    <n v="266807"/>
  </r>
  <r>
    <m/>
    <x v="1"/>
    <n v="6"/>
    <n v="439000"/>
    <n v="75750"/>
    <n v="96444"/>
    <n v="0"/>
    <n v="266807"/>
  </r>
  <r>
    <n v="34"/>
    <x v="34"/>
    <n v="8"/>
    <n v="506000"/>
    <n v="83500"/>
    <n v="112176"/>
    <n v="0"/>
    <n v="310326"/>
  </r>
  <r>
    <m/>
    <x v="1"/>
    <n v="8"/>
    <n v="506000"/>
    <n v="83500"/>
    <n v="112176"/>
    <n v="0"/>
    <n v="310326"/>
  </r>
  <r>
    <n v="35"/>
    <x v="35"/>
    <n v="11"/>
    <n v="1257000"/>
    <n v="193000"/>
    <n v="282496"/>
    <n v="0"/>
    <n v="781512"/>
  </r>
  <r>
    <m/>
    <x v="1"/>
    <n v="11"/>
    <n v="1257000"/>
    <n v="193000"/>
    <n v="282496"/>
    <n v="0"/>
    <n v="781512"/>
  </r>
  <r>
    <n v="36"/>
    <x v="36"/>
    <n v="2"/>
    <n v="102000"/>
    <n v="22000"/>
    <n v="21240"/>
    <n v="0"/>
    <n v="58760"/>
  </r>
  <r>
    <m/>
    <x v="1"/>
    <n v="2"/>
    <n v="102000"/>
    <n v="22000"/>
    <n v="21240"/>
    <n v="0"/>
    <n v="58760"/>
  </r>
  <r>
    <n v="37"/>
    <x v="37"/>
    <n v="12"/>
    <n v="737000"/>
    <n v="88200"/>
    <n v="172258"/>
    <n v="0"/>
    <n v="476544"/>
  </r>
  <r>
    <m/>
    <x v="1"/>
    <n v="12"/>
    <n v="737000"/>
    <n v="88200"/>
    <n v="172258"/>
    <n v="0"/>
    <n v="476544"/>
  </r>
  <r>
    <n v="38"/>
    <x v="38"/>
    <n v="4"/>
    <n v="245000"/>
    <n v="29250"/>
    <n v="57283"/>
    <n v="0"/>
    <n v="158469"/>
  </r>
  <r>
    <m/>
    <x v="1"/>
    <n v="4"/>
    <n v="245000"/>
    <n v="29250"/>
    <n v="57283"/>
    <n v="0"/>
    <n v="158469"/>
  </r>
  <r>
    <n v="39"/>
    <x v="39"/>
    <n v="20"/>
    <n v="1548000"/>
    <n v="193500"/>
    <n v="359624"/>
    <n v="0"/>
    <n v="994883"/>
  </r>
  <r>
    <m/>
    <x v="1"/>
    <n v="20"/>
    <n v="1548000"/>
    <n v="193500"/>
    <n v="359624"/>
    <n v="0"/>
    <n v="994883"/>
  </r>
  <r>
    <n v="40"/>
    <x v="40"/>
    <n v="32"/>
    <n v="2858000"/>
    <n v="417800"/>
    <n v="647881"/>
    <n v="0"/>
    <n v="1792333"/>
  </r>
  <r>
    <m/>
    <x v="1"/>
    <n v="32"/>
    <n v="2858000"/>
    <n v="417800"/>
    <n v="647881"/>
    <n v="0"/>
    <n v="1792333"/>
  </r>
  <r>
    <n v="41"/>
    <x v="41"/>
    <n v="8"/>
    <n v="1103000"/>
    <n v="216500"/>
    <n v="235366"/>
    <n v="0"/>
    <n v="651135"/>
  </r>
  <r>
    <m/>
    <x v="1"/>
    <n v="8"/>
    <n v="1103000"/>
    <n v="216500"/>
    <n v="235366"/>
    <n v="0"/>
    <n v="651135"/>
  </r>
  <r>
    <n v="42"/>
    <x v="42"/>
    <n v="19"/>
    <n v="1718000"/>
    <n v="320500"/>
    <n v="371041"/>
    <n v="0"/>
    <n v="1026468"/>
  </r>
  <r>
    <m/>
    <x v="1"/>
    <n v="19"/>
    <n v="1718000"/>
    <n v="320500"/>
    <n v="371041"/>
    <n v="0"/>
    <n v="1026468"/>
  </r>
  <r>
    <n v="43"/>
    <x v="43"/>
    <n v="4"/>
    <n v="228000"/>
    <n v="22000"/>
    <n v="54694"/>
    <n v="0"/>
    <n v="151308"/>
  </r>
  <r>
    <m/>
    <x v="1"/>
    <n v="4"/>
    <n v="228000"/>
    <n v="22000"/>
    <n v="54694"/>
    <n v="0"/>
    <n v="151308"/>
  </r>
  <r>
    <n v="44"/>
    <x v="44"/>
    <n v="35"/>
    <n v="2701000"/>
    <n v="425000"/>
    <n v="604288"/>
    <n v="0"/>
    <n v="1671730"/>
  </r>
  <r>
    <m/>
    <x v="1"/>
    <n v="35"/>
    <n v="2701000"/>
    <n v="425000"/>
    <n v="604288"/>
    <n v="0"/>
    <n v="1671730"/>
  </r>
  <r>
    <n v="45"/>
    <x v="45"/>
    <n v="2"/>
    <n v="105000"/>
    <n v="20000"/>
    <n v="23418"/>
    <n v="0"/>
    <n v="61583"/>
  </r>
  <r>
    <m/>
    <x v="1"/>
    <n v="2"/>
    <n v="105000"/>
    <n v="20000"/>
    <n v="23418"/>
    <n v="0"/>
    <n v="61583"/>
  </r>
  <r>
    <n v="46"/>
    <x v="46"/>
    <n v="27"/>
    <n v="2150000"/>
    <n v="297250"/>
    <n v="491911"/>
    <n v="0"/>
    <n v="1360845"/>
  </r>
  <r>
    <m/>
    <x v="1"/>
    <n v="27"/>
    <n v="2150000"/>
    <n v="297250"/>
    <n v="491911"/>
    <n v="0"/>
    <n v="1360845"/>
  </r>
  <r>
    <n v="47"/>
    <x v="47"/>
    <n v="17"/>
    <n v="1632000"/>
    <n v="254000"/>
    <n v="365863"/>
    <n v="0"/>
    <n v="1012145"/>
  </r>
  <r>
    <m/>
    <x v="1"/>
    <n v="17"/>
    <n v="1632000"/>
    <n v="254000"/>
    <n v="365863"/>
    <n v="0"/>
    <n v="1012145"/>
  </r>
  <r>
    <n v="48"/>
    <x v="48"/>
    <n v="46"/>
    <n v="4156000"/>
    <n v="686750"/>
    <n v="921096"/>
    <n v="0"/>
    <n v="2548171"/>
  </r>
  <r>
    <m/>
    <x v="1"/>
    <n v="46"/>
    <n v="4156000"/>
    <n v="686750"/>
    <n v="921096"/>
    <n v="0"/>
    <n v="2548171"/>
  </r>
  <r>
    <m/>
    <x v="49"/>
    <n v="1041"/>
    <n v="82208000"/>
    <n v="12350950"/>
    <n v="18550438"/>
    <n v="0"/>
    <n v="51307075"/>
  </r>
  <r>
    <m/>
    <x v="5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N5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2"/>
        <item x="24"/>
        <item x="32"/>
        <item x="10"/>
        <item x="27"/>
        <item x="33"/>
        <item x="31"/>
        <item x="49"/>
        <item x="37"/>
        <item x="15"/>
        <item x="16"/>
        <item x="25"/>
        <item x="29"/>
        <item x="26"/>
        <item x="34"/>
        <item x="50"/>
        <item x="5"/>
        <item x="9"/>
        <item x="17"/>
        <item x="21"/>
        <item x="41"/>
        <item x="23"/>
        <item x="13"/>
        <item x="19"/>
        <item x="20"/>
        <item x="44"/>
        <item x="4"/>
        <item x="1"/>
        <item x="38"/>
        <item x="30"/>
        <item x="35"/>
        <item x="45"/>
        <item x="43"/>
        <item x="14"/>
        <item x="18"/>
        <item x="47"/>
        <item x="22"/>
        <item x="8"/>
        <item x="7"/>
        <item x="48"/>
        <item x="36"/>
        <item x="12"/>
        <item x="3"/>
        <item x="46"/>
        <item x="51"/>
        <item x="6"/>
        <item x="39"/>
        <item x="2"/>
        <item x="11"/>
        <item x="40"/>
        <item x="28"/>
        <item x="0"/>
        <item x="52"/>
        <item t="default"/>
      </items>
    </pivotField>
  </pivotFields>
  <rowFields count="1">
    <field x="15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Số tiền" fld="8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3:Q15" firstHeaderRow="1" firstDataRow="1" firstDataCol="1"/>
  <pivotFields count="16">
    <pivotField showAll="0"/>
    <pivotField showAll="0"/>
    <pivotField axis="axisRow" showAll="0">
      <items count="12">
        <item x="9"/>
        <item x="8"/>
        <item x="5"/>
        <item x="1"/>
        <item x="10"/>
        <item x="2"/>
        <item x="7"/>
        <item x="3"/>
        <item x="4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hu nhập tạm tính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3:P13" firstHeaderRow="1" firstDataRow="1" firstDataCol="1"/>
  <pivotFields count="16">
    <pivotField showAll="0"/>
    <pivotField showAll="0"/>
    <pivotField axis="axisRow" showAll="0">
      <items count="10">
        <item x="5"/>
        <item x="8"/>
        <item x="6"/>
        <item x="2"/>
        <item x="1"/>
        <item x="0"/>
        <item x="4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hu nhập tạm tính" fld="15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3000000}" name="PivotTable8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3:K28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9"/>
        <item x="6"/>
        <item x="15"/>
        <item x="17"/>
        <item x="14"/>
        <item x="19"/>
        <item x="3"/>
        <item x="10"/>
        <item x="1"/>
        <item x="16"/>
        <item x="20"/>
        <item x="12"/>
        <item x="18"/>
        <item x="22"/>
        <item x="5"/>
        <item x="11"/>
        <item x="21"/>
        <item x="7"/>
        <item x="13"/>
        <item x="2"/>
        <item x="4"/>
        <item x="8"/>
        <item x="0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Số tiền thanh toán (VNĐ)" fld="15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4000000}" name="PivotTable10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3:K13" firstHeaderRow="1" firstDataRow="1" firstDataCol="1"/>
  <pivotFields count="34">
    <pivotField showAll="0"/>
    <pivotField showAll="0"/>
    <pivotField showAll="0"/>
    <pivotField axis="axisRow" showAll="0">
      <items count="10">
        <item x="4"/>
        <item x="8"/>
        <item x="2"/>
        <item x="6"/>
        <item x="7"/>
        <item x="0"/>
        <item x="5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dataField="1"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ố tiền sau KM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6000000}" name="PivotTable17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J55" firstHeaderRow="1" firstDataRow="1" firstDataCol="1"/>
  <pivotFields count="8">
    <pivotField showAll="0"/>
    <pivotField axis="axisRow" showAll="0">
      <items count="52">
        <item x="41"/>
        <item x="28"/>
        <item x="44"/>
        <item x="24"/>
        <item x="15"/>
        <item x="46"/>
        <item x="45"/>
        <item x="9"/>
        <item x="18"/>
        <item x="27"/>
        <item x="5"/>
        <item x="42"/>
        <item x="0"/>
        <item x="34"/>
        <item x="3"/>
        <item x="4"/>
        <item x="7"/>
        <item x="48"/>
        <item x="22"/>
        <item x="39"/>
        <item x="30"/>
        <item x="40"/>
        <item x="6"/>
        <item x="11"/>
        <item x="31"/>
        <item x="19"/>
        <item x="20"/>
        <item x="35"/>
        <item x="16"/>
        <item x="29"/>
        <item x="25"/>
        <item x="17"/>
        <item x="47"/>
        <item x="26"/>
        <item x="10"/>
        <item x="23"/>
        <item x="32"/>
        <item x="36"/>
        <item x="8"/>
        <item x="2"/>
        <item x="13"/>
        <item x="38"/>
        <item x="37"/>
        <item x="43"/>
        <item x="21"/>
        <item x="33"/>
        <item x="12"/>
        <item x="14"/>
        <item x="1"/>
        <item x="49"/>
        <item x="5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ổng tiền" fld="7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5000000}" name="PivotTable1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N53" firstHeaderRow="1" firstDataRow="1" firstDataCol="1"/>
  <pivotFields count="12">
    <pivotField showAll="0"/>
    <pivotField showAll="0"/>
    <pivotField showAll="0"/>
    <pivotField axis="axisRow" showAll="0">
      <items count="50">
        <item x="28"/>
        <item x="36"/>
        <item x="12"/>
        <item x="22"/>
        <item x="26"/>
        <item x="16"/>
        <item x="45"/>
        <item x="37"/>
        <item x="41"/>
        <item x="1"/>
        <item x="34"/>
        <item x="33"/>
        <item x="10"/>
        <item x="43"/>
        <item x="47"/>
        <item x="21"/>
        <item x="3"/>
        <item x="2"/>
        <item x="6"/>
        <item x="17"/>
        <item x="9"/>
        <item x="18"/>
        <item x="29"/>
        <item x="31"/>
        <item x="25"/>
        <item x="5"/>
        <item x="24"/>
        <item x="27"/>
        <item x="8"/>
        <item x="30"/>
        <item x="23"/>
        <item x="0"/>
        <item x="7"/>
        <item x="19"/>
        <item x="38"/>
        <item x="20"/>
        <item x="44"/>
        <item x="40"/>
        <item x="46"/>
        <item x="4"/>
        <item x="32"/>
        <item x="35"/>
        <item x="13"/>
        <item x="42"/>
        <item x="14"/>
        <item x="39"/>
        <item x="15"/>
        <item x="11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Thực thu" fld="1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62"/>
  <sheetViews>
    <sheetView topLeftCell="BI1" workbookViewId="0">
      <selection activeCell="K30" sqref="K30"/>
    </sheetView>
  </sheetViews>
  <sheetFormatPr defaultRowHeight="14.5"/>
  <cols>
    <col min="1" max="1" width="7" bestFit="1" customWidth="1"/>
    <col min="2" max="2" width="69.81640625" bestFit="1" customWidth="1"/>
    <col min="3" max="3" width="17.7265625" bestFit="1" customWidth="1"/>
    <col min="4" max="4" width="12.26953125" style="104" bestFit="1" customWidth="1"/>
    <col min="5" max="5" width="10.453125" style="105" bestFit="1" customWidth="1"/>
    <col min="6" max="6" width="11.26953125" style="127" bestFit="1" customWidth="1"/>
    <col min="7" max="7" width="10.453125" style="105" bestFit="1" customWidth="1"/>
    <col min="8" max="8" width="6.81640625" style="105" bestFit="1" customWidth="1"/>
    <col min="9" max="9" width="10.453125" style="105" bestFit="1" customWidth="1"/>
    <col min="10" max="10" width="13.7265625" style="130" bestFit="1" customWidth="1"/>
    <col min="11" max="11" width="62.453125" style="105" customWidth="1"/>
    <col min="12" max="12" width="13.1796875" style="105" bestFit="1" customWidth="1"/>
    <col min="13" max="13" width="6.1796875" style="105" bestFit="1" customWidth="1"/>
    <col min="14" max="14" width="6.453125" style="105" bestFit="1" customWidth="1"/>
    <col min="15" max="15" width="5.453125" style="105" bestFit="1" customWidth="1"/>
    <col min="16" max="16" width="7" style="105" bestFit="1" customWidth="1"/>
    <col min="17" max="17" width="11.1796875" style="105" bestFit="1" customWidth="1"/>
    <col min="18" max="18" width="11" style="105" bestFit="1" customWidth="1"/>
    <col min="19" max="19" width="11.7265625" style="105" bestFit="1" customWidth="1"/>
    <col min="20" max="20" width="11.54296875" style="105" bestFit="1" customWidth="1"/>
    <col min="21" max="21" width="10.7265625" style="105" bestFit="1" customWidth="1"/>
    <col min="22" max="22" width="10.54296875" style="105" bestFit="1" customWidth="1"/>
    <col min="23" max="23" width="9" style="105" bestFit="1" customWidth="1"/>
    <col min="24" max="24" width="8.81640625" style="105" bestFit="1" customWidth="1"/>
    <col min="25" max="25" width="5.1796875" style="105" bestFit="1" customWidth="1"/>
    <col min="26" max="26" width="5" style="105" bestFit="1" customWidth="1"/>
    <col min="27" max="27" width="8.453125" style="105" bestFit="1" customWidth="1"/>
    <col min="28" max="28" width="8.26953125" style="105" bestFit="1" customWidth="1"/>
    <col min="29" max="30" width="8.81640625" style="105" bestFit="1" customWidth="1"/>
    <col min="31" max="31" width="10.26953125" style="105" bestFit="1" customWidth="1"/>
    <col min="32" max="32" width="10.453125" style="104" bestFit="1" customWidth="1"/>
    <col min="33" max="33" width="8.81640625" style="105" bestFit="1" customWidth="1"/>
    <col min="34" max="34" width="21.54296875" style="105" bestFit="1" customWidth="1"/>
    <col min="35" max="35" width="12.26953125" style="104" bestFit="1" customWidth="1"/>
    <col min="36" max="36" width="6.81640625" bestFit="1" customWidth="1"/>
    <col min="37" max="37" width="8.81640625" bestFit="1" customWidth="1"/>
    <col min="38" max="38" width="5.1796875" bestFit="1" customWidth="1"/>
    <col min="39" max="39" width="4.81640625" bestFit="1" customWidth="1"/>
    <col min="40" max="40" width="9.26953125" bestFit="1" customWidth="1"/>
    <col min="41" max="41" width="12.54296875" style="130" bestFit="1" customWidth="1"/>
    <col min="42" max="42" width="59.1796875" bestFit="1" customWidth="1"/>
    <col min="43" max="43" width="13.1796875" bestFit="1" customWidth="1"/>
    <col min="44" max="44" width="6.1796875" bestFit="1" customWidth="1"/>
    <col min="45" max="45" width="6.453125" bestFit="1" customWidth="1"/>
    <col min="46" max="46" width="5.453125" bestFit="1" customWidth="1"/>
    <col min="47" max="47" width="7" bestFit="1" customWidth="1"/>
    <col min="48" max="48" width="11.1796875" bestFit="1" customWidth="1"/>
    <col min="49" max="49" width="11" bestFit="1" customWidth="1"/>
    <col min="50" max="50" width="11.7265625" bestFit="1" customWidth="1"/>
    <col min="51" max="51" width="11.54296875" bestFit="1" customWidth="1"/>
    <col min="52" max="52" width="10.7265625" bestFit="1" customWidth="1"/>
    <col min="53" max="53" width="10.54296875" bestFit="1" customWidth="1"/>
    <col min="54" max="54" width="9" bestFit="1" customWidth="1"/>
    <col min="55" max="55" width="8.81640625" bestFit="1" customWidth="1"/>
    <col min="56" max="56" width="5.1796875" bestFit="1" customWidth="1"/>
    <col min="57" max="57" width="5" bestFit="1" customWidth="1"/>
    <col min="58" max="58" width="8.453125" bestFit="1" customWidth="1"/>
    <col min="59" max="59" width="8.26953125" bestFit="1" customWidth="1"/>
    <col min="60" max="61" width="8.81640625" bestFit="1" customWidth="1"/>
    <col min="62" max="62" width="10.26953125" bestFit="1" customWidth="1"/>
    <col min="63" max="63" width="10.26953125" style="104" bestFit="1" customWidth="1"/>
    <col min="64" max="64" width="8.81640625" customWidth="1"/>
    <col min="66" max="66" width="12.26953125" style="104" bestFit="1" customWidth="1"/>
    <col min="67" max="67" width="6.81640625" bestFit="1" customWidth="1"/>
    <col min="68" max="68" width="8.81640625" bestFit="1" customWidth="1"/>
    <col min="69" max="69" width="5.1796875" bestFit="1" customWidth="1"/>
    <col min="70" max="70" width="4.81640625" bestFit="1" customWidth="1"/>
    <col min="71" max="71" width="9.26953125" bestFit="1" customWidth="1"/>
    <col min="72" max="72" width="10.1796875" style="130" bestFit="1" customWidth="1"/>
    <col min="73" max="73" width="7.81640625" bestFit="1" customWidth="1"/>
    <col min="74" max="74" width="13.1796875" bestFit="1" customWidth="1"/>
    <col min="75" max="75" width="6.1796875" bestFit="1" customWidth="1"/>
    <col min="76" max="76" width="6.453125" bestFit="1" customWidth="1"/>
    <col min="77" max="77" width="5.453125" bestFit="1" customWidth="1"/>
    <col min="78" max="78" width="7" bestFit="1" customWidth="1"/>
    <col min="79" max="79" width="11.1796875" bestFit="1" customWidth="1"/>
    <col min="80" max="80" width="11" bestFit="1" customWidth="1"/>
    <col min="81" max="81" width="11.7265625" bestFit="1" customWidth="1"/>
    <col min="82" max="82" width="11.54296875" bestFit="1" customWidth="1"/>
    <col min="83" max="83" width="10.7265625" bestFit="1" customWidth="1"/>
    <col min="84" max="84" width="10.54296875" bestFit="1" customWidth="1"/>
    <col min="85" max="85" width="9" bestFit="1" customWidth="1"/>
    <col min="86" max="86" width="8.81640625" bestFit="1" customWidth="1"/>
    <col min="87" max="87" width="5.1796875" bestFit="1" customWidth="1"/>
    <col min="88" max="88" width="5" bestFit="1" customWidth="1"/>
    <col min="89" max="89" width="8.453125" bestFit="1" customWidth="1"/>
    <col min="90" max="90" width="8.26953125" bestFit="1" customWidth="1"/>
    <col min="91" max="91" width="8.81640625" customWidth="1"/>
    <col min="92" max="92" width="8.81640625" bestFit="1" customWidth="1"/>
    <col min="93" max="93" width="10.26953125" bestFit="1" customWidth="1"/>
    <col min="94" max="94" width="10.26953125" style="104" bestFit="1" customWidth="1"/>
    <col min="95" max="95" width="8.81640625" bestFit="1" customWidth="1"/>
    <col min="97" max="97" width="8.7265625" style="104"/>
    <col min="102" max="102" width="8.7265625" customWidth="1"/>
    <col min="103" max="103" width="8.7265625" style="130"/>
    <col min="125" max="125" width="8.7265625" style="104"/>
    <col min="128" max="128" width="8.7265625" style="104"/>
    <col min="134" max="134" width="8.7265625" style="130"/>
    <col min="156" max="156" width="8.7265625" style="104"/>
    <col min="159" max="159" width="8.7265625" style="104"/>
    <col min="165" max="165" width="8.7265625" style="130"/>
    <col min="187" max="187" width="8.7265625" style="104"/>
    <col min="190" max="190" width="8.7265625" style="104"/>
    <col min="196" max="196" width="8.7265625" style="130"/>
    <col min="218" max="218" width="8.7265625" style="104"/>
    <col min="221" max="221" width="8.7265625" style="104"/>
    <col min="227" max="227" width="8.7265625" style="130"/>
    <col min="249" max="249" width="8.7265625" style="104"/>
    <col min="252" max="252" width="8.7265625" style="104"/>
    <col min="258" max="258" width="8.7265625" style="130"/>
    <col min="280" max="280" width="8.7265625" style="104"/>
    <col min="283" max="283" width="8.7265625" style="104"/>
    <col min="289" max="289" width="8.7265625" style="130"/>
    <col min="311" max="311" width="8.7265625" style="104"/>
    <col min="314" max="314" width="8.7265625" style="104"/>
    <col min="320" max="320" width="8.7265625" style="130"/>
    <col min="342" max="342" width="8.7265625" style="104"/>
    <col min="345" max="345" width="8.7265625" style="104"/>
    <col min="351" max="351" width="8.7265625" style="130"/>
    <col min="373" max="373" width="8.7265625" style="104"/>
  </cols>
  <sheetData>
    <row r="1" spans="1:375" ht="16" customHeight="1">
      <c r="A1" s="247" t="s">
        <v>0</v>
      </c>
      <c r="B1" s="247" t="s">
        <v>2</v>
      </c>
      <c r="C1" s="247" t="s">
        <v>2</v>
      </c>
      <c r="D1" s="249">
        <v>45899</v>
      </c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110"/>
      <c r="BO1" s="111"/>
      <c r="BP1" s="111"/>
      <c r="BQ1" s="111"/>
      <c r="BR1" s="111"/>
      <c r="BS1" s="111"/>
      <c r="BT1" s="129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0"/>
      <c r="CQ1" s="111"/>
    </row>
    <row r="2" spans="1:375" ht="16.5" customHeight="1">
      <c r="A2" s="248"/>
      <c r="B2" s="248"/>
      <c r="C2" s="248"/>
      <c r="D2" s="250" t="s">
        <v>163</v>
      </c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1" t="s">
        <v>5</v>
      </c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  <c r="BH2" s="251"/>
      <c r="BI2" s="251"/>
      <c r="BJ2" s="251"/>
      <c r="BK2" s="251"/>
      <c r="BL2" s="251"/>
      <c r="BM2" s="251"/>
      <c r="BN2" s="256" t="s">
        <v>234</v>
      </c>
      <c r="BO2" s="256"/>
      <c r="BP2" s="256"/>
      <c r="BQ2" s="256"/>
      <c r="BR2" s="256"/>
      <c r="BS2" s="256"/>
      <c r="BT2" s="256"/>
      <c r="BU2" s="256"/>
      <c r="BV2" s="256"/>
      <c r="BW2" s="256"/>
      <c r="BX2" s="256"/>
      <c r="BY2" s="256"/>
      <c r="BZ2" s="256"/>
      <c r="CA2" s="256"/>
      <c r="CB2" s="256"/>
      <c r="CC2" s="256"/>
      <c r="CD2" s="256"/>
      <c r="CE2" s="256"/>
      <c r="CF2" s="256"/>
      <c r="CG2" s="256"/>
      <c r="CH2" s="256"/>
      <c r="CI2" s="256"/>
      <c r="CJ2" s="256"/>
      <c r="CK2" s="256"/>
      <c r="CL2" s="256"/>
      <c r="CM2" s="256"/>
      <c r="CN2" s="256"/>
      <c r="CO2" s="256"/>
      <c r="CP2" s="256"/>
      <c r="CQ2" s="256"/>
      <c r="CS2" s="252" t="s">
        <v>242</v>
      </c>
      <c r="CT2" s="253"/>
      <c r="CU2" s="253"/>
      <c r="CV2" s="253"/>
      <c r="CW2" s="253"/>
      <c r="CX2" s="253"/>
      <c r="CY2" s="253"/>
      <c r="CZ2" s="253"/>
      <c r="DA2" s="253"/>
      <c r="DB2" s="253"/>
      <c r="DC2" s="253"/>
      <c r="DD2" s="253"/>
      <c r="DE2" s="253"/>
      <c r="DF2" s="253"/>
      <c r="DG2" s="253"/>
      <c r="DH2" s="253"/>
      <c r="DI2" s="253"/>
      <c r="DJ2" s="253"/>
      <c r="DK2" s="253"/>
      <c r="DL2" s="253"/>
      <c r="DM2" s="253"/>
      <c r="DN2" s="253"/>
      <c r="DO2" s="253"/>
      <c r="DP2" s="253"/>
      <c r="DQ2" s="253"/>
      <c r="DR2" s="253"/>
      <c r="DS2" s="253"/>
      <c r="DT2" s="253"/>
      <c r="DU2" s="253"/>
      <c r="DV2" s="253"/>
      <c r="DX2" s="252" t="s">
        <v>243</v>
      </c>
      <c r="DY2" s="253"/>
      <c r="DZ2" s="253"/>
      <c r="EA2" s="253"/>
      <c r="EB2" s="253"/>
      <c r="EC2" s="253"/>
      <c r="ED2" s="253"/>
      <c r="EE2" s="253"/>
      <c r="EF2" s="253"/>
      <c r="EG2" s="253"/>
      <c r="EH2" s="253"/>
      <c r="EI2" s="253"/>
      <c r="EJ2" s="253"/>
      <c r="EK2" s="253"/>
      <c r="EL2" s="253"/>
      <c r="EM2" s="253"/>
      <c r="EN2" s="253"/>
      <c r="EO2" s="253"/>
      <c r="EP2" s="253"/>
      <c r="EQ2" s="253"/>
      <c r="ER2" s="253"/>
      <c r="ES2" s="253"/>
      <c r="ET2" s="253"/>
      <c r="EU2" s="253"/>
      <c r="EV2" s="253"/>
      <c r="EW2" s="253"/>
      <c r="EX2" s="253"/>
      <c r="EY2" s="253"/>
      <c r="EZ2" s="253"/>
      <c r="FA2" s="253"/>
      <c r="FC2" s="252" t="s">
        <v>244</v>
      </c>
      <c r="FD2" s="253"/>
      <c r="FE2" s="253"/>
      <c r="FF2" s="253"/>
      <c r="FG2" s="253"/>
      <c r="FH2" s="253"/>
      <c r="FI2" s="253"/>
      <c r="FJ2" s="253"/>
      <c r="FK2" s="253"/>
      <c r="FL2" s="253"/>
      <c r="FM2" s="253"/>
      <c r="FN2" s="253"/>
      <c r="FO2" s="253"/>
      <c r="FP2" s="253"/>
      <c r="FQ2" s="253"/>
      <c r="FR2" s="253"/>
      <c r="FS2" s="253"/>
      <c r="FT2" s="253"/>
      <c r="FU2" s="253"/>
      <c r="FV2" s="253"/>
      <c r="FW2" s="253"/>
      <c r="FX2" s="253"/>
      <c r="FY2" s="253"/>
      <c r="FZ2" s="253"/>
      <c r="GA2" s="253"/>
      <c r="GB2" s="253"/>
      <c r="GC2" s="253"/>
      <c r="GD2" s="253"/>
      <c r="GE2" s="253"/>
      <c r="GF2" s="253"/>
      <c r="GH2" s="252" t="s">
        <v>245</v>
      </c>
      <c r="GI2" s="253"/>
      <c r="GJ2" s="253"/>
      <c r="GK2" s="253"/>
      <c r="GL2" s="253"/>
      <c r="GM2" s="253"/>
      <c r="GN2" s="253"/>
      <c r="GO2" s="253"/>
      <c r="GP2" s="253"/>
      <c r="GQ2" s="253"/>
      <c r="GR2" s="253"/>
      <c r="GS2" s="253"/>
      <c r="GT2" s="253"/>
      <c r="GU2" s="253"/>
      <c r="GV2" s="253"/>
      <c r="GW2" s="253"/>
      <c r="GX2" s="253"/>
      <c r="GY2" s="253"/>
      <c r="GZ2" s="253"/>
      <c r="HA2" s="253"/>
      <c r="HB2" s="253"/>
      <c r="HC2" s="253"/>
      <c r="HD2" s="253"/>
      <c r="HE2" s="253"/>
      <c r="HF2" s="253"/>
      <c r="HG2" s="253"/>
      <c r="HH2" s="253"/>
      <c r="HI2" s="253"/>
      <c r="HJ2" s="253"/>
      <c r="HK2" s="253"/>
      <c r="HM2" s="252" t="s">
        <v>246</v>
      </c>
      <c r="HN2" s="253"/>
      <c r="HO2" s="253"/>
      <c r="HP2" s="253"/>
      <c r="HQ2" s="253"/>
      <c r="HR2" s="253"/>
      <c r="HS2" s="253"/>
      <c r="HT2" s="253"/>
      <c r="HU2" s="253"/>
      <c r="HV2" s="253"/>
      <c r="HW2" s="253"/>
      <c r="HX2" s="253"/>
      <c r="HY2" s="253"/>
      <c r="HZ2" s="253"/>
      <c r="IA2" s="253"/>
      <c r="IB2" s="253"/>
      <c r="IC2" s="253"/>
      <c r="ID2" s="253"/>
      <c r="IE2" s="253"/>
      <c r="IF2" s="253"/>
      <c r="IG2" s="253"/>
      <c r="IH2" s="253"/>
      <c r="II2" s="253"/>
      <c r="IJ2" s="253"/>
      <c r="IK2" s="253"/>
      <c r="IL2" s="253"/>
      <c r="IM2" s="253"/>
      <c r="IN2" s="253"/>
      <c r="IO2" s="253"/>
      <c r="IP2" s="253"/>
      <c r="IR2" s="252" t="s">
        <v>246</v>
      </c>
      <c r="IS2" s="253"/>
      <c r="IT2" s="253"/>
      <c r="IU2" s="253"/>
      <c r="IV2" s="253"/>
      <c r="IW2" s="253"/>
      <c r="IX2" s="253"/>
      <c r="IY2" s="253"/>
      <c r="IZ2" s="253"/>
      <c r="JA2" s="253"/>
      <c r="JB2" s="253"/>
      <c r="JC2" s="253"/>
      <c r="JD2" s="253"/>
      <c r="JE2" s="253"/>
      <c r="JF2" s="253"/>
      <c r="JG2" s="253"/>
      <c r="JH2" s="253"/>
      <c r="JI2" s="253"/>
      <c r="JJ2" s="253"/>
      <c r="JK2" s="253"/>
      <c r="JL2" s="253"/>
      <c r="JM2" s="253"/>
      <c r="JN2" s="253"/>
      <c r="JO2" s="253"/>
      <c r="JP2" s="253"/>
      <c r="JQ2" s="253"/>
      <c r="JR2" s="253"/>
      <c r="JS2" s="253"/>
      <c r="JT2" s="253"/>
      <c r="JU2" s="253"/>
      <c r="JW2" s="252" t="s">
        <v>247</v>
      </c>
      <c r="JX2" s="253"/>
      <c r="JY2" s="253"/>
      <c r="JZ2" s="253"/>
      <c r="KA2" s="253"/>
      <c r="KB2" s="253"/>
      <c r="KC2" s="253"/>
      <c r="KD2" s="253"/>
      <c r="KE2" s="253"/>
      <c r="KF2" s="253"/>
      <c r="KG2" s="253"/>
      <c r="KH2" s="253"/>
      <c r="KI2" s="253"/>
      <c r="KJ2" s="253"/>
      <c r="KK2" s="253"/>
      <c r="KL2" s="253"/>
      <c r="KM2" s="253"/>
      <c r="KN2" s="253"/>
      <c r="KO2" s="253"/>
      <c r="KP2" s="253"/>
      <c r="KQ2" s="253"/>
      <c r="KR2" s="253"/>
      <c r="KS2" s="253"/>
      <c r="KT2" s="253"/>
      <c r="KU2" s="253"/>
      <c r="KV2" s="253"/>
      <c r="KW2" s="253"/>
      <c r="KX2" s="253"/>
      <c r="KY2" s="253"/>
      <c r="KZ2" s="253"/>
      <c r="LB2" s="252" t="s">
        <v>4</v>
      </c>
      <c r="LC2" s="253"/>
      <c r="LD2" s="253"/>
      <c r="LE2" s="253"/>
      <c r="LF2" s="253"/>
      <c r="LG2" s="253"/>
      <c r="LH2" s="253"/>
      <c r="LI2" s="253"/>
      <c r="LJ2" s="253"/>
      <c r="LK2" s="253"/>
      <c r="LL2" s="253"/>
      <c r="LM2" s="253"/>
      <c r="LN2" s="253"/>
      <c r="LO2" s="253"/>
      <c r="LP2" s="253"/>
      <c r="LQ2" s="253"/>
      <c r="LR2" s="253"/>
      <c r="LS2" s="253"/>
      <c r="LT2" s="253"/>
      <c r="LU2" s="253"/>
      <c r="LV2" s="253"/>
      <c r="LW2" s="253"/>
      <c r="LX2" s="253"/>
      <c r="LY2" s="253"/>
      <c r="LZ2" s="253"/>
      <c r="MA2" s="253"/>
      <c r="MB2" s="253"/>
      <c r="MC2" s="253"/>
      <c r="MD2" s="253"/>
      <c r="ME2" s="253"/>
      <c r="MG2" s="252" t="s">
        <v>248</v>
      </c>
      <c r="MH2" s="253"/>
      <c r="MI2" s="253"/>
      <c r="MJ2" s="253"/>
      <c r="MK2" s="253"/>
      <c r="ML2" s="253"/>
      <c r="MM2" s="253"/>
      <c r="MN2" s="253"/>
      <c r="MO2" s="253"/>
      <c r="MP2" s="253"/>
      <c r="MQ2" s="253"/>
      <c r="MR2" s="253"/>
      <c r="MS2" s="253"/>
      <c r="MT2" s="253"/>
      <c r="MU2" s="253"/>
      <c r="MV2" s="253"/>
      <c r="MW2" s="253"/>
      <c r="MX2" s="253"/>
      <c r="MY2" s="253"/>
      <c r="MZ2" s="253"/>
      <c r="NA2" s="253"/>
      <c r="NB2" s="253"/>
      <c r="NC2" s="253"/>
      <c r="ND2" s="253"/>
      <c r="NE2" s="253"/>
      <c r="NF2" s="253"/>
      <c r="NG2" s="253"/>
      <c r="NH2" s="253"/>
      <c r="NI2" s="253"/>
      <c r="NJ2" s="253"/>
    </row>
    <row r="3" spans="1:375" ht="15.75" customHeight="1">
      <c r="A3" s="248"/>
      <c r="B3" s="248"/>
      <c r="C3" s="248"/>
      <c r="D3" s="254" t="s">
        <v>172</v>
      </c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  <c r="AI3" s="255" t="s">
        <v>172</v>
      </c>
      <c r="AJ3" s="255"/>
      <c r="AK3" s="255"/>
      <c r="AL3" s="255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5"/>
      <c r="BC3" s="255"/>
      <c r="BD3" s="255"/>
      <c r="BE3" s="255"/>
      <c r="BF3" s="255"/>
      <c r="BG3" s="255"/>
      <c r="BH3" s="255"/>
      <c r="BI3" s="255"/>
      <c r="BJ3" s="255"/>
      <c r="BK3" s="255"/>
      <c r="BL3" s="255"/>
      <c r="BM3" s="255"/>
      <c r="BN3" s="124"/>
      <c r="BO3" s="112"/>
      <c r="BP3" s="112"/>
      <c r="BQ3" s="112"/>
      <c r="BR3" s="112"/>
      <c r="BS3" s="112"/>
      <c r="BT3" s="13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24"/>
      <c r="CQ3" s="112"/>
      <c r="CS3" s="125"/>
      <c r="CT3" s="102"/>
      <c r="CU3" s="102"/>
      <c r="CV3" s="102"/>
      <c r="CW3" s="102"/>
      <c r="CX3" s="102"/>
      <c r="CY3" s="133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25"/>
      <c r="DV3" s="102"/>
      <c r="DX3" s="125"/>
      <c r="DY3" s="102"/>
      <c r="DZ3" s="102"/>
      <c r="EA3" s="102"/>
      <c r="EB3" s="102"/>
      <c r="EC3" s="102"/>
      <c r="ED3" s="133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25"/>
      <c r="FA3" s="102"/>
      <c r="FC3" s="125"/>
      <c r="FD3" s="102"/>
      <c r="FE3" s="102"/>
      <c r="FF3" s="102"/>
      <c r="FG3" s="102"/>
      <c r="FH3" s="102"/>
      <c r="FI3" s="133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25"/>
      <c r="GF3" s="102"/>
      <c r="GH3" s="125"/>
      <c r="GI3" s="102"/>
      <c r="GJ3" s="102"/>
      <c r="GK3" s="102"/>
      <c r="GL3" s="102"/>
      <c r="GM3" s="102"/>
      <c r="GN3" s="133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25"/>
      <c r="HK3" s="102"/>
      <c r="HM3" s="125"/>
      <c r="HN3" s="102"/>
      <c r="HO3" s="102"/>
      <c r="HP3" s="102"/>
      <c r="HQ3" s="102"/>
      <c r="HR3" s="102"/>
      <c r="HS3" s="133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25"/>
      <c r="IP3" s="102"/>
      <c r="IR3" s="125"/>
      <c r="IS3" s="102"/>
      <c r="IT3" s="102"/>
      <c r="IU3" s="102"/>
      <c r="IV3" s="102"/>
      <c r="IW3" s="102"/>
      <c r="IX3" s="133"/>
      <c r="IY3" s="102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2"/>
      <c r="JT3" s="125"/>
      <c r="JU3" s="102"/>
      <c r="JW3" s="125"/>
      <c r="JX3" s="102"/>
      <c r="JY3" s="102"/>
      <c r="JZ3" s="102"/>
      <c r="KA3" s="102"/>
      <c r="KB3" s="102"/>
      <c r="KC3" s="133"/>
      <c r="KD3" s="102"/>
      <c r="KE3" s="102"/>
      <c r="KF3" s="102"/>
      <c r="KG3" s="102"/>
      <c r="KH3" s="102"/>
      <c r="KI3" s="102"/>
      <c r="KJ3" s="102"/>
      <c r="KK3" s="102"/>
      <c r="KL3" s="102"/>
      <c r="KM3" s="102"/>
      <c r="KN3" s="102"/>
      <c r="KO3" s="102"/>
      <c r="KP3" s="102"/>
      <c r="KQ3" s="102"/>
      <c r="KR3" s="102"/>
      <c r="KS3" s="102"/>
      <c r="KT3" s="102"/>
      <c r="KU3" s="102"/>
      <c r="KV3" s="102"/>
      <c r="KW3" s="102"/>
      <c r="KX3" s="102"/>
      <c r="KY3" s="125"/>
      <c r="KZ3" s="102"/>
      <c r="LB3" s="125"/>
      <c r="LC3" s="102"/>
      <c r="LD3" s="102"/>
      <c r="LE3" s="102"/>
      <c r="LF3" s="102"/>
      <c r="LG3" s="102"/>
      <c r="LH3" s="133"/>
      <c r="LI3" s="102"/>
      <c r="LJ3" s="102"/>
      <c r="LK3" s="102"/>
      <c r="LL3" s="102"/>
      <c r="LM3" s="102"/>
      <c r="LN3" s="102"/>
      <c r="LO3" s="102"/>
      <c r="LP3" s="102"/>
      <c r="LQ3" s="102"/>
      <c r="LR3" s="102"/>
      <c r="LS3" s="102"/>
      <c r="LT3" s="102"/>
      <c r="LU3" s="102"/>
      <c r="LV3" s="102"/>
      <c r="LW3" s="102"/>
      <c r="LX3" s="102"/>
      <c r="LY3" s="102"/>
      <c r="LZ3" s="102"/>
      <c r="MA3" s="102"/>
      <c r="MB3" s="102"/>
      <c r="MC3" s="102"/>
      <c r="MD3" s="125"/>
      <c r="ME3" s="102"/>
      <c r="MG3" s="125"/>
      <c r="MH3" s="102"/>
      <c r="MI3" s="102"/>
      <c r="MJ3" s="102"/>
      <c r="MK3" s="102"/>
      <c r="ML3" s="102"/>
      <c r="MM3" s="133"/>
      <c r="MN3" s="102"/>
      <c r="MO3" s="102"/>
      <c r="MP3" s="102"/>
      <c r="MQ3" s="102"/>
      <c r="MR3" s="102"/>
      <c r="MS3" s="102"/>
      <c r="MT3" s="102"/>
      <c r="MU3" s="102"/>
      <c r="MV3" s="102"/>
      <c r="MW3" s="102"/>
      <c r="MX3" s="102"/>
      <c r="MY3" s="102"/>
      <c r="MZ3" s="102"/>
      <c r="NA3" s="102"/>
      <c r="NB3" s="102"/>
      <c r="NC3" s="102"/>
      <c r="ND3" s="102"/>
      <c r="NE3" s="102"/>
      <c r="NF3" s="102"/>
      <c r="NG3" s="102"/>
      <c r="NH3" s="102"/>
      <c r="NI3" s="125"/>
      <c r="NJ3" s="102"/>
    </row>
    <row r="4" spans="1:375" ht="15.75" customHeight="1">
      <c r="A4" s="248"/>
      <c r="B4" s="248"/>
      <c r="C4" s="248"/>
      <c r="D4" s="123" t="s">
        <v>206</v>
      </c>
      <c r="E4" s="107" t="s">
        <v>207</v>
      </c>
      <c r="F4" s="134" t="s">
        <v>208</v>
      </c>
      <c r="G4" s="109" t="s">
        <v>205</v>
      </c>
      <c r="H4" s="109" t="s">
        <v>204</v>
      </c>
      <c r="I4" s="108" t="s">
        <v>209</v>
      </c>
      <c r="J4" s="128" t="s">
        <v>203</v>
      </c>
      <c r="K4" s="113" t="s">
        <v>200</v>
      </c>
      <c r="L4" s="114" t="s">
        <v>210</v>
      </c>
      <c r="M4" s="114" t="s">
        <v>211</v>
      </c>
      <c r="N4" s="114" t="s">
        <v>212</v>
      </c>
      <c r="O4" s="114" t="s">
        <v>213</v>
      </c>
      <c r="P4" s="114" t="s">
        <v>214</v>
      </c>
      <c r="Q4" s="114" t="s">
        <v>215</v>
      </c>
      <c r="R4" s="114" t="s">
        <v>216</v>
      </c>
      <c r="S4" s="115" t="s">
        <v>217</v>
      </c>
      <c r="T4" s="115" t="s">
        <v>218</v>
      </c>
      <c r="U4" s="116" t="s">
        <v>219</v>
      </c>
      <c r="V4" s="116" t="s">
        <v>220</v>
      </c>
      <c r="W4" s="116" t="s">
        <v>221</v>
      </c>
      <c r="X4" s="116" t="s">
        <v>222</v>
      </c>
      <c r="Y4" s="116" t="s">
        <v>223</v>
      </c>
      <c r="Z4" s="116" t="s">
        <v>224</v>
      </c>
      <c r="AA4" s="116" t="s">
        <v>225</v>
      </c>
      <c r="AB4" s="116" t="s">
        <v>226</v>
      </c>
      <c r="AC4" s="116" t="s">
        <v>227</v>
      </c>
      <c r="AD4" s="116" t="s">
        <v>228</v>
      </c>
      <c r="AE4" s="116" t="s">
        <v>229</v>
      </c>
      <c r="AF4" s="122" t="s">
        <v>230</v>
      </c>
      <c r="AG4" s="116" t="s">
        <v>231</v>
      </c>
      <c r="AH4" s="116"/>
      <c r="AI4" s="122" t="s">
        <v>206</v>
      </c>
      <c r="AJ4" s="117" t="s">
        <v>207</v>
      </c>
      <c r="AK4" s="116" t="s">
        <v>208</v>
      </c>
      <c r="AL4" s="115" t="s">
        <v>205</v>
      </c>
      <c r="AM4" s="115" t="s">
        <v>204</v>
      </c>
      <c r="AN4" s="116" t="s">
        <v>209</v>
      </c>
      <c r="AO4" s="131" t="s">
        <v>203</v>
      </c>
      <c r="AP4" s="115" t="s">
        <v>200</v>
      </c>
      <c r="AQ4" s="116" t="s">
        <v>210</v>
      </c>
      <c r="AR4" s="116" t="s">
        <v>211</v>
      </c>
      <c r="AS4" s="116" t="s">
        <v>212</v>
      </c>
      <c r="AT4" s="116" t="s">
        <v>213</v>
      </c>
      <c r="AU4" s="116" t="s">
        <v>214</v>
      </c>
      <c r="AV4" s="116" t="s">
        <v>215</v>
      </c>
      <c r="AW4" s="116" t="s">
        <v>216</v>
      </c>
      <c r="AX4" s="115" t="s">
        <v>217</v>
      </c>
      <c r="AY4" s="115" t="s">
        <v>218</v>
      </c>
      <c r="AZ4" s="116" t="s">
        <v>219</v>
      </c>
      <c r="BA4" s="116" t="s">
        <v>220</v>
      </c>
      <c r="BB4" s="116" t="s">
        <v>221</v>
      </c>
      <c r="BC4" s="116" t="s">
        <v>222</v>
      </c>
      <c r="BD4" s="116" t="s">
        <v>223</v>
      </c>
      <c r="BE4" s="116" t="s">
        <v>224</v>
      </c>
      <c r="BF4" s="116" t="s">
        <v>225</v>
      </c>
      <c r="BG4" s="116" t="s">
        <v>226</v>
      </c>
      <c r="BH4" s="116" t="s">
        <v>227</v>
      </c>
      <c r="BI4" s="116" t="s">
        <v>228</v>
      </c>
      <c r="BJ4" s="116" t="s">
        <v>229</v>
      </c>
      <c r="BK4" s="122" t="s">
        <v>230</v>
      </c>
      <c r="BL4" s="116" t="s">
        <v>231</v>
      </c>
      <c r="BM4" s="116"/>
      <c r="BN4" s="122" t="s">
        <v>206</v>
      </c>
      <c r="BO4" s="117" t="s">
        <v>207</v>
      </c>
      <c r="BP4" s="116" t="s">
        <v>208</v>
      </c>
      <c r="BQ4" s="115" t="s">
        <v>205</v>
      </c>
      <c r="BR4" s="115" t="s">
        <v>204</v>
      </c>
      <c r="BS4" s="116" t="s">
        <v>209</v>
      </c>
      <c r="BT4" s="131" t="s">
        <v>203</v>
      </c>
      <c r="BU4" s="115" t="s">
        <v>200</v>
      </c>
      <c r="BV4" s="116" t="s">
        <v>210</v>
      </c>
      <c r="BW4" s="116" t="s">
        <v>211</v>
      </c>
      <c r="BX4" s="116" t="s">
        <v>212</v>
      </c>
      <c r="BY4" s="116" t="s">
        <v>213</v>
      </c>
      <c r="BZ4" s="116" t="s">
        <v>214</v>
      </c>
      <c r="CA4" s="116" t="s">
        <v>215</v>
      </c>
      <c r="CB4" s="116" t="s">
        <v>216</v>
      </c>
      <c r="CC4" s="115" t="s">
        <v>217</v>
      </c>
      <c r="CD4" s="115" t="s">
        <v>218</v>
      </c>
      <c r="CE4" s="116" t="s">
        <v>219</v>
      </c>
      <c r="CF4" s="116" t="s">
        <v>220</v>
      </c>
      <c r="CG4" s="116" t="s">
        <v>221</v>
      </c>
      <c r="CH4" s="116" t="s">
        <v>222</v>
      </c>
      <c r="CI4" s="116" t="s">
        <v>223</v>
      </c>
      <c r="CJ4" s="116" t="s">
        <v>224</v>
      </c>
      <c r="CK4" s="116" t="s">
        <v>225</v>
      </c>
      <c r="CL4" s="116" t="s">
        <v>226</v>
      </c>
      <c r="CM4" s="116" t="s">
        <v>227</v>
      </c>
      <c r="CN4" s="116" t="s">
        <v>228</v>
      </c>
      <c r="CO4" s="116" t="s">
        <v>229</v>
      </c>
      <c r="CP4" s="122" t="s">
        <v>230</v>
      </c>
      <c r="CQ4" s="116" t="s">
        <v>231</v>
      </c>
      <c r="CR4" s="106"/>
      <c r="CS4" s="122" t="s">
        <v>206</v>
      </c>
      <c r="CT4" s="94" t="s">
        <v>207</v>
      </c>
      <c r="CU4" s="71" t="s">
        <v>208</v>
      </c>
      <c r="CV4" s="70" t="s">
        <v>205</v>
      </c>
      <c r="CW4" s="70" t="s">
        <v>204</v>
      </c>
      <c r="CX4" s="71" t="s">
        <v>209</v>
      </c>
      <c r="CY4" s="131" t="s">
        <v>203</v>
      </c>
      <c r="CZ4" s="70" t="s">
        <v>200</v>
      </c>
      <c r="DA4" s="71" t="s">
        <v>210</v>
      </c>
      <c r="DB4" s="71" t="s">
        <v>211</v>
      </c>
      <c r="DC4" s="71" t="s">
        <v>212</v>
      </c>
      <c r="DD4" s="71" t="s">
        <v>213</v>
      </c>
      <c r="DE4" s="71" t="s">
        <v>214</v>
      </c>
      <c r="DF4" s="71" t="s">
        <v>215</v>
      </c>
      <c r="DG4" s="71" t="s">
        <v>216</v>
      </c>
      <c r="DH4" s="70" t="s">
        <v>217</v>
      </c>
      <c r="DI4" s="70" t="s">
        <v>218</v>
      </c>
      <c r="DJ4" s="71" t="s">
        <v>219</v>
      </c>
      <c r="DK4" s="71" t="s">
        <v>220</v>
      </c>
      <c r="DL4" s="71" t="s">
        <v>221</v>
      </c>
      <c r="DM4" s="71" t="s">
        <v>222</v>
      </c>
      <c r="DN4" s="71" t="s">
        <v>223</v>
      </c>
      <c r="DO4" s="71" t="s">
        <v>224</v>
      </c>
      <c r="DP4" s="71" t="s">
        <v>225</v>
      </c>
      <c r="DQ4" s="71" t="s">
        <v>226</v>
      </c>
      <c r="DR4" s="71" t="s">
        <v>227</v>
      </c>
      <c r="DS4" s="71" t="s">
        <v>228</v>
      </c>
      <c r="DT4" s="71" t="s">
        <v>229</v>
      </c>
      <c r="DU4" s="122" t="s">
        <v>230</v>
      </c>
      <c r="DV4" s="31" t="s">
        <v>231</v>
      </c>
      <c r="DW4" s="71"/>
      <c r="DX4" s="122" t="s">
        <v>206</v>
      </c>
      <c r="DY4" s="94" t="s">
        <v>207</v>
      </c>
      <c r="DZ4" s="71" t="s">
        <v>208</v>
      </c>
      <c r="EA4" s="70" t="s">
        <v>205</v>
      </c>
      <c r="EB4" s="70" t="s">
        <v>204</v>
      </c>
      <c r="EC4" s="71" t="s">
        <v>209</v>
      </c>
      <c r="ED4" s="131" t="s">
        <v>203</v>
      </c>
      <c r="EE4" s="70" t="s">
        <v>200</v>
      </c>
      <c r="EF4" s="71" t="s">
        <v>210</v>
      </c>
      <c r="EG4" s="71" t="s">
        <v>211</v>
      </c>
      <c r="EH4" s="71" t="s">
        <v>212</v>
      </c>
      <c r="EI4" s="71" t="s">
        <v>213</v>
      </c>
      <c r="EJ4" s="71" t="s">
        <v>214</v>
      </c>
      <c r="EK4" s="71" t="s">
        <v>215</v>
      </c>
      <c r="EL4" s="71" t="s">
        <v>216</v>
      </c>
      <c r="EM4" s="70" t="s">
        <v>217</v>
      </c>
      <c r="EN4" s="70" t="s">
        <v>218</v>
      </c>
      <c r="EO4" s="71" t="s">
        <v>219</v>
      </c>
      <c r="EP4" s="71" t="s">
        <v>220</v>
      </c>
      <c r="EQ4" s="71" t="s">
        <v>221</v>
      </c>
      <c r="ER4" s="71" t="s">
        <v>222</v>
      </c>
      <c r="ES4" s="71" t="s">
        <v>223</v>
      </c>
      <c r="ET4" s="71" t="s">
        <v>224</v>
      </c>
      <c r="EU4" s="71" t="s">
        <v>225</v>
      </c>
      <c r="EV4" s="71" t="s">
        <v>226</v>
      </c>
      <c r="EW4" s="71" t="s">
        <v>227</v>
      </c>
      <c r="EX4" s="71" t="s">
        <v>228</v>
      </c>
      <c r="EY4" s="71" t="s">
        <v>229</v>
      </c>
      <c r="EZ4" s="122" t="s">
        <v>230</v>
      </c>
      <c r="FA4" s="31" t="s">
        <v>231</v>
      </c>
      <c r="FB4" s="71"/>
      <c r="FC4" s="122" t="s">
        <v>206</v>
      </c>
      <c r="FD4" s="94" t="s">
        <v>207</v>
      </c>
      <c r="FE4" s="71" t="s">
        <v>208</v>
      </c>
      <c r="FF4" s="70" t="s">
        <v>205</v>
      </c>
      <c r="FG4" s="70" t="s">
        <v>204</v>
      </c>
      <c r="FH4" s="71" t="s">
        <v>209</v>
      </c>
      <c r="FI4" s="131" t="s">
        <v>203</v>
      </c>
      <c r="FJ4" s="70" t="s">
        <v>200</v>
      </c>
      <c r="FK4" s="71" t="s">
        <v>210</v>
      </c>
      <c r="FL4" s="71" t="s">
        <v>211</v>
      </c>
      <c r="FM4" s="71" t="s">
        <v>212</v>
      </c>
      <c r="FN4" s="71" t="s">
        <v>213</v>
      </c>
      <c r="FO4" s="71" t="s">
        <v>214</v>
      </c>
      <c r="FP4" s="71" t="s">
        <v>215</v>
      </c>
      <c r="FQ4" s="71" t="s">
        <v>216</v>
      </c>
      <c r="FR4" s="70" t="s">
        <v>217</v>
      </c>
      <c r="FS4" s="70" t="s">
        <v>218</v>
      </c>
      <c r="FT4" s="71" t="s">
        <v>219</v>
      </c>
      <c r="FU4" s="71" t="s">
        <v>220</v>
      </c>
      <c r="FV4" s="71" t="s">
        <v>221</v>
      </c>
      <c r="FW4" s="71" t="s">
        <v>222</v>
      </c>
      <c r="FX4" s="71" t="s">
        <v>223</v>
      </c>
      <c r="FY4" s="71" t="s">
        <v>224</v>
      </c>
      <c r="FZ4" s="71" t="s">
        <v>225</v>
      </c>
      <c r="GA4" s="71" t="s">
        <v>226</v>
      </c>
      <c r="GB4" s="71" t="s">
        <v>227</v>
      </c>
      <c r="GC4" s="71" t="s">
        <v>228</v>
      </c>
      <c r="GD4" s="71" t="s">
        <v>229</v>
      </c>
      <c r="GE4" s="122" t="s">
        <v>230</v>
      </c>
      <c r="GF4" s="31" t="s">
        <v>231</v>
      </c>
      <c r="GG4" s="71"/>
      <c r="GH4" s="122" t="s">
        <v>206</v>
      </c>
      <c r="GI4" s="94" t="s">
        <v>207</v>
      </c>
      <c r="GJ4" s="71" t="s">
        <v>208</v>
      </c>
      <c r="GK4" s="70" t="s">
        <v>205</v>
      </c>
      <c r="GL4" s="70" t="s">
        <v>204</v>
      </c>
      <c r="GM4" s="71" t="s">
        <v>209</v>
      </c>
      <c r="GN4" s="131" t="s">
        <v>203</v>
      </c>
      <c r="GO4" s="70" t="s">
        <v>200</v>
      </c>
      <c r="GP4" s="71" t="s">
        <v>210</v>
      </c>
      <c r="GQ4" s="71" t="s">
        <v>211</v>
      </c>
      <c r="GR4" s="71" t="s">
        <v>212</v>
      </c>
      <c r="GS4" s="71" t="s">
        <v>213</v>
      </c>
      <c r="GT4" s="71" t="s">
        <v>214</v>
      </c>
      <c r="GU4" s="71" t="s">
        <v>215</v>
      </c>
      <c r="GV4" s="71" t="s">
        <v>216</v>
      </c>
      <c r="GW4" s="70" t="s">
        <v>217</v>
      </c>
      <c r="GX4" s="70" t="s">
        <v>218</v>
      </c>
      <c r="GY4" s="71" t="s">
        <v>219</v>
      </c>
      <c r="GZ4" s="71" t="s">
        <v>220</v>
      </c>
      <c r="HA4" s="71" t="s">
        <v>221</v>
      </c>
      <c r="HB4" s="71" t="s">
        <v>222</v>
      </c>
      <c r="HC4" s="71" t="s">
        <v>223</v>
      </c>
      <c r="HD4" s="71" t="s">
        <v>224</v>
      </c>
      <c r="HE4" s="71" t="s">
        <v>225</v>
      </c>
      <c r="HF4" s="71" t="s">
        <v>226</v>
      </c>
      <c r="HG4" s="71" t="s">
        <v>227</v>
      </c>
      <c r="HH4" s="71" t="s">
        <v>228</v>
      </c>
      <c r="HI4" s="71" t="s">
        <v>229</v>
      </c>
      <c r="HJ4" s="122" t="s">
        <v>230</v>
      </c>
      <c r="HK4" s="31" t="s">
        <v>231</v>
      </c>
      <c r="HL4" s="71"/>
      <c r="HM4" s="122" t="s">
        <v>206</v>
      </c>
      <c r="HN4" s="94" t="s">
        <v>207</v>
      </c>
      <c r="HO4" s="71" t="s">
        <v>208</v>
      </c>
      <c r="HP4" s="70" t="s">
        <v>205</v>
      </c>
      <c r="HQ4" s="70" t="s">
        <v>204</v>
      </c>
      <c r="HR4" s="71" t="s">
        <v>209</v>
      </c>
      <c r="HS4" s="131" t="s">
        <v>203</v>
      </c>
      <c r="HT4" s="70" t="s">
        <v>200</v>
      </c>
      <c r="HU4" s="71" t="s">
        <v>210</v>
      </c>
      <c r="HV4" s="71" t="s">
        <v>211</v>
      </c>
      <c r="HW4" s="71" t="s">
        <v>212</v>
      </c>
      <c r="HX4" s="71" t="s">
        <v>213</v>
      </c>
      <c r="HY4" s="71" t="s">
        <v>214</v>
      </c>
      <c r="HZ4" s="71" t="s">
        <v>215</v>
      </c>
      <c r="IA4" s="71" t="s">
        <v>216</v>
      </c>
      <c r="IB4" s="70" t="s">
        <v>217</v>
      </c>
      <c r="IC4" s="70" t="s">
        <v>218</v>
      </c>
      <c r="ID4" s="71" t="s">
        <v>219</v>
      </c>
      <c r="IE4" s="71" t="s">
        <v>220</v>
      </c>
      <c r="IF4" s="71" t="s">
        <v>221</v>
      </c>
      <c r="IG4" s="71" t="s">
        <v>222</v>
      </c>
      <c r="IH4" s="71" t="s">
        <v>223</v>
      </c>
      <c r="II4" s="71" t="s">
        <v>224</v>
      </c>
      <c r="IJ4" s="71" t="s">
        <v>225</v>
      </c>
      <c r="IK4" s="71" t="s">
        <v>226</v>
      </c>
      <c r="IL4" s="71" t="s">
        <v>227</v>
      </c>
      <c r="IM4" s="71" t="s">
        <v>228</v>
      </c>
      <c r="IN4" s="71" t="s">
        <v>229</v>
      </c>
      <c r="IO4" s="122" t="s">
        <v>230</v>
      </c>
      <c r="IP4" s="31" t="s">
        <v>231</v>
      </c>
      <c r="IQ4" s="71"/>
      <c r="IR4" s="122" t="s">
        <v>206</v>
      </c>
      <c r="IS4" s="94" t="s">
        <v>207</v>
      </c>
      <c r="IT4" s="71" t="s">
        <v>208</v>
      </c>
      <c r="IU4" s="70" t="s">
        <v>205</v>
      </c>
      <c r="IV4" s="70" t="s">
        <v>204</v>
      </c>
      <c r="IW4" s="71" t="s">
        <v>209</v>
      </c>
      <c r="IX4" s="131" t="s">
        <v>203</v>
      </c>
      <c r="IY4" s="70" t="s">
        <v>200</v>
      </c>
      <c r="IZ4" s="71" t="s">
        <v>210</v>
      </c>
      <c r="JA4" s="71" t="s">
        <v>211</v>
      </c>
      <c r="JB4" s="71" t="s">
        <v>212</v>
      </c>
      <c r="JC4" s="71" t="s">
        <v>213</v>
      </c>
      <c r="JD4" s="71" t="s">
        <v>214</v>
      </c>
      <c r="JE4" s="71" t="s">
        <v>215</v>
      </c>
      <c r="JF4" s="71" t="s">
        <v>216</v>
      </c>
      <c r="JG4" s="70" t="s">
        <v>217</v>
      </c>
      <c r="JH4" s="70" t="s">
        <v>218</v>
      </c>
      <c r="JI4" s="71" t="s">
        <v>219</v>
      </c>
      <c r="JJ4" s="71" t="s">
        <v>220</v>
      </c>
      <c r="JK4" s="71" t="s">
        <v>221</v>
      </c>
      <c r="JL4" s="71" t="s">
        <v>222</v>
      </c>
      <c r="JM4" s="71" t="s">
        <v>223</v>
      </c>
      <c r="JN4" s="71" t="s">
        <v>224</v>
      </c>
      <c r="JO4" s="71" t="s">
        <v>225</v>
      </c>
      <c r="JP4" s="71" t="s">
        <v>226</v>
      </c>
      <c r="JQ4" s="71" t="s">
        <v>227</v>
      </c>
      <c r="JR4" s="71" t="s">
        <v>228</v>
      </c>
      <c r="JS4" s="71" t="s">
        <v>229</v>
      </c>
      <c r="JT4" s="122" t="s">
        <v>230</v>
      </c>
      <c r="JU4" s="31" t="s">
        <v>231</v>
      </c>
      <c r="JV4" s="71"/>
      <c r="JW4" s="122" t="s">
        <v>206</v>
      </c>
      <c r="JX4" s="94" t="s">
        <v>207</v>
      </c>
      <c r="JY4" s="71" t="s">
        <v>208</v>
      </c>
      <c r="JZ4" s="70" t="s">
        <v>205</v>
      </c>
      <c r="KA4" s="70" t="s">
        <v>204</v>
      </c>
      <c r="KB4" s="71" t="s">
        <v>209</v>
      </c>
      <c r="KC4" s="131" t="s">
        <v>203</v>
      </c>
      <c r="KD4" s="70" t="s">
        <v>200</v>
      </c>
      <c r="KE4" s="71" t="s">
        <v>210</v>
      </c>
      <c r="KF4" s="71" t="s">
        <v>211</v>
      </c>
      <c r="KG4" s="71" t="s">
        <v>212</v>
      </c>
      <c r="KH4" s="71" t="s">
        <v>213</v>
      </c>
      <c r="KI4" s="71" t="s">
        <v>214</v>
      </c>
      <c r="KJ4" s="71" t="s">
        <v>215</v>
      </c>
      <c r="KK4" s="71" t="s">
        <v>216</v>
      </c>
      <c r="KL4" s="70" t="s">
        <v>217</v>
      </c>
      <c r="KM4" s="70" t="s">
        <v>218</v>
      </c>
      <c r="KN4" s="71" t="s">
        <v>219</v>
      </c>
      <c r="KO4" s="71" t="s">
        <v>220</v>
      </c>
      <c r="KP4" s="71" t="s">
        <v>221</v>
      </c>
      <c r="KQ4" s="71" t="s">
        <v>222</v>
      </c>
      <c r="KR4" s="71" t="s">
        <v>223</v>
      </c>
      <c r="KS4" s="71" t="s">
        <v>224</v>
      </c>
      <c r="KT4" s="71" t="s">
        <v>225</v>
      </c>
      <c r="KU4" s="71" t="s">
        <v>226</v>
      </c>
      <c r="KV4" s="71" t="s">
        <v>227</v>
      </c>
      <c r="KW4" s="71" t="s">
        <v>228</v>
      </c>
      <c r="KX4" s="71" t="s">
        <v>229</v>
      </c>
      <c r="KY4" s="122" t="s">
        <v>230</v>
      </c>
      <c r="KZ4" s="31" t="s">
        <v>231</v>
      </c>
      <c r="LA4" s="71"/>
      <c r="LB4" s="122" t="s">
        <v>206</v>
      </c>
      <c r="LC4" s="94" t="s">
        <v>207</v>
      </c>
      <c r="LD4" s="71" t="s">
        <v>208</v>
      </c>
      <c r="LE4" s="70" t="s">
        <v>205</v>
      </c>
      <c r="LF4" s="70" t="s">
        <v>204</v>
      </c>
      <c r="LG4" s="71" t="s">
        <v>209</v>
      </c>
      <c r="LH4" s="131" t="s">
        <v>203</v>
      </c>
      <c r="LI4" s="70" t="s">
        <v>200</v>
      </c>
      <c r="LJ4" s="71" t="s">
        <v>210</v>
      </c>
      <c r="LK4" s="71" t="s">
        <v>211</v>
      </c>
      <c r="LL4" s="71" t="s">
        <v>212</v>
      </c>
      <c r="LM4" s="71" t="s">
        <v>213</v>
      </c>
      <c r="LN4" s="71" t="s">
        <v>214</v>
      </c>
      <c r="LO4" s="71" t="s">
        <v>215</v>
      </c>
      <c r="LP4" s="71" t="s">
        <v>216</v>
      </c>
      <c r="LQ4" s="70" t="s">
        <v>217</v>
      </c>
      <c r="LR4" s="70" t="s">
        <v>218</v>
      </c>
      <c r="LS4" s="71" t="s">
        <v>219</v>
      </c>
      <c r="LT4" s="71" t="s">
        <v>220</v>
      </c>
      <c r="LU4" s="71" t="s">
        <v>221</v>
      </c>
      <c r="LV4" s="71" t="s">
        <v>222</v>
      </c>
      <c r="LW4" s="71" t="s">
        <v>223</v>
      </c>
      <c r="LX4" s="71" t="s">
        <v>224</v>
      </c>
      <c r="LY4" s="71" t="s">
        <v>225</v>
      </c>
      <c r="LZ4" s="71" t="s">
        <v>226</v>
      </c>
      <c r="MA4" s="71" t="s">
        <v>227</v>
      </c>
      <c r="MB4" s="71" t="s">
        <v>228</v>
      </c>
      <c r="MC4" s="71" t="s">
        <v>229</v>
      </c>
      <c r="MD4" s="122" t="s">
        <v>230</v>
      </c>
      <c r="ME4" s="31" t="s">
        <v>231</v>
      </c>
      <c r="MF4" s="71"/>
      <c r="MG4" s="122" t="s">
        <v>206</v>
      </c>
      <c r="MH4" s="94" t="s">
        <v>207</v>
      </c>
      <c r="MI4" s="71" t="s">
        <v>208</v>
      </c>
      <c r="MJ4" s="70" t="s">
        <v>205</v>
      </c>
      <c r="MK4" s="70" t="s">
        <v>204</v>
      </c>
      <c r="ML4" s="71" t="s">
        <v>209</v>
      </c>
      <c r="MM4" s="131" t="s">
        <v>203</v>
      </c>
      <c r="MN4" s="70" t="s">
        <v>200</v>
      </c>
      <c r="MO4" s="71" t="s">
        <v>210</v>
      </c>
      <c r="MP4" s="71" t="s">
        <v>211</v>
      </c>
      <c r="MQ4" s="71" t="s">
        <v>212</v>
      </c>
      <c r="MR4" s="71" t="s">
        <v>213</v>
      </c>
      <c r="MS4" s="71" t="s">
        <v>214</v>
      </c>
      <c r="MT4" s="71" t="s">
        <v>215</v>
      </c>
      <c r="MU4" s="71" t="s">
        <v>216</v>
      </c>
      <c r="MV4" s="70" t="s">
        <v>217</v>
      </c>
      <c r="MW4" s="70" t="s">
        <v>218</v>
      </c>
      <c r="MX4" s="71" t="s">
        <v>219</v>
      </c>
      <c r="MY4" s="71" t="s">
        <v>220</v>
      </c>
      <c r="MZ4" s="71" t="s">
        <v>221</v>
      </c>
      <c r="NA4" s="71" t="s">
        <v>222</v>
      </c>
      <c r="NB4" s="71" t="s">
        <v>223</v>
      </c>
      <c r="NC4" s="71" t="s">
        <v>224</v>
      </c>
      <c r="ND4" s="71" t="s">
        <v>225</v>
      </c>
      <c r="NE4" s="71" t="s">
        <v>226</v>
      </c>
      <c r="NF4" s="71" t="s">
        <v>227</v>
      </c>
      <c r="NG4" s="71" t="s">
        <v>228</v>
      </c>
      <c r="NH4" s="71" t="s">
        <v>229</v>
      </c>
      <c r="NI4" s="122" t="s">
        <v>230</v>
      </c>
      <c r="NJ4" s="31" t="s">
        <v>231</v>
      </c>
      <c r="NK4" s="71"/>
    </row>
    <row r="5" spans="1:375" ht="15.5">
      <c r="A5" s="111"/>
      <c r="B5" s="118" t="s">
        <v>7</v>
      </c>
      <c r="C5" s="118"/>
      <c r="D5" s="110" t="str">
        <f>IFERROR(INDEX(SUMMARY!D:D, MATCH(B5, SUMMARY!B:B, 0)), "")</f>
        <v/>
      </c>
      <c r="E5" s="111" t="str">
        <f>IFERROR(INDEX(SUMMARY!E:E, MATCH(B5, SUMMARY!B:B, 0)), "")</f>
        <v/>
      </c>
      <c r="F5" s="126" t="str">
        <f>IFERROR(INDEX(SUMMARY!F:F, MATCH(B5, SUMMARY!B:B, 0)), "")</f>
        <v/>
      </c>
      <c r="G5" s="111" t="str">
        <f>IFERROR(INDEX(SUMMARY!G:G, MATCH(B5, SUMMARY!B:B, 0)), "")</f>
        <v/>
      </c>
      <c r="H5" s="110" t="str">
        <f>IFERROR(INDEX(SUMMARY!H:H, MATCH(B5, SUMMARY!B:B, 0)), "")</f>
        <v/>
      </c>
      <c r="I5" s="111" t="str">
        <f>IFERROR(INDEX(SUMMARY!I:I, MATCH(B5, SUMMARY!B:B, 0)), "")</f>
        <v/>
      </c>
      <c r="J5" s="129">
        <f>SUMIF(SUMMARY!B:B, B5, SUMMARY!J:J)</f>
        <v>0</v>
      </c>
      <c r="K5" s="111" t="str">
        <f>SUMMARY!K5</f>
        <v>Tiền doanh thu ngày 02/09/2025 chi nhánh 68 NGUYỄN HUỆ</v>
      </c>
      <c r="L5" s="111">
        <f>SUMMARY!L5</f>
        <v>0</v>
      </c>
      <c r="M5" s="111">
        <f>SUMMARY!M5</f>
        <v>0</v>
      </c>
      <c r="N5" s="111">
        <f>SUMMARY!N5</f>
        <v>0</v>
      </c>
      <c r="O5" s="111">
        <f>SUMMARY!O5</f>
        <v>0</v>
      </c>
      <c r="P5" s="111">
        <f>SUMMARY!P5</f>
        <v>0</v>
      </c>
      <c r="Q5" s="111">
        <f>SUMMARY!Q5</f>
        <v>0</v>
      </c>
      <c r="R5" s="111">
        <f>SUMMARY!R5</f>
        <v>0</v>
      </c>
      <c r="S5" s="111" t="str">
        <f>SUMMARY!S5</f>
        <v>Sacombank Duong Thi Nhung stk: 0777691044</v>
      </c>
      <c r="T5" s="111">
        <f>SUMMARY!T5</f>
        <v>0</v>
      </c>
      <c r="U5" s="111">
        <f>SUMMARY!U5</f>
        <v>0</v>
      </c>
      <c r="V5" s="111">
        <f>SUMMARY!V5</f>
        <v>0</v>
      </c>
      <c r="W5" s="111">
        <f>SUMMARY!W5</f>
        <v>0</v>
      </c>
      <c r="X5" s="111" t="str">
        <f>SUMMARY!X5</f>
        <v>02999</v>
      </c>
      <c r="Y5" s="111">
        <f>SUMMARY!Y5</f>
        <v>0</v>
      </c>
      <c r="Z5" s="111">
        <f>SUMMARY!Z5</f>
        <v>0</v>
      </c>
      <c r="AA5" s="111">
        <f>SUMMARY!AA5</f>
        <v>0</v>
      </c>
      <c r="AB5" s="111">
        <f>SUMMARY!AB5</f>
        <v>0</v>
      </c>
      <c r="AC5" s="111">
        <f>SUMMARY!AC5</f>
        <v>0</v>
      </c>
      <c r="AD5" s="111">
        <f>SUMMARY!AD5</f>
        <v>0</v>
      </c>
      <c r="AE5" s="111">
        <f>SUMMARY!AE5</f>
        <v>0</v>
      </c>
      <c r="AF5" s="110">
        <f>SUMMARY!AF5</f>
        <v>45902</v>
      </c>
      <c r="AG5" s="111">
        <f>SUMMARY!AG5</f>
        <v>0</v>
      </c>
      <c r="AH5" s="111" t="str">
        <f>SUMMARY!AH5</f>
        <v>Tiền mặt đang chuyển</v>
      </c>
      <c r="AI5" s="110">
        <f>SUMMARY!AI5</f>
        <v>0</v>
      </c>
      <c r="AJ5" s="111">
        <f>SUMMARY!AJ5</f>
        <v>0</v>
      </c>
      <c r="AK5" s="111">
        <f>SUMMARY!AK5</f>
        <v>0</v>
      </c>
      <c r="AL5" s="111">
        <f>SUMMARY!AL5</f>
        <v>1121</v>
      </c>
      <c r="AM5" s="111">
        <f>SUMMARY!AM5</f>
        <v>113102</v>
      </c>
      <c r="AN5" s="111">
        <f>SUMMARY!AN5</f>
        <v>0</v>
      </c>
      <c r="AO5" s="129">
        <f>SUMIF(SUMMARY!B:B, B2, SUMMARY!AO:AO)</f>
        <v>0</v>
      </c>
      <c r="AP5" s="111" t="str">
        <f>SUMMARY!AP5</f>
        <v/>
      </c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0"/>
      <c r="BL5" s="111"/>
      <c r="BM5" s="111"/>
      <c r="BN5" s="110">
        <v>45903</v>
      </c>
      <c r="BO5" s="111">
        <v>0</v>
      </c>
      <c r="BP5" s="126" t="s">
        <v>250</v>
      </c>
      <c r="BQ5" s="111">
        <v>1121</v>
      </c>
      <c r="BR5" s="110" t="s">
        <v>201</v>
      </c>
      <c r="BS5" s="111">
        <v>0</v>
      </c>
      <c r="BT5" s="129">
        <v>3373000</v>
      </c>
      <c r="BU5" s="111" t="s">
        <v>251</v>
      </c>
      <c r="BV5" s="111">
        <v>0</v>
      </c>
      <c r="BW5" s="111">
        <v>0</v>
      </c>
      <c r="BX5" s="111">
        <v>0</v>
      </c>
      <c r="BY5" s="111">
        <v>0</v>
      </c>
      <c r="BZ5" s="111">
        <v>0</v>
      </c>
      <c r="CA5" s="111">
        <v>0</v>
      </c>
      <c r="CB5" s="111">
        <v>0</v>
      </c>
      <c r="CC5" s="111">
        <v>0</v>
      </c>
      <c r="CD5" s="111">
        <v>0</v>
      </c>
      <c r="CE5" s="111">
        <v>0</v>
      </c>
      <c r="CF5" s="111">
        <v>0</v>
      </c>
      <c r="CG5" s="111">
        <v>0</v>
      </c>
      <c r="CH5" s="111">
        <v>0</v>
      </c>
      <c r="CI5" s="111">
        <v>0</v>
      </c>
      <c r="CJ5" s="111">
        <v>0</v>
      </c>
      <c r="CK5" s="111">
        <v>0</v>
      </c>
      <c r="CL5" s="111">
        <v>0</v>
      </c>
      <c r="CM5" s="111">
        <v>0</v>
      </c>
      <c r="CN5" s="111">
        <v>0</v>
      </c>
      <c r="CO5" s="111">
        <v>0</v>
      </c>
      <c r="CP5" s="110">
        <v>45901</v>
      </c>
      <c r="CQ5" s="111">
        <v>0</v>
      </c>
      <c r="CY5" s="130">
        <f>SUMIF(SUMMARY!B:B, B2, SUMMARY!CY:CY)</f>
        <v>0</v>
      </c>
      <c r="ED5" s="130">
        <f>SUMIF(SUMMARY!B:B, B2, SUMMARY!ED:ED)</f>
        <v>0</v>
      </c>
      <c r="FI5" s="130">
        <f>SUMIF(SUMMARY!B:B, B2, SUMMARY!FI:FI)</f>
        <v>0</v>
      </c>
      <c r="GN5" s="130">
        <f>SUMIF(SUMMARY!B:B, B2, SUMMARY!GN:GN)</f>
        <v>0</v>
      </c>
      <c r="HS5" s="130">
        <f>SUMIF(SUMMARY!B:B, B2, SUMMARY!HS:HS)</f>
        <v>0</v>
      </c>
      <c r="IX5" s="130">
        <f>SUMIF(SUMMARY!B:B, B2, SUMMARY!IX:IX)</f>
        <v>0</v>
      </c>
      <c r="KC5" s="130">
        <f>SUMIF(SUMMARY!B:B, B2, SUMMARY!KC:KC)</f>
        <v>0</v>
      </c>
      <c r="LH5" s="130">
        <f>SUMIF(SUMMARY!B:B, B2, SUMMARY!LH:LH)</f>
        <v>0</v>
      </c>
      <c r="MM5" s="130" t="e">
        <f>SUMIF(SUMMARY!B:B, B2, SUMMARY!#REF!)</f>
        <v>#REF!</v>
      </c>
    </row>
    <row r="6" spans="1:375" ht="15.5">
      <c r="A6" s="111"/>
      <c r="B6" s="119" t="s">
        <v>8</v>
      </c>
      <c r="C6" s="119"/>
      <c r="D6" s="110" t="str">
        <f>IFERROR(INDEX(SUMMARY!D:D, MATCH(B6, SUMMARY!B:B, 0)), "")</f>
        <v/>
      </c>
      <c r="E6" s="111" t="str">
        <f>SUMMARY!E6</f>
        <v/>
      </c>
      <c r="F6" s="126" t="str">
        <f>IFERROR(INDEX(SUMMARY!F:F, MATCH(B6, SUMMARY!B:B, 0)), "")</f>
        <v/>
      </c>
      <c r="G6" s="111" t="str">
        <f>IFERROR(INDEX(SUMMARY!G:G, MATCH(B6, SUMMARY!B:B, 0)), "")</f>
        <v/>
      </c>
      <c r="H6" s="111" t="str">
        <f>SUMMARY!H6</f>
        <v>113101</v>
      </c>
      <c r="I6" s="111" t="str">
        <f>IFERROR(INDEX(SUMMARY!I:I, MATCH(B6, SUMMARY!B:B, 0)), "")</f>
        <v/>
      </c>
      <c r="J6" s="129">
        <f>SUMIF(SUMMARY!B:B, B6, SUMMARY!J:J)</f>
        <v>0</v>
      </c>
      <c r="K6" s="111" t="str">
        <f>SUMMARY!K6</f>
        <v/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0"/>
      <c r="AG6" s="111"/>
      <c r="AH6" s="111"/>
      <c r="AI6" s="110"/>
      <c r="AJ6" s="111"/>
      <c r="AK6" s="111"/>
      <c r="AL6" s="111"/>
      <c r="AM6" s="111"/>
      <c r="AN6" s="111"/>
      <c r="AO6" s="129">
        <f>SUMIF(SUMMARY!B:B, B3, SUMMARY!AO:AO)</f>
        <v>0</v>
      </c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0"/>
      <c r="BL6" s="111"/>
      <c r="BM6" s="111"/>
      <c r="BN6" s="110">
        <v>45903</v>
      </c>
      <c r="BO6" s="111">
        <v>0</v>
      </c>
      <c r="BP6" s="126">
        <v>1258000</v>
      </c>
      <c r="BQ6" s="111">
        <v>1121</v>
      </c>
      <c r="BR6" s="111" t="s">
        <v>201</v>
      </c>
      <c r="BS6" s="111">
        <v>0</v>
      </c>
      <c r="BT6" s="129">
        <v>1258000</v>
      </c>
      <c r="BU6" s="111" t="s">
        <v>251</v>
      </c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0"/>
      <c r="CQ6" s="111"/>
      <c r="CY6" s="130">
        <f>SUMIF(SUMMARY!B:B, B3, SUMMARY!CY:CY)</f>
        <v>0</v>
      </c>
      <c r="ED6" s="130">
        <f>SUMIF(SUMMARY!B:B, B3, SUMMARY!ED:ED)</f>
        <v>0</v>
      </c>
      <c r="FI6" s="130">
        <f>SUMIF(SUMMARY!B:B, B3, SUMMARY!FI:FI)</f>
        <v>0</v>
      </c>
      <c r="GN6" s="130">
        <f>SUMIF(SUMMARY!B:B, B3, SUMMARY!GN:GN)</f>
        <v>0</v>
      </c>
      <c r="HS6" s="130">
        <f>SUMIF(SUMMARY!B:B, B3, SUMMARY!HS:HS)</f>
        <v>0</v>
      </c>
      <c r="IX6" s="130">
        <f>SUMIF(SUMMARY!B:B, B3, SUMMARY!IX:IX)</f>
        <v>0</v>
      </c>
      <c r="KC6" s="130">
        <f>SUMIF(SUMMARY!B:B, B3, SUMMARY!KC:KC)</f>
        <v>0</v>
      </c>
      <c r="LH6" s="130">
        <f>SUMIF(SUMMARY!B:B, B3, SUMMARY!LH:LH)</f>
        <v>0</v>
      </c>
      <c r="MM6" s="130" t="e">
        <f>SUMIF(SUMMARY!B:B, B3, SUMMARY!#REF!)</f>
        <v>#REF!</v>
      </c>
    </row>
    <row r="7" spans="1:375" ht="15.5">
      <c r="A7" s="111"/>
      <c r="B7" s="120" t="s">
        <v>10</v>
      </c>
      <c r="C7" s="120"/>
      <c r="D7" s="110">
        <f>IFERROR(INDEX(SUMMARY!D:D, MATCH(B7, SUMMARY!B:B, 0)), "")</f>
        <v>45904</v>
      </c>
      <c r="E7" s="111" t="str">
        <f>SUMMARY!E7</f>
        <v>TM 02.09 FT25247783330824 CKN 341327 - VND-TGTT-PHUNG THUC VAN - Ngan hang TMCP Ky thuong Viet Nam</v>
      </c>
      <c r="F7" s="126">
        <f>IFERROR(INDEX(SUMMARY!F:F, MATCH(B7, SUMMARY!B:B, 0)), "")</f>
        <v>0</v>
      </c>
      <c r="G7" s="111">
        <f>IFERROR(INDEX(SUMMARY!G:G, MATCH(B7, SUMMARY!B:B, 0)), "")</f>
        <v>1121</v>
      </c>
      <c r="H7" s="111" t="str">
        <f>SUMMARY!H7</f>
        <v>113101</v>
      </c>
      <c r="I7" s="111">
        <f>IFERROR(INDEX(SUMMARY!I:I, MATCH(B7, SUMMARY!B:B, 0)), "")</f>
        <v>0</v>
      </c>
      <c r="J7" s="129">
        <f>SUMIF(SUMMARY!B:B, B7, SUMMARY!J:J)</f>
        <v>8034000</v>
      </c>
      <c r="K7" s="111" t="str">
        <f>SUMMARY!K7</f>
        <v>Tiền doanh thu ngày 02/09/2025 chi nhánh 98 VÕ VĂN KIỆT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0"/>
      <c r="AG7" s="111"/>
      <c r="AH7" s="111"/>
      <c r="AI7" s="110"/>
      <c r="AJ7" s="111"/>
      <c r="AK7" s="111"/>
      <c r="AL7" s="111"/>
      <c r="AM7" s="111"/>
      <c r="AN7" s="111"/>
      <c r="AO7" s="129">
        <f>SUMIF(SUMMARY!B:B, B4, SUMMARY!AO:AO)</f>
        <v>0</v>
      </c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0"/>
      <c r="BL7" s="111"/>
      <c r="BM7" s="111"/>
      <c r="BN7" s="110"/>
      <c r="BO7" s="111"/>
      <c r="BP7" s="111"/>
      <c r="BQ7" s="111"/>
      <c r="BR7" s="111"/>
      <c r="BS7" s="111"/>
      <c r="BT7" s="129">
        <f>SUMIF(SUMMARY!B:B, B4, SUMMARY!BT:BT)</f>
        <v>0</v>
      </c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0"/>
      <c r="CQ7" s="111"/>
      <c r="CY7" s="130">
        <f>SUMIF(SUMMARY!B:B, B4, SUMMARY!CY:CY)</f>
        <v>0</v>
      </c>
      <c r="ED7" s="130">
        <f>SUMIF(SUMMARY!B:B, B4, SUMMARY!ED:ED)</f>
        <v>0</v>
      </c>
      <c r="FI7" s="130">
        <f>SUMIF(SUMMARY!B:B, B4, SUMMARY!FI:FI)</f>
        <v>0</v>
      </c>
      <c r="GN7" s="130">
        <f>SUMIF(SUMMARY!B:B, B4, SUMMARY!GN:GN)</f>
        <v>0</v>
      </c>
      <c r="HS7" s="130">
        <f>SUMIF(SUMMARY!B:B, B4, SUMMARY!HS:HS)</f>
        <v>0</v>
      </c>
      <c r="IX7" s="130">
        <f>SUMIF(SUMMARY!B:B, B4, SUMMARY!IX:IX)</f>
        <v>0</v>
      </c>
      <c r="KC7" s="130">
        <f>SUMIF(SUMMARY!B:B, B4, SUMMARY!KC:KC)</f>
        <v>0</v>
      </c>
      <c r="LH7" s="130">
        <f>SUMIF(SUMMARY!B:B, B4, SUMMARY!LH:LH)</f>
        <v>0</v>
      </c>
      <c r="MM7" s="130" t="e">
        <f>SUMIF(SUMMARY!B:B, B4, SUMMARY!#REF!)</f>
        <v>#REF!</v>
      </c>
    </row>
    <row r="8" spans="1:375" ht="15.5">
      <c r="A8" s="111"/>
      <c r="B8" s="120" t="s">
        <v>11</v>
      </c>
      <c r="C8" s="120"/>
      <c r="D8" s="110" t="str">
        <f>IFERROR(INDEX(SUMMARY!D:D, MATCH(B8, SUMMARY!B:B, 0)), "")</f>
        <v/>
      </c>
      <c r="E8" s="111" t="str">
        <f>SUMMARY!E8</f>
        <v>NOP TM 3/9</v>
      </c>
      <c r="F8" s="126" t="str">
        <f>IFERROR(INDEX(SUMMARY!F:F, MATCH(B8, SUMMARY!B:B, 0)), "")</f>
        <v/>
      </c>
      <c r="G8" s="111" t="str">
        <f>IFERROR(INDEX(SUMMARY!G:G, MATCH(B8, SUMMARY!B:B, 0)), "")</f>
        <v/>
      </c>
      <c r="H8" s="111" t="str">
        <f>SUMMARY!H8</f>
        <v>113101</v>
      </c>
      <c r="I8" s="111" t="str">
        <f>IFERROR(INDEX(SUMMARY!I:I, MATCH(B8, SUMMARY!B:B, 0)), "")</f>
        <v/>
      </c>
      <c r="J8" s="129">
        <f>SUMIF(SUMMARY!B:B, B8, SUMMARY!J:J)</f>
        <v>0</v>
      </c>
      <c r="K8" s="111" t="str">
        <f>SUMMARY!K8</f>
        <v>Tiền doanh thu ngày 02/09/2025 chi nhánh 194 CMT8</v>
      </c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0"/>
      <c r="AG8" s="111"/>
      <c r="AH8" s="111"/>
      <c r="AI8" s="110"/>
      <c r="AJ8" s="111"/>
      <c r="AK8" s="111"/>
      <c r="AL8" s="111"/>
      <c r="AM8" s="111"/>
      <c r="AN8" s="111"/>
      <c r="AO8" s="129">
        <f>SUMIF(SUMMARY!B:B, B5, SUMMARY!AO:AO)</f>
        <v>0</v>
      </c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0"/>
      <c r="BL8" s="111"/>
      <c r="BM8" s="111"/>
      <c r="BN8" s="110"/>
      <c r="BO8" s="111"/>
      <c r="BP8" s="111"/>
      <c r="BQ8" s="111"/>
      <c r="BR8" s="111"/>
      <c r="BS8" s="111"/>
      <c r="BT8" s="129">
        <f>SUMIF(SUMMARY!B:B, B5, SUMMARY!BT:BT)</f>
        <v>0</v>
      </c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0"/>
      <c r="CQ8" s="111"/>
      <c r="CY8" s="130">
        <f>SUMIF(SUMMARY!B:B, B5, SUMMARY!CY:CY)</f>
        <v>0</v>
      </c>
      <c r="ED8" s="130">
        <f>SUMIF(SUMMARY!B:B, B5, SUMMARY!ED:ED)</f>
        <v>0</v>
      </c>
      <c r="FI8" s="130">
        <f>SUMIF(SUMMARY!B:B, B5, SUMMARY!FI:FI)</f>
        <v>0</v>
      </c>
      <c r="GN8" s="130">
        <f>SUMIF(SUMMARY!B:B, B5, SUMMARY!GN:GN)</f>
        <v>0</v>
      </c>
      <c r="HS8" s="130">
        <f>SUMIF(SUMMARY!B:B, B5, SUMMARY!HS:HS)</f>
        <v>0</v>
      </c>
      <c r="IX8" s="130">
        <f>SUMIF(SUMMARY!B:B, B5, SUMMARY!IX:IX)</f>
        <v>0</v>
      </c>
      <c r="KC8" s="130">
        <f>SUMIF(SUMMARY!B:B, B5, SUMMARY!KC:KC)</f>
        <v>0</v>
      </c>
      <c r="LH8" s="130">
        <f>SUMIF(SUMMARY!B:B, B5, SUMMARY!LH:LH)</f>
        <v>0</v>
      </c>
      <c r="MM8" s="130" t="e">
        <f>SUMIF(SUMMARY!B:B, B5, SUMMARY!#REF!)</f>
        <v>#REF!</v>
      </c>
    </row>
    <row r="9" spans="1:375" ht="15.5">
      <c r="A9" s="111"/>
      <c r="B9" s="120" t="s">
        <v>12</v>
      </c>
      <c r="C9" s="120"/>
      <c r="D9" s="110">
        <f>IFERROR(INDEX(SUMMARY!D:D, MATCH(B9, SUMMARY!B:B, 0)), "")</f>
        <v>45903</v>
      </c>
      <c r="E9" s="111" t="str">
        <f>SUMMARY!E9</f>
        <v>TM 02 09 CKN 584556 - MBBANK IBFT - Ngan hang TMCP Quan Doi</v>
      </c>
      <c r="F9" s="126">
        <f>IFERROR(INDEX(SUMMARY!F:F, MATCH(B9, SUMMARY!B:B, 0)), "")</f>
        <v>0</v>
      </c>
      <c r="G9" s="111">
        <f>IFERROR(INDEX(SUMMARY!G:G, MATCH(B9, SUMMARY!B:B, 0)), "")</f>
        <v>1121</v>
      </c>
      <c r="H9" s="111" t="str">
        <f>SUMMARY!H9</f>
        <v>113101</v>
      </c>
      <c r="I9" s="111">
        <f>IFERROR(INDEX(SUMMARY!I:I, MATCH(B9, SUMMARY!B:B, 0)), "")</f>
        <v>0</v>
      </c>
      <c r="J9" s="129">
        <f>SUMIF(SUMMARY!B:B, B9, SUMMARY!J:J)</f>
        <v>14416000</v>
      </c>
      <c r="K9" s="111" t="str">
        <f>SUMMARY!K9</f>
        <v>Tiền doanh thu ngày 02/09/2025 chi nhánh HỒ CON RÙA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0"/>
      <c r="AG9" s="111"/>
      <c r="AH9" s="111"/>
      <c r="AI9" s="110"/>
      <c r="AJ9" s="111"/>
      <c r="AK9" s="111"/>
      <c r="AL9" s="111"/>
      <c r="AM9" s="111"/>
      <c r="AN9" s="111"/>
      <c r="AO9" s="129">
        <f>SUMIF(SUMMARY!B:B, B6, SUMMARY!AO:AO)</f>
        <v>0</v>
      </c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0"/>
      <c r="BL9" s="111"/>
      <c r="BM9" s="111"/>
      <c r="BN9" s="110"/>
      <c r="BO9" s="111"/>
      <c r="BP9" s="111"/>
      <c r="BQ9" s="111"/>
      <c r="BR9" s="111"/>
      <c r="BS9" s="111"/>
      <c r="BT9" s="129">
        <f>SUMIF(SUMMARY!B:B, B6, SUMMARY!BT:BT)</f>
        <v>0</v>
      </c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0"/>
      <c r="CQ9" s="111"/>
      <c r="CY9" s="130">
        <f>SUMIF(SUMMARY!B:B, B6, SUMMARY!CY:CY)</f>
        <v>0</v>
      </c>
      <c r="ED9" s="130">
        <f>SUMIF(SUMMARY!B:B, B6, SUMMARY!ED:ED)</f>
        <v>0</v>
      </c>
      <c r="FI9" s="130">
        <f>SUMIF(SUMMARY!B:B, B6, SUMMARY!FI:FI)</f>
        <v>0</v>
      </c>
      <c r="GN9" s="130">
        <f>SUMIF(SUMMARY!B:B, B6, SUMMARY!GN:GN)</f>
        <v>0</v>
      </c>
      <c r="HS9" s="130">
        <f>SUMIF(SUMMARY!B:B, B6, SUMMARY!HS:HS)</f>
        <v>0</v>
      </c>
      <c r="IX9" s="130">
        <f>SUMIF(SUMMARY!B:B, B6, SUMMARY!IX:IX)</f>
        <v>0</v>
      </c>
      <c r="KC9" s="130">
        <f>SUMIF(SUMMARY!B:B, B6, SUMMARY!KC:KC)</f>
        <v>0</v>
      </c>
      <c r="LH9" s="130">
        <f>SUMIF(SUMMARY!B:B, B6, SUMMARY!LH:LH)</f>
        <v>0</v>
      </c>
      <c r="MM9" s="130" t="e">
        <f>SUMIF(SUMMARY!B:B, B6, SUMMARY!#REF!)</f>
        <v>#REF!</v>
      </c>
    </row>
    <row r="10" spans="1:375" ht="15.5">
      <c r="A10" s="111"/>
      <c r="B10" s="120" t="s">
        <v>14</v>
      </c>
      <c r="C10" s="120"/>
      <c r="D10" s="110">
        <f>IFERROR(INDEX(SUMMARY!D:D, MATCH(B10, SUMMARY!B:B, 0)), "")</f>
        <v>45903</v>
      </c>
      <c r="E10" s="111" t="str">
        <f>SUMMARY!E10</f>
        <v>NOP TM 02/09/2025</v>
      </c>
      <c r="F10" s="126">
        <f>IFERROR(INDEX(SUMMARY!F:F, MATCH(B10, SUMMARY!B:B, 0)), "")</f>
        <v>0</v>
      </c>
      <c r="G10" s="111">
        <f>IFERROR(INDEX(SUMMARY!G:G, MATCH(B10, SUMMARY!B:B, 0)), "")</f>
        <v>1121</v>
      </c>
      <c r="H10" s="111" t="str">
        <f>SUMMARY!H10</f>
        <v>113101</v>
      </c>
      <c r="I10" s="111">
        <f>IFERROR(INDEX(SUMMARY!I:I, MATCH(B10, SUMMARY!B:B, 0)), "")</f>
        <v>0</v>
      </c>
      <c r="J10" s="129">
        <f>SUMIF(SUMMARY!B:B, B10, SUMMARY!J:J)</f>
        <v>10769000</v>
      </c>
      <c r="K10" s="111" t="str">
        <f>SUMMARY!K10</f>
        <v>Tiền doanh thu ngày 02/09/2025 chi nhánh 301 NGUYỄN ĐÌNH CHIỂU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0"/>
      <c r="AG10" s="111"/>
      <c r="AH10" s="111"/>
      <c r="AI10" s="110"/>
      <c r="AJ10" s="111"/>
      <c r="AK10" s="111"/>
      <c r="AL10" s="111"/>
      <c r="AM10" s="111"/>
      <c r="AN10" s="111"/>
      <c r="AO10" s="129">
        <f>SUMIF(SUMMARY!B:B, B7, SUMMARY!AO:AO)</f>
        <v>0</v>
      </c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0"/>
      <c r="BL10" s="111"/>
      <c r="BM10" s="111"/>
      <c r="BN10" s="110"/>
      <c r="BO10" s="111"/>
      <c r="BP10" s="111"/>
      <c r="BQ10" s="111"/>
      <c r="BR10" s="111"/>
      <c r="BS10" s="111"/>
      <c r="BT10" s="129">
        <f>SUMIF(SUMMARY!B:B, B7, SUMMARY!BT:BT)</f>
        <v>1027000</v>
      </c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0"/>
      <c r="CQ10" s="111"/>
      <c r="CY10" s="130">
        <f>SUMIF(SUMMARY!B:B, B7, SUMMARY!CY:CY)</f>
        <v>0</v>
      </c>
      <c r="ED10" s="130">
        <f>SUMIF(SUMMARY!B:B, B7, SUMMARY!ED:ED)</f>
        <v>104250</v>
      </c>
      <c r="FI10" s="130">
        <f>SUMIF(SUMMARY!B:B, B7, SUMMARY!FI:FI)</f>
        <v>36000</v>
      </c>
      <c r="GN10" s="130">
        <f>SUMIF(SUMMARY!B:B, B7, SUMMARY!GN:GN)</f>
        <v>0</v>
      </c>
      <c r="HS10" s="130">
        <f>SUMIF(SUMMARY!B:B, B7, SUMMARY!HS:HS)</f>
        <v>0</v>
      </c>
      <c r="IX10" s="130">
        <f>SUMIF(SUMMARY!B:B, B7, SUMMARY!IX:IX)</f>
        <v>0</v>
      </c>
      <c r="KC10" s="130">
        <f>SUMIF(SUMMARY!B:B, B7, SUMMARY!KC:KC)</f>
        <v>0</v>
      </c>
      <c r="LH10" s="130">
        <f>SUMIF(SUMMARY!B:B, B7, SUMMARY!LH:LH)</f>
        <v>315652</v>
      </c>
      <c r="MM10" s="130" t="e">
        <f>SUMIF(SUMMARY!B:B, B7, SUMMARY!#REF!)</f>
        <v>#REF!</v>
      </c>
    </row>
    <row r="11" spans="1:375" ht="15.5">
      <c r="A11" s="111"/>
      <c r="B11" s="120" t="s">
        <v>15</v>
      </c>
      <c r="C11" s="120"/>
      <c r="D11" s="110">
        <f>IFERROR(INDEX(SUMMARY!D:D, MATCH(B11, SUMMARY!B:B, 0)), "")</f>
        <v>45904</v>
      </c>
      <c r="E11" s="111" t="str">
        <f>SUMMARY!E11</f>
        <v>TM 02/9</v>
      </c>
      <c r="F11" s="126">
        <f>IFERROR(INDEX(SUMMARY!F:F, MATCH(B11, SUMMARY!B:B, 0)), "")</f>
        <v>0</v>
      </c>
      <c r="G11" s="111">
        <f>IFERROR(INDEX(SUMMARY!G:G, MATCH(B11, SUMMARY!B:B, 0)), "")</f>
        <v>1121</v>
      </c>
      <c r="H11" s="111" t="str">
        <f>SUMMARY!H11</f>
        <v>113101</v>
      </c>
      <c r="I11" s="111">
        <f>IFERROR(INDEX(SUMMARY!I:I, MATCH(B11, SUMMARY!B:B, 0)), "")</f>
        <v>0</v>
      </c>
      <c r="J11" s="129">
        <f>SUMIF(SUMMARY!B:B, B11, SUMMARY!J:J)</f>
        <v>31682000</v>
      </c>
      <c r="K11" s="111" t="str">
        <f>SUMMARY!K11</f>
        <v>Tiền doanh thu ngày 02/09/2025 chi nhánh ĐẶNG NGUYÊN CẨN</v>
      </c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0"/>
      <c r="AG11" s="111"/>
      <c r="AH11" s="111"/>
      <c r="AI11" s="110"/>
      <c r="AJ11" s="111"/>
      <c r="AK11" s="111"/>
      <c r="AL11" s="111"/>
      <c r="AM11" s="111"/>
      <c r="AN11" s="111"/>
      <c r="AO11" s="129">
        <f>SUMIF(SUMMARY!B:B, B8, SUMMARY!AO:AO)</f>
        <v>0</v>
      </c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0"/>
      <c r="BL11" s="111"/>
      <c r="BM11" s="111"/>
      <c r="BN11" s="110"/>
      <c r="BO11" s="111"/>
      <c r="BP11" s="111"/>
      <c r="BQ11" s="111"/>
      <c r="BR11" s="111"/>
      <c r="BS11" s="111"/>
      <c r="BT11" s="129">
        <f>SUMIF(SUMMARY!B:B, B8, SUMMARY!BT:BT)</f>
        <v>0</v>
      </c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0"/>
      <c r="CQ11" s="111"/>
      <c r="CY11" s="130">
        <f>SUMIF(SUMMARY!B:B, B8, SUMMARY!CY:CY)</f>
        <v>0</v>
      </c>
      <c r="ED11" s="130">
        <f>SUMIF(SUMMARY!B:B, B8, SUMMARY!ED:ED)</f>
        <v>0</v>
      </c>
      <c r="FI11" s="130">
        <f>SUMIF(SUMMARY!B:B, B8, SUMMARY!FI:FI)</f>
        <v>0</v>
      </c>
      <c r="GN11" s="130">
        <f>SUMIF(SUMMARY!B:B, B8, SUMMARY!GN:GN)</f>
        <v>0</v>
      </c>
      <c r="HS11" s="130">
        <f>SUMIF(SUMMARY!B:B, B8, SUMMARY!HS:HS)</f>
        <v>0</v>
      </c>
      <c r="IX11" s="130">
        <f>SUMIF(SUMMARY!B:B, B8, SUMMARY!IX:IX)</f>
        <v>0</v>
      </c>
      <c r="KC11" s="130">
        <f>SUMIF(SUMMARY!B:B, B8, SUMMARY!KC:KC)</f>
        <v>0</v>
      </c>
      <c r="LH11" s="130">
        <f>SUMIF(SUMMARY!B:B, B8, SUMMARY!LH:LH)</f>
        <v>0</v>
      </c>
      <c r="MM11" s="130" t="e">
        <f>SUMIF(SUMMARY!B:B, B8, SUMMARY!#REF!)</f>
        <v>#REF!</v>
      </c>
    </row>
    <row r="12" spans="1:375" ht="15.5">
      <c r="A12" s="111"/>
      <c r="B12" s="120" t="s">
        <v>16</v>
      </c>
      <c r="C12" s="120"/>
      <c r="D12" s="110">
        <f>IFERROR(INDEX(SUMMARY!D:D, MATCH(B12, SUMMARY!B:B, 0)), "")</f>
        <v>45904</v>
      </c>
      <c r="E12" s="111" t="str">
        <f>SUMMARY!E12</f>
        <v>TM 02/9</v>
      </c>
      <c r="F12" s="126">
        <f>IFERROR(INDEX(SUMMARY!F:F, MATCH(B12, SUMMARY!B:B, 0)), "")</f>
        <v>0</v>
      </c>
      <c r="G12" s="111">
        <f>IFERROR(INDEX(SUMMARY!G:G, MATCH(B12, SUMMARY!B:B, 0)), "")</f>
        <v>1121</v>
      </c>
      <c r="H12" s="111" t="str">
        <f>SUMMARY!H12</f>
        <v>113101</v>
      </c>
      <c r="I12" s="111">
        <f>IFERROR(INDEX(SUMMARY!I:I, MATCH(B12, SUMMARY!B:B, 0)), "")</f>
        <v>0</v>
      </c>
      <c r="J12" s="129">
        <f>SUMIF(SUMMARY!B:B, B12, SUMMARY!J:J)</f>
        <v>10610000</v>
      </c>
      <c r="K12" s="111" t="str">
        <f>SUMMARY!K12</f>
        <v>Tiền doanh thu ngày 02/09/2025 chi nhánh 67 HẬU GIANG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0"/>
      <c r="AG12" s="111"/>
      <c r="AH12" s="111"/>
      <c r="AI12" s="110"/>
      <c r="AJ12" s="111"/>
      <c r="AK12" s="111"/>
      <c r="AL12" s="111"/>
      <c r="AM12" s="111"/>
      <c r="AN12" s="111"/>
      <c r="AO12" s="129">
        <f>SUMIF(SUMMARY!B:B, B9, SUMMARY!AO:AO)</f>
        <v>0</v>
      </c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0"/>
      <c r="BL12" s="111"/>
      <c r="BM12" s="111"/>
      <c r="BN12" s="110"/>
      <c r="BO12" s="111"/>
      <c r="BP12" s="111"/>
      <c r="BQ12" s="111"/>
      <c r="BR12" s="111"/>
      <c r="BS12" s="111"/>
      <c r="BT12" s="129">
        <f>SUMIF(SUMMARY!B:B, B9, SUMMARY!BT:BT)</f>
        <v>3261000</v>
      </c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0"/>
      <c r="CQ12" s="111"/>
      <c r="CY12" s="130">
        <f>SUMIF(SUMMARY!B:B, B9, SUMMARY!CY:CY)</f>
        <v>2469104</v>
      </c>
      <c r="ED12" s="130">
        <f>SUMIF(SUMMARY!B:B, B9, SUMMARY!ED:ED)</f>
        <v>1035750</v>
      </c>
      <c r="FI12" s="130">
        <f>SUMIF(SUMMARY!B:B, B9, SUMMARY!FI:FI)</f>
        <v>0</v>
      </c>
      <c r="GN12" s="130">
        <f>SUMIF(SUMMARY!B:B, B9, SUMMARY!GN:GN)</f>
        <v>0</v>
      </c>
      <c r="HS12" s="130">
        <f>SUMIF(SUMMARY!B:B, B9, SUMMARY!HS:HS)</f>
        <v>0</v>
      </c>
      <c r="IX12" s="130">
        <f>SUMIF(SUMMARY!B:B, B9, SUMMARY!IX:IX)</f>
        <v>0</v>
      </c>
      <c r="KC12" s="130">
        <f>SUMIF(SUMMARY!B:B, B9, SUMMARY!KC:KC)</f>
        <v>0</v>
      </c>
      <c r="LH12" s="130">
        <f>SUMIF(SUMMARY!B:B, B9, SUMMARY!LH:LH)</f>
        <v>2514939</v>
      </c>
      <c r="MM12" s="130" t="e">
        <f>SUMIF(SUMMARY!B:B, B9, SUMMARY!#REF!)</f>
        <v>#REF!</v>
      </c>
    </row>
    <row r="13" spans="1:375" ht="15.5">
      <c r="A13" s="111"/>
      <c r="B13" s="120" t="s">
        <v>18</v>
      </c>
      <c r="C13" s="120"/>
      <c r="D13" s="110" t="str">
        <f>IFERROR(INDEX(SUMMARY!D:D, MATCH(B13, SUMMARY!B:B, 0)), "")</f>
        <v/>
      </c>
      <c r="E13" s="111" t="str">
        <f>SUMMARY!E13</f>
        <v>TM 02/9</v>
      </c>
      <c r="F13" s="126" t="str">
        <f>IFERROR(INDEX(SUMMARY!F:F, MATCH(B13, SUMMARY!B:B, 0)), "")</f>
        <v/>
      </c>
      <c r="G13" s="111" t="str">
        <f>IFERROR(INDEX(SUMMARY!G:G, MATCH(B13, SUMMARY!B:B, 0)), "")</f>
        <v/>
      </c>
      <c r="H13" s="111" t="str">
        <f>SUMMARY!H13</f>
        <v>113101</v>
      </c>
      <c r="I13" s="111" t="str">
        <f>IFERROR(INDEX(SUMMARY!I:I, MATCH(B13, SUMMARY!B:B, 0)), "")</f>
        <v/>
      </c>
      <c r="J13" s="129">
        <f>SUMIF(SUMMARY!B:B, B13, SUMMARY!J:J)</f>
        <v>0</v>
      </c>
      <c r="K13" s="111" t="str">
        <f>SUMMARY!K13</f>
        <v>Tiền doanh thu ngày 02/09/2025 chi nhánh 71 HẬU GIANG</v>
      </c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0"/>
      <c r="AG13" s="111"/>
      <c r="AH13" s="111"/>
      <c r="AI13" s="110"/>
      <c r="AJ13" s="111"/>
      <c r="AK13" s="111"/>
      <c r="AL13" s="111"/>
      <c r="AM13" s="111"/>
      <c r="AN13" s="111"/>
      <c r="AO13" s="129">
        <f>SUMIF(SUMMARY!B:B, B10, SUMMARY!AO:AO)</f>
        <v>0</v>
      </c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0"/>
      <c r="BL13" s="111"/>
      <c r="BM13" s="111"/>
      <c r="BN13" s="110"/>
      <c r="BO13" s="111"/>
      <c r="BP13" s="111"/>
      <c r="BQ13" s="111"/>
      <c r="BR13" s="111"/>
      <c r="BS13" s="111"/>
      <c r="BT13" s="129">
        <f>SUMIF(SUMMARY!B:B, B10, SUMMARY!BT:BT)</f>
        <v>0</v>
      </c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0"/>
      <c r="CQ13" s="111"/>
      <c r="CY13" s="130">
        <f>SUMIF(SUMMARY!B:B, B10, SUMMARY!CY:CY)</f>
        <v>2878041</v>
      </c>
      <c r="ED13" s="130">
        <f>SUMIF(SUMMARY!B:B, B10, SUMMARY!ED:ED)</f>
        <v>487875</v>
      </c>
      <c r="FI13" s="130">
        <f>SUMIF(SUMMARY!B:B, B10, SUMMARY!FI:FI)</f>
        <v>1321000</v>
      </c>
      <c r="GN13" s="130">
        <f>SUMIF(SUMMARY!B:B, B10, SUMMARY!GN:GN)</f>
        <v>0</v>
      </c>
      <c r="HS13" s="130">
        <f>SUMIF(SUMMARY!B:B, B10, SUMMARY!HS:HS)</f>
        <v>0</v>
      </c>
      <c r="IX13" s="130">
        <f>SUMIF(SUMMARY!B:B, B10, SUMMARY!IX:IX)</f>
        <v>0</v>
      </c>
      <c r="KC13" s="130">
        <f>SUMIF(SUMMARY!B:B, B10, SUMMARY!KC:KC)</f>
        <v>0</v>
      </c>
      <c r="LH13" s="130">
        <f>SUMIF(SUMMARY!B:B, B10, SUMMARY!LH:LH)</f>
        <v>1009578</v>
      </c>
      <c r="MM13" s="130" t="e">
        <f>SUMIF(SUMMARY!B:B, B10, SUMMARY!#REF!)</f>
        <v>#REF!</v>
      </c>
    </row>
    <row r="14" spans="1:375" ht="15.5">
      <c r="A14" s="111"/>
      <c r="B14" s="120" t="s">
        <v>20</v>
      </c>
      <c r="C14" s="120"/>
      <c r="D14" s="110" t="str">
        <f>IFERROR(INDEX(SUMMARY!D:D, MATCH(B14, SUMMARY!B:B, 0)), "")</f>
        <v/>
      </c>
      <c r="E14" s="111" t="str">
        <f>SUMMARY!E14</f>
        <v>NOP TM NGAY 2/9 CKN 590128 - PHUNG NGOC BINH NHU - Ngan hang TMCP Ky thuong Viet Nam</v>
      </c>
      <c r="F14" s="126" t="str">
        <f>IFERROR(INDEX(SUMMARY!F:F, MATCH(B14, SUMMARY!B:B, 0)), "")</f>
        <v/>
      </c>
      <c r="G14" s="111" t="str">
        <f>IFERROR(INDEX(SUMMARY!G:G, MATCH(B14, SUMMARY!B:B, 0)), "")</f>
        <v/>
      </c>
      <c r="H14" s="111" t="str">
        <f>SUMMARY!H14</f>
        <v>113101</v>
      </c>
      <c r="I14" s="111" t="str">
        <f>IFERROR(INDEX(SUMMARY!I:I, MATCH(B14, SUMMARY!B:B, 0)), "")</f>
        <v/>
      </c>
      <c r="J14" s="129">
        <f>SUMIF(SUMMARY!B:B, B14, SUMMARY!J:J)</f>
        <v>0</v>
      </c>
      <c r="K14" s="111" t="str">
        <f>SUMMARY!K14</f>
        <v>Tiền doanh thu ngày 02/09/2025 chi nhánh QUẬN 7</v>
      </c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0"/>
      <c r="AG14" s="111"/>
      <c r="AH14" s="111"/>
      <c r="AI14" s="110"/>
      <c r="AJ14" s="111"/>
      <c r="AK14" s="111"/>
      <c r="AL14" s="111"/>
      <c r="AM14" s="111"/>
      <c r="AN14" s="111"/>
      <c r="AO14" s="129">
        <f>SUMIF(SUMMARY!B:B, B11, SUMMARY!AO:AO)</f>
        <v>0</v>
      </c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0"/>
      <c r="BL14" s="111"/>
      <c r="BM14" s="111"/>
      <c r="BN14" s="110"/>
      <c r="BO14" s="111"/>
      <c r="BP14" s="111"/>
      <c r="BQ14" s="111"/>
      <c r="BR14" s="111"/>
      <c r="BS14" s="111"/>
      <c r="BT14" s="129">
        <f>SUMIF(SUMMARY!B:B, B11, SUMMARY!BT:BT)</f>
        <v>3418000</v>
      </c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0"/>
      <c r="CQ14" s="111"/>
      <c r="CY14" s="130">
        <f>SUMIF(SUMMARY!B:B, B11, SUMMARY!CY:CY)</f>
        <v>2626194</v>
      </c>
      <c r="ED14" s="130">
        <f>SUMIF(SUMMARY!B:B, B11, SUMMARY!ED:ED)</f>
        <v>322500</v>
      </c>
      <c r="FI14" s="130">
        <f>SUMIF(SUMMARY!B:B, B11, SUMMARY!FI:FI)</f>
        <v>0</v>
      </c>
      <c r="GN14" s="130">
        <f>SUMIF(SUMMARY!B:B, B11, SUMMARY!GN:GN)</f>
        <v>0</v>
      </c>
      <c r="HS14" s="130">
        <f>SUMIF(SUMMARY!B:B, B11, SUMMARY!HS:HS)</f>
        <v>0</v>
      </c>
      <c r="IX14" s="130">
        <f>SUMIF(SUMMARY!B:B, B11, SUMMARY!IX:IX)</f>
        <v>0</v>
      </c>
      <c r="KC14" s="130">
        <f>SUMIF(SUMMARY!B:B, B11, SUMMARY!KC:KC)</f>
        <v>0</v>
      </c>
      <c r="LH14" s="130">
        <f>SUMIF(SUMMARY!B:B, B11, SUMMARY!LH:LH)</f>
        <v>2756956</v>
      </c>
      <c r="MM14" s="130" t="e">
        <f>SUMIF(SUMMARY!B:B, B11, SUMMARY!#REF!)</f>
        <v>#REF!</v>
      </c>
    </row>
    <row r="15" spans="1:375" ht="15.5">
      <c r="A15" s="111"/>
      <c r="B15" s="120" t="s">
        <v>22</v>
      </c>
      <c r="C15" s="120"/>
      <c r="D15" s="110" t="str">
        <f>IFERROR(INDEX(SUMMARY!D:D, MATCH(B15, SUMMARY!B:B, 0)), "")</f>
        <v/>
      </c>
      <c r="E15" s="111" t="str">
        <f>SUMMARY!E15</f>
        <v>NOP TM 02/09</v>
      </c>
      <c r="F15" s="126" t="str">
        <f>IFERROR(INDEX(SUMMARY!F:F, MATCH(B15, SUMMARY!B:B, 0)), "")</f>
        <v/>
      </c>
      <c r="G15" s="111" t="str">
        <f>IFERROR(INDEX(SUMMARY!G:G, MATCH(B15, SUMMARY!B:B, 0)), "")</f>
        <v/>
      </c>
      <c r="H15" s="111" t="str">
        <f>SUMMARY!H15</f>
        <v>113101</v>
      </c>
      <c r="I15" s="111" t="str">
        <f>IFERROR(INDEX(SUMMARY!I:I, MATCH(B15, SUMMARY!B:B, 0)), "")</f>
        <v/>
      </c>
      <c r="J15" s="129">
        <f>SUMIF(SUMMARY!B:B, B15, SUMMARY!J:J)</f>
        <v>0</v>
      </c>
      <c r="K15" s="111" t="str">
        <f>SUMMARY!K15</f>
        <v>Tiền doanh thu ngày 02/09/2025 chi nhánh HUỲNH TẤN PHÁT NHÀ BÈ</v>
      </c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0"/>
      <c r="AG15" s="111"/>
      <c r="AH15" s="111"/>
      <c r="AI15" s="110"/>
      <c r="AJ15" s="111"/>
      <c r="AK15" s="111"/>
      <c r="AL15" s="111"/>
      <c r="AM15" s="111"/>
      <c r="AN15" s="111"/>
      <c r="AO15" s="129">
        <f>SUMIF(SUMMARY!B:B, B12, SUMMARY!AO:AO)</f>
        <v>0</v>
      </c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0"/>
      <c r="BL15" s="111"/>
      <c r="BM15" s="111"/>
      <c r="BN15" s="110"/>
      <c r="BO15" s="111"/>
      <c r="BP15" s="111"/>
      <c r="BQ15" s="111"/>
      <c r="BR15" s="111"/>
      <c r="BS15" s="111"/>
      <c r="BT15" s="129">
        <f>SUMIF(SUMMARY!B:B, B12, SUMMARY!BT:BT)</f>
        <v>1168000</v>
      </c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0"/>
      <c r="CQ15" s="111"/>
      <c r="CY15" s="130">
        <f>SUMIF(SUMMARY!B:B, B12, SUMMARY!CY:CY)</f>
        <v>0</v>
      </c>
      <c r="ED15" s="130">
        <f>SUMIF(SUMMARY!B:B, B12, SUMMARY!ED:ED)</f>
        <v>0</v>
      </c>
      <c r="FI15" s="130">
        <f>SUMIF(SUMMARY!B:B, B12, SUMMARY!FI:FI)</f>
        <v>0</v>
      </c>
      <c r="GN15" s="130">
        <f>SUMIF(SUMMARY!B:B, B12, SUMMARY!GN:GN)</f>
        <v>0</v>
      </c>
      <c r="HS15" s="130">
        <f>SUMIF(SUMMARY!B:B, B12, SUMMARY!HS:HS)</f>
        <v>0</v>
      </c>
      <c r="IX15" s="130">
        <f>SUMIF(SUMMARY!B:B, B12, SUMMARY!IX:IX)</f>
        <v>0</v>
      </c>
      <c r="KC15" s="130">
        <f>SUMIF(SUMMARY!B:B, B12, SUMMARY!KC:KC)</f>
        <v>0</v>
      </c>
      <c r="LH15" s="130">
        <f>SUMIF(SUMMARY!B:B, B12, SUMMARY!LH:LH)</f>
        <v>0</v>
      </c>
      <c r="MM15" s="130" t="e">
        <f>SUMIF(SUMMARY!B:B, B12, SUMMARY!#REF!)</f>
        <v>#REF!</v>
      </c>
    </row>
    <row r="16" spans="1:375" ht="15.5">
      <c r="A16" s="111"/>
      <c r="B16" s="120" t="s">
        <v>24</v>
      </c>
      <c r="C16" s="120"/>
      <c r="D16" s="110">
        <f>IFERROR(INDEX(SUMMARY!D:D, MATCH(B16, SUMMARY!B:B, 0)), "")</f>
        <v>45903</v>
      </c>
      <c r="E16" s="111" t="str">
        <f>SUMMARY!E16</f>
        <v>TM 2/9</v>
      </c>
      <c r="F16" s="126">
        <f>IFERROR(INDEX(SUMMARY!F:F, MATCH(B16, SUMMARY!B:B, 0)), "")</f>
        <v>0</v>
      </c>
      <c r="G16" s="111">
        <f>IFERROR(INDEX(SUMMARY!G:G, MATCH(B16, SUMMARY!B:B, 0)), "")</f>
        <v>1121</v>
      </c>
      <c r="H16" s="111" t="str">
        <f>SUMMARY!H16</f>
        <v>113101</v>
      </c>
      <c r="I16" s="111">
        <f>IFERROR(INDEX(SUMMARY!I:I, MATCH(B16, SUMMARY!B:B, 0)), "")</f>
        <v>0</v>
      </c>
      <c r="J16" s="129">
        <f>SUMIF(SUMMARY!B:B, B16, SUMMARY!J:J)</f>
        <v>7122000</v>
      </c>
      <c r="K16" s="111" t="str">
        <f>SUMMARY!K16</f>
        <v>Tiền doanh thu ngày 02/09/2025 chi nhánh LẠC LONG QUÂN</v>
      </c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0"/>
      <c r="AG16" s="111"/>
      <c r="AH16" s="111"/>
      <c r="AI16" s="110"/>
      <c r="AJ16" s="111"/>
      <c r="AK16" s="111"/>
      <c r="AL16" s="111"/>
      <c r="AM16" s="111"/>
      <c r="AN16" s="111"/>
      <c r="AO16" s="129">
        <f>SUMIF(SUMMARY!B:B, B13, SUMMARY!AO:AO)</f>
        <v>0</v>
      </c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0"/>
      <c r="BL16" s="111"/>
      <c r="BM16" s="111"/>
      <c r="BN16" s="110"/>
      <c r="BO16" s="111"/>
      <c r="BP16" s="111"/>
      <c r="BQ16" s="111"/>
      <c r="BR16" s="111"/>
      <c r="BS16" s="111"/>
      <c r="BT16" s="129">
        <f>SUMIF(SUMMARY!B:B, B13, SUMMARY!BT:BT)</f>
        <v>0</v>
      </c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0"/>
      <c r="CQ16" s="111"/>
      <c r="CY16" s="130">
        <f>SUMIF(SUMMARY!B:B, B13, SUMMARY!CY:CY)</f>
        <v>0</v>
      </c>
      <c r="ED16" s="130">
        <f>SUMIF(SUMMARY!B:B, B13, SUMMARY!ED:ED)</f>
        <v>0</v>
      </c>
      <c r="FI16" s="130">
        <f>SUMIF(SUMMARY!B:B, B13, SUMMARY!FI:FI)</f>
        <v>0</v>
      </c>
      <c r="GN16" s="130">
        <f>SUMIF(SUMMARY!B:B, B13, SUMMARY!GN:GN)</f>
        <v>0</v>
      </c>
      <c r="HS16" s="130">
        <f>SUMIF(SUMMARY!B:B, B13, SUMMARY!HS:HS)</f>
        <v>0</v>
      </c>
      <c r="IX16" s="130">
        <f>SUMIF(SUMMARY!B:B, B13, SUMMARY!IX:IX)</f>
        <v>0</v>
      </c>
      <c r="KC16" s="130">
        <f>SUMIF(SUMMARY!B:B, B13, SUMMARY!KC:KC)</f>
        <v>0</v>
      </c>
      <c r="LH16" s="130">
        <f>SUMIF(SUMMARY!B:B, B13, SUMMARY!LH:LH)</f>
        <v>0</v>
      </c>
      <c r="MM16" s="130" t="e">
        <f>SUMIF(SUMMARY!B:B, B13, SUMMARY!#REF!)</f>
        <v>#REF!</v>
      </c>
    </row>
    <row r="17" spans="1:351" ht="15.5">
      <c r="A17" s="111"/>
      <c r="B17" s="120" t="s">
        <v>25</v>
      </c>
      <c r="C17" s="120"/>
      <c r="D17" s="110">
        <f>IFERROR(INDEX(SUMMARY!D:D, MATCH(B17, SUMMARY!B:B, 0)), "")</f>
        <v>45903</v>
      </c>
      <c r="E17" s="111" t="str">
        <f>SUMMARY!E17</f>
        <v>NOP TM NGAY 2-9</v>
      </c>
      <c r="F17" s="126">
        <f>IFERROR(INDEX(SUMMARY!F:F, MATCH(B17, SUMMARY!B:B, 0)), "")</f>
        <v>0</v>
      </c>
      <c r="G17" s="111">
        <f>IFERROR(INDEX(SUMMARY!G:G, MATCH(B17, SUMMARY!B:B, 0)), "")</f>
        <v>1121</v>
      </c>
      <c r="H17" s="111" t="str">
        <f>SUMMARY!H17</f>
        <v>113101</v>
      </c>
      <c r="I17" s="111">
        <f>IFERROR(INDEX(SUMMARY!I:I, MATCH(B17, SUMMARY!B:B, 0)), "")</f>
        <v>0</v>
      </c>
      <c r="J17" s="129">
        <f>SUMIF(SUMMARY!B:B, B17, SUMMARY!J:J)</f>
        <v>7122000</v>
      </c>
      <c r="K17" s="111" t="str">
        <f>SUMMARY!K17</f>
        <v>Tiền doanh thu ngày 02/09/2025 chi nhánh 161 NGÔ TẤT TỐ QUẦY 1</v>
      </c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0"/>
      <c r="AG17" s="111"/>
      <c r="AH17" s="111"/>
      <c r="AI17" s="110"/>
      <c r="AJ17" s="111"/>
      <c r="AK17" s="111"/>
      <c r="AL17" s="111"/>
      <c r="AM17" s="111"/>
      <c r="AN17" s="111"/>
      <c r="AO17" s="129">
        <f>SUMIF(SUMMARY!B:B, B14, SUMMARY!AO:AO)</f>
        <v>0</v>
      </c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0"/>
      <c r="BL17" s="111"/>
      <c r="BM17" s="111"/>
      <c r="BN17" s="110"/>
      <c r="BO17" s="111"/>
      <c r="BP17" s="111"/>
      <c r="BQ17" s="111"/>
      <c r="BR17" s="111"/>
      <c r="BS17" s="111"/>
      <c r="BT17" s="129">
        <f>SUMIF(SUMMARY!B:B, B14, SUMMARY!BT:BT)</f>
        <v>0</v>
      </c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0"/>
      <c r="CQ17" s="111"/>
      <c r="CY17" s="130">
        <f>SUMIF(SUMMARY!B:B, B14, SUMMARY!CY:CY)</f>
        <v>0</v>
      </c>
      <c r="ED17" s="130">
        <f>SUMIF(SUMMARY!B:B, B14, SUMMARY!ED:ED)</f>
        <v>0</v>
      </c>
      <c r="FI17" s="130">
        <f>SUMIF(SUMMARY!B:B, B14, SUMMARY!FI:FI)</f>
        <v>0</v>
      </c>
      <c r="GN17" s="130">
        <f>SUMIF(SUMMARY!B:B, B14, SUMMARY!GN:GN)</f>
        <v>0</v>
      </c>
      <c r="HS17" s="130">
        <f>SUMIF(SUMMARY!B:B, B14, SUMMARY!HS:HS)</f>
        <v>0</v>
      </c>
      <c r="IX17" s="130">
        <f>SUMIF(SUMMARY!B:B, B14, SUMMARY!IX:IX)</f>
        <v>0</v>
      </c>
      <c r="KC17" s="130">
        <f>SUMIF(SUMMARY!B:B, B14, SUMMARY!KC:KC)</f>
        <v>0</v>
      </c>
      <c r="LH17" s="130">
        <f>SUMIF(SUMMARY!B:B, B14, SUMMARY!LH:LH)</f>
        <v>0</v>
      </c>
      <c r="MM17" s="130" t="e">
        <f>SUMIF(SUMMARY!B:B, B14, SUMMARY!#REF!)</f>
        <v>#REF!</v>
      </c>
    </row>
    <row r="18" spans="1:351" ht="15.5">
      <c r="A18" s="111"/>
      <c r="B18" s="120" t="s">
        <v>26</v>
      </c>
      <c r="C18" s="120"/>
      <c r="D18" s="110">
        <f>IFERROR(INDEX(SUMMARY!D:D, MATCH(B18, SUMMARY!B:B, 0)), "")</f>
        <v>45903</v>
      </c>
      <c r="E18" s="111" t="str">
        <f>SUMMARY!E18</f>
        <v>NOP TM NGAY 2-9</v>
      </c>
      <c r="F18" s="126">
        <f>IFERROR(INDEX(SUMMARY!F:F, MATCH(B18, SUMMARY!B:B, 0)), "")</f>
        <v>0</v>
      </c>
      <c r="G18" s="111">
        <f>IFERROR(INDEX(SUMMARY!G:G, MATCH(B18, SUMMARY!B:B, 0)), "")</f>
        <v>1121</v>
      </c>
      <c r="H18" s="111" t="str">
        <f>SUMMARY!H18</f>
        <v>113101</v>
      </c>
      <c r="I18" s="111">
        <f>IFERROR(INDEX(SUMMARY!I:I, MATCH(B18, SUMMARY!B:B, 0)), "")</f>
        <v>0</v>
      </c>
      <c r="J18" s="129">
        <f>SUMIF(SUMMARY!B:B, B18, SUMMARY!J:J)</f>
        <v>6630000</v>
      </c>
      <c r="K18" s="111" t="str">
        <f>SUMMARY!K18</f>
        <v>Tiền doanh thu ngày 02/09/2025 chi nhánh 17A NGÔ TẤT TỐ QUẦY 2</v>
      </c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0"/>
      <c r="AG18" s="111"/>
      <c r="AH18" s="111"/>
      <c r="AI18" s="110"/>
      <c r="AJ18" s="111"/>
      <c r="AK18" s="111"/>
      <c r="AL18" s="111"/>
      <c r="AM18" s="111"/>
      <c r="AN18" s="111"/>
      <c r="AO18" s="129">
        <f>SUMIF(SUMMARY!B:B, B15, SUMMARY!AO:AO)</f>
        <v>0</v>
      </c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0"/>
      <c r="BL18" s="111"/>
      <c r="BM18" s="111"/>
      <c r="BN18" s="110"/>
      <c r="BO18" s="111"/>
      <c r="BP18" s="111"/>
      <c r="BQ18" s="111"/>
      <c r="BR18" s="111"/>
      <c r="BS18" s="111"/>
      <c r="BT18" s="129">
        <f>SUMIF(SUMMARY!B:B, B15, SUMMARY!BT:BT)</f>
        <v>0</v>
      </c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0"/>
      <c r="CQ18" s="111"/>
      <c r="CY18" s="130">
        <f>SUMIF(SUMMARY!B:B, B15, SUMMARY!CY:CY)</f>
        <v>0</v>
      </c>
      <c r="ED18" s="130">
        <f>SUMIF(SUMMARY!B:B, B15, SUMMARY!ED:ED)</f>
        <v>0</v>
      </c>
      <c r="FI18" s="130">
        <f>SUMIF(SUMMARY!B:B, B15, SUMMARY!FI:FI)</f>
        <v>0</v>
      </c>
      <c r="GN18" s="130">
        <f>SUMIF(SUMMARY!B:B, B15, SUMMARY!GN:GN)</f>
        <v>0</v>
      </c>
      <c r="HS18" s="130">
        <f>SUMIF(SUMMARY!B:B, B15, SUMMARY!HS:HS)</f>
        <v>0</v>
      </c>
      <c r="IX18" s="130">
        <f>SUMIF(SUMMARY!B:B, B15, SUMMARY!IX:IX)</f>
        <v>0</v>
      </c>
      <c r="KC18" s="130">
        <f>SUMIF(SUMMARY!B:B, B15, SUMMARY!KC:KC)</f>
        <v>0</v>
      </c>
      <c r="LH18" s="130">
        <f>SUMIF(SUMMARY!B:B, B15, SUMMARY!LH:LH)</f>
        <v>0</v>
      </c>
      <c r="MM18" s="130" t="e">
        <f>SUMIF(SUMMARY!B:B, B15, SUMMARY!#REF!)</f>
        <v>#REF!</v>
      </c>
    </row>
    <row r="19" spans="1:351" ht="15.5">
      <c r="A19" s="111"/>
      <c r="B19" s="120" t="s">
        <v>28</v>
      </c>
      <c r="C19" s="120"/>
      <c r="D19" s="110">
        <f>IFERROR(INDEX(SUMMARY!D:D, MATCH(B19, SUMMARY!B:B, 0)), "")</f>
        <v>45903</v>
      </c>
      <c r="E19" s="111" t="str">
        <f>SUMMARY!E19</f>
        <v>NOP TM NGAY 2/9 CKN 590122 - PHUNG NGOC BINH NHU - Ngan hang TMCP Ky thuong Viet Nam</v>
      </c>
      <c r="F19" s="126">
        <f>IFERROR(INDEX(SUMMARY!F:F, MATCH(B19, SUMMARY!B:B, 0)), "")</f>
        <v>0</v>
      </c>
      <c r="G19" s="111">
        <f>IFERROR(INDEX(SUMMARY!G:G, MATCH(B19, SUMMARY!B:B, 0)), "")</f>
        <v>1121</v>
      </c>
      <c r="H19" s="111" t="str">
        <f>SUMMARY!H19</f>
        <v>113101</v>
      </c>
      <c r="I19" s="111">
        <f>IFERROR(INDEX(SUMMARY!I:I, MATCH(B19, SUMMARY!B:B, 0)), "")</f>
        <v>0</v>
      </c>
      <c r="J19" s="129">
        <f>SUMIF(SUMMARY!B:B, B19, SUMMARY!J:J)</f>
        <v>10468000</v>
      </c>
      <c r="K19" s="111" t="str">
        <f>SUMMARY!K19</f>
        <v>Tiền doanh thu ngày 02/09/2025 chi nhánh 137A NGUYỄN HỮU CẢNH</v>
      </c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0"/>
      <c r="AG19" s="111"/>
      <c r="AH19" s="111"/>
      <c r="AI19" s="110"/>
      <c r="AJ19" s="111"/>
      <c r="AK19" s="111"/>
      <c r="AL19" s="111"/>
      <c r="AM19" s="111"/>
      <c r="AN19" s="111"/>
      <c r="AO19" s="129">
        <f>SUMIF(SUMMARY!B:B, B16, SUMMARY!AO:AO)</f>
        <v>0</v>
      </c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0"/>
      <c r="BL19" s="111"/>
      <c r="BM19" s="111"/>
      <c r="BN19" s="110"/>
      <c r="BO19" s="111"/>
      <c r="BP19" s="111"/>
      <c r="BQ19" s="111"/>
      <c r="BR19" s="111"/>
      <c r="BS19" s="111"/>
      <c r="BT19" s="129">
        <f>SUMIF(SUMMARY!B:B, B16, SUMMARY!BT:BT)</f>
        <v>2388000</v>
      </c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0"/>
      <c r="CQ19" s="111"/>
      <c r="CY19" s="130">
        <f>SUMIF(SUMMARY!B:B, B16, SUMMARY!CY:CY)</f>
        <v>895347</v>
      </c>
      <c r="ED19" s="130">
        <f>SUMIF(SUMMARY!B:B, B16, SUMMARY!ED:ED)</f>
        <v>0</v>
      </c>
      <c r="FI19" s="130">
        <f>SUMIF(SUMMARY!B:B, B16, SUMMARY!FI:FI)</f>
        <v>0</v>
      </c>
      <c r="GN19" s="130">
        <f>SUMIF(SUMMARY!B:B, B16, SUMMARY!GN:GN)</f>
        <v>0</v>
      </c>
      <c r="HS19" s="130">
        <f>SUMIF(SUMMARY!B:B, B16, SUMMARY!HS:HS)</f>
        <v>0</v>
      </c>
      <c r="IX19" s="130">
        <f>SUMIF(SUMMARY!B:B, B16, SUMMARY!IX:IX)</f>
        <v>0</v>
      </c>
      <c r="KC19" s="130">
        <f>SUMIF(SUMMARY!B:B, B16, SUMMARY!KC:KC)</f>
        <v>0</v>
      </c>
      <c r="LH19" s="130">
        <f>SUMIF(SUMMARY!B:B, B16, SUMMARY!LH:LH)</f>
        <v>838068</v>
      </c>
      <c r="MM19" s="130" t="e">
        <f>SUMIF(SUMMARY!B:B, B16, SUMMARY!#REF!)</f>
        <v>#REF!</v>
      </c>
    </row>
    <row r="20" spans="1:351" ht="15.5">
      <c r="A20" s="111"/>
      <c r="B20" s="120" t="s">
        <v>30</v>
      </c>
      <c r="C20" s="120"/>
      <c r="D20" s="110" t="str">
        <f>IFERROR(INDEX(SUMMARY!D:D, MATCH(B20, SUMMARY!B:B, 0)), "")</f>
        <v/>
      </c>
      <c r="E20" s="111" t="str">
        <f>SUMMARY!E20</f>
        <v>NOP TM NGAY 2/9</v>
      </c>
      <c r="F20" s="126" t="str">
        <f>IFERROR(INDEX(SUMMARY!F:F, MATCH(B20, SUMMARY!B:B, 0)), "")</f>
        <v/>
      </c>
      <c r="G20" s="111" t="str">
        <f>IFERROR(INDEX(SUMMARY!G:G, MATCH(B20, SUMMARY!B:B, 0)), "")</f>
        <v/>
      </c>
      <c r="H20" s="111" t="str">
        <f>SUMMARY!H20</f>
        <v>113101</v>
      </c>
      <c r="I20" s="111" t="str">
        <f>IFERROR(INDEX(SUMMARY!I:I, MATCH(B20, SUMMARY!B:B, 0)), "")</f>
        <v/>
      </c>
      <c r="J20" s="129">
        <f>SUMIF(SUMMARY!B:B, B20, SUMMARY!J:J)</f>
        <v>0</v>
      </c>
      <c r="K20" s="111" t="str">
        <f>SUMMARY!K20</f>
        <v>Tiền doanh thu ngày 02/09/2025 chi nhánh 07 BÌNH LONG</v>
      </c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0"/>
      <c r="AG20" s="111"/>
      <c r="AH20" s="111"/>
      <c r="AI20" s="110"/>
      <c r="AJ20" s="111"/>
      <c r="AK20" s="111"/>
      <c r="AL20" s="111"/>
      <c r="AM20" s="111"/>
      <c r="AN20" s="111"/>
      <c r="AO20" s="129">
        <f>SUMIF(SUMMARY!B:B, B17, SUMMARY!AO:AO)</f>
        <v>0</v>
      </c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0"/>
      <c r="BL20" s="111"/>
      <c r="BM20" s="111"/>
      <c r="BN20" s="110"/>
      <c r="BO20" s="111"/>
      <c r="BP20" s="111"/>
      <c r="BQ20" s="111"/>
      <c r="BR20" s="111"/>
      <c r="BS20" s="111"/>
      <c r="BT20" s="129">
        <f>SUMIF(SUMMARY!B:B, B17, SUMMARY!BT:BT)</f>
        <v>1409000</v>
      </c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0"/>
      <c r="CQ20" s="111"/>
      <c r="CY20" s="130">
        <f>SUMIF(SUMMARY!B:B, B17, SUMMARY!CY:CY)</f>
        <v>1432934</v>
      </c>
      <c r="ED20" s="130">
        <f>SUMIF(SUMMARY!B:B, B17, SUMMARY!ED:ED)</f>
        <v>111750</v>
      </c>
      <c r="FI20" s="130">
        <f>SUMIF(SUMMARY!B:B, B17, SUMMARY!FI:FI)</f>
        <v>0</v>
      </c>
      <c r="GN20" s="130">
        <f>SUMIF(SUMMARY!B:B, B17, SUMMARY!GN:GN)</f>
        <v>0</v>
      </c>
      <c r="HS20" s="130">
        <f>SUMIF(SUMMARY!B:B, B17, SUMMARY!HS:HS)</f>
        <v>0</v>
      </c>
      <c r="IX20" s="130">
        <f>SUMIF(SUMMARY!B:B, B17, SUMMARY!IX:IX)</f>
        <v>0</v>
      </c>
      <c r="KC20" s="130">
        <f>SUMIF(SUMMARY!B:B, B17, SUMMARY!KC:KC)</f>
        <v>0</v>
      </c>
      <c r="LH20" s="130">
        <f>SUMIF(SUMMARY!B:B, B17, SUMMARY!LH:LH)</f>
        <v>1671730</v>
      </c>
      <c r="MM20" s="130" t="e">
        <f>SUMIF(SUMMARY!B:B, B17, SUMMARY!#REF!)</f>
        <v>#REF!</v>
      </c>
    </row>
    <row r="21" spans="1:351" ht="15.5">
      <c r="A21" s="111"/>
      <c r="B21" s="120" t="s">
        <v>32</v>
      </c>
      <c r="C21" s="120"/>
      <c r="D21" s="110" t="str">
        <f>IFERROR(INDEX(SUMMARY!D:D, MATCH(B21, SUMMARY!B:B, 0)), "")</f>
        <v/>
      </c>
      <c r="E21" s="111" t="str">
        <f>SUMMARY!E21</f>
        <v>NGUYEN GIA BAO NOP TM TK</v>
      </c>
      <c r="F21" s="126" t="str">
        <f>IFERROR(INDEX(SUMMARY!F:F, MATCH(B21, SUMMARY!B:B, 0)), "")</f>
        <v/>
      </c>
      <c r="G21" s="111" t="str">
        <f>IFERROR(INDEX(SUMMARY!G:G, MATCH(B21, SUMMARY!B:B, 0)), "")</f>
        <v/>
      </c>
      <c r="H21" s="111" t="str">
        <f>SUMMARY!H21</f>
        <v>113101</v>
      </c>
      <c r="I21" s="111" t="str">
        <f>IFERROR(INDEX(SUMMARY!I:I, MATCH(B21, SUMMARY!B:B, 0)), "")</f>
        <v/>
      </c>
      <c r="J21" s="129">
        <f>SUMIF(SUMMARY!B:B, B21, SUMMARY!J:J)</f>
        <v>0</v>
      </c>
      <c r="K21" s="111" t="str">
        <f>SUMMARY!K21</f>
        <v>Tiền doanh thu ngày 02/09/2025 chi nhánh 190 HUỲNH VĂN BÁNH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0"/>
      <c r="AG21" s="111"/>
      <c r="AH21" s="111"/>
      <c r="AI21" s="110"/>
      <c r="AJ21" s="111"/>
      <c r="AK21" s="111"/>
      <c r="AL21" s="111"/>
      <c r="AM21" s="111"/>
      <c r="AN21" s="111"/>
      <c r="AO21" s="129">
        <f>SUMIF(SUMMARY!B:B, B18, SUMMARY!AO:AO)</f>
        <v>0</v>
      </c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0"/>
      <c r="BL21" s="111"/>
      <c r="BM21" s="111"/>
      <c r="BN21" s="110"/>
      <c r="BO21" s="111"/>
      <c r="BP21" s="111"/>
      <c r="BQ21" s="111"/>
      <c r="BR21" s="111"/>
      <c r="BS21" s="111"/>
      <c r="BT21" s="129">
        <f>SUMIF(SUMMARY!B:B, B18, SUMMARY!BT:BT)</f>
        <v>3429000</v>
      </c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0"/>
      <c r="CQ21" s="111"/>
      <c r="CY21" s="130">
        <f>SUMIF(SUMMARY!B:B, B18, SUMMARY!CY:CY)</f>
        <v>3269029</v>
      </c>
      <c r="ED21" s="130">
        <f>SUMIF(SUMMARY!B:B, B18, SUMMARY!ED:ED)</f>
        <v>631875</v>
      </c>
      <c r="FI21" s="130">
        <f>SUMIF(SUMMARY!B:B, B18, SUMMARY!FI:FI)</f>
        <v>0</v>
      </c>
      <c r="GN21" s="130">
        <f>SUMIF(SUMMARY!B:B, B18, SUMMARY!GN:GN)</f>
        <v>0</v>
      </c>
      <c r="HS21" s="130">
        <f>SUMIF(SUMMARY!B:B, B18, SUMMARY!HS:HS)</f>
        <v>0</v>
      </c>
      <c r="IX21" s="130">
        <f>SUMIF(SUMMARY!B:B, B18, SUMMARY!IX:IX)</f>
        <v>0</v>
      </c>
      <c r="KC21" s="130">
        <f>SUMIF(SUMMARY!B:B, B18, SUMMARY!KC:KC)</f>
        <v>0</v>
      </c>
      <c r="LH21" s="130">
        <f>SUMIF(SUMMARY!B:B, B18, SUMMARY!LH:LH)</f>
        <v>1012145</v>
      </c>
      <c r="MM21" s="130" t="e">
        <f>SUMIF(SUMMARY!B:B, B18, SUMMARY!#REF!)</f>
        <v>#REF!</v>
      </c>
    </row>
    <row r="22" spans="1:351" ht="15.5">
      <c r="A22" s="111"/>
      <c r="B22" s="118" t="s">
        <v>34</v>
      </c>
      <c r="C22" s="118"/>
      <c r="D22" s="110" t="str">
        <f>IFERROR(INDEX(SUMMARY!D:D, MATCH(B22, SUMMARY!B:B, 0)), "")</f>
        <v/>
      </c>
      <c r="E22" s="111" t="str">
        <f>SUMMARY!E22</f>
        <v/>
      </c>
      <c r="F22" s="126">
        <f>IFERROR(INDEX(SUMMARY!F:F, MATCH(B22, SUMMARY!B:B, 0)), "")</f>
        <v>0</v>
      </c>
      <c r="G22" s="111">
        <f>IFERROR(INDEX(SUMMARY!G:G, MATCH(B22, SUMMARY!B:B, 0)), "")</f>
        <v>1121</v>
      </c>
      <c r="H22" s="111" t="str">
        <f>SUMMARY!H22</f>
        <v>113101</v>
      </c>
      <c r="I22" s="111">
        <f>IFERROR(INDEX(SUMMARY!I:I, MATCH(B22, SUMMARY!B:B, 0)), "")</f>
        <v>0</v>
      </c>
      <c r="J22" s="129">
        <f>SUMIF(SUMMARY!B:B, B22, SUMMARY!J:J)</f>
        <v>0</v>
      </c>
      <c r="K22" s="111" t="str">
        <f>SUMMARY!K22</f>
        <v/>
      </c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0"/>
      <c r="AG22" s="111"/>
      <c r="AH22" s="111"/>
      <c r="AI22" s="110"/>
      <c r="AJ22" s="111"/>
      <c r="AK22" s="111"/>
      <c r="AL22" s="111"/>
      <c r="AM22" s="111"/>
      <c r="AN22" s="111"/>
      <c r="AO22" s="129">
        <f>SUMIF(SUMMARY!B:B, B19, SUMMARY!AO:AO)</f>
        <v>0</v>
      </c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0"/>
      <c r="BL22" s="111"/>
      <c r="BM22" s="111"/>
      <c r="BN22" s="110"/>
      <c r="BO22" s="111"/>
      <c r="BP22" s="111"/>
      <c r="BQ22" s="111"/>
      <c r="BR22" s="111"/>
      <c r="BS22" s="111"/>
      <c r="BT22" s="129">
        <f>SUMIF(SUMMARY!B:B, B19, SUMMARY!BT:BT)</f>
        <v>1322000</v>
      </c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0"/>
      <c r="CQ22" s="111"/>
      <c r="CY22" s="130">
        <f>SUMIF(SUMMARY!B:B, B19, SUMMARY!CY:CY)</f>
        <v>3637438</v>
      </c>
      <c r="ED22" s="130">
        <f>SUMIF(SUMMARY!B:B, B19, SUMMARY!ED:ED)</f>
        <v>786375</v>
      </c>
      <c r="FI22" s="130">
        <f>SUMIF(SUMMARY!B:B, B19, SUMMARY!FI:FI)</f>
        <v>0</v>
      </c>
      <c r="GN22" s="130">
        <f>SUMIF(SUMMARY!B:B, B19, SUMMARY!GN:GN)</f>
        <v>0</v>
      </c>
      <c r="HS22" s="130">
        <f>SUMIF(SUMMARY!B:B, B19, SUMMARY!HS:HS)</f>
        <v>0</v>
      </c>
      <c r="IX22" s="130">
        <f>SUMIF(SUMMARY!B:B, B19, SUMMARY!IX:IX)</f>
        <v>0</v>
      </c>
      <c r="KC22" s="130">
        <f>SUMIF(SUMMARY!B:B, B19, SUMMARY!KC:KC)</f>
        <v>610000</v>
      </c>
      <c r="LH22" s="130">
        <f>SUMIF(SUMMARY!B:B, B19, SUMMARY!LH:LH)</f>
        <v>2541751</v>
      </c>
      <c r="MM22" s="130" t="e">
        <f>SUMIF(SUMMARY!B:B, B19, SUMMARY!#REF!)</f>
        <v>#REF!</v>
      </c>
    </row>
    <row r="23" spans="1:351" ht="15.5">
      <c r="A23" s="111"/>
      <c r="B23" s="118" t="s">
        <v>249</v>
      </c>
      <c r="C23" s="118"/>
      <c r="D23" s="110">
        <f>IFERROR(INDEX(SUMMARY!D:D, MATCH(B23, SUMMARY!B:B, 0)), "")</f>
        <v>45903</v>
      </c>
      <c r="E23" s="111" t="str">
        <f>SUMMARY!E23</f>
        <v>TM 02 09 CKN 993450 - MBBANK IBFT - Ngan hang TMCP Quan Doi</v>
      </c>
      <c r="F23" s="126">
        <f>IFERROR(INDEX(SUMMARY!F:F, MATCH(B23, SUMMARY!B:B, 0)), "")</f>
        <v>0</v>
      </c>
      <c r="G23" s="111">
        <f>IFERROR(INDEX(SUMMARY!G:G, MATCH(B23, SUMMARY!B:B, 0)), "")</f>
        <v>1121</v>
      </c>
      <c r="H23" s="111" t="str">
        <f>SUMMARY!H23</f>
        <v>113101</v>
      </c>
      <c r="I23" s="111">
        <f>IFERROR(INDEX(SUMMARY!I:I, MATCH(B23, SUMMARY!B:B, 0)), "")</f>
        <v>0</v>
      </c>
      <c r="J23" s="129">
        <f>SUMIF(SUMMARY!B:B, B23, SUMMARY!J:J)</f>
        <v>12969000</v>
      </c>
      <c r="K23" s="111" t="str">
        <f>SUMMARY!K23</f>
        <v>Tiền doanh thu ngày 02/09/2025 chi nhánh 1200 KHA VẠN CÂN</v>
      </c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0"/>
      <c r="AG23" s="111"/>
      <c r="AH23" s="111"/>
      <c r="AI23" s="110"/>
      <c r="AJ23" s="111"/>
      <c r="AK23" s="111"/>
      <c r="AL23" s="111"/>
      <c r="AM23" s="111"/>
      <c r="AN23" s="111"/>
      <c r="AO23" s="129">
        <f>SUMIF(SUMMARY!B:B, B20, SUMMARY!AO:AO)</f>
        <v>0</v>
      </c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0"/>
      <c r="BL23" s="111"/>
      <c r="BM23" s="111"/>
      <c r="BN23" s="110"/>
      <c r="BO23" s="111"/>
      <c r="BP23" s="111"/>
      <c r="BQ23" s="111"/>
      <c r="BR23" s="111"/>
      <c r="BS23" s="111"/>
      <c r="BT23" s="129">
        <f>SUMIF(SUMMARY!B:B, B20, SUMMARY!BT:BT)</f>
        <v>0</v>
      </c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0"/>
      <c r="CQ23" s="111"/>
      <c r="CY23" s="130">
        <f>SUMIF(SUMMARY!B:B, B20, SUMMARY!CY:CY)</f>
        <v>0</v>
      </c>
      <c r="ED23" s="130">
        <f>SUMIF(SUMMARY!B:B, B20, SUMMARY!ED:ED)</f>
        <v>0</v>
      </c>
      <c r="FI23" s="130">
        <f>SUMIF(SUMMARY!B:B, B20, SUMMARY!FI:FI)</f>
        <v>0</v>
      </c>
      <c r="GN23" s="130">
        <f>SUMIF(SUMMARY!B:B, B20, SUMMARY!GN:GN)</f>
        <v>0</v>
      </c>
      <c r="HS23" s="130">
        <f>SUMIF(SUMMARY!B:B, B20, SUMMARY!HS:HS)</f>
        <v>0</v>
      </c>
      <c r="IX23" s="130">
        <f>SUMIF(SUMMARY!B:B, B20, SUMMARY!IX:IX)</f>
        <v>0</v>
      </c>
      <c r="KC23" s="130">
        <f>SUMIF(SUMMARY!B:B, B20, SUMMARY!KC:KC)</f>
        <v>0</v>
      </c>
      <c r="LH23" s="130">
        <f>SUMIF(SUMMARY!B:B, B20, SUMMARY!LH:LH)</f>
        <v>0</v>
      </c>
      <c r="MM23" s="130" t="e">
        <f>SUMIF(SUMMARY!B:B, B20, SUMMARY!#REF!)</f>
        <v>#REF!</v>
      </c>
    </row>
    <row r="24" spans="1:351" ht="15.5">
      <c r="A24" s="111"/>
      <c r="B24" s="120" t="s">
        <v>35</v>
      </c>
      <c r="C24" s="120"/>
      <c r="D24" s="110" t="str">
        <f>IFERROR(INDEX(SUMMARY!D:D, MATCH(B24, SUMMARY!B:B, 0)), "")</f>
        <v/>
      </c>
      <c r="E24" s="111" t="str">
        <f>SUMMARY!E24</f>
        <v/>
      </c>
      <c r="F24" s="126" t="str">
        <f>IFERROR(INDEX(SUMMARY!F:F, MATCH(B24, SUMMARY!B:B, 0)), "")</f>
        <v/>
      </c>
      <c r="G24" s="111" t="str">
        <f>IFERROR(INDEX(SUMMARY!G:G, MATCH(B24, SUMMARY!B:B, 0)), "")</f>
        <v/>
      </c>
      <c r="H24" s="111" t="str">
        <f>SUMMARY!H24</f>
        <v>113101</v>
      </c>
      <c r="I24" s="111" t="str">
        <f>IFERROR(INDEX(SUMMARY!I:I, MATCH(B24, SUMMARY!B:B, 0)), "")</f>
        <v/>
      </c>
      <c r="J24" s="129">
        <f>SUMIF(SUMMARY!B:B, B24, SUMMARY!J:J)</f>
        <v>0</v>
      </c>
      <c r="K24" s="111" t="str">
        <f>SUMMARY!K24</f>
        <v/>
      </c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0"/>
      <c r="AG24" s="111"/>
      <c r="AH24" s="111"/>
      <c r="AI24" s="110"/>
      <c r="AJ24" s="111"/>
      <c r="AK24" s="111"/>
      <c r="AL24" s="111"/>
      <c r="AM24" s="111"/>
      <c r="AN24" s="111"/>
      <c r="AO24" s="129">
        <f>SUMIF(SUMMARY!B:B, B21, SUMMARY!AO:AO)</f>
        <v>0</v>
      </c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0"/>
      <c r="BL24" s="111"/>
      <c r="BM24" s="111"/>
      <c r="BN24" s="110"/>
      <c r="BO24" s="111"/>
      <c r="BP24" s="111"/>
      <c r="BQ24" s="111"/>
      <c r="BR24" s="111"/>
      <c r="BS24" s="111"/>
      <c r="BT24" s="129">
        <f>SUMIF(SUMMARY!B:B, B21, SUMMARY!BT:BT)</f>
        <v>0</v>
      </c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0"/>
      <c r="CQ24" s="111"/>
      <c r="CY24" s="130">
        <f>SUMIF(SUMMARY!B:B, B21, SUMMARY!CY:CY)</f>
        <v>0</v>
      </c>
      <c r="ED24" s="130">
        <f>SUMIF(SUMMARY!B:B, B21, SUMMARY!ED:ED)</f>
        <v>0</v>
      </c>
      <c r="FI24" s="130">
        <f>SUMIF(SUMMARY!B:B, B21, SUMMARY!FI:FI)</f>
        <v>0</v>
      </c>
      <c r="GN24" s="130">
        <f>SUMIF(SUMMARY!B:B, B21, SUMMARY!GN:GN)</f>
        <v>0</v>
      </c>
      <c r="HS24" s="130">
        <f>SUMIF(SUMMARY!B:B, B21, SUMMARY!HS:HS)</f>
        <v>0</v>
      </c>
      <c r="IX24" s="130">
        <f>SUMIF(SUMMARY!B:B, B21, SUMMARY!IX:IX)</f>
        <v>0</v>
      </c>
      <c r="KC24" s="130">
        <f>SUMIF(SUMMARY!B:B, B21, SUMMARY!KC:KC)</f>
        <v>0</v>
      </c>
      <c r="LH24" s="130">
        <f>SUMIF(SUMMARY!B:B, B21, SUMMARY!LH:LH)</f>
        <v>0</v>
      </c>
      <c r="MM24" s="130" t="e">
        <f>SUMIF(SUMMARY!B:B, B21, SUMMARY!#REF!)</f>
        <v>#REF!</v>
      </c>
    </row>
    <row r="25" spans="1:351" ht="15.5">
      <c r="A25" s="111"/>
      <c r="B25" s="121" t="s">
        <v>36</v>
      </c>
      <c r="C25" s="121"/>
      <c r="D25" s="110" t="str">
        <f>IFERROR(INDEX(SUMMARY!D:D, MATCH(B25, SUMMARY!B:B, 0)), "")</f>
        <v/>
      </c>
      <c r="E25" s="111" t="str">
        <f>SUMMARY!E25</f>
        <v/>
      </c>
      <c r="F25" s="126" t="str">
        <f>IFERROR(INDEX(SUMMARY!F:F, MATCH(B25, SUMMARY!B:B, 0)), "")</f>
        <v/>
      </c>
      <c r="G25" s="111" t="str">
        <f>IFERROR(INDEX(SUMMARY!G:G, MATCH(B25, SUMMARY!B:B, 0)), "")</f>
        <v/>
      </c>
      <c r="H25" s="111" t="str">
        <f>SUMMARY!H25</f>
        <v>113101</v>
      </c>
      <c r="I25" s="111" t="str">
        <f>IFERROR(INDEX(SUMMARY!I:I, MATCH(B25, SUMMARY!B:B, 0)), "")</f>
        <v/>
      </c>
      <c r="J25" s="129">
        <f>SUMIF(SUMMARY!B:B, B25, SUMMARY!J:J)</f>
        <v>0</v>
      </c>
      <c r="K25" s="111" t="str">
        <f>SUMMARY!K25</f>
        <v/>
      </c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0"/>
      <c r="AG25" s="111"/>
      <c r="AH25" s="111"/>
      <c r="AI25" s="110"/>
      <c r="AJ25" s="111"/>
      <c r="AK25" s="111"/>
      <c r="AL25" s="111"/>
      <c r="AM25" s="111"/>
      <c r="AN25" s="111"/>
      <c r="AO25" s="129">
        <f>SUMIF(SUMMARY!B:B, B22, SUMMARY!AO:AO)</f>
        <v>0</v>
      </c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0"/>
      <c r="BL25" s="111"/>
      <c r="BM25" s="111"/>
      <c r="BN25" s="110"/>
      <c r="BO25" s="111"/>
      <c r="BP25" s="111"/>
      <c r="BQ25" s="111"/>
      <c r="BR25" s="111"/>
      <c r="BS25" s="111"/>
      <c r="BT25" s="129">
        <f>SUMIF(SUMMARY!B:B, B22, SUMMARY!BT:BT)</f>
        <v>0</v>
      </c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0"/>
      <c r="CQ25" s="111"/>
      <c r="CY25" s="130">
        <f>SUMIF(SUMMARY!B:B, B22, SUMMARY!CY:CY)</f>
        <v>0</v>
      </c>
      <c r="ED25" s="130">
        <f>SUMIF(SUMMARY!B:B, B22, SUMMARY!ED:ED)</f>
        <v>159750</v>
      </c>
      <c r="FI25" s="130">
        <f>SUMIF(SUMMARY!B:B, B22, SUMMARY!FI:FI)</f>
        <v>0</v>
      </c>
      <c r="GN25" s="130">
        <f>SUMIF(SUMMARY!B:B, B22, SUMMARY!GN:GN)</f>
        <v>0</v>
      </c>
      <c r="HS25" s="130">
        <f>SUMIF(SUMMARY!B:B, B22, SUMMARY!HS:HS)</f>
        <v>0</v>
      </c>
      <c r="IX25" s="130">
        <f>SUMIF(SUMMARY!B:B, B22, SUMMARY!IX:IX)</f>
        <v>0</v>
      </c>
      <c r="KC25" s="130">
        <f>SUMIF(SUMMARY!B:B, B22, SUMMARY!KC:KC)</f>
        <v>0</v>
      </c>
      <c r="LH25" s="130">
        <f>SUMIF(SUMMARY!B:B, B22, SUMMARY!LH:LH)</f>
        <v>0</v>
      </c>
      <c r="MM25" s="130" t="e">
        <f>SUMIF(SUMMARY!B:B, B22, SUMMARY!#REF!)</f>
        <v>#REF!</v>
      </c>
    </row>
    <row r="26" spans="1:351" ht="15.5">
      <c r="A26" s="111"/>
      <c r="B26" s="120" t="s">
        <v>38</v>
      </c>
      <c r="C26" s="120"/>
      <c r="D26" s="110" t="str">
        <f>IFERROR(INDEX(SUMMARY!D:D, MATCH(B26, SUMMARY!B:B, 0)), "")</f>
        <v/>
      </c>
      <c r="E26" s="111" t="str">
        <f>SUMMARY!E26</f>
        <v>NOP TM TK 2/9</v>
      </c>
      <c r="F26" s="126" t="str">
        <f>IFERROR(INDEX(SUMMARY!F:F, MATCH(B26, SUMMARY!B:B, 0)), "")</f>
        <v/>
      </c>
      <c r="G26" s="111" t="str">
        <f>IFERROR(INDEX(SUMMARY!G:G, MATCH(B26, SUMMARY!B:B, 0)), "")</f>
        <v/>
      </c>
      <c r="H26" s="111" t="str">
        <f>SUMMARY!H26</f>
        <v>113101</v>
      </c>
      <c r="I26" s="111" t="str">
        <f>IFERROR(INDEX(SUMMARY!I:I, MATCH(B26, SUMMARY!B:B, 0)), "")</f>
        <v/>
      </c>
      <c r="J26" s="129">
        <f>SUMIF(SUMMARY!B:B, B26, SUMMARY!J:J)</f>
        <v>0</v>
      </c>
      <c r="K26" s="111" t="str">
        <f>SUMMARY!K26</f>
        <v>Tiền doanh thu ngày 02/09/2025 chi nhánh 421 CỘNG HÒA</v>
      </c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0"/>
      <c r="AG26" s="111"/>
      <c r="AH26" s="111"/>
      <c r="AI26" s="110"/>
      <c r="AJ26" s="111"/>
      <c r="AK26" s="111"/>
      <c r="AL26" s="111"/>
      <c r="AM26" s="111"/>
      <c r="AN26" s="111"/>
      <c r="AO26" s="129">
        <f>SUMIF(SUMMARY!B:B, B23, SUMMARY!AO:AO)</f>
        <v>0</v>
      </c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0"/>
      <c r="BL26" s="111"/>
      <c r="BM26" s="111"/>
      <c r="BN26" s="110"/>
      <c r="BO26" s="111"/>
      <c r="BP26" s="111"/>
      <c r="BQ26" s="111"/>
      <c r="BR26" s="111"/>
      <c r="BS26" s="111"/>
      <c r="BT26" s="129">
        <f>SUMIF(SUMMARY!B:B, B23, SUMMARY!BT:BT)</f>
        <v>2146000</v>
      </c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0"/>
      <c r="CQ26" s="111"/>
      <c r="CY26" s="130">
        <f>SUMIF(SUMMARY!B:B, B23, SUMMARY!CY:CY)</f>
        <v>2405104</v>
      </c>
      <c r="ED26" s="130">
        <f>SUMIF(SUMMARY!B:B, B23, SUMMARY!ED:ED)</f>
        <v>0</v>
      </c>
      <c r="FI26" s="130">
        <f>SUMIF(SUMMARY!B:B, B23, SUMMARY!FI:FI)</f>
        <v>219000</v>
      </c>
      <c r="GN26" s="130">
        <f>SUMIF(SUMMARY!B:B, B23, SUMMARY!GN:GN)</f>
        <v>0</v>
      </c>
      <c r="HS26" s="130">
        <f>SUMIF(SUMMARY!B:B, B23, SUMMARY!HS:HS)</f>
        <v>0</v>
      </c>
      <c r="IX26" s="130">
        <f>SUMIF(SUMMARY!B:B, B23, SUMMARY!IX:IX)</f>
        <v>0</v>
      </c>
      <c r="KC26" s="130">
        <f>SUMIF(SUMMARY!B:B, B23, SUMMARY!KC:KC)</f>
        <v>0</v>
      </c>
      <c r="LH26" s="130">
        <f>SUMIF(SUMMARY!B:B, B23, SUMMARY!LH:LH)</f>
        <v>1653680</v>
      </c>
      <c r="MM26" s="130" t="e">
        <f>SUMIF(SUMMARY!B:B, B23, SUMMARY!#REF!)</f>
        <v>#REF!</v>
      </c>
    </row>
    <row r="27" spans="1:351" ht="15.5">
      <c r="A27" s="111"/>
      <c r="B27" s="120" t="s">
        <v>39</v>
      </c>
      <c r="C27" s="120"/>
      <c r="D27" s="110" t="str">
        <f>IFERROR(INDEX(SUMMARY!D:D, MATCH(B27, SUMMARY!B:B, 0)), "")</f>
        <v/>
      </c>
      <c r="E27" s="111" t="str">
        <f>SUMMARY!E27</f>
        <v/>
      </c>
      <c r="F27" s="126" t="str">
        <f>IFERROR(INDEX(SUMMARY!F:F, MATCH(B27, SUMMARY!B:B, 0)), "")</f>
        <v/>
      </c>
      <c r="G27" s="111" t="str">
        <f>IFERROR(INDEX(SUMMARY!G:G, MATCH(B27, SUMMARY!B:B, 0)), "")</f>
        <v/>
      </c>
      <c r="H27" s="111" t="str">
        <f>SUMMARY!H27</f>
        <v>113101</v>
      </c>
      <c r="I27" s="111" t="str">
        <f>IFERROR(INDEX(SUMMARY!I:I, MATCH(B27, SUMMARY!B:B, 0)), "")</f>
        <v/>
      </c>
      <c r="J27" s="129">
        <f>SUMIF(SUMMARY!B:B, B27, SUMMARY!J:J)</f>
        <v>0</v>
      </c>
      <c r="K27" s="111" t="str">
        <f>SUMMARY!K27</f>
        <v/>
      </c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0"/>
      <c r="AG27" s="111"/>
      <c r="AH27" s="111"/>
      <c r="AI27" s="110"/>
      <c r="AJ27" s="111"/>
      <c r="AK27" s="111"/>
      <c r="AL27" s="111"/>
      <c r="AM27" s="111"/>
      <c r="AN27" s="111"/>
      <c r="AO27" s="129">
        <f>SUMIF(SUMMARY!B:B, B24, SUMMARY!AO:AO)</f>
        <v>0</v>
      </c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0"/>
      <c r="BL27" s="111"/>
      <c r="BM27" s="111"/>
      <c r="BN27" s="110"/>
      <c r="BO27" s="111"/>
      <c r="BP27" s="111"/>
      <c r="BQ27" s="111"/>
      <c r="BR27" s="111"/>
      <c r="BS27" s="111"/>
      <c r="BT27" s="129">
        <f>SUMIF(SUMMARY!B:B, B24, SUMMARY!BT:BT)</f>
        <v>0</v>
      </c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0"/>
      <c r="CQ27" s="111"/>
      <c r="CY27" s="130">
        <f>SUMIF(SUMMARY!B:B, B24, SUMMARY!CY:CY)</f>
        <v>0</v>
      </c>
      <c r="ED27" s="130">
        <f>SUMIF(SUMMARY!B:B, B24, SUMMARY!ED:ED)</f>
        <v>0</v>
      </c>
      <c r="FI27" s="130">
        <f>SUMIF(SUMMARY!B:B, B24, SUMMARY!FI:FI)</f>
        <v>0</v>
      </c>
      <c r="GN27" s="130">
        <f>SUMIF(SUMMARY!B:B, B24, SUMMARY!GN:GN)</f>
        <v>0</v>
      </c>
      <c r="HS27" s="130">
        <f>SUMIF(SUMMARY!B:B, B24, SUMMARY!HS:HS)</f>
        <v>0</v>
      </c>
      <c r="IX27" s="130">
        <f>SUMIF(SUMMARY!B:B, B24, SUMMARY!IX:IX)</f>
        <v>0</v>
      </c>
      <c r="KC27" s="130">
        <f>SUMIF(SUMMARY!B:B, B24, SUMMARY!KC:KC)</f>
        <v>0</v>
      </c>
      <c r="LH27" s="130">
        <f>SUMIF(SUMMARY!B:B, B24, SUMMARY!LH:LH)</f>
        <v>0</v>
      </c>
      <c r="MM27" s="130" t="e">
        <f>SUMIF(SUMMARY!B:B, B24, SUMMARY!#REF!)</f>
        <v>#REF!</v>
      </c>
    </row>
    <row r="28" spans="1:351" ht="15.5">
      <c r="A28" s="111"/>
      <c r="B28" s="120" t="s">
        <v>41</v>
      </c>
      <c r="C28" s="120"/>
      <c r="D28" s="110" t="str">
        <f>IFERROR(INDEX(SUMMARY!D:D, MATCH(B28, SUMMARY!B:B, 0)), "")</f>
        <v/>
      </c>
      <c r="E28" s="111" t="str">
        <f>SUMMARY!E28</f>
        <v>Nop TM ngay 02.09 FT25246757996745 CKN 098656 - VND-TGTT-DUONG QUOC TRI - Ngan hang TMCP Ky thuong Viet Nam</v>
      </c>
      <c r="F28" s="126" t="str">
        <f>IFERROR(INDEX(SUMMARY!F:F, MATCH(B28, SUMMARY!B:B, 0)), "")</f>
        <v/>
      </c>
      <c r="G28" s="111" t="str">
        <f>IFERROR(INDEX(SUMMARY!G:G, MATCH(B28, SUMMARY!B:B, 0)), "")</f>
        <v/>
      </c>
      <c r="H28" s="111" t="str">
        <f>SUMMARY!H28</f>
        <v>113101</v>
      </c>
      <c r="I28" s="111" t="str">
        <f>IFERROR(INDEX(SUMMARY!I:I, MATCH(B28, SUMMARY!B:B, 0)), "")</f>
        <v/>
      </c>
      <c r="J28" s="129">
        <f>SUMIF(SUMMARY!B:B, B28, SUMMARY!J:J)</f>
        <v>0</v>
      </c>
      <c r="K28" s="111" t="str">
        <f>SUMMARY!K28</f>
        <v>Tiền doanh thu ngày 02/09/2025 chi nhánh CỦ CHI</v>
      </c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0"/>
      <c r="AG28" s="111"/>
      <c r="AH28" s="111"/>
      <c r="AI28" s="110"/>
      <c r="AJ28" s="111"/>
      <c r="AK28" s="111"/>
      <c r="AL28" s="111"/>
      <c r="AM28" s="111"/>
      <c r="AN28" s="111"/>
      <c r="AO28" s="129">
        <f>SUMIF(SUMMARY!B:B, B25, SUMMARY!AO:AO)</f>
        <v>0</v>
      </c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0"/>
      <c r="BL28" s="111"/>
      <c r="BM28" s="111"/>
      <c r="BN28" s="110"/>
      <c r="BO28" s="111"/>
      <c r="BP28" s="111"/>
      <c r="BQ28" s="111"/>
      <c r="BR28" s="111"/>
      <c r="BS28" s="111"/>
      <c r="BT28" s="129">
        <f>SUMIF(SUMMARY!B:B, B25, SUMMARY!BT:BT)</f>
        <v>0</v>
      </c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0"/>
      <c r="CQ28" s="111"/>
      <c r="CY28" s="130">
        <f>SUMIF(SUMMARY!B:B, B25, SUMMARY!CY:CY)</f>
        <v>0</v>
      </c>
      <c r="ED28" s="130">
        <f>SUMIF(SUMMARY!B:B, B25, SUMMARY!ED:ED)</f>
        <v>0</v>
      </c>
      <c r="FI28" s="130">
        <f>SUMIF(SUMMARY!B:B, B25, SUMMARY!FI:FI)</f>
        <v>0</v>
      </c>
      <c r="GN28" s="130">
        <f>SUMIF(SUMMARY!B:B, B25, SUMMARY!GN:GN)</f>
        <v>0</v>
      </c>
      <c r="HS28" s="130">
        <f>SUMIF(SUMMARY!B:B, B25, SUMMARY!HS:HS)</f>
        <v>0</v>
      </c>
      <c r="IX28" s="130">
        <f>SUMIF(SUMMARY!B:B, B25, SUMMARY!IX:IX)</f>
        <v>0</v>
      </c>
      <c r="KC28" s="130">
        <f>SUMIF(SUMMARY!B:B, B25, SUMMARY!KC:KC)</f>
        <v>0</v>
      </c>
      <c r="LH28" s="130">
        <f>SUMIF(SUMMARY!B:B, B25, SUMMARY!LH:LH)</f>
        <v>0</v>
      </c>
      <c r="MM28" s="130" t="e">
        <f>SUMIF(SUMMARY!B:B, B25, SUMMARY!#REF!)</f>
        <v>#REF!</v>
      </c>
    </row>
    <row r="29" spans="1:351" ht="15.5">
      <c r="A29" s="111"/>
      <c r="B29" s="120" t="s">
        <v>42</v>
      </c>
      <c r="C29" s="120"/>
      <c r="D29" s="110">
        <f>IFERROR(INDEX(SUMMARY!D:D, MATCH(B29, SUMMARY!B:B, 0)), "")</f>
        <v>45903</v>
      </c>
      <c r="E29" s="111" t="str">
        <f>SUMMARY!E29</f>
        <v>Nop TM ngay 02.09 FT25246310243633 CKN 227955 - VND-TGTT-DUONG QUOC TRI - Ngan hang TMCP Ky thuong Viet Nam</v>
      </c>
      <c r="F29" s="126">
        <f>IFERROR(INDEX(SUMMARY!F:F, MATCH(B29, SUMMARY!B:B, 0)), "")</f>
        <v>0</v>
      </c>
      <c r="G29" s="111">
        <f>IFERROR(INDEX(SUMMARY!G:G, MATCH(B29, SUMMARY!B:B, 0)), "")</f>
        <v>1121</v>
      </c>
      <c r="H29" s="111" t="str">
        <f>SUMMARY!H29</f>
        <v>113101</v>
      </c>
      <c r="I29" s="111">
        <f>IFERROR(INDEX(SUMMARY!I:I, MATCH(B29, SUMMARY!B:B, 0)), "")</f>
        <v>0</v>
      </c>
      <c r="J29" s="129">
        <f>SUMIF(SUMMARY!B:B, B29, SUMMARY!J:J)</f>
        <v>11156000</v>
      </c>
      <c r="K29" s="111" t="str">
        <f>SUMMARY!K29</f>
        <v>Tiền doanh thu ngày 02/09/2025 chi nhánh TỈNH LỘ 8CỦ CHI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0"/>
      <c r="AG29" s="111"/>
      <c r="AH29" s="111"/>
      <c r="AI29" s="110"/>
      <c r="AJ29" s="111"/>
      <c r="AK29" s="111"/>
      <c r="AL29" s="111"/>
      <c r="AM29" s="111"/>
      <c r="AN29" s="111"/>
      <c r="AO29" s="129">
        <f>SUMIF(SUMMARY!B:B, B26, SUMMARY!AO:AO)</f>
        <v>0</v>
      </c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0"/>
      <c r="BL29" s="111"/>
      <c r="BM29" s="111"/>
      <c r="BN29" s="110"/>
      <c r="BO29" s="111"/>
      <c r="BP29" s="111"/>
      <c r="BQ29" s="111"/>
      <c r="BR29" s="111"/>
      <c r="BS29" s="111"/>
      <c r="BT29" s="129">
        <f>SUMIF(SUMMARY!B:B, B26, SUMMARY!BT:BT)</f>
        <v>0</v>
      </c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0"/>
      <c r="CQ29" s="111"/>
      <c r="CY29" s="130">
        <f>SUMIF(SUMMARY!B:B, B26, SUMMARY!CY:CY)</f>
        <v>0</v>
      </c>
      <c r="ED29" s="130">
        <f>SUMIF(SUMMARY!B:B, B26, SUMMARY!ED:ED)</f>
        <v>0</v>
      </c>
      <c r="FI29" s="130">
        <f>SUMIF(SUMMARY!B:B, B26, SUMMARY!FI:FI)</f>
        <v>0</v>
      </c>
      <c r="GN29" s="130">
        <f>SUMIF(SUMMARY!B:B, B26, SUMMARY!GN:GN)</f>
        <v>0</v>
      </c>
      <c r="HS29" s="130">
        <f>SUMIF(SUMMARY!B:B, B26, SUMMARY!HS:HS)</f>
        <v>0</v>
      </c>
      <c r="IX29" s="130">
        <f>SUMIF(SUMMARY!B:B, B26, SUMMARY!IX:IX)</f>
        <v>0</v>
      </c>
      <c r="KC29" s="130">
        <f>SUMIF(SUMMARY!B:B, B26, SUMMARY!KC:KC)</f>
        <v>0</v>
      </c>
      <c r="LH29" s="130">
        <f>SUMIF(SUMMARY!B:B, B26, SUMMARY!LH:LH)</f>
        <v>0</v>
      </c>
      <c r="MM29" s="130" t="e">
        <f>SUMIF(SUMMARY!B:B, B26, SUMMARY!#REF!)</f>
        <v>#REF!</v>
      </c>
    </row>
    <row r="30" spans="1:351" ht="15.5">
      <c r="A30" s="111"/>
      <c r="B30" s="120" t="s">
        <v>43</v>
      </c>
      <c r="C30" s="120"/>
      <c r="D30" s="110">
        <f>IFERROR(INDEX(SUMMARY!D:D, MATCH(B30, SUMMARY!B:B, 0)), "")</f>
        <v>45904</v>
      </c>
      <c r="E30" s="111" t="str">
        <f>SUMMARY!E30</f>
        <v>Nop TM ngay 02.09 FT25246240119610 CKN 104092 - VND-TGTT-DUONG QUOC TRI - Ngan hang TMCP Ky thuong Viet Nam</v>
      </c>
      <c r="F30" s="126">
        <f>IFERROR(INDEX(SUMMARY!F:F, MATCH(B30, SUMMARY!B:B, 0)), "")</f>
        <v>0</v>
      </c>
      <c r="G30" s="111">
        <f>IFERROR(INDEX(SUMMARY!G:G, MATCH(B30, SUMMARY!B:B, 0)), "")</f>
        <v>1121</v>
      </c>
      <c r="H30" s="111" t="str">
        <f>SUMMARY!H30</f>
        <v>113101</v>
      </c>
      <c r="I30" s="111">
        <f>IFERROR(INDEX(SUMMARY!I:I, MATCH(B30, SUMMARY!B:B, 0)), "")</f>
        <v>0</v>
      </c>
      <c r="J30" s="129">
        <f>SUMIF(SUMMARY!B:B, B30, SUMMARY!J:J)</f>
        <v>8458000</v>
      </c>
      <c r="K30" s="111" t="str">
        <f>SUMMARY!K30</f>
        <v>Tiền doanh thu ngày 02/09/2025 chi nhánh CMT8 TÂY NINH</v>
      </c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0"/>
      <c r="AG30" s="111"/>
      <c r="AH30" s="111"/>
      <c r="AI30" s="110"/>
      <c r="AJ30" s="111"/>
      <c r="AK30" s="111"/>
      <c r="AL30" s="111"/>
      <c r="AM30" s="111"/>
      <c r="AN30" s="111"/>
      <c r="AO30" s="129">
        <f>SUMIF(SUMMARY!B:B, B27, SUMMARY!AO:AO)</f>
        <v>0</v>
      </c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0"/>
      <c r="BL30" s="111"/>
      <c r="BM30" s="111"/>
      <c r="BN30" s="110"/>
      <c r="BO30" s="111"/>
      <c r="BP30" s="111"/>
      <c r="BQ30" s="111"/>
      <c r="BR30" s="111"/>
      <c r="BS30" s="111"/>
      <c r="BT30" s="129">
        <f>SUMIF(SUMMARY!B:B, B27, SUMMARY!BT:BT)</f>
        <v>0</v>
      </c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0"/>
      <c r="CQ30" s="111"/>
      <c r="CY30" s="130">
        <f>SUMIF(SUMMARY!B:B, B27, SUMMARY!CY:CY)</f>
        <v>0</v>
      </c>
      <c r="ED30" s="130">
        <f>SUMIF(SUMMARY!B:B, B27, SUMMARY!ED:ED)</f>
        <v>0</v>
      </c>
      <c r="FI30" s="130">
        <f>SUMIF(SUMMARY!B:B, B27, SUMMARY!FI:FI)</f>
        <v>0</v>
      </c>
      <c r="GN30" s="130">
        <f>SUMIF(SUMMARY!B:B, B27, SUMMARY!GN:GN)</f>
        <v>0</v>
      </c>
      <c r="HS30" s="130">
        <f>SUMIF(SUMMARY!B:B, B27, SUMMARY!HS:HS)</f>
        <v>0</v>
      </c>
      <c r="IX30" s="130">
        <f>SUMIF(SUMMARY!B:B, B27, SUMMARY!IX:IX)</f>
        <v>0</v>
      </c>
      <c r="KC30" s="130">
        <f>SUMIF(SUMMARY!B:B, B27, SUMMARY!KC:KC)</f>
        <v>0</v>
      </c>
      <c r="LH30" s="130">
        <f>SUMIF(SUMMARY!B:B, B27, SUMMARY!LH:LH)</f>
        <v>0</v>
      </c>
      <c r="MM30" s="130" t="e">
        <f>SUMIF(SUMMARY!B:B, B27, SUMMARY!#REF!)</f>
        <v>#REF!</v>
      </c>
    </row>
    <row r="31" spans="1:351" ht="15.5">
      <c r="A31" s="111"/>
      <c r="B31" s="121" t="s">
        <v>45</v>
      </c>
      <c r="C31" s="121"/>
      <c r="D31" s="110" t="str">
        <f>IFERROR(INDEX(SUMMARY!D:D, MATCH(B31, SUMMARY!B:B, 0)), "")</f>
        <v/>
      </c>
      <c r="E31" s="111" t="str">
        <f>SUMMARY!E31</f>
        <v>Nop TM ngay 02.09 FT25246338601557 CKN 094824 - VND-TGTT-DUONG QUOC TRI - Ngan hang TMCP Ky thuong Viet Nam</v>
      </c>
      <c r="F31" s="126" t="str">
        <f>IFERROR(INDEX(SUMMARY!F:F, MATCH(B31, SUMMARY!B:B, 0)), "")</f>
        <v/>
      </c>
      <c r="G31" s="111" t="str">
        <f>IFERROR(INDEX(SUMMARY!G:G, MATCH(B31, SUMMARY!B:B, 0)), "")</f>
        <v/>
      </c>
      <c r="H31" s="111" t="str">
        <f>SUMMARY!H31</f>
        <v>113101</v>
      </c>
      <c r="I31" s="111" t="str">
        <f>IFERROR(INDEX(SUMMARY!I:I, MATCH(B31, SUMMARY!B:B, 0)), "")</f>
        <v/>
      </c>
      <c r="J31" s="129">
        <f>SUMIF(SUMMARY!B:B, B31, SUMMARY!J:J)</f>
        <v>0</v>
      </c>
      <c r="K31" s="111" t="str">
        <f>SUMMARY!K31</f>
        <v>Tiền doanh thu ngày 02/09/2025 chi nhánh TÂY NINH</v>
      </c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0"/>
      <c r="AG31" s="111"/>
      <c r="AH31" s="111"/>
      <c r="AI31" s="110"/>
      <c r="AJ31" s="111"/>
      <c r="AK31" s="111"/>
      <c r="AL31" s="111"/>
      <c r="AM31" s="111"/>
      <c r="AN31" s="111"/>
      <c r="AO31" s="129">
        <f>SUMIF(SUMMARY!B:B, B28, SUMMARY!AO:AO)</f>
        <v>0</v>
      </c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0"/>
      <c r="BL31" s="111"/>
      <c r="BM31" s="111"/>
      <c r="BN31" s="110"/>
      <c r="BO31" s="111"/>
      <c r="BP31" s="111"/>
      <c r="BQ31" s="111"/>
      <c r="BR31" s="111"/>
      <c r="BS31" s="111"/>
      <c r="BT31" s="129">
        <f>SUMIF(SUMMARY!B:B, B28, SUMMARY!BT:BT)</f>
        <v>0</v>
      </c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0"/>
      <c r="CQ31" s="111"/>
      <c r="CY31" s="130">
        <f>SUMIF(SUMMARY!B:B, B28, SUMMARY!CY:CY)</f>
        <v>0</v>
      </c>
      <c r="ED31" s="130">
        <f>SUMIF(SUMMARY!B:B, B28, SUMMARY!ED:ED)</f>
        <v>0</v>
      </c>
      <c r="FI31" s="130">
        <f>SUMIF(SUMMARY!B:B, B28, SUMMARY!FI:FI)</f>
        <v>0</v>
      </c>
      <c r="GN31" s="130">
        <f>SUMIF(SUMMARY!B:B, B28, SUMMARY!GN:GN)</f>
        <v>0</v>
      </c>
      <c r="HS31" s="130">
        <f>SUMIF(SUMMARY!B:B, B28, SUMMARY!HS:HS)</f>
        <v>0</v>
      </c>
      <c r="IX31" s="130">
        <f>SUMIF(SUMMARY!B:B, B28, SUMMARY!IX:IX)</f>
        <v>0</v>
      </c>
      <c r="KC31" s="130">
        <f>SUMIF(SUMMARY!B:B, B28, SUMMARY!KC:KC)</f>
        <v>0</v>
      </c>
      <c r="LH31" s="130">
        <f>SUMIF(SUMMARY!B:B, B28, SUMMARY!LH:LH)</f>
        <v>0</v>
      </c>
      <c r="MM31" s="130" t="e">
        <f>SUMIF(SUMMARY!B:B, B28, SUMMARY!#REF!)</f>
        <v>#REF!</v>
      </c>
    </row>
    <row r="32" spans="1:351" ht="15.5">
      <c r="A32" s="111"/>
      <c r="B32" s="121" t="s">
        <v>46</v>
      </c>
      <c r="C32" s="121"/>
      <c r="D32" s="110" t="str">
        <f>IFERROR(INDEX(SUMMARY!D:D, MATCH(B32, SUMMARY!B:B, 0)), "")</f>
        <v/>
      </c>
      <c r="E32" s="111" t="str">
        <f>SUMMARY!E32</f>
        <v>NOP TM 2/9</v>
      </c>
      <c r="F32" s="126" t="str">
        <f>IFERROR(INDEX(SUMMARY!F:F, MATCH(B32, SUMMARY!B:B, 0)), "")</f>
        <v/>
      </c>
      <c r="G32" s="111" t="str">
        <f>IFERROR(INDEX(SUMMARY!G:G, MATCH(B32, SUMMARY!B:B, 0)), "")</f>
        <v/>
      </c>
      <c r="H32" s="111" t="str">
        <f>SUMMARY!H32</f>
        <v>113101</v>
      </c>
      <c r="I32" s="111" t="str">
        <f>IFERROR(INDEX(SUMMARY!I:I, MATCH(B32, SUMMARY!B:B, 0)), "")</f>
        <v/>
      </c>
      <c r="J32" s="129">
        <f>SUMIF(SUMMARY!B:B, B32, SUMMARY!J:J)</f>
        <v>0</v>
      </c>
      <c r="K32" s="111" t="str">
        <f>SUMMARY!K32</f>
        <v>Tiền doanh thu ngày 02/09/2025 chi nhánh 101 THÍCH QUẢNG ĐỨC</v>
      </c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0"/>
      <c r="AG32" s="111"/>
      <c r="AH32" s="111"/>
      <c r="AI32" s="110"/>
      <c r="AJ32" s="111"/>
      <c r="AK32" s="111"/>
      <c r="AL32" s="111"/>
      <c r="AM32" s="111"/>
      <c r="AN32" s="111"/>
      <c r="AO32" s="129">
        <f>SUMIF(SUMMARY!B:B, B29, SUMMARY!AO:AO)</f>
        <v>0</v>
      </c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0"/>
      <c r="BL32" s="111"/>
      <c r="BM32" s="111"/>
      <c r="BN32" s="110"/>
      <c r="BO32" s="111"/>
      <c r="BP32" s="111"/>
      <c r="BQ32" s="111"/>
      <c r="BR32" s="111"/>
      <c r="BS32" s="111"/>
      <c r="BT32" s="129">
        <f>SUMIF(SUMMARY!B:B, B29, SUMMARY!BT:BT)</f>
        <v>1588000</v>
      </c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0"/>
      <c r="CQ32" s="111"/>
      <c r="CY32" s="130">
        <f>SUMIF(SUMMARY!B:B, B29, SUMMARY!CY:CY)</f>
        <v>938200</v>
      </c>
      <c r="ED32" s="130">
        <f>SUMIF(SUMMARY!B:B, B29, SUMMARY!ED:ED)</f>
        <v>0</v>
      </c>
      <c r="FI32" s="130">
        <f>SUMIF(SUMMARY!B:B, B29, SUMMARY!FI:FI)</f>
        <v>0</v>
      </c>
      <c r="GN32" s="130">
        <f>SUMIF(SUMMARY!B:B, B29, SUMMARY!GN:GN)</f>
        <v>0</v>
      </c>
      <c r="HS32" s="130">
        <f>SUMIF(SUMMARY!B:B, B29, SUMMARY!HS:HS)</f>
        <v>0</v>
      </c>
      <c r="IX32" s="130">
        <f>SUMIF(SUMMARY!B:B, B29, SUMMARY!IX:IX)</f>
        <v>0</v>
      </c>
      <c r="KC32" s="130">
        <f>SUMIF(SUMMARY!B:B, B29, SUMMARY!KC:KC)</f>
        <v>0</v>
      </c>
      <c r="LH32" s="130">
        <f>SUMIF(SUMMARY!B:B, B29, SUMMARY!LH:LH)</f>
        <v>951184</v>
      </c>
      <c r="MM32" s="130" t="e">
        <f>SUMIF(SUMMARY!B:B, B29, SUMMARY!#REF!)</f>
        <v>#REF!</v>
      </c>
    </row>
    <row r="33" spans="1:351" ht="15.5">
      <c r="A33" s="111"/>
      <c r="B33" s="121" t="s">
        <v>48</v>
      </c>
      <c r="C33" s="121"/>
      <c r="D33" s="110" t="str">
        <f>IFERROR(INDEX(SUMMARY!D:D, MATCH(B33, SUMMARY!B:B, 0)), "")</f>
        <v/>
      </c>
      <c r="E33" s="111" t="str">
        <f>SUMMARY!E33</f>
        <v>NOP TM NGAY 2/9</v>
      </c>
      <c r="F33" s="126" t="str">
        <f>IFERROR(INDEX(SUMMARY!F:F, MATCH(B33, SUMMARY!B:B, 0)), "")</f>
        <v/>
      </c>
      <c r="G33" s="111" t="str">
        <f>IFERROR(INDEX(SUMMARY!G:G, MATCH(B33, SUMMARY!B:B, 0)), "")</f>
        <v/>
      </c>
      <c r="H33" s="111" t="str">
        <f>SUMMARY!H33</f>
        <v>113101</v>
      </c>
      <c r="I33" s="111" t="str">
        <f>IFERROR(INDEX(SUMMARY!I:I, MATCH(B33, SUMMARY!B:B, 0)), "")</f>
        <v/>
      </c>
      <c r="J33" s="129">
        <f>SUMIF(SUMMARY!B:B, B33, SUMMARY!J:J)</f>
        <v>0</v>
      </c>
      <c r="K33" s="111" t="str">
        <f>SUMMARY!K33</f>
        <v>Tiền doanh thu ngày 02/09/2025 chi nhánh 244 THÍCH QUẢNG ĐỨC</v>
      </c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0"/>
      <c r="AG33" s="111"/>
      <c r="AH33" s="111"/>
      <c r="AI33" s="110"/>
      <c r="AJ33" s="111"/>
      <c r="AK33" s="111"/>
      <c r="AL33" s="111"/>
      <c r="AM33" s="111"/>
      <c r="AN33" s="111"/>
      <c r="AO33" s="129">
        <f>SUMIF(SUMMARY!B:B, B30, SUMMARY!AO:AO)</f>
        <v>0</v>
      </c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0"/>
      <c r="BL33" s="111"/>
      <c r="BM33" s="111"/>
      <c r="BN33" s="110"/>
      <c r="BO33" s="111"/>
      <c r="BP33" s="111"/>
      <c r="BQ33" s="111"/>
      <c r="BR33" s="111"/>
      <c r="BS33" s="111"/>
      <c r="BT33" s="129">
        <f>SUMIF(SUMMARY!B:B, B30, SUMMARY!BT:BT)</f>
        <v>2184000</v>
      </c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0"/>
      <c r="CQ33" s="111"/>
      <c r="CY33" s="130">
        <f>SUMIF(SUMMARY!B:B, B30, SUMMARY!CY:CY)</f>
        <v>1133920</v>
      </c>
      <c r="ED33" s="130">
        <f>SUMIF(SUMMARY!B:B, B30, SUMMARY!ED:ED)</f>
        <v>0</v>
      </c>
      <c r="FI33" s="130">
        <f>SUMIF(SUMMARY!B:B, B30, SUMMARY!FI:FI)</f>
        <v>0</v>
      </c>
      <c r="GN33" s="130">
        <f>SUMIF(SUMMARY!B:B, B30, SUMMARY!GN:GN)</f>
        <v>0</v>
      </c>
      <c r="HS33" s="130">
        <f>SUMIF(SUMMARY!B:B, B30, SUMMARY!HS:HS)</f>
        <v>0</v>
      </c>
      <c r="IX33" s="130">
        <f>SUMIF(SUMMARY!B:B, B30, SUMMARY!IX:IX)</f>
        <v>0</v>
      </c>
      <c r="KC33" s="130">
        <f>SUMIF(SUMMARY!B:B, B30, SUMMARY!KC:KC)</f>
        <v>0</v>
      </c>
      <c r="LH33" s="130">
        <f>SUMIF(SUMMARY!B:B, B30, SUMMARY!LH:LH)</f>
        <v>803915</v>
      </c>
      <c r="MM33" s="130" t="e">
        <f>SUMIF(SUMMARY!B:B, B30, SUMMARY!#REF!)</f>
        <v>#REF!</v>
      </c>
    </row>
    <row r="34" spans="1:351" ht="15.5">
      <c r="A34" s="111"/>
      <c r="B34" s="120" t="s">
        <v>50</v>
      </c>
      <c r="C34" s="120"/>
      <c r="D34" s="110" t="str">
        <f>IFERROR(INDEX(SUMMARY!D:D, MATCH(B34, SUMMARY!B:B, 0)), "")</f>
        <v/>
      </c>
      <c r="E34" s="111" t="str">
        <f>SUMMARY!E34</f>
        <v>TM 02 09 CKN 960691 - MBBANK IBFT - Ngan hang TMCP Quan Doi</v>
      </c>
      <c r="F34" s="126" t="str">
        <f>IFERROR(INDEX(SUMMARY!F:F, MATCH(B34, SUMMARY!B:B, 0)), "")</f>
        <v/>
      </c>
      <c r="G34" s="111" t="str">
        <f>IFERROR(INDEX(SUMMARY!G:G, MATCH(B34, SUMMARY!B:B, 0)), "")</f>
        <v/>
      </c>
      <c r="H34" s="111" t="str">
        <f>SUMMARY!H34</f>
        <v>113101</v>
      </c>
      <c r="I34" s="111" t="str">
        <f>IFERROR(INDEX(SUMMARY!I:I, MATCH(B34, SUMMARY!B:B, 0)), "")</f>
        <v/>
      </c>
      <c r="J34" s="129">
        <f>SUMIF(SUMMARY!B:B, B34, SUMMARY!J:J)</f>
        <v>0</v>
      </c>
      <c r="K34" s="111" t="str">
        <f>SUMMARY!K34</f>
        <v>Tiền doanh thu ngày 02/09/2025 chi nhánh 1349 CMT8 BÌNH DƯƠNG</v>
      </c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0"/>
      <c r="AG34" s="111"/>
      <c r="AH34" s="111"/>
      <c r="AI34" s="110"/>
      <c r="AJ34" s="111"/>
      <c r="AK34" s="111"/>
      <c r="AL34" s="111"/>
      <c r="AM34" s="111"/>
      <c r="AN34" s="111"/>
      <c r="AO34" s="129">
        <f>SUMIF(SUMMARY!B:B, B31, SUMMARY!AO:AO)</f>
        <v>0</v>
      </c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0"/>
      <c r="BL34" s="111"/>
      <c r="BM34" s="111"/>
      <c r="BN34" s="110"/>
      <c r="BO34" s="111"/>
      <c r="BP34" s="111"/>
      <c r="BQ34" s="111"/>
      <c r="BR34" s="111"/>
      <c r="BS34" s="111"/>
      <c r="BT34" s="129">
        <f>SUMIF(SUMMARY!B:B, B31, SUMMARY!BT:BT)</f>
        <v>0</v>
      </c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0"/>
      <c r="CQ34" s="111"/>
      <c r="CY34" s="130">
        <f>SUMIF(SUMMARY!B:B, B31, SUMMARY!CY:CY)</f>
        <v>0</v>
      </c>
      <c r="ED34" s="130">
        <f>SUMIF(SUMMARY!B:B, B31, SUMMARY!ED:ED)</f>
        <v>0</v>
      </c>
      <c r="FI34" s="130">
        <f>SUMIF(SUMMARY!B:B, B31, SUMMARY!FI:FI)</f>
        <v>0</v>
      </c>
      <c r="GN34" s="130">
        <f>SUMIF(SUMMARY!B:B, B31, SUMMARY!GN:GN)</f>
        <v>0</v>
      </c>
      <c r="HS34" s="130">
        <f>SUMIF(SUMMARY!B:B, B31, SUMMARY!HS:HS)</f>
        <v>0</v>
      </c>
      <c r="IX34" s="130">
        <f>SUMIF(SUMMARY!B:B, B31, SUMMARY!IX:IX)</f>
        <v>0</v>
      </c>
      <c r="KC34" s="130">
        <f>SUMIF(SUMMARY!B:B, B31, SUMMARY!KC:KC)</f>
        <v>0</v>
      </c>
      <c r="LH34" s="130">
        <f>SUMIF(SUMMARY!B:B, B31, SUMMARY!LH:LH)</f>
        <v>0</v>
      </c>
      <c r="MM34" s="130" t="e">
        <f>SUMIF(SUMMARY!B:B, B31, SUMMARY!#REF!)</f>
        <v>#REF!</v>
      </c>
    </row>
    <row r="35" spans="1:351" ht="15.5">
      <c r="A35" s="111"/>
      <c r="B35" s="120" t="s">
        <v>51</v>
      </c>
      <c r="C35" s="120"/>
      <c r="D35" s="110" t="str">
        <f>IFERROR(INDEX(SUMMARY!D:D, MATCH(B35, SUMMARY!B:B, 0)), "")</f>
        <v/>
      </c>
      <c r="E35" s="111" t="str">
        <f>SUMMARY!E35</f>
        <v>NOP TM 2/9</v>
      </c>
      <c r="F35" s="126" t="str">
        <f>IFERROR(INDEX(SUMMARY!F:F, MATCH(B35, SUMMARY!B:B, 0)), "")</f>
        <v/>
      </c>
      <c r="G35" s="111" t="str">
        <f>IFERROR(INDEX(SUMMARY!G:G, MATCH(B35, SUMMARY!B:B, 0)), "")</f>
        <v/>
      </c>
      <c r="H35" s="111" t="str">
        <f>SUMMARY!H35</f>
        <v>113101</v>
      </c>
      <c r="I35" s="111" t="str">
        <f>IFERROR(INDEX(SUMMARY!I:I, MATCH(B35, SUMMARY!B:B, 0)), "")</f>
        <v/>
      </c>
      <c r="J35" s="129">
        <f>SUMIF(SUMMARY!B:B, B35, SUMMARY!J:J)</f>
        <v>0</v>
      </c>
      <c r="K35" s="111" t="str">
        <f>SUMMARY!K35</f>
        <v>Tiền doanh thu ngày 02/09/2025 chi nhánh NGUYỄN AN NINH</v>
      </c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0"/>
      <c r="AG35" s="111"/>
      <c r="AH35" s="111"/>
      <c r="AI35" s="110"/>
      <c r="AJ35" s="111"/>
      <c r="AK35" s="111"/>
      <c r="AL35" s="111"/>
      <c r="AM35" s="111"/>
      <c r="AN35" s="111"/>
      <c r="AO35" s="129">
        <f>SUMIF(SUMMARY!B:B, B32, SUMMARY!AO:AO)</f>
        <v>0</v>
      </c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0"/>
      <c r="BL35" s="111"/>
      <c r="BM35" s="111"/>
      <c r="BN35" s="110"/>
      <c r="BO35" s="111"/>
      <c r="BP35" s="111"/>
      <c r="BQ35" s="111"/>
      <c r="BR35" s="111"/>
      <c r="BS35" s="111"/>
      <c r="BT35" s="129">
        <f>SUMIF(SUMMARY!B:B, B32, SUMMARY!BT:BT)</f>
        <v>0</v>
      </c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0"/>
      <c r="CQ35" s="111"/>
      <c r="CY35" s="130">
        <f>SUMIF(SUMMARY!B:B, B32, SUMMARY!CY:CY)</f>
        <v>0</v>
      </c>
      <c r="ED35" s="130">
        <f>SUMIF(SUMMARY!B:B, B32, SUMMARY!ED:ED)</f>
        <v>0</v>
      </c>
      <c r="FI35" s="130">
        <f>SUMIF(SUMMARY!B:B, B32, SUMMARY!FI:FI)</f>
        <v>0</v>
      </c>
      <c r="GN35" s="130">
        <f>SUMIF(SUMMARY!B:B, B32, SUMMARY!GN:GN)</f>
        <v>0</v>
      </c>
      <c r="HS35" s="130">
        <f>SUMIF(SUMMARY!B:B, B32, SUMMARY!HS:HS)</f>
        <v>0</v>
      </c>
      <c r="IX35" s="130">
        <f>SUMIF(SUMMARY!B:B, B32, SUMMARY!IX:IX)</f>
        <v>0</v>
      </c>
      <c r="KC35" s="130">
        <f>SUMIF(SUMMARY!B:B, B32, SUMMARY!KC:KC)</f>
        <v>0</v>
      </c>
      <c r="LH35" s="130">
        <f>SUMIF(SUMMARY!B:B, B32, SUMMARY!LH:LH)</f>
        <v>0</v>
      </c>
      <c r="MM35" s="130" t="e">
        <f>SUMIF(SUMMARY!B:B, B32, SUMMARY!#REF!)</f>
        <v>#REF!</v>
      </c>
    </row>
    <row r="36" spans="1:351" ht="15.5">
      <c r="A36" s="111"/>
      <c r="B36" s="120" t="s">
        <v>52</v>
      </c>
      <c r="C36" s="120"/>
      <c r="D36" s="110" t="str">
        <f>IFERROR(INDEX(SUMMARY!D:D, MATCH(B36, SUMMARY!B:B, 0)), "")</f>
        <v/>
      </c>
      <c r="E36" s="111" t="str">
        <f>SUMMARY!E36</f>
        <v>NOP TM 2/9</v>
      </c>
      <c r="F36" s="126" t="str">
        <f>IFERROR(INDEX(SUMMARY!F:F, MATCH(B36, SUMMARY!B:B, 0)), "")</f>
        <v/>
      </c>
      <c r="G36" s="111" t="str">
        <f>IFERROR(INDEX(SUMMARY!G:G, MATCH(B36, SUMMARY!B:B, 0)), "")</f>
        <v/>
      </c>
      <c r="H36" s="111" t="str">
        <f>SUMMARY!H36</f>
        <v>113101</v>
      </c>
      <c r="I36" s="111" t="str">
        <f>IFERROR(INDEX(SUMMARY!I:I, MATCH(B36, SUMMARY!B:B, 0)), "")</f>
        <v/>
      </c>
      <c r="J36" s="129">
        <f>SUMIF(SUMMARY!B:B, B36, SUMMARY!J:J)</f>
        <v>0</v>
      </c>
      <c r="K36" s="111" t="str">
        <f>SUMMARY!K36</f>
        <v>Tiền doanh thu ngày 02/09/2025 chi nhánh TRẦN HƯNG ĐẠO</v>
      </c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0"/>
      <c r="AG36" s="111"/>
      <c r="AH36" s="111"/>
      <c r="AI36" s="110"/>
      <c r="AJ36" s="111"/>
      <c r="AK36" s="111"/>
      <c r="AL36" s="111"/>
      <c r="AM36" s="111"/>
      <c r="AN36" s="111"/>
      <c r="AO36" s="129">
        <f>SUMIF(SUMMARY!B:B, B33, SUMMARY!AO:AO)</f>
        <v>0</v>
      </c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0"/>
      <c r="BL36" s="111"/>
      <c r="BM36" s="111"/>
      <c r="BN36" s="110"/>
      <c r="BO36" s="111"/>
      <c r="BP36" s="111"/>
      <c r="BQ36" s="111"/>
      <c r="BR36" s="111"/>
      <c r="BS36" s="111"/>
      <c r="BT36" s="129">
        <f>SUMIF(SUMMARY!B:B, B33, SUMMARY!BT:BT)</f>
        <v>0</v>
      </c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0"/>
      <c r="CQ36" s="111"/>
      <c r="CY36" s="130">
        <f>SUMIF(SUMMARY!B:B, B33, SUMMARY!CY:CY)</f>
        <v>0</v>
      </c>
      <c r="ED36" s="130">
        <f>SUMIF(SUMMARY!B:B, B33, SUMMARY!ED:ED)</f>
        <v>0</v>
      </c>
      <c r="FI36" s="130">
        <f>SUMIF(SUMMARY!B:B, B33, SUMMARY!FI:FI)</f>
        <v>0</v>
      </c>
      <c r="GN36" s="130">
        <f>SUMIF(SUMMARY!B:B, B33, SUMMARY!GN:GN)</f>
        <v>0</v>
      </c>
      <c r="HS36" s="130">
        <f>SUMIF(SUMMARY!B:B, B33, SUMMARY!HS:HS)</f>
        <v>0</v>
      </c>
      <c r="IX36" s="130">
        <f>SUMIF(SUMMARY!B:B, B33, SUMMARY!IX:IX)</f>
        <v>0</v>
      </c>
      <c r="KC36" s="130">
        <f>SUMIF(SUMMARY!B:B, B33, SUMMARY!KC:KC)</f>
        <v>0</v>
      </c>
      <c r="LH36" s="130">
        <f>SUMIF(SUMMARY!B:B, B33, SUMMARY!LH:LH)</f>
        <v>0</v>
      </c>
      <c r="MM36" s="130" t="e">
        <f>SUMIF(SUMMARY!B:B, B33, SUMMARY!#REF!)</f>
        <v>#REF!</v>
      </c>
    </row>
    <row r="37" spans="1:351" ht="15.5">
      <c r="A37" s="111"/>
      <c r="B37" s="120" t="s">
        <v>54</v>
      </c>
      <c r="C37" s="120"/>
      <c r="D37" s="110" t="str">
        <f>IFERROR(INDEX(SUMMARY!D:D, MATCH(B37, SUMMARY!B:B, 0)), "")</f>
        <v/>
      </c>
      <c r="E37" s="111" t="str">
        <f>SUMMARY!E37</f>
        <v/>
      </c>
      <c r="F37" s="126" t="str">
        <f>IFERROR(INDEX(SUMMARY!F:F, MATCH(B37, SUMMARY!B:B, 0)), "")</f>
        <v/>
      </c>
      <c r="G37" s="111" t="str">
        <f>IFERROR(INDEX(SUMMARY!G:G, MATCH(B37, SUMMARY!B:B, 0)), "")</f>
        <v/>
      </c>
      <c r="H37" s="111" t="str">
        <f>SUMMARY!H37</f>
        <v>113101</v>
      </c>
      <c r="I37" s="111" t="str">
        <f>IFERROR(INDEX(SUMMARY!I:I, MATCH(B37, SUMMARY!B:B, 0)), "")</f>
        <v/>
      </c>
      <c r="J37" s="129">
        <f>SUMIF(SUMMARY!B:B, B37, SUMMARY!J:J)</f>
        <v>0</v>
      </c>
      <c r="K37" s="111" t="str">
        <f>SUMMARY!K37</f>
        <v>Tiền doanh thu ngày 02/09/2025 chi nhánh THUẬN AN</v>
      </c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0"/>
      <c r="AG37" s="111"/>
      <c r="AH37" s="111"/>
      <c r="AI37" s="110"/>
      <c r="AJ37" s="111"/>
      <c r="AK37" s="111"/>
      <c r="AL37" s="111"/>
      <c r="AM37" s="111"/>
      <c r="AN37" s="111"/>
      <c r="AO37" s="129">
        <f>SUMIF(SUMMARY!B:B, B34, SUMMARY!AO:AO)</f>
        <v>0</v>
      </c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0"/>
      <c r="BL37" s="111"/>
      <c r="BM37" s="111"/>
      <c r="BN37" s="110"/>
      <c r="BO37" s="111"/>
      <c r="BP37" s="111"/>
      <c r="BQ37" s="111"/>
      <c r="BR37" s="111"/>
      <c r="BS37" s="111"/>
      <c r="BT37" s="129">
        <f>SUMIF(SUMMARY!B:B, B34, SUMMARY!BT:BT)</f>
        <v>0</v>
      </c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  <c r="CM37" s="111"/>
      <c r="CN37" s="111"/>
      <c r="CO37" s="111"/>
      <c r="CP37" s="110"/>
      <c r="CQ37" s="111"/>
      <c r="CY37" s="130">
        <f>SUMIF(SUMMARY!B:B, B34, SUMMARY!CY:CY)</f>
        <v>0</v>
      </c>
      <c r="ED37" s="130">
        <f>SUMIF(SUMMARY!B:B, B34, SUMMARY!ED:ED)</f>
        <v>0</v>
      </c>
      <c r="FI37" s="130">
        <f>SUMIF(SUMMARY!B:B, B34, SUMMARY!FI:FI)</f>
        <v>0</v>
      </c>
      <c r="GN37" s="130">
        <f>SUMIF(SUMMARY!B:B, B34, SUMMARY!GN:GN)</f>
        <v>0</v>
      </c>
      <c r="HS37" s="130">
        <f>SUMIF(SUMMARY!B:B, B34, SUMMARY!HS:HS)</f>
        <v>0</v>
      </c>
      <c r="IX37" s="130">
        <f>SUMIF(SUMMARY!B:B, B34, SUMMARY!IX:IX)</f>
        <v>0</v>
      </c>
      <c r="KC37" s="130">
        <f>SUMIF(SUMMARY!B:B, B34, SUMMARY!KC:KC)</f>
        <v>0</v>
      </c>
      <c r="LH37" s="130">
        <f>SUMIF(SUMMARY!B:B, B34, SUMMARY!LH:LH)</f>
        <v>0</v>
      </c>
      <c r="MM37" s="130" t="e">
        <f>SUMIF(SUMMARY!B:B, B34, SUMMARY!#REF!)</f>
        <v>#REF!</v>
      </c>
    </row>
    <row r="38" spans="1:351" ht="15.5">
      <c r="A38" s="111"/>
      <c r="B38" s="120" t="s">
        <v>56</v>
      </c>
      <c r="C38" s="120"/>
      <c r="D38" s="110" t="str">
        <f>IFERROR(INDEX(SUMMARY!D:D, MATCH(B38, SUMMARY!B:B, 0)), "")</f>
        <v/>
      </c>
      <c r="E38" s="111" t="str">
        <f>SUMMARY!E38</f>
        <v>NGUYEN PHAN DAI PHUC NGUYEN PHAN DAI PHUC.075089026384.NOP TIEN MAT NGAY 2/9.8151472 ,8151472.NT.TK.NGOAIACB.11894965, DUONG THI NHUNG, 0777691041, SG Thuong Tin Hoi So Chinh, TP Ho Chi Minh.</v>
      </c>
      <c r="F38" s="126" t="str">
        <f>IFERROR(INDEX(SUMMARY!F:F, MATCH(B38, SUMMARY!B:B, 0)), "")</f>
        <v/>
      </c>
      <c r="G38" s="111" t="str">
        <f>IFERROR(INDEX(SUMMARY!G:G, MATCH(B38, SUMMARY!B:B, 0)), "")</f>
        <v/>
      </c>
      <c r="H38" s="111" t="str">
        <f>SUMMARY!H38</f>
        <v>113101</v>
      </c>
      <c r="I38" s="111" t="str">
        <f>IFERROR(INDEX(SUMMARY!I:I, MATCH(B38, SUMMARY!B:B, 0)), "")</f>
        <v/>
      </c>
      <c r="J38" s="129">
        <f>SUMIF(SUMMARY!B:B, B38, SUMMARY!J:J)</f>
        <v>0</v>
      </c>
      <c r="K38" s="111" t="str">
        <f>SUMMARY!K38</f>
        <v>Tiền doanh thu ngày 02/09/2025 chi nhánh TRẢNG BOM</v>
      </c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0"/>
      <c r="AG38" s="111"/>
      <c r="AH38" s="111"/>
      <c r="AI38" s="110"/>
      <c r="AJ38" s="111"/>
      <c r="AK38" s="111"/>
      <c r="AL38" s="111"/>
      <c r="AM38" s="111"/>
      <c r="AN38" s="111"/>
      <c r="AO38" s="129">
        <f>SUMIF(SUMMARY!B:B, B35, SUMMARY!AO:AO)</f>
        <v>0</v>
      </c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0"/>
      <c r="BL38" s="111"/>
      <c r="BM38" s="111"/>
      <c r="BN38" s="110"/>
      <c r="BO38" s="111"/>
      <c r="BP38" s="111"/>
      <c r="BQ38" s="111"/>
      <c r="BR38" s="111"/>
      <c r="BS38" s="111"/>
      <c r="BT38" s="129">
        <f>SUMIF(SUMMARY!B:B, B35, SUMMARY!BT:BT)</f>
        <v>0</v>
      </c>
      <c r="BU38" s="111"/>
      <c r="BV38" s="111"/>
      <c r="BW38" s="111"/>
      <c r="BX38" s="111"/>
      <c r="BY38" s="111"/>
      <c r="BZ38" s="111"/>
      <c r="CA38" s="111"/>
      <c r="CB38" s="111"/>
      <c r="CC38" s="111"/>
      <c r="CD38" s="111"/>
      <c r="CE38" s="111"/>
      <c r="CF38" s="111"/>
      <c r="CG38" s="111"/>
      <c r="CH38" s="111"/>
      <c r="CI38" s="111"/>
      <c r="CJ38" s="111"/>
      <c r="CK38" s="111"/>
      <c r="CL38" s="111"/>
      <c r="CM38" s="111"/>
      <c r="CN38" s="111"/>
      <c r="CO38" s="111"/>
      <c r="CP38" s="110"/>
      <c r="CQ38" s="111"/>
      <c r="CY38" s="130">
        <f>SUMIF(SUMMARY!B:B, B35, SUMMARY!CY:CY)</f>
        <v>0</v>
      </c>
      <c r="ED38" s="130">
        <f>SUMIF(SUMMARY!B:B, B35, SUMMARY!ED:ED)</f>
        <v>0</v>
      </c>
      <c r="FI38" s="130">
        <f>SUMIF(SUMMARY!B:B, B35, SUMMARY!FI:FI)</f>
        <v>0</v>
      </c>
      <c r="GN38" s="130">
        <f>SUMIF(SUMMARY!B:B, B35, SUMMARY!GN:GN)</f>
        <v>0</v>
      </c>
      <c r="HS38" s="130">
        <f>SUMIF(SUMMARY!B:B, B35, SUMMARY!HS:HS)</f>
        <v>0</v>
      </c>
      <c r="IX38" s="130">
        <f>SUMIF(SUMMARY!B:B, B35, SUMMARY!IX:IX)</f>
        <v>0</v>
      </c>
      <c r="KC38" s="130">
        <f>SUMIF(SUMMARY!B:B, B35, SUMMARY!KC:KC)</f>
        <v>0</v>
      </c>
      <c r="LH38" s="130">
        <f>SUMIF(SUMMARY!B:B, B35, SUMMARY!LH:LH)</f>
        <v>0</v>
      </c>
      <c r="MM38" s="130" t="e">
        <f>SUMIF(SUMMARY!B:B, B35, SUMMARY!#REF!)</f>
        <v>#REF!</v>
      </c>
    </row>
    <row r="39" spans="1:351" ht="15.5">
      <c r="A39" s="111"/>
      <c r="B39" s="120" t="s">
        <v>58</v>
      </c>
      <c r="C39" s="120"/>
      <c r="D39" s="110" t="str">
        <f>IFERROR(INDEX(SUMMARY!D:D, MATCH(B39, SUMMARY!B:B, 0)), "")</f>
        <v/>
      </c>
      <c r="E39" s="111" t="str">
        <f>SUMMARY!E39</f>
        <v>NOP TM 2.9.2025</v>
      </c>
      <c r="F39" s="126" t="str">
        <f>IFERROR(INDEX(SUMMARY!F:F, MATCH(B39, SUMMARY!B:B, 0)), "")</f>
        <v/>
      </c>
      <c r="G39" s="111" t="str">
        <f>IFERROR(INDEX(SUMMARY!G:G, MATCH(B39, SUMMARY!B:B, 0)), "")</f>
        <v/>
      </c>
      <c r="H39" s="111" t="str">
        <f>SUMMARY!H39</f>
        <v>113101</v>
      </c>
      <c r="I39" s="111" t="str">
        <f>IFERROR(INDEX(SUMMARY!I:I, MATCH(B39, SUMMARY!B:B, 0)), "")</f>
        <v/>
      </c>
      <c r="J39" s="129">
        <f>SUMIF(SUMMARY!B:B, B39, SUMMARY!J:J)</f>
        <v>0</v>
      </c>
      <c r="K39" s="111" t="str">
        <f>SUMMARY!K39</f>
        <v>Tiền doanh thu ngày 02/09/2025 chi nhánh LONG THÀNH</v>
      </c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0"/>
      <c r="AG39" s="111"/>
      <c r="AH39" s="111"/>
      <c r="AI39" s="110"/>
      <c r="AJ39" s="111"/>
      <c r="AK39" s="111"/>
      <c r="AL39" s="111"/>
      <c r="AM39" s="111"/>
      <c r="AN39" s="111"/>
      <c r="AO39" s="129">
        <f>SUMIF(SUMMARY!B:B, B36, SUMMARY!AO:AO)</f>
        <v>0</v>
      </c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0"/>
      <c r="BL39" s="111"/>
      <c r="BM39" s="111"/>
      <c r="BN39" s="110"/>
      <c r="BO39" s="111"/>
      <c r="BP39" s="111"/>
      <c r="BQ39" s="111"/>
      <c r="BR39" s="111"/>
      <c r="BS39" s="111"/>
      <c r="BT39" s="129">
        <f>SUMIF(SUMMARY!B:B, B36, SUMMARY!BT:BT)</f>
        <v>0</v>
      </c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0"/>
      <c r="CQ39" s="111"/>
      <c r="CY39" s="130">
        <f>SUMIF(SUMMARY!B:B, B36, SUMMARY!CY:CY)</f>
        <v>0</v>
      </c>
      <c r="ED39" s="130">
        <f>SUMIF(SUMMARY!B:B, B36, SUMMARY!ED:ED)</f>
        <v>0</v>
      </c>
      <c r="FI39" s="130">
        <f>SUMIF(SUMMARY!B:B, B36, SUMMARY!FI:FI)</f>
        <v>0</v>
      </c>
      <c r="GN39" s="130">
        <f>SUMIF(SUMMARY!B:B, B36, SUMMARY!GN:GN)</f>
        <v>0</v>
      </c>
      <c r="HS39" s="130">
        <f>SUMIF(SUMMARY!B:B, B36, SUMMARY!HS:HS)</f>
        <v>0</v>
      </c>
      <c r="IX39" s="130">
        <f>SUMIF(SUMMARY!B:B, B36, SUMMARY!IX:IX)</f>
        <v>0</v>
      </c>
      <c r="KC39" s="130">
        <f>SUMIF(SUMMARY!B:B, B36, SUMMARY!KC:KC)</f>
        <v>0</v>
      </c>
      <c r="LH39" s="130">
        <f>SUMIF(SUMMARY!B:B, B36, SUMMARY!LH:LH)</f>
        <v>0</v>
      </c>
      <c r="MM39" s="130" t="e">
        <f>SUMIF(SUMMARY!B:B, B36, SUMMARY!#REF!)</f>
        <v>#REF!</v>
      </c>
    </row>
    <row r="40" spans="1:351" ht="15.5">
      <c r="A40" s="111"/>
      <c r="B40" s="120" t="s">
        <v>59</v>
      </c>
      <c r="C40" s="120"/>
      <c r="D40" s="110" t="str">
        <f>IFERROR(INDEX(SUMMARY!D:D, MATCH(B40, SUMMARY!B:B, 0)), "")</f>
        <v/>
      </c>
      <c r="E40" s="111" t="str">
        <f>SUMMARY!E40</f>
        <v>Tm ngay 3-9 FT25247206296080 CKN 092644 - VND-TGTT-HO CAO DUY MINH - Ngan hang TMCP Ky thuong Viet Nam</v>
      </c>
      <c r="F40" s="126" t="str">
        <f>IFERROR(INDEX(SUMMARY!F:F, MATCH(B40, SUMMARY!B:B, 0)), "")</f>
        <v/>
      </c>
      <c r="G40" s="111" t="str">
        <f>IFERROR(INDEX(SUMMARY!G:G, MATCH(B40, SUMMARY!B:B, 0)), "")</f>
        <v/>
      </c>
      <c r="H40" s="111" t="str">
        <f>SUMMARY!H40</f>
        <v>113101</v>
      </c>
      <c r="I40" s="111" t="str">
        <f>IFERROR(INDEX(SUMMARY!I:I, MATCH(B40, SUMMARY!B:B, 0)), "")</f>
        <v/>
      </c>
      <c r="J40" s="129">
        <f>SUMIF(SUMMARY!B:B, B40, SUMMARY!J:J)</f>
        <v>0</v>
      </c>
      <c r="K40" s="111" t="str">
        <f>SUMMARY!K40</f>
        <v>Tiền doanh thu ngày 02/09/2025 chi nhánh HÀ HUY GIÁP</v>
      </c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0"/>
      <c r="AG40" s="111"/>
      <c r="AH40" s="111"/>
      <c r="AI40" s="110"/>
      <c r="AJ40" s="111"/>
      <c r="AK40" s="111"/>
      <c r="AL40" s="111"/>
      <c r="AM40" s="111"/>
      <c r="AN40" s="111"/>
      <c r="AO40" s="129">
        <f>SUMIF(SUMMARY!B:B, B37, SUMMARY!AO:AO)</f>
        <v>0</v>
      </c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0"/>
      <c r="BL40" s="111"/>
      <c r="BM40" s="111"/>
      <c r="BN40" s="110"/>
      <c r="BO40" s="111"/>
      <c r="BP40" s="111"/>
      <c r="BQ40" s="111"/>
      <c r="BR40" s="111"/>
      <c r="BS40" s="111"/>
      <c r="BT40" s="129">
        <f>SUMIF(SUMMARY!B:B, B37, SUMMARY!BT:BT)</f>
        <v>0</v>
      </c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0"/>
      <c r="CQ40" s="111"/>
      <c r="CY40" s="130">
        <f>SUMIF(SUMMARY!B:B, B37, SUMMARY!CY:CY)</f>
        <v>0</v>
      </c>
      <c r="ED40" s="130">
        <f>SUMIF(SUMMARY!B:B, B37, SUMMARY!ED:ED)</f>
        <v>0</v>
      </c>
      <c r="FI40" s="130">
        <f>SUMIF(SUMMARY!B:B, B37, SUMMARY!FI:FI)</f>
        <v>0</v>
      </c>
      <c r="GN40" s="130">
        <f>SUMIF(SUMMARY!B:B, B37, SUMMARY!GN:GN)</f>
        <v>0</v>
      </c>
      <c r="HS40" s="130">
        <f>SUMIF(SUMMARY!B:B, B37, SUMMARY!HS:HS)</f>
        <v>0</v>
      </c>
      <c r="IX40" s="130">
        <f>SUMIF(SUMMARY!B:B, B37, SUMMARY!IX:IX)</f>
        <v>0</v>
      </c>
      <c r="KC40" s="130">
        <f>SUMIF(SUMMARY!B:B, B37, SUMMARY!KC:KC)</f>
        <v>0</v>
      </c>
      <c r="LH40" s="130">
        <f>SUMIF(SUMMARY!B:B, B37, SUMMARY!LH:LH)</f>
        <v>0</v>
      </c>
      <c r="MM40" s="130" t="e">
        <f>SUMIF(SUMMARY!B:B, B37, SUMMARY!#REF!)</f>
        <v>#REF!</v>
      </c>
    </row>
    <row r="41" spans="1:351" ht="15.5">
      <c r="A41" s="111"/>
      <c r="B41" s="120" t="s">
        <v>61</v>
      </c>
      <c r="C41" s="120"/>
      <c r="D41" s="110" t="str">
        <f>IFERROR(INDEX(SUMMARY!D:D, MATCH(B41, SUMMARY!B:B, 0)), "")</f>
        <v/>
      </c>
      <c r="E41" s="111" t="str">
        <f>SUMMARY!E41</f>
        <v>NOP TM NGAY 02/09/2025</v>
      </c>
      <c r="F41" s="126" t="str">
        <f>IFERROR(INDEX(SUMMARY!F:F, MATCH(B41, SUMMARY!B:B, 0)), "")</f>
        <v/>
      </c>
      <c r="G41" s="111" t="str">
        <f>IFERROR(INDEX(SUMMARY!G:G, MATCH(B41, SUMMARY!B:B, 0)), "")</f>
        <v/>
      </c>
      <c r="H41" s="111" t="str">
        <f>SUMMARY!H41</f>
        <v>113101</v>
      </c>
      <c r="I41" s="111" t="str">
        <f>IFERROR(INDEX(SUMMARY!I:I, MATCH(B41, SUMMARY!B:B, 0)), "")</f>
        <v/>
      </c>
      <c r="J41" s="129">
        <f>SUMIF(SUMMARY!B:B, B41, SUMMARY!J:J)</f>
        <v>0</v>
      </c>
      <c r="K41" s="111" t="str">
        <f>SUMMARY!K41</f>
        <v>Tiền doanh thu ngày 02/09/2025 chi nhánh PHAN THIẾT</v>
      </c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0"/>
      <c r="AG41" s="111"/>
      <c r="AH41" s="111"/>
      <c r="AI41" s="110"/>
      <c r="AJ41" s="111"/>
      <c r="AK41" s="111"/>
      <c r="AL41" s="111"/>
      <c r="AM41" s="111"/>
      <c r="AN41" s="111"/>
      <c r="AO41" s="129">
        <f>SUMIF(SUMMARY!B:B, B38, SUMMARY!AO:AO)</f>
        <v>0</v>
      </c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0"/>
      <c r="BL41" s="111"/>
      <c r="BM41" s="111"/>
      <c r="BN41" s="110"/>
      <c r="BO41" s="111"/>
      <c r="BP41" s="111"/>
      <c r="BQ41" s="111"/>
      <c r="BR41" s="111"/>
      <c r="BS41" s="111"/>
      <c r="BT41" s="129">
        <f>SUMIF(SUMMARY!B:B, B38, SUMMARY!BT:BT)</f>
        <v>0</v>
      </c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0"/>
      <c r="CQ41" s="111"/>
      <c r="CY41" s="130">
        <f>SUMIF(SUMMARY!B:B, B38, SUMMARY!CY:CY)</f>
        <v>0</v>
      </c>
      <c r="ED41" s="130">
        <f>SUMIF(SUMMARY!B:B, B38, SUMMARY!ED:ED)</f>
        <v>0</v>
      </c>
      <c r="FI41" s="130">
        <f>SUMIF(SUMMARY!B:B, B38, SUMMARY!FI:FI)</f>
        <v>0</v>
      </c>
      <c r="GN41" s="130">
        <f>SUMIF(SUMMARY!B:B, B38, SUMMARY!GN:GN)</f>
        <v>0</v>
      </c>
      <c r="HS41" s="130">
        <f>SUMIF(SUMMARY!B:B, B38, SUMMARY!HS:HS)</f>
        <v>0</v>
      </c>
      <c r="IX41" s="130">
        <f>SUMIF(SUMMARY!B:B, B38, SUMMARY!IX:IX)</f>
        <v>0</v>
      </c>
      <c r="KC41" s="130">
        <f>SUMIF(SUMMARY!B:B, B38, SUMMARY!KC:KC)</f>
        <v>0</v>
      </c>
      <c r="LH41" s="130">
        <f>SUMIF(SUMMARY!B:B, B38, SUMMARY!LH:LH)</f>
        <v>0</v>
      </c>
      <c r="MM41" s="130" t="e">
        <f>SUMIF(SUMMARY!B:B, B38, SUMMARY!#REF!)</f>
        <v>#REF!</v>
      </c>
    </row>
    <row r="42" spans="1:351" ht="15.5">
      <c r="A42" s="111"/>
      <c r="B42" s="120" t="s">
        <v>63</v>
      </c>
      <c r="C42" s="120"/>
      <c r="D42" s="110" t="str">
        <f>IFERROR(INDEX(SUMMARY!D:D, MATCH(B42, SUMMARY!B:B, 0)), "")</f>
        <v/>
      </c>
      <c r="E42" s="111" t="str">
        <f>SUMMARY!E42</f>
        <v>TM 02/09</v>
      </c>
      <c r="F42" s="126" t="str">
        <f>IFERROR(INDEX(SUMMARY!F:F, MATCH(B42, SUMMARY!B:B, 0)), "")</f>
        <v/>
      </c>
      <c r="G42" s="111" t="str">
        <f>IFERROR(INDEX(SUMMARY!G:G, MATCH(B42, SUMMARY!B:B, 0)), "")</f>
        <v/>
      </c>
      <c r="H42" s="111" t="str">
        <f>SUMMARY!H42</f>
        <v>113101</v>
      </c>
      <c r="I42" s="111" t="str">
        <f>IFERROR(INDEX(SUMMARY!I:I, MATCH(B42, SUMMARY!B:B, 0)), "")</f>
        <v/>
      </c>
      <c r="J42" s="129">
        <f>SUMIF(SUMMARY!B:B, B42, SUMMARY!J:J)</f>
        <v>0</v>
      </c>
      <c r="K42" s="111" t="str">
        <f>SUMMARY!K42</f>
        <v>Tiền doanh thu ngày 02/09/2025 chi nhánh BÌNH PHƯỚC</v>
      </c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0"/>
      <c r="AG42" s="111"/>
      <c r="AH42" s="111"/>
      <c r="AI42" s="110"/>
      <c r="AJ42" s="111"/>
      <c r="AK42" s="111"/>
      <c r="AL42" s="111"/>
      <c r="AM42" s="111"/>
      <c r="AN42" s="111"/>
      <c r="AO42" s="129">
        <f>SUMIF(SUMMARY!B:B, B39, SUMMARY!AO:AO)</f>
        <v>0</v>
      </c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0"/>
      <c r="BL42" s="111"/>
      <c r="BM42" s="111"/>
      <c r="BN42" s="110"/>
      <c r="BO42" s="111"/>
      <c r="BP42" s="111"/>
      <c r="BQ42" s="111"/>
      <c r="BR42" s="111"/>
      <c r="BS42" s="111"/>
      <c r="BT42" s="129">
        <f>SUMIF(SUMMARY!B:B, B39, SUMMARY!BT:BT)</f>
        <v>0</v>
      </c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0"/>
      <c r="CQ42" s="111"/>
      <c r="CY42" s="130">
        <f>SUMIF(SUMMARY!B:B, B39, SUMMARY!CY:CY)</f>
        <v>0</v>
      </c>
      <c r="ED42" s="130">
        <f>SUMIF(SUMMARY!B:B, B39, SUMMARY!ED:ED)</f>
        <v>0</v>
      </c>
      <c r="FI42" s="130">
        <f>SUMIF(SUMMARY!B:B, B39, SUMMARY!FI:FI)</f>
        <v>0</v>
      </c>
      <c r="GN42" s="130">
        <f>SUMIF(SUMMARY!B:B, B39, SUMMARY!GN:GN)</f>
        <v>0</v>
      </c>
      <c r="HS42" s="130">
        <f>SUMIF(SUMMARY!B:B, B39, SUMMARY!HS:HS)</f>
        <v>0</v>
      </c>
      <c r="IX42" s="130">
        <f>SUMIF(SUMMARY!B:B, B39, SUMMARY!IX:IX)</f>
        <v>0</v>
      </c>
      <c r="KC42" s="130">
        <f>SUMIF(SUMMARY!B:B, B39, SUMMARY!KC:KC)</f>
        <v>0</v>
      </c>
      <c r="LH42" s="130">
        <f>SUMIF(SUMMARY!B:B, B39, SUMMARY!LH:LH)</f>
        <v>0</v>
      </c>
      <c r="MM42" s="130" t="e">
        <f>SUMIF(SUMMARY!B:B, B39, SUMMARY!#REF!)</f>
        <v>#REF!</v>
      </c>
    </row>
    <row r="43" spans="1:351" ht="15.5">
      <c r="A43" s="111"/>
      <c r="B43" s="120" t="s">
        <v>65</v>
      </c>
      <c r="C43" s="120"/>
      <c r="D43" s="110" t="str">
        <f>IFERROR(INDEX(SUMMARY!D:D, MATCH(B43, SUMMARY!B:B, 0)), "")</f>
        <v/>
      </c>
      <c r="E43" s="111" t="str">
        <f>SUMMARY!E43</f>
        <v>NOP TM 02/09/2025</v>
      </c>
      <c r="F43" s="126" t="str">
        <f>IFERROR(INDEX(SUMMARY!F:F, MATCH(B43, SUMMARY!B:B, 0)), "")</f>
        <v/>
      </c>
      <c r="G43" s="111" t="str">
        <f>IFERROR(INDEX(SUMMARY!G:G, MATCH(B43, SUMMARY!B:B, 0)), "")</f>
        <v/>
      </c>
      <c r="H43" s="111" t="str">
        <f>SUMMARY!H43</f>
        <v>113101</v>
      </c>
      <c r="I43" s="111" t="str">
        <f>IFERROR(INDEX(SUMMARY!I:I, MATCH(B43, SUMMARY!B:B, 0)), "")</f>
        <v/>
      </c>
      <c r="J43" s="129">
        <f>SUMIF(SUMMARY!B:B, B43, SUMMARY!J:J)</f>
        <v>0</v>
      </c>
      <c r="K43" s="111" t="str">
        <f>SUMMARY!K43</f>
        <v>Tiền doanh thu ngày 02/09/2025 chi nhánh BÀ RỊA</v>
      </c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0"/>
      <c r="AG43" s="111"/>
      <c r="AH43" s="111"/>
      <c r="AI43" s="110"/>
      <c r="AJ43" s="111"/>
      <c r="AK43" s="111"/>
      <c r="AL43" s="111"/>
      <c r="AM43" s="111"/>
      <c r="AN43" s="111"/>
      <c r="AO43" s="129">
        <f>SUMIF(SUMMARY!B:B, B40, SUMMARY!AO:AO)</f>
        <v>0</v>
      </c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0"/>
      <c r="BL43" s="111"/>
      <c r="BM43" s="111"/>
      <c r="BN43" s="110"/>
      <c r="BO43" s="111"/>
      <c r="BP43" s="111"/>
      <c r="BQ43" s="111"/>
      <c r="BR43" s="111"/>
      <c r="BS43" s="111"/>
      <c r="BT43" s="129">
        <f>SUMIF(SUMMARY!B:B, B40, SUMMARY!BT:BT)</f>
        <v>0</v>
      </c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0"/>
      <c r="CQ43" s="111"/>
      <c r="CY43" s="130">
        <f>SUMIF(SUMMARY!B:B, B40, SUMMARY!CY:CY)</f>
        <v>0</v>
      </c>
      <c r="ED43" s="130">
        <f>SUMIF(SUMMARY!B:B, B40, SUMMARY!ED:ED)</f>
        <v>0</v>
      </c>
      <c r="FI43" s="130">
        <f>SUMIF(SUMMARY!B:B, B40, SUMMARY!FI:FI)</f>
        <v>0</v>
      </c>
      <c r="GN43" s="130">
        <f>SUMIF(SUMMARY!B:B, B40, SUMMARY!GN:GN)</f>
        <v>0</v>
      </c>
      <c r="HS43" s="130">
        <f>SUMIF(SUMMARY!B:B, B40, SUMMARY!HS:HS)</f>
        <v>0</v>
      </c>
      <c r="IX43" s="130">
        <f>SUMIF(SUMMARY!B:B, B40, SUMMARY!IX:IX)</f>
        <v>0</v>
      </c>
      <c r="KC43" s="130">
        <f>SUMIF(SUMMARY!B:B, B40, SUMMARY!KC:KC)</f>
        <v>0</v>
      </c>
      <c r="LH43" s="130">
        <f>SUMIF(SUMMARY!B:B, B40, SUMMARY!LH:LH)</f>
        <v>0</v>
      </c>
      <c r="MM43" s="130" t="e">
        <f>SUMIF(SUMMARY!B:B, B40, SUMMARY!#REF!)</f>
        <v>#REF!</v>
      </c>
    </row>
    <row r="44" spans="1:351" ht="15.5">
      <c r="A44" s="111"/>
      <c r="B44" s="120" t="s">
        <v>67</v>
      </c>
      <c r="C44" s="120"/>
      <c r="D44" s="110" t="str">
        <f>IFERROR(INDEX(SUMMARY!D:D, MATCH(B44, SUMMARY!B:B, 0)), "")</f>
        <v/>
      </c>
      <c r="E44" s="111" t="str">
        <f>SUMMARY!E44</f>
        <v>NOP TM NGAY 02/09</v>
      </c>
      <c r="F44" s="126" t="str">
        <f>IFERROR(INDEX(SUMMARY!F:F, MATCH(B44, SUMMARY!B:B, 0)), "")</f>
        <v/>
      </c>
      <c r="G44" s="111" t="str">
        <f>IFERROR(INDEX(SUMMARY!G:G, MATCH(B44, SUMMARY!B:B, 0)), "")</f>
        <v/>
      </c>
      <c r="H44" s="111" t="str">
        <f>SUMMARY!H44</f>
        <v>113101</v>
      </c>
      <c r="I44" s="111" t="str">
        <f>IFERROR(INDEX(SUMMARY!I:I, MATCH(B44, SUMMARY!B:B, 0)), "")</f>
        <v/>
      </c>
      <c r="J44" s="129">
        <f>SUMIF(SUMMARY!B:B, B44, SUMMARY!J:J)</f>
        <v>0</v>
      </c>
      <c r="K44" s="111" t="str">
        <f>SUMMARY!K44</f>
        <v>Tiền doanh thu ngày 02/09/2025 chi nhánh HOÀNG HOA THÁM</v>
      </c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0"/>
      <c r="AG44" s="111"/>
      <c r="AH44" s="111"/>
      <c r="AI44" s="110"/>
      <c r="AJ44" s="111"/>
      <c r="AK44" s="111"/>
      <c r="AL44" s="111"/>
      <c r="AM44" s="111"/>
      <c r="AN44" s="111"/>
      <c r="AO44" s="129">
        <f>SUMIF(SUMMARY!B:B, B41, SUMMARY!AO:AO)</f>
        <v>0</v>
      </c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0"/>
      <c r="BL44" s="111"/>
      <c r="BM44" s="111"/>
      <c r="BN44" s="110"/>
      <c r="BO44" s="111"/>
      <c r="BP44" s="111"/>
      <c r="BQ44" s="111"/>
      <c r="BR44" s="111"/>
      <c r="BS44" s="111"/>
      <c r="BT44" s="129">
        <f>SUMIF(SUMMARY!B:B, B41, SUMMARY!BT:BT)</f>
        <v>0</v>
      </c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0"/>
      <c r="CQ44" s="111"/>
      <c r="CY44" s="130">
        <f>SUMIF(SUMMARY!B:B, B41, SUMMARY!CY:CY)</f>
        <v>0</v>
      </c>
      <c r="ED44" s="130">
        <f>SUMIF(SUMMARY!B:B, B41, SUMMARY!ED:ED)</f>
        <v>0</v>
      </c>
      <c r="FI44" s="130">
        <f>SUMIF(SUMMARY!B:B, B41, SUMMARY!FI:FI)</f>
        <v>0</v>
      </c>
      <c r="GN44" s="130">
        <f>SUMIF(SUMMARY!B:B, B41, SUMMARY!GN:GN)</f>
        <v>0</v>
      </c>
      <c r="HS44" s="130">
        <f>SUMIF(SUMMARY!B:B, B41, SUMMARY!HS:HS)</f>
        <v>0</v>
      </c>
      <c r="IX44" s="130">
        <f>SUMIF(SUMMARY!B:B, B41, SUMMARY!IX:IX)</f>
        <v>0</v>
      </c>
      <c r="KC44" s="130">
        <f>SUMIF(SUMMARY!B:B, B41, SUMMARY!KC:KC)</f>
        <v>0</v>
      </c>
      <c r="LH44" s="130">
        <f>SUMIF(SUMMARY!B:B, B41, SUMMARY!LH:LH)</f>
        <v>0</v>
      </c>
      <c r="MM44" s="130" t="e">
        <f>SUMIF(SUMMARY!B:B, B41, SUMMARY!#REF!)</f>
        <v>#REF!</v>
      </c>
    </row>
    <row r="45" spans="1:351" ht="15.5">
      <c r="A45" s="111"/>
      <c r="B45" s="120" t="s">
        <v>69</v>
      </c>
      <c r="C45" s="120"/>
      <c r="D45" s="110" t="str">
        <f>IFERROR(INDEX(SUMMARY!D:D, MATCH(B45, SUMMARY!B:B, 0)), "")</f>
        <v/>
      </c>
      <c r="E45" s="111" t="str">
        <f>SUMMARY!E45</f>
        <v>NOP TM TK NGAY 02.09</v>
      </c>
      <c r="F45" s="126" t="str">
        <f>IFERROR(INDEX(SUMMARY!F:F, MATCH(B45, SUMMARY!B:B, 0)), "")</f>
        <v/>
      </c>
      <c r="G45" s="111" t="str">
        <f>IFERROR(INDEX(SUMMARY!G:G, MATCH(B45, SUMMARY!B:B, 0)), "")</f>
        <v/>
      </c>
      <c r="H45" s="111" t="str">
        <f>SUMMARY!H45</f>
        <v>113101</v>
      </c>
      <c r="I45" s="111" t="str">
        <f>IFERROR(INDEX(SUMMARY!I:I, MATCH(B45, SUMMARY!B:B, 0)), "")</f>
        <v/>
      </c>
      <c r="J45" s="129">
        <f>SUMIF(SUMMARY!B:B, B45, SUMMARY!J:J)</f>
        <v>0</v>
      </c>
      <c r="K45" s="111" t="str">
        <f>SUMMARY!K45</f>
        <v>Tiền doanh thu ngày 02/09/2025 chi nhánh TRƯƠNG ĐỊNH</v>
      </c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0"/>
      <c r="AG45" s="111"/>
      <c r="AH45" s="111"/>
      <c r="AI45" s="110"/>
      <c r="AJ45" s="111"/>
      <c r="AK45" s="111"/>
      <c r="AL45" s="111"/>
      <c r="AM45" s="111"/>
      <c r="AN45" s="111"/>
      <c r="AO45" s="129">
        <f>SUMIF(SUMMARY!B:B, B42, SUMMARY!AO:AO)</f>
        <v>0</v>
      </c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0"/>
      <c r="BL45" s="111"/>
      <c r="BM45" s="111"/>
      <c r="BN45" s="110"/>
      <c r="BO45" s="111"/>
      <c r="BP45" s="111"/>
      <c r="BQ45" s="111"/>
      <c r="BR45" s="111"/>
      <c r="BS45" s="111"/>
      <c r="BT45" s="129">
        <f>SUMIF(SUMMARY!B:B, B42, SUMMARY!BT:BT)</f>
        <v>0</v>
      </c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0"/>
      <c r="CQ45" s="111"/>
      <c r="CY45" s="130">
        <f>SUMIF(SUMMARY!B:B, B42, SUMMARY!CY:CY)</f>
        <v>0</v>
      </c>
      <c r="ED45" s="130">
        <f>SUMIF(SUMMARY!B:B, B42, SUMMARY!ED:ED)</f>
        <v>0</v>
      </c>
      <c r="FI45" s="130">
        <f>SUMIF(SUMMARY!B:B, B42, SUMMARY!FI:FI)</f>
        <v>0</v>
      </c>
      <c r="GN45" s="130">
        <f>SUMIF(SUMMARY!B:B, B42, SUMMARY!GN:GN)</f>
        <v>0</v>
      </c>
      <c r="HS45" s="130">
        <f>SUMIF(SUMMARY!B:B, B42, SUMMARY!HS:HS)</f>
        <v>0</v>
      </c>
      <c r="IX45" s="130">
        <f>SUMIF(SUMMARY!B:B, B42, SUMMARY!IX:IX)</f>
        <v>0</v>
      </c>
      <c r="KC45" s="130">
        <f>SUMIF(SUMMARY!B:B, B42, SUMMARY!KC:KC)</f>
        <v>0</v>
      </c>
      <c r="LH45" s="130">
        <f>SUMIF(SUMMARY!B:B, B42, SUMMARY!LH:LH)</f>
        <v>0</v>
      </c>
      <c r="MM45" s="130" t="e">
        <f>SUMIF(SUMMARY!B:B, B42, SUMMARY!#REF!)</f>
        <v>#REF!</v>
      </c>
    </row>
    <row r="46" spans="1:351" ht="15.5">
      <c r="A46" s="111"/>
      <c r="B46" s="120" t="s">
        <v>71</v>
      </c>
      <c r="C46" s="120"/>
      <c r="D46" s="110" t="str">
        <f>IFERROR(INDEX(SUMMARY!D:D, MATCH(B46, SUMMARY!B:B, 0)), "")</f>
        <v/>
      </c>
      <c r="E46" s="111" t="str">
        <f>SUMMARY!E46</f>
        <v>NGUYEN THI GIANG NOP TM NGAY 02/09/2025</v>
      </c>
      <c r="F46" s="126" t="str">
        <f>IFERROR(INDEX(SUMMARY!F:F, MATCH(B46, SUMMARY!B:B, 0)), "")</f>
        <v/>
      </c>
      <c r="G46" s="111" t="str">
        <f>IFERROR(INDEX(SUMMARY!G:G, MATCH(B46, SUMMARY!B:B, 0)), "")</f>
        <v/>
      </c>
      <c r="H46" s="111" t="str">
        <f>SUMMARY!H46</f>
        <v>113101</v>
      </c>
      <c r="I46" s="111" t="str">
        <f>IFERROR(INDEX(SUMMARY!I:I, MATCH(B46, SUMMARY!B:B, 0)), "")</f>
        <v/>
      </c>
      <c r="J46" s="129">
        <f>SUMIF(SUMMARY!B:B, B46, SUMMARY!J:J)</f>
        <v>0</v>
      </c>
      <c r="K46" s="111" t="str">
        <f>SUMMARY!K46</f>
        <v>Tiền doanh thu ngày 02/09/2025 chi nhánh TÔN ĐỨC THẮNG</v>
      </c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0"/>
      <c r="AG46" s="111"/>
      <c r="AH46" s="111"/>
      <c r="AI46" s="110"/>
      <c r="AJ46" s="111"/>
      <c r="AK46" s="111"/>
      <c r="AL46" s="111"/>
      <c r="AM46" s="111"/>
      <c r="AN46" s="111"/>
      <c r="AO46" s="129">
        <f>SUMIF(SUMMARY!B:B, B43, SUMMARY!AO:AO)</f>
        <v>0</v>
      </c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0"/>
      <c r="BL46" s="111"/>
      <c r="BM46" s="111"/>
      <c r="BN46" s="110"/>
      <c r="BO46" s="111"/>
      <c r="BP46" s="111"/>
      <c r="BQ46" s="111"/>
      <c r="BR46" s="111"/>
      <c r="BS46" s="111"/>
      <c r="BT46" s="129">
        <f>SUMIF(SUMMARY!B:B, B43, SUMMARY!BT:BT)</f>
        <v>0</v>
      </c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0"/>
      <c r="CQ46" s="111"/>
      <c r="CY46" s="130">
        <f>SUMIF(SUMMARY!B:B, B43, SUMMARY!CY:CY)</f>
        <v>0</v>
      </c>
      <c r="ED46" s="130">
        <f>SUMIF(SUMMARY!B:B, B43, SUMMARY!ED:ED)</f>
        <v>0</v>
      </c>
      <c r="FI46" s="130">
        <f>SUMIF(SUMMARY!B:B, B43, SUMMARY!FI:FI)</f>
        <v>0</v>
      </c>
      <c r="GN46" s="130">
        <f>SUMIF(SUMMARY!B:B, B43, SUMMARY!GN:GN)</f>
        <v>0</v>
      </c>
      <c r="HS46" s="130">
        <f>SUMIF(SUMMARY!B:B, B43, SUMMARY!HS:HS)</f>
        <v>0</v>
      </c>
      <c r="IX46" s="130">
        <f>SUMIF(SUMMARY!B:B, B43, SUMMARY!IX:IX)</f>
        <v>0</v>
      </c>
      <c r="KC46" s="130">
        <f>SUMIF(SUMMARY!B:B, B43, SUMMARY!KC:KC)</f>
        <v>0</v>
      </c>
      <c r="LH46" s="130">
        <f>SUMIF(SUMMARY!B:B, B43, SUMMARY!LH:LH)</f>
        <v>0</v>
      </c>
      <c r="MM46" s="130" t="e">
        <f>SUMIF(SUMMARY!B:B, B43, SUMMARY!#REF!)</f>
        <v>#REF!</v>
      </c>
    </row>
    <row r="47" spans="1:351" ht="15.5">
      <c r="A47" s="111"/>
      <c r="B47" s="120" t="s">
        <v>73</v>
      </c>
      <c r="C47" s="120"/>
      <c r="D47" s="110" t="str">
        <f>IFERROR(INDEX(SUMMARY!D:D, MATCH(B47, SUMMARY!B:B, 0)), "")</f>
        <v/>
      </c>
      <c r="E47" s="111" t="str">
        <f>SUMMARY!E47</f>
        <v>NOP TM 02.09</v>
      </c>
      <c r="F47" s="126" t="str">
        <f>IFERROR(INDEX(SUMMARY!F:F, MATCH(B47, SUMMARY!B:B, 0)), "")</f>
        <v/>
      </c>
      <c r="G47" s="111" t="str">
        <f>IFERROR(INDEX(SUMMARY!G:G, MATCH(B47, SUMMARY!B:B, 0)), "")</f>
        <v/>
      </c>
      <c r="H47" s="111" t="str">
        <f>SUMMARY!H47</f>
        <v>113101</v>
      </c>
      <c r="I47" s="111" t="str">
        <f>IFERROR(INDEX(SUMMARY!I:I, MATCH(B47, SUMMARY!B:B, 0)), "")</f>
        <v/>
      </c>
      <c r="J47" s="129">
        <f>SUMIF(SUMMARY!B:B, B47, SUMMARY!J:J)</f>
        <v>0</v>
      </c>
      <c r="K47" s="111" t="str">
        <f>SUMMARY!K47</f>
        <v>Tiền doanh thu ngày 02/09/2025 chi nhánh THANH NHÀN</v>
      </c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0"/>
      <c r="AG47" s="111"/>
      <c r="AH47" s="111"/>
      <c r="AI47" s="110"/>
      <c r="AJ47" s="111"/>
      <c r="AK47" s="111"/>
      <c r="AL47" s="111"/>
      <c r="AM47" s="111"/>
      <c r="AN47" s="111"/>
      <c r="AO47" s="129">
        <f>SUMIF(SUMMARY!B:B, B44, SUMMARY!AO:AO)</f>
        <v>0</v>
      </c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0"/>
      <c r="BL47" s="111"/>
      <c r="BM47" s="111"/>
      <c r="BN47" s="110"/>
      <c r="BO47" s="111"/>
      <c r="BP47" s="111"/>
      <c r="BQ47" s="111"/>
      <c r="BR47" s="111"/>
      <c r="BS47" s="111"/>
      <c r="BT47" s="129">
        <f>SUMIF(SUMMARY!B:B, B44, SUMMARY!BT:BT)</f>
        <v>0</v>
      </c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0"/>
      <c r="CQ47" s="111"/>
      <c r="CY47" s="130">
        <f>SUMIF(SUMMARY!B:B, B44, SUMMARY!CY:CY)</f>
        <v>0</v>
      </c>
      <c r="ED47" s="130">
        <f>SUMIF(SUMMARY!B:B, B44, SUMMARY!ED:ED)</f>
        <v>0</v>
      </c>
      <c r="FI47" s="130">
        <f>SUMIF(SUMMARY!B:B, B44, SUMMARY!FI:FI)</f>
        <v>0</v>
      </c>
      <c r="GN47" s="130">
        <f>SUMIF(SUMMARY!B:B, B44, SUMMARY!GN:GN)</f>
        <v>0</v>
      </c>
      <c r="HS47" s="130">
        <f>SUMIF(SUMMARY!B:B, B44, SUMMARY!HS:HS)</f>
        <v>0</v>
      </c>
      <c r="IX47" s="130">
        <f>SUMIF(SUMMARY!B:B, B44, SUMMARY!IX:IX)</f>
        <v>0</v>
      </c>
      <c r="KC47" s="130">
        <f>SUMIF(SUMMARY!B:B, B44, SUMMARY!KC:KC)</f>
        <v>0</v>
      </c>
      <c r="LH47" s="130">
        <f>SUMIF(SUMMARY!B:B, B44, SUMMARY!LH:LH)</f>
        <v>0</v>
      </c>
      <c r="MM47" s="130" t="e">
        <f>SUMIF(SUMMARY!B:B, B44, SUMMARY!#REF!)</f>
        <v>#REF!</v>
      </c>
    </row>
    <row r="48" spans="1:351" ht="15.5">
      <c r="A48" s="111"/>
      <c r="B48" s="118" t="s">
        <v>75</v>
      </c>
      <c r="C48" s="118"/>
      <c r="D48" s="110" t="str">
        <f>IFERROR(INDEX(SUMMARY!D:D, MATCH(B48, SUMMARY!B:B, 0)), "")</f>
        <v/>
      </c>
      <c r="E48" s="111" t="str">
        <f>SUMMARY!E48</f>
        <v>NOP TM NGAY 02/09</v>
      </c>
      <c r="F48" s="126" t="str">
        <f>IFERROR(INDEX(SUMMARY!F:F, MATCH(B48, SUMMARY!B:B, 0)), "")</f>
        <v/>
      </c>
      <c r="G48" s="111" t="str">
        <f>IFERROR(INDEX(SUMMARY!G:G, MATCH(B48, SUMMARY!B:B, 0)), "")</f>
        <v/>
      </c>
      <c r="H48" s="111" t="str">
        <f>SUMMARY!H48</f>
        <v>113101</v>
      </c>
      <c r="I48" s="111" t="str">
        <f>IFERROR(INDEX(SUMMARY!I:I, MATCH(B48, SUMMARY!B:B, 0)), "")</f>
        <v/>
      </c>
      <c r="J48" s="129">
        <f>SUMIF(SUMMARY!B:B, B48, SUMMARY!J:J)</f>
        <v>0</v>
      </c>
      <c r="K48" s="111" t="str">
        <f>SUMMARY!K48</f>
        <v>Tiền doanh thu ngày 02/09/2025 chi nhánh ĐỘI CẤN</v>
      </c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0"/>
      <c r="AG48" s="111"/>
      <c r="AH48" s="111"/>
      <c r="AI48" s="110"/>
      <c r="AJ48" s="111"/>
      <c r="AK48" s="111"/>
      <c r="AL48" s="111"/>
      <c r="AM48" s="111"/>
      <c r="AN48" s="111"/>
      <c r="AO48" s="129">
        <f>SUMIF(SUMMARY!B:B, B45, SUMMARY!AO:AO)</f>
        <v>0</v>
      </c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0"/>
      <c r="BL48" s="111"/>
      <c r="BM48" s="111"/>
      <c r="BN48" s="110"/>
      <c r="BO48" s="111"/>
      <c r="BP48" s="111"/>
      <c r="BQ48" s="111"/>
      <c r="BR48" s="111"/>
      <c r="BS48" s="111"/>
      <c r="BT48" s="129">
        <f>SUMIF(SUMMARY!B:B, B45, SUMMARY!BT:BT)</f>
        <v>0</v>
      </c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  <c r="CM48" s="111"/>
      <c r="CN48" s="111"/>
      <c r="CO48" s="111"/>
      <c r="CP48" s="110"/>
      <c r="CQ48" s="111"/>
      <c r="CY48" s="130">
        <f>SUMIF(SUMMARY!B:B, B45, SUMMARY!CY:CY)</f>
        <v>0</v>
      </c>
      <c r="ED48" s="130">
        <f>SUMIF(SUMMARY!B:B, B45, SUMMARY!ED:ED)</f>
        <v>0</v>
      </c>
      <c r="FI48" s="130">
        <f>SUMIF(SUMMARY!B:B, B45, SUMMARY!FI:FI)</f>
        <v>0</v>
      </c>
      <c r="GN48" s="130">
        <f>SUMIF(SUMMARY!B:B, B45, SUMMARY!GN:GN)</f>
        <v>0</v>
      </c>
      <c r="HS48" s="130">
        <f>SUMIF(SUMMARY!B:B, B45, SUMMARY!HS:HS)</f>
        <v>0</v>
      </c>
      <c r="IX48" s="130">
        <f>SUMIF(SUMMARY!B:B, B45, SUMMARY!IX:IX)</f>
        <v>0</v>
      </c>
      <c r="KC48" s="130">
        <f>SUMIF(SUMMARY!B:B, B45, SUMMARY!KC:KC)</f>
        <v>0</v>
      </c>
      <c r="LH48" s="130">
        <f>SUMIF(SUMMARY!B:B, B45, SUMMARY!LH:LH)</f>
        <v>0</v>
      </c>
      <c r="MM48" s="130" t="e">
        <f>SUMIF(SUMMARY!B:B, B45, SUMMARY!#REF!)</f>
        <v>#REF!</v>
      </c>
    </row>
    <row r="49" spans="1:351" ht="15.5">
      <c r="A49" s="111"/>
      <c r="B49" s="120" t="s">
        <v>77</v>
      </c>
      <c r="C49" s="120"/>
      <c r="D49" s="110" t="str">
        <f>IFERROR(INDEX(SUMMARY!D:D, MATCH(B49, SUMMARY!B:B, 0)), "")</f>
        <v/>
      </c>
      <c r="E49" s="111" t="str">
        <f>SUMMARY!E49</f>
        <v>NOP TM 2.9</v>
      </c>
      <c r="F49" s="126" t="str">
        <f>IFERROR(INDEX(SUMMARY!F:F, MATCH(B49, SUMMARY!B:B, 0)), "")</f>
        <v/>
      </c>
      <c r="G49" s="111" t="str">
        <f>IFERROR(INDEX(SUMMARY!G:G, MATCH(B49, SUMMARY!B:B, 0)), "")</f>
        <v/>
      </c>
      <c r="H49" s="111" t="str">
        <f>SUMMARY!H49</f>
        <v>113101</v>
      </c>
      <c r="I49" s="111" t="str">
        <f>IFERROR(INDEX(SUMMARY!I:I, MATCH(B49, SUMMARY!B:B, 0)), "")</f>
        <v/>
      </c>
      <c r="J49" s="129">
        <f>SUMIF(SUMMARY!B:B, B49, SUMMARY!J:J)</f>
        <v>0</v>
      </c>
      <c r="K49" s="111" t="str">
        <f>SUMMARY!K49</f>
        <v>Tiền doanh thu ngày 02/09/2025 chi nhánh ĐƯỜNG LÁNG</v>
      </c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0"/>
      <c r="AG49" s="111"/>
      <c r="AH49" s="111"/>
      <c r="AI49" s="110"/>
      <c r="AJ49" s="111"/>
      <c r="AK49" s="111"/>
      <c r="AL49" s="111"/>
      <c r="AM49" s="111"/>
      <c r="AN49" s="111"/>
      <c r="AO49" s="129">
        <f>SUMIF(SUMMARY!B:B, B46, SUMMARY!AO:AO)</f>
        <v>0</v>
      </c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0"/>
      <c r="BL49" s="111"/>
      <c r="BM49" s="111"/>
      <c r="BN49" s="110"/>
      <c r="BO49" s="111"/>
      <c r="BP49" s="111"/>
      <c r="BQ49" s="111"/>
      <c r="BR49" s="111"/>
      <c r="BS49" s="111"/>
      <c r="BT49" s="129">
        <f>SUMIF(SUMMARY!B:B, B46, SUMMARY!BT:BT)</f>
        <v>0</v>
      </c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0"/>
      <c r="CQ49" s="111"/>
      <c r="CY49" s="130">
        <f>SUMIF(SUMMARY!B:B, B46, SUMMARY!CY:CY)</f>
        <v>0</v>
      </c>
      <c r="ED49" s="130">
        <f>SUMIF(SUMMARY!B:B, B46, SUMMARY!ED:ED)</f>
        <v>0</v>
      </c>
      <c r="FI49" s="130">
        <f>SUMIF(SUMMARY!B:B, B46, SUMMARY!FI:FI)</f>
        <v>0</v>
      </c>
      <c r="GN49" s="130">
        <f>SUMIF(SUMMARY!B:B, B46, SUMMARY!GN:GN)</f>
        <v>0</v>
      </c>
      <c r="HS49" s="130">
        <f>SUMIF(SUMMARY!B:B, B46, SUMMARY!HS:HS)</f>
        <v>0</v>
      </c>
      <c r="IX49" s="130">
        <f>SUMIF(SUMMARY!B:B, B46, SUMMARY!IX:IX)</f>
        <v>0</v>
      </c>
      <c r="KC49" s="130">
        <f>SUMIF(SUMMARY!B:B, B46, SUMMARY!KC:KC)</f>
        <v>0</v>
      </c>
      <c r="LH49" s="130">
        <f>SUMIF(SUMMARY!B:B, B46, SUMMARY!LH:LH)</f>
        <v>0</v>
      </c>
      <c r="MM49" s="130" t="e">
        <f>SUMIF(SUMMARY!B:B, B46, SUMMARY!#REF!)</f>
        <v>#REF!</v>
      </c>
    </row>
    <row r="50" spans="1:351" ht="15.5">
      <c r="A50" s="111"/>
      <c r="B50" s="120" t="s">
        <v>78</v>
      </c>
      <c r="C50" s="120"/>
      <c r="D50" s="110" t="str">
        <f>IFERROR(INDEX(SUMMARY!D:D, MATCH(B50, SUMMARY!B:B, 0)), "")</f>
        <v/>
      </c>
      <c r="E50" s="111" t="str">
        <f>SUMMARY!E50</f>
        <v>NOP TM TK NGAY 02/9/2025</v>
      </c>
      <c r="F50" s="126" t="str">
        <f>IFERROR(INDEX(SUMMARY!F:F, MATCH(B50, SUMMARY!B:B, 0)), "")</f>
        <v/>
      </c>
      <c r="G50" s="111" t="str">
        <f>IFERROR(INDEX(SUMMARY!G:G, MATCH(B50, SUMMARY!B:B, 0)), "")</f>
        <v/>
      </c>
      <c r="H50" s="111" t="str">
        <f>SUMMARY!H50</f>
        <v>113101</v>
      </c>
      <c r="I50" s="111" t="str">
        <f>IFERROR(INDEX(SUMMARY!I:I, MATCH(B50, SUMMARY!B:B, 0)), "")</f>
        <v/>
      </c>
      <c r="J50" s="129">
        <f>SUMIF(SUMMARY!B:B, B50, SUMMARY!J:J)</f>
        <v>0</v>
      </c>
      <c r="K50" s="111" t="str">
        <f>SUMMARY!K50</f>
        <v>Tiền doanh thu ngày 02/09/2025 chi nhánh LÊ DUẪN</v>
      </c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0"/>
      <c r="AG50" s="111"/>
      <c r="AH50" s="111"/>
      <c r="AI50" s="110"/>
      <c r="AJ50" s="111"/>
      <c r="AK50" s="111"/>
      <c r="AL50" s="111"/>
      <c r="AM50" s="111"/>
      <c r="AN50" s="111"/>
      <c r="AO50" s="129">
        <f>SUMIF(SUMMARY!B:B, B47, SUMMARY!AO:AO)</f>
        <v>0</v>
      </c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0"/>
      <c r="BL50" s="111"/>
      <c r="BM50" s="111"/>
      <c r="BN50" s="110"/>
      <c r="BO50" s="111"/>
      <c r="BP50" s="111"/>
      <c r="BQ50" s="111"/>
      <c r="BR50" s="111"/>
      <c r="BS50" s="111"/>
      <c r="BT50" s="129">
        <f>SUMIF(SUMMARY!B:B, B47, SUMMARY!BT:BT)</f>
        <v>0</v>
      </c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0"/>
      <c r="CQ50" s="111"/>
      <c r="CY50" s="130">
        <f>SUMIF(SUMMARY!B:B, B47, SUMMARY!CY:CY)</f>
        <v>0</v>
      </c>
      <c r="ED50" s="130">
        <f>SUMIF(SUMMARY!B:B, B47, SUMMARY!ED:ED)</f>
        <v>0</v>
      </c>
      <c r="FI50" s="130">
        <f>SUMIF(SUMMARY!B:B, B47, SUMMARY!FI:FI)</f>
        <v>0</v>
      </c>
      <c r="GN50" s="130">
        <f>SUMIF(SUMMARY!B:B, B47, SUMMARY!GN:GN)</f>
        <v>0</v>
      </c>
      <c r="HS50" s="130">
        <f>SUMIF(SUMMARY!B:B, B47, SUMMARY!HS:HS)</f>
        <v>0</v>
      </c>
      <c r="IX50" s="130">
        <f>SUMIF(SUMMARY!B:B, B47, SUMMARY!IX:IX)</f>
        <v>0</v>
      </c>
      <c r="KC50" s="130">
        <f>SUMIF(SUMMARY!B:B, B47, SUMMARY!KC:KC)</f>
        <v>0</v>
      </c>
      <c r="LH50" s="130">
        <f>SUMIF(SUMMARY!B:B, B47, SUMMARY!LH:LH)</f>
        <v>0</v>
      </c>
      <c r="MM50" s="130" t="e">
        <f>SUMIF(SUMMARY!B:B, B47, SUMMARY!#REF!)</f>
        <v>#REF!</v>
      </c>
    </row>
    <row r="51" spans="1:351" ht="15.5">
      <c r="A51" s="111"/>
      <c r="B51" s="120" t="s">
        <v>79</v>
      </c>
      <c r="C51" s="120"/>
      <c r="D51" s="110" t="str">
        <f>IFERROR(INDEX(SUMMARY!D:D, MATCH(B51, SUMMARY!B:B, 0)), "")</f>
        <v/>
      </c>
      <c r="E51" s="111" t="str">
        <f>SUMMARY!E51</f>
        <v>NOP TM NGAY 2/9</v>
      </c>
      <c r="F51" s="126" t="str">
        <f>IFERROR(INDEX(SUMMARY!F:F, MATCH(B51, SUMMARY!B:B, 0)), "")</f>
        <v/>
      </c>
      <c r="G51" s="111" t="str">
        <f>IFERROR(INDEX(SUMMARY!G:G, MATCH(B51, SUMMARY!B:B, 0)), "")</f>
        <v/>
      </c>
      <c r="H51" s="111" t="str">
        <f>SUMMARY!H51</f>
        <v>113101</v>
      </c>
      <c r="I51" s="111" t="str">
        <f>IFERROR(INDEX(SUMMARY!I:I, MATCH(B51, SUMMARY!B:B, 0)), "")</f>
        <v/>
      </c>
      <c r="J51" s="129">
        <f>SUMIF(SUMMARY!B:B, B51, SUMMARY!J:J)</f>
        <v>0</v>
      </c>
      <c r="K51" s="111" t="str">
        <f>SUMMARY!K51</f>
        <v>Tiền doanh thu ngày 02/09/2025 chi nhánh HOÀNG DIỆU</v>
      </c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0"/>
      <c r="AG51" s="111"/>
      <c r="AH51" s="111"/>
      <c r="AI51" s="110"/>
      <c r="AJ51" s="111"/>
      <c r="AK51" s="111"/>
      <c r="AL51" s="111"/>
      <c r="AM51" s="111"/>
      <c r="AN51" s="111"/>
      <c r="AO51" s="129">
        <f>SUMIF(SUMMARY!B:B, B48, SUMMARY!AO:AO)</f>
        <v>0</v>
      </c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0"/>
      <c r="BL51" s="111"/>
      <c r="BM51" s="111"/>
      <c r="BN51" s="110"/>
      <c r="BO51" s="111"/>
      <c r="BP51" s="111"/>
      <c r="BQ51" s="111"/>
      <c r="BR51" s="111"/>
      <c r="BS51" s="111"/>
      <c r="BT51" s="129">
        <f>SUMIF(SUMMARY!B:B, B48, SUMMARY!BT:BT)</f>
        <v>0</v>
      </c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0"/>
      <c r="CQ51" s="111"/>
      <c r="CY51" s="130">
        <f>SUMIF(SUMMARY!B:B, B48, SUMMARY!CY:CY)</f>
        <v>0</v>
      </c>
      <c r="ED51" s="130">
        <f>SUMIF(SUMMARY!B:B, B48, SUMMARY!ED:ED)</f>
        <v>0</v>
      </c>
      <c r="FI51" s="130">
        <f>SUMIF(SUMMARY!B:B, B48, SUMMARY!FI:FI)</f>
        <v>0</v>
      </c>
      <c r="GN51" s="130">
        <f>SUMIF(SUMMARY!B:B, B48, SUMMARY!GN:GN)</f>
        <v>0</v>
      </c>
      <c r="HS51" s="130">
        <f>SUMIF(SUMMARY!B:B, B48, SUMMARY!HS:HS)</f>
        <v>0</v>
      </c>
      <c r="IX51" s="130">
        <f>SUMIF(SUMMARY!B:B, B48, SUMMARY!IX:IX)</f>
        <v>0</v>
      </c>
      <c r="KC51" s="130">
        <f>SUMIF(SUMMARY!B:B, B48, SUMMARY!KC:KC)</f>
        <v>0</v>
      </c>
      <c r="LH51" s="130">
        <f>SUMIF(SUMMARY!B:B, B48, SUMMARY!LH:LH)</f>
        <v>0</v>
      </c>
      <c r="MM51" s="130" t="e">
        <f>SUMIF(SUMMARY!B:B, B48, SUMMARY!#REF!)</f>
        <v>#REF!</v>
      </c>
    </row>
    <row r="52" spans="1:351" ht="15.5">
      <c r="A52" s="111"/>
      <c r="B52" s="120" t="s">
        <v>81</v>
      </c>
      <c r="C52" s="120"/>
      <c r="D52" s="110" t="str">
        <f>IFERROR(INDEX(SUMMARY!D:D, MATCH(B52, SUMMARY!B:B, 0)), "")</f>
        <v/>
      </c>
      <c r="E52" s="111" t="str">
        <f>SUMMARY!E52</f>
        <v>NOP TIEN MAT NGAY 2.9</v>
      </c>
      <c r="F52" s="126" t="str">
        <f>IFERROR(INDEX(SUMMARY!F:F, MATCH(B52, SUMMARY!B:B, 0)), "")</f>
        <v/>
      </c>
      <c r="G52" s="111" t="str">
        <f>IFERROR(INDEX(SUMMARY!G:G, MATCH(B52, SUMMARY!B:B, 0)), "")</f>
        <v/>
      </c>
      <c r="H52" s="111" t="str">
        <f>SUMMARY!H52</f>
        <v>113101</v>
      </c>
      <c r="I52" s="111" t="str">
        <f>IFERROR(INDEX(SUMMARY!I:I, MATCH(B52, SUMMARY!B:B, 0)), "")</f>
        <v/>
      </c>
      <c r="J52" s="129">
        <f>SUMIF(SUMMARY!B:B, B52, SUMMARY!J:J)</f>
        <v>0</v>
      </c>
      <c r="K52" s="111" t="str">
        <f>SUMMARY!K52</f>
        <v>Tiền doanh thu ngày 02/09/2025 chi nhánh TP QUẢNG NGÃI</v>
      </c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0"/>
      <c r="AG52" s="111"/>
      <c r="AH52" s="111"/>
      <c r="AI52" s="110"/>
      <c r="AJ52" s="111"/>
      <c r="AK52" s="111"/>
      <c r="AL52" s="111"/>
      <c r="AM52" s="111"/>
      <c r="AN52" s="111"/>
      <c r="AO52" s="129">
        <f>SUMIF(SUMMARY!B:B, B49, SUMMARY!AO:AO)</f>
        <v>0</v>
      </c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0"/>
      <c r="BL52" s="111"/>
      <c r="BM52" s="111"/>
      <c r="BN52" s="110"/>
      <c r="BO52" s="111"/>
      <c r="BP52" s="111"/>
      <c r="BQ52" s="111"/>
      <c r="BR52" s="111"/>
      <c r="BS52" s="111"/>
      <c r="BT52" s="129">
        <f>SUMIF(SUMMARY!B:B, B49, SUMMARY!BT:BT)</f>
        <v>0</v>
      </c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0"/>
      <c r="CQ52" s="111"/>
      <c r="CY52" s="130">
        <f>SUMIF(SUMMARY!B:B, B49, SUMMARY!CY:CY)</f>
        <v>0</v>
      </c>
      <c r="ED52" s="130">
        <f>SUMIF(SUMMARY!B:B, B49, SUMMARY!ED:ED)</f>
        <v>0</v>
      </c>
      <c r="FI52" s="130">
        <f>SUMIF(SUMMARY!B:B, B49, SUMMARY!FI:FI)</f>
        <v>0</v>
      </c>
      <c r="GN52" s="130">
        <f>SUMIF(SUMMARY!B:B, B49, SUMMARY!GN:GN)</f>
        <v>0</v>
      </c>
      <c r="HS52" s="130">
        <f>SUMIF(SUMMARY!B:B, B49, SUMMARY!HS:HS)</f>
        <v>0</v>
      </c>
      <c r="IX52" s="130">
        <f>SUMIF(SUMMARY!B:B, B49, SUMMARY!IX:IX)</f>
        <v>0</v>
      </c>
      <c r="KC52" s="130">
        <f>SUMIF(SUMMARY!B:B, B49, SUMMARY!KC:KC)</f>
        <v>0</v>
      </c>
      <c r="LH52" s="130">
        <f>SUMIF(SUMMARY!B:B, B49, SUMMARY!LH:LH)</f>
        <v>0</v>
      </c>
      <c r="MM52" s="130" t="e">
        <f>SUMIF(SUMMARY!B:B, B49, SUMMARY!#REF!)</f>
        <v>#REF!</v>
      </c>
    </row>
    <row r="53" spans="1:351" ht="31">
      <c r="A53" s="111"/>
      <c r="B53" s="120" t="s">
        <v>83</v>
      </c>
      <c r="C53" s="120"/>
      <c r="D53" s="110" t="str">
        <f>IFERROR(INDEX(SUMMARY!D:D, MATCH(B53, SUMMARY!B:B, 0)), "")</f>
        <v/>
      </c>
      <c r="E53" s="111" t="str">
        <f>SUMMARY!E53</f>
        <v/>
      </c>
      <c r="F53" s="126" t="str">
        <f>IFERROR(INDEX(SUMMARY!F:F, MATCH(B53, SUMMARY!B:B, 0)), "")</f>
        <v/>
      </c>
      <c r="G53" s="111" t="str">
        <f>IFERROR(INDEX(SUMMARY!G:G, MATCH(B53, SUMMARY!B:B, 0)), "")</f>
        <v/>
      </c>
      <c r="H53" s="111" t="str">
        <f>SUMMARY!H53</f>
        <v>113101</v>
      </c>
      <c r="I53" s="111" t="str">
        <f>IFERROR(INDEX(SUMMARY!I:I, MATCH(B53, SUMMARY!B:B, 0)), "")</f>
        <v/>
      </c>
      <c r="J53" s="129">
        <f>SUMIF(SUMMARY!B:B, B53, SUMMARY!J:J)</f>
        <v>0</v>
      </c>
      <c r="K53" s="111" t="str">
        <f>SUMMARY!K53</f>
        <v/>
      </c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0"/>
      <c r="AG53" s="111"/>
      <c r="AH53" s="111"/>
      <c r="AI53" s="110"/>
      <c r="AJ53" s="111"/>
      <c r="AK53" s="111"/>
      <c r="AL53" s="111"/>
      <c r="AM53" s="111"/>
      <c r="AN53" s="111"/>
      <c r="AO53" s="129">
        <f>SUMIF(SUMMARY!B:B, B50, SUMMARY!AO:AO)</f>
        <v>0</v>
      </c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0"/>
      <c r="BL53" s="111"/>
      <c r="BM53" s="111"/>
      <c r="BN53" s="110"/>
      <c r="BO53" s="111"/>
      <c r="BP53" s="111"/>
      <c r="BQ53" s="111"/>
      <c r="BR53" s="111"/>
      <c r="BS53" s="111"/>
      <c r="BT53" s="129">
        <f>SUMIF(SUMMARY!B:B, B50, SUMMARY!BT:BT)</f>
        <v>0</v>
      </c>
      <c r="BU53" s="111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  <c r="CK53" s="111"/>
      <c r="CL53" s="111"/>
      <c r="CM53" s="111"/>
      <c r="CN53" s="111"/>
      <c r="CO53" s="111"/>
      <c r="CP53" s="110"/>
      <c r="CQ53" s="111"/>
      <c r="CY53" s="130">
        <f>SUMIF(SUMMARY!B:B, B50, SUMMARY!CY:CY)</f>
        <v>0</v>
      </c>
      <c r="ED53" s="130">
        <f>SUMIF(SUMMARY!B:B, B50, SUMMARY!ED:ED)</f>
        <v>0</v>
      </c>
      <c r="FI53" s="130">
        <f>SUMIF(SUMMARY!B:B, B50, SUMMARY!FI:FI)</f>
        <v>0</v>
      </c>
      <c r="GN53" s="130">
        <f>SUMIF(SUMMARY!B:B, B50, SUMMARY!GN:GN)</f>
        <v>0</v>
      </c>
      <c r="HS53" s="130">
        <f>SUMIF(SUMMARY!B:B, B50, SUMMARY!HS:HS)</f>
        <v>0</v>
      </c>
      <c r="IX53" s="130">
        <f>SUMIF(SUMMARY!B:B, B50, SUMMARY!IX:IX)</f>
        <v>0</v>
      </c>
      <c r="KC53" s="130">
        <f>SUMIF(SUMMARY!B:B, B50, SUMMARY!KC:KC)</f>
        <v>0</v>
      </c>
      <c r="LH53" s="130">
        <f>SUMIF(SUMMARY!B:B, B50, SUMMARY!LH:LH)</f>
        <v>0</v>
      </c>
      <c r="MM53" s="130" t="e">
        <f>SUMIF(SUMMARY!B:B, B50, SUMMARY!#REF!)</f>
        <v>#REF!</v>
      </c>
    </row>
    <row r="54" spans="1:351" ht="15.5">
      <c r="A54" s="111"/>
      <c r="B54" s="121" t="s">
        <v>85</v>
      </c>
      <c r="C54" s="121"/>
      <c r="D54" s="110" t="str">
        <f>IFERROR(INDEX(SUMMARY!D:D, MATCH(B54, SUMMARY!B:B, 0)), "")</f>
        <v/>
      </c>
      <c r="E54" s="111" t="str">
        <f>SUMMARY!E54</f>
        <v>TM 02.09.2025</v>
      </c>
      <c r="F54" s="126" t="str">
        <f>IFERROR(INDEX(SUMMARY!F:F, MATCH(B54, SUMMARY!B:B, 0)), "")</f>
        <v/>
      </c>
      <c r="G54" s="111" t="str">
        <f>IFERROR(INDEX(SUMMARY!G:G, MATCH(B54, SUMMARY!B:B, 0)), "")</f>
        <v/>
      </c>
      <c r="H54" s="111" t="str">
        <f>SUMMARY!H54</f>
        <v>113101</v>
      </c>
      <c r="I54" s="111" t="str">
        <f>IFERROR(INDEX(SUMMARY!I:I, MATCH(B54, SUMMARY!B:B, 0)), "")</f>
        <v/>
      </c>
      <c r="J54" s="129">
        <f>SUMIF(SUMMARY!B:B, B54, SUMMARY!J:J)</f>
        <v>0</v>
      </c>
      <c r="K54" s="111" t="str">
        <f>SUMMARY!K54</f>
        <v>Tiền doanh thu ngày 02/09/2025 chi nhánh HÙNG VƯƠNG - HUẾ</v>
      </c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0"/>
      <c r="AG54" s="111"/>
      <c r="AH54" s="111"/>
      <c r="AI54" s="110"/>
      <c r="AJ54" s="111"/>
      <c r="AK54" s="111"/>
      <c r="AL54" s="111"/>
      <c r="AM54" s="111"/>
      <c r="AN54" s="111"/>
      <c r="AO54" s="129">
        <f>SUMIF(SUMMARY!B:B, B51, SUMMARY!AO:AO)</f>
        <v>0</v>
      </c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0"/>
      <c r="BL54" s="111"/>
      <c r="BM54" s="111"/>
      <c r="BN54" s="110"/>
      <c r="BO54" s="111"/>
      <c r="BP54" s="111"/>
      <c r="BQ54" s="111"/>
      <c r="BR54" s="111"/>
      <c r="BS54" s="111"/>
      <c r="BT54" s="129">
        <f>SUMIF(SUMMARY!B:B, B51, SUMMARY!BT:BT)</f>
        <v>0</v>
      </c>
      <c r="BU54" s="111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  <c r="CK54" s="111"/>
      <c r="CL54" s="111"/>
      <c r="CM54" s="111"/>
      <c r="CN54" s="111"/>
      <c r="CO54" s="111"/>
      <c r="CP54" s="110"/>
      <c r="CQ54" s="111"/>
      <c r="CY54" s="130">
        <f>SUMIF(SUMMARY!B:B, B51, SUMMARY!CY:CY)</f>
        <v>0</v>
      </c>
      <c r="ED54" s="130">
        <f>SUMIF(SUMMARY!B:B, B51, SUMMARY!ED:ED)</f>
        <v>0</v>
      </c>
      <c r="FI54" s="130">
        <f>SUMIF(SUMMARY!B:B, B51, SUMMARY!FI:FI)</f>
        <v>0</v>
      </c>
      <c r="GN54" s="130">
        <f>SUMIF(SUMMARY!B:B, B51, SUMMARY!GN:GN)</f>
        <v>0</v>
      </c>
      <c r="HS54" s="130">
        <f>SUMIF(SUMMARY!B:B, B51, SUMMARY!HS:HS)</f>
        <v>0</v>
      </c>
      <c r="IX54" s="130">
        <f>SUMIF(SUMMARY!B:B, B51, SUMMARY!IX:IX)</f>
        <v>0</v>
      </c>
      <c r="KC54" s="130">
        <f>SUMIF(SUMMARY!B:B, B51, SUMMARY!KC:KC)</f>
        <v>0</v>
      </c>
      <c r="LH54" s="130">
        <f>SUMIF(SUMMARY!B:B, B51, SUMMARY!LH:LH)</f>
        <v>0</v>
      </c>
      <c r="MM54" s="130" t="e">
        <f>SUMIF(SUMMARY!B:B, B51, SUMMARY!#REF!)</f>
        <v>#REF!</v>
      </c>
    </row>
    <row r="55" spans="1:351" ht="15.5">
      <c r="A55" s="111"/>
      <c r="B55" s="120" t="s">
        <v>87</v>
      </c>
      <c r="C55" s="120"/>
      <c r="D55" s="110" t="str">
        <f>IFERROR(INDEX(SUMMARY!D:D, MATCH(B55, SUMMARY!B:B, 0)), "")</f>
        <v/>
      </c>
      <c r="E55" s="111" t="str">
        <f>SUMMARY!E55</f>
        <v>TM 02.09.2025</v>
      </c>
      <c r="F55" s="126" t="str">
        <f>IFERROR(INDEX(SUMMARY!F:F, MATCH(B55, SUMMARY!B:B, 0)), "")</f>
        <v/>
      </c>
      <c r="G55" s="111" t="str">
        <f>IFERROR(INDEX(SUMMARY!G:G, MATCH(B55, SUMMARY!B:B, 0)), "")</f>
        <v/>
      </c>
      <c r="H55" s="111" t="str">
        <f>SUMMARY!H55</f>
        <v>113101</v>
      </c>
      <c r="I55" s="111" t="str">
        <f>IFERROR(INDEX(SUMMARY!I:I, MATCH(B55, SUMMARY!B:B, 0)), "")</f>
        <v/>
      </c>
      <c r="J55" s="129">
        <f>SUMIF(SUMMARY!B:B, B55, SUMMARY!J:J)</f>
        <v>0</v>
      </c>
      <c r="K55" s="111" t="str">
        <f>SUMMARY!K55</f>
        <v>Tiền doanh thu ngày 02/09/2025 chi nhánh BÀ TRIỆU- HUẾ</v>
      </c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0"/>
      <c r="AG55" s="111"/>
      <c r="AH55" s="111"/>
      <c r="AI55" s="110"/>
      <c r="AJ55" s="111"/>
      <c r="AK55" s="111"/>
      <c r="AL55" s="111"/>
      <c r="AM55" s="111"/>
      <c r="AN55" s="111"/>
      <c r="AO55" s="129">
        <f>SUMIF(SUMMARY!B:B, B52, SUMMARY!AO:AO)</f>
        <v>0</v>
      </c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0"/>
      <c r="BL55" s="111"/>
      <c r="BM55" s="111"/>
      <c r="BN55" s="110"/>
      <c r="BO55" s="111"/>
      <c r="BP55" s="111"/>
      <c r="BQ55" s="111"/>
      <c r="BR55" s="111"/>
      <c r="BS55" s="111"/>
      <c r="BT55" s="129">
        <f>SUMIF(SUMMARY!B:B, B52, SUMMARY!BT:BT)</f>
        <v>0</v>
      </c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  <c r="CM55" s="111"/>
      <c r="CN55" s="111"/>
      <c r="CO55" s="111"/>
      <c r="CP55" s="110"/>
      <c r="CQ55" s="111"/>
      <c r="CY55" s="130">
        <f>SUMIF(SUMMARY!B:B, B52, SUMMARY!CY:CY)</f>
        <v>0</v>
      </c>
      <c r="ED55" s="130">
        <f>SUMIF(SUMMARY!B:B, B52, SUMMARY!ED:ED)</f>
        <v>0</v>
      </c>
      <c r="FI55" s="130">
        <f>SUMIF(SUMMARY!B:B, B52, SUMMARY!FI:FI)</f>
        <v>0</v>
      </c>
      <c r="GN55" s="130">
        <f>SUMIF(SUMMARY!B:B, B52, SUMMARY!GN:GN)</f>
        <v>0</v>
      </c>
      <c r="HS55" s="130">
        <f>SUMIF(SUMMARY!B:B, B52, SUMMARY!HS:HS)</f>
        <v>0</v>
      </c>
      <c r="IX55" s="130">
        <f>SUMIF(SUMMARY!B:B, B52, SUMMARY!IX:IX)</f>
        <v>0</v>
      </c>
      <c r="KC55" s="130">
        <f>SUMIF(SUMMARY!B:B, B52, SUMMARY!KC:KC)</f>
        <v>0</v>
      </c>
      <c r="LH55" s="130">
        <f>SUMIF(SUMMARY!B:B, B52, SUMMARY!LH:LH)</f>
        <v>0</v>
      </c>
      <c r="MM55" s="130" t="e">
        <f>SUMIF(SUMMARY!B:B, B52, SUMMARY!#REF!)</f>
        <v>#REF!</v>
      </c>
    </row>
    <row r="56" spans="1:351" ht="15.5">
      <c r="A56" s="111"/>
      <c r="B56" s="120" t="s">
        <v>89</v>
      </c>
      <c r="C56" s="120"/>
      <c r="D56" s="110" t="str">
        <f>IFERROR(INDEX(SUMMARY!D:D, MATCH(B56, SUMMARY!B:B, 0)), "")</f>
        <v/>
      </c>
      <c r="E56" s="111" t="str">
        <f>SUMMARY!E56</f>
        <v>TM 02/09</v>
      </c>
      <c r="F56" s="126" t="str">
        <f>IFERROR(INDEX(SUMMARY!F:F, MATCH(B56, SUMMARY!B:B, 0)), "")</f>
        <v/>
      </c>
      <c r="G56" s="111" t="str">
        <f>IFERROR(INDEX(SUMMARY!G:G, MATCH(B56, SUMMARY!B:B, 0)), "")</f>
        <v/>
      </c>
      <c r="H56" s="111" t="str">
        <f>SUMMARY!H56</f>
        <v>113101</v>
      </c>
      <c r="I56" s="111" t="str">
        <f>IFERROR(INDEX(SUMMARY!I:I, MATCH(B56, SUMMARY!B:B, 0)), "")</f>
        <v/>
      </c>
      <c r="J56" s="129">
        <f>SUMIF(SUMMARY!B:B, B56, SUMMARY!J:J)</f>
        <v>0</v>
      </c>
      <c r="K56" s="111" t="str">
        <f>SUMMARY!K56</f>
        <v>Tiền doanh thu ngày 02/09/2025 chi nhánh ĐOÀN THỊ ĐIỂM-HUẾ</v>
      </c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0"/>
      <c r="AG56" s="111"/>
      <c r="AH56" s="111"/>
      <c r="AI56" s="110"/>
      <c r="AJ56" s="111"/>
      <c r="AK56" s="111"/>
      <c r="AL56" s="111"/>
      <c r="AM56" s="111"/>
      <c r="AN56" s="111"/>
      <c r="AO56" s="129">
        <f>SUMIF(SUMMARY!B:B, B53, SUMMARY!AO:AO)</f>
        <v>0</v>
      </c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0"/>
      <c r="BL56" s="111"/>
      <c r="BM56" s="111"/>
      <c r="BN56" s="110"/>
      <c r="BO56" s="111"/>
      <c r="BP56" s="111"/>
      <c r="BQ56" s="111"/>
      <c r="BR56" s="111"/>
      <c r="BS56" s="111"/>
      <c r="BT56" s="129">
        <f>SUMIF(SUMMARY!B:B, B53, SUMMARY!BT:BT)</f>
        <v>0</v>
      </c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  <c r="CM56" s="111"/>
      <c r="CN56" s="111"/>
      <c r="CO56" s="111"/>
      <c r="CP56" s="110"/>
      <c r="CQ56" s="111"/>
      <c r="CY56" s="130">
        <f>SUMIF(SUMMARY!B:B, B53, SUMMARY!CY:CY)</f>
        <v>0</v>
      </c>
      <c r="ED56" s="130">
        <f>SUMIF(SUMMARY!B:B, B53, SUMMARY!ED:ED)</f>
        <v>0</v>
      </c>
      <c r="FI56" s="130">
        <f>SUMIF(SUMMARY!B:B, B53, SUMMARY!FI:FI)</f>
        <v>0</v>
      </c>
      <c r="GN56" s="130">
        <f>SUMIF(SUMMARY!B:B, B53, SUMMARY!GN:GN)</f>
        <v>0</v>
      </c>
      <c r="HS56" s="130">
        <f>SUMIF(SUMMARY!B:B, B53, SUMMARY!HS:HS)</f>
        <v>0</v>
      </c>
      <c r="IX56" s="130">
        <f>SUMIF(SUMMARY!B:B, B53, SUMMARY!IX:IX)</f>
        <v>0</v>
      </c>
      <c r="KC56" s="130">
        <f>SUMIF(SUMMARY!B:B, B53, SUMMARY!KC:KC)</f>
        <v>0</v>
      </c>
      <c r="LH56" s="130">
        <f>SUMIF(SUMMARY!B:B, B53, SUMMARY!LH:LH)</f>
        <v>0</v>
      </c>
      <c r="MM56" s="130" t="e">
        <f>SUMIF(SUMMARY!B:B, B53, SUMMARY!#REF!)</f>
        <v>#REF!</v>
      </c>
    </row>
    <row r="57" spans="1:351" ht="15.5">
      <c r="A57" s="111"/>
      <c r="B57" s="120" t="s">
        <v>91</v>
      </c>
      <c r="C57" s="120"/>
      <c r="D57" s="110" t="str">
        <f>IFERROR(INDEX(SUMMARY!D:D, MATCH(B57, SUMMARY!B:B, 0)), "")</f>
        <v/>
      </c>
      <c r="E57" s="111" t="str">
        <f>SUMMARY!E57</f>
        <v>NOP TM NGAY 02.09.2025</v>
      </c>
      <c r="F57" s="126" t="str">
        <f>IFERROR(INDEX(SUMMARY!F:F, MATCH(B57, SUMMARY!B:B, 0)), "")</f>
        <v/>
      </c>
      <c r="G57" s="111" t="str">
        <f>IFERROR(INDEX(SUMMARY!G:G, MATCH(B57, SUMMARY!B:B, 0)), "")</f>
        <v/>
      </c>
      <c r="H57" s="111" t="str">
        <f>SUMMARY!H57</f>
        <v>113101</v>
      </c>
      <c r="I57" s="111" t="str">
        <f>IFERROR(INDEX(SUMMARY!I:I, MATCH(B57, SUMMARY!B:B, 0)), "")</f>
        <v/>
      </c>
      <c r="J57" s="129">
        <f>SUMIF(SUMMARY!B:B, B57, SUMMARY!J:J)</f>
        <v>0</v>
      </c>
      <c r="K57" s="111" t="str">
        <f>SUMMARY!K57</f>
        <v>Tiền doanh thu ngày 02/09/2025 chi nhánh LONG AN</v>
      </c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0"/>
      <c r="AG57" s="111"/>
      <c r="AH57" s="111"/>
      <c r="AI57" s="110"/>
      <c r="AJ57" s="111"/>
      <c r="AK57" s="111"/>
      <c r="AL57" s="111"/>
      <c r="AM57" s="111"/>
      <c r="AN57" s="111"/>
      <c r="AO57" s="129">
        <f>SUMIF(SUMMARY!B:B, B54, SUMMARY!AO:AO)</f>
        <v>0</v>
      </c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0"/>
      <c r="BL57" s="111"/>
      <c r="BM57" s="111"/>
      <c r="BN57" s="110"/>
      <c r="BO57" s="111"/>
      <c r="BP57" s="111"/>
      <c r="BQ57" s="111"/>
      <c r="BR57" s="111"/>
      <c r="BS57" s="111"/>
      <c r="BT57" s="129">
        <f>SUMIF(SUMMARY!B:B, B54, SUMMARY!BT:BT)</f>
        <v>0</v>
      </c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  <c r="CM57" s="111"/>
      <c r="CN57" s="111"/>
      <c r="CO57" s="111"/>
      <c r="CP57" s="110"/>
      <c r="CQ57" s="111"/>
      <c r="CY57" s="130">
        <f>SUMIF(SUMMARY!B:B, B54, SUMMARY!CY:CY)</f>
        <v>0</v>
      </c>
      <c r="ED57" s="130">
        <f>SUMIF(SUMMARY!B:B, B54, SUMMARY!ED:ED)</f>
        <v>0</v>
      </c>
      <c r="FI57" s="130">
        <f>SUMIF(SUMMARY!B:B, B54, SUMMARY!FI:FI)</f>
        <v>0</v>
      </c>
      <c r="GN57" s="130">
        <f>SUMIF(SUMMARY!B:B, B54, SUMMARY!GN:GN)</f>
        <v>0</v>
      </c>
      <c r="HS57" s="130">
        <f>SUMIF(SUMMARY!B:B, B54, SUMMARY!HS:HS)</f>
        <v>0</v>
      </c>
      <c r="IX57" s="130">
        <f>SUMIF(SUMMARY!B:B, B54, SUMMARY!IX:IX)</f>
        <v>0</v>
      </c>
      <c r="KC57" s="130">
        <f>SUMIF(SUMMARY!B:B, B54, SUMMARY!KC:KC)</f>
        <v>0</v>
      </c>
      <c r="LH57" s="130">
        <f>SUMIF(SUMMARY!B:B, B54, SUMMARY!LH:LH)</f>
        <v>0</v>
      </c>
      <c r="MM57" s="130" t="e">
        <f>SUMIF(SUMMARY!B:B, B54, SUMMARY!#REF!)</f>
        <v>#REF!</v>
      </c>
    </row>
    <row r="58" spans="1:351" ht="15.5">
      <c r="A58" s="111"/>
      <c r="B58" s="120" t="s">
        <v>93</v>
      </c>
      <c r="C58" s="120"/>
      <c r="D58" s="110" t="str">
        <f>IFERROR(INDEX(SUMMARY!D:D, MATCH(B58, SUMMARY!B:B, 0)), "")</f>
        <v/>
      </c>
      <c r="E58" s="111" t="str">
        <f>SUMMARY!E58</f>
        <v>NOP TM NGAY 02/09/2025</v>
      </c>
      <c r="F58" s="126" t="str">
        <f>IFERROR(INDEX(SUMMARY!F:F, MATCH(B58, SUMMARY!B:B, 0)), "")</f>
        <v/>
      </c>
      <c r="G58" s="111" t="str">
        <f>IFERROR(INDEX(SUMMARY!G:G, MATCH(B58, SUMMARY!B:B, 0)), "")</f>
        <v/>
      </c>
      <c r="H58" s="111" t="str">
        <f>SUMMARY!H58</f>
        <v>113101</v>
      </c>
      <c r="I58" s="111" t="str">
        <f>IFERROR(INDEX(SUMMARY!I:I, MATCH(B58, SUMMARY!B:B, 0)), "")</f>
        <v/>
      </c>
      <c r="J58" s="129">
        <f>SUMIF(SUMMARY!B:B, B58, SUMMARY!J:J)</f>
        <v>0</v>
      </c>
      <c r="K58" s="111" t="str">
        <f>SUMMARY!K58</f>
        <v>Tiền doanh thu ngày 02/09/2025 chi nhánh TIỀN GIANG</v>
      </c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0"/>
      <c r="AG58" s="111"/>
      <c r="AH58" s="111"/>
      <c r="AI58" s="110"/>
      <c r="AJ58" s="111"/>
      <c r="AK58" s="111"/>
      <c r="AL58" s="111"/>
      <c r="AM58" s="111"/>
      <c r="AN58" s="111"/>
      <c r="AO58" s="129">
        <f>SUMIF(SUMMARY!B:B, B55, SUMMARY!AO:AO)</f>
        <v>0</v>
      </c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0"/>
      <c r="BL58" s="111"/>
      <c r="BM58" s="111"/>
      <c r="BN58" s="110"/>
      <c r="BO58" s="111"/>
      <c r="BP58" s="111"/>
      <c r="BQ58" s="111"/>
      <c r="BR58" s="111"/>
      <c r="BS58" s="111"/>
      <c r="BT58" s="129">
        <f>SUMIF(SUMMARY!B:B, B55, SUMMARY!BT:BT)</f>
        <v>0</v>
      </c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0"/>
      <c r="CQ58" s="111"/>
      <c r="CY58" s="130">
        <f>SUMIF(SUMMARY!B:B, B55, SUMMARY!CY:CY)</f>
        <v>0</v>
      </c>
      <c r="ED58" s="130">
        <f>SUMIF(SUMMARY!B:B, B55, SUMMARY!ED:ED)</f>
        <v>0</v>
      </c>
      <c r="FI58" s="130">
        <f>SUMIF(SUMMARY!B:B, B55, SUMMARY!FI:FI)</f>
        <v>0</v>
      </c>
      <c r="GN58" s="130">
        <f>SUMIF(SUMMARY!B:B, B55, SUMMARY!GN:GN)</f>
        <v>0</v>
      </c>
      <c r="HS58" s="130">
        <f>SUMIF(SUMMARY!B:B, B55, SUMMARY!HS:HS)</f>
        <v>0</v>
      </c>
      <c r="IX58" s="130">
        <f>SUMIF(SUMMARY!B:B, B55, SUMMARY!IX:IX)</f>
        <v>0</v>
      </c>
      <c r="KC58" s="130">
        <f>SUMIF(SUMMARY!B:B, B55, SUMMARY!KC:KC)</f>
        <v>0</v>
      </c>
      <c r="LH58" s="130">
        <f>SUMIF(SUMMARY!B:B, B55, SUMMARY!LH:LH)</f>
        <v>0</v>
      </c>
      <c r="MM58" s="130" t="e">
        <f>SUMIF(SUMMARY!B:B, B55, SUMMARY!#REF!)</f>
        <v>#REF!</v>
      </c>
    </row>
    <row r="59" spans="1:351" ht="15.5">
      <c r="A59" s="111"/>
      <c r="B59" s="121" t="s">
        <v>95</v>
      </c>
      <c r="C59" s="121"/>
      <c r="D59" s="110" t="str">
        <f>IFERROR(INDEX(SUMMARY!D:D, MATCH(B59, SUMMARY!B:B, 0)), "")</f>
        <v/>
      </c>
      <c r="E59" s="111" t="str">
        <f>SUMMARY!E59</f>
        <v>NOP TM NGAY 02.09.2025</v>
      </c>
      <c r="F59" s="126" t="str">
        <f>IFERROR(INDEX(SUMMARY!F:F, MATCH(B59, SUMMARY!B:B, 0)), "")</f>
        <v/>
      </c>
      <c r="G59" s="111" t="str">
        <f>IFERROR(INDEX(SUMMARY!G:G, MATCH(B59, SUMMARY!B:B, 0)), "")</f>
        <v/>
      </c>
      <c r="H59" s="111" t="str">
        <f>SUMMARY!H59</f>
        <v>113101</v>
      </c>
      <c r="I59" s="111" t="str">
        <f>IFERROR(INDEX(SUMMARY!I:I, MATCH(B59, SUMMARY!B:B, 0)), "")</f>
        <v/>
      </c>
      <c r="J59" s="129">
        <f>SUMIF(SUMMARY!B:B, B59, SUMMARY!J:J)</f>
        <v>0</v>
      </c>
      <c r="K59" s="111" t="str">
        <f>SUMMARY!K59</f>
        <v>Tiền doanh thu ngày 02/09/2025 chi nhánh BẾN TRE</v>
      </c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0"/>
      <c r="AG59" s="111"/>
      <c r="AH59" s="111"/>
      <c r="AI59" s="110"/>
      <c r="AJ59" s="111"/>
      <c r="AK59" s="111"/>
      <c r="AL59" s="111"/>
      <c r="AM59" s="111"/>
      <c r="AN59" s="111"/>
      <c r="AO59" s="129">
        <f>SUMIF(SUMMARY!B:B, B56, SUMMARY!AO:AO)</f>
        <v>0</v>
      </c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0"/>
      <c r="BL59" s="111"/>
      <c r="BM59" s="111"/>
      <c r="BN59" s="110"/>
      <c r="BO59" s="111"/>
      <c r="BP59" s="111"/>
      <c r="BQ59" s="111"/>
      <c r="BR59" s="111"/>
      <c r="BS59" s="111"/>
      <c r="BT59" s="129">
        <f>SUMIF(SUMMARY!B:B, B56, SUMMARY!BT:BT)</f>
        <v>0</v>
      </c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  <c r="CM59" s="111"/>
      <c r="CN59" s="111"/>
      <c r="CO59" s="111"/>
      <c r="CP59" s="110"/>
      <c r="CQ59" s="111"/>
      <c r="CY59" s="130">
        <f>SUMIF(SUMMARY!B:B, B56, SUMMARY!CY:CY)</f>
        <v>0</v>
      </c>
      <c r="ED59" s="130">
        <f>SUMIF(SUMMARY!B:B, B56, SUMMARY!ED:ED)</f>
        <v>0</v>
      </c>
      <c r="FI59" s="130">
        <f>SUMIF(SUMMARY!B:B, B56, SUMMARY!FI:FI)</f>
        <v>0</v>
      </c>
      <c r="GN59" s="130">
        <f>SUMIF(SUMMARY!B:B, B56, SUMMARY!GN:GN)</f>
        <v>0</v>
      </c>
      <c r="HS59" s="130">
        <f>SUMIF(SUMMARY!B:B, B56, SUMMARY!HS:HS)</f>
        <v>0</v>
      </c>
      <c r="IX59" s="130">
        <f>SUMIF(SUMMARY!B:B, B56, SUMMARY!IX:IX)</f>
        <v>0</v>
      </c>
      <c r="KC59" s="130">
        <f>SUMIF(SUMMARY!B:B, B56, SUMMARY!KC:KC)</f>
        <v>0</v>
      </c>
      <c r="LH59" s="130">
        <f>SUMIF(SUMMARY!B:B, B56, SUMMARY!LH:LH)</f>
        <v>0</v>
      </c>
      <c r="MM59" s="130" t="e">
        <f>SUMIF(SUMMARY!B:B, B56, SUMMARY!#REF!)</f>
        <v>#REF!</v>
      </c>
    </row>
    <row r="60" spans="1:351" ht="15.5">
      <c r="A60" s="111"/>
      <c r="B60" s="121" t="s">
        <v>96</v>
      </c>
      <c r="C60" s="121"/>
      <c r="D60" s="110" t="str">
        <f>IFERROR(INDEX(SUMMARY!D:D, MATCH(B60, SUMMARY!B:B, 0)), "")</f>
        <v/>
      </c>
      <c r="E60" s="111" t="str">
        <f>SUMMARY!E60</f>
        <v>CHAU KIM THANH NOP TM NGAY 02/09/2025</v>
      </c>
      <c r="F60" s="126" t="str">
        <f>IFERROR(INDEX(SUMMARY!F:F, MATCH(B60, SUMMARY!B:B, 0)), "")</f>
        <v/>
      </c>
      <c r="G60" s="111" t="str">
        <f>IFERROR(INDEX(SUMMARY!G:G, MATCH(B60, SUMMARY!B:B, 0)), "")</f>
        <v/>
      </c>
      <c r="H60" s="111" t="str">
        <f>SUMMARY!H60</f>
        <v>113101</v>
      </c>
      <c r="I60" s="111" t="str">
        <f>IFERROR(INDEX(SUMMARY!I:I, MATCH(B60, SUMMARY!B:B, 0)), "")</f>
        <v/>
      </c>
      <c r="J60" s="129">
        <f>SUMIF(SUMMARY!B:B, B60, SUMMARY!J:J)</f>
        <v>0</v>
      </c>
      <c r="K60" s="111" t="str">
        <f>SUMMARY!K60</f>
        <v>Tiền doanh thu ngày 02/09/2025 chi nhánh LONG XUYÊN</v>
      </c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0"/>
      <c r="AG60" s="111"/>
      <c r="AH60" s="111"/>
      <c r="AI60" s="110"/>
      <c r="AJ60" s="111"/>
      <c r="AK60" s="111"/>
      <c r="AL60" s="111"/>
      <c r="AM60" s="111"/>
      <c r="AN60" s="111"/>
      <c r="AO60" s="129">
        <f>SUMIF(SUMMARY!B:B, B57, SUMMARY!AO:AO)</f>
        <v>0</v>
      </c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0"/>
      <c r="BL60" s="111"/>
      <c r="BM60" s="111"/>
      <c r="BN60" s="110"/>
      <c r="BO60" s="111"/>
      <c r="BP60" s="111"/>
      <c r="BQ60" s="111"/>
      <c r="BR60" s="111"/>
      <c r="BS60" s="111"/>
      <c r="BT60" s="129">
        <f>SUMIF(SUMMARY!B:B, B57, SUMMARY!BT:BT)</f>
        <v>0</v>
      </c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0"/>
      <c r="CQ60" s="111"/>
      <c r="CY60" s="130">
        <f>SUMIF(SUMMARY!B:B, B57, SUMMARY!CY:CY)</f>
        <v>0</v>
      </c>
      <c r="ED60" s="130">
        <f>SUMIF(SUMMARY!B:B, B57, SUMMARY!ED:ED)</f>
        <v>0</v>
      </c>
      <c r="FI60" s="130">
        <f>SUMIF(SUMMARY!B:B, B57, SUMMARY!FI:FI)</f>
        <v>0</v>
      </c>
      <c r="GN60" s="130">
        <f>SUMIF(SUMMARY!B:B, B57, SUMMARY!GN:GN)</f>
        <v>0</v>
      </c>
      <c r="HS60" s="130">
        <f>SUMIF(SUMMARY!B:B, B57, SUMMARY!HS:HS)</f>
        <v>0</v>
      </c>
      <c r="IX60" s="130">
        <f>SUMIF(SUMMARY!B:B, B57, SUMMARY!IX:IX)</f>
        <v>0</v>
      </c>
      <c r="KC60" s="130">
        <f>SUMIF(SUMMARY!B:B, B57, SUMMARY!KC:KC)</f>
        <v>0</v>
      </c>
      <c r="LH60" s="130">
        <f>SUMIF(SUMMARY!B:B, B57, SUMMARY!LH:LH)</f>
        <v>0</v>
      </c>
      <c r="MM60" s="130" t="e">
        <f>SUMIF(SUMMARY!B:B, B57, SUMMARY!#REF!)</f>
        <v>#REF!</v>
      </c>
    </row>
    <row r="61" spans="1:351" ht="15.5">
      <c r="A61" s="111"/>
      <c r="B61" s="121" t="s">
        <v>97</v>
      </c>
      <c r="C61" s="121"/>
      <c r="D61" s="110" t="str">
        <f>IFERROR(INDEX(SUMMARY!D:D, MATCH(B61, SUMMARY!B:B, 0)), "")</f>
        <v/>
      </c>
      <c r="E61" s="111" t="str">
        <f>SUMMARY!E61</f>
        <v>NOP TM NGAY 2/9/2025</v>
      </c>
      <c r="F61" s="126" t="str">
        <f>IFERROR(INDEX(SUMMARY!F:F, MATCH(B61, SUMMARY!B:B, 0)), "")</f>
        <v/>
      </c>
      <c r="G61" s="111" t="str">
        <f>IFERROR(INDEX(SUMMARY!G:G, MATCH(B61, SUMMARY!B:B, 0)), "")</f>
        <v/>
      </c>
      <c r="H61" s="111" t="str">
        <f>SUMMARY!H61</f>
        <v>113101</v>
      </c>
      <c r="I61" s="111" t="str">
        <f>IFERROR(INDEX(SUMMARY!I:I, MATCH(B61, SUMMARY!B:B, 0)), "")</f>
        <v/>
      </c>
      <c r="J61" s="129">
        <f>SUMIF(SUMMARY!B:B, B61, SUMMARY!J:J)</f>
        <v>0</v>
      </c>
      <c r="K61" s="111" t="str">
        <f>SUMMARY!K61</f>
        <v>Tiền doanh thu ngày 02/09/2025 chi nhánh CẦN THƠ</v>
      </c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0"/>
      <c r="AG61" s="111"/>
      <c r="AH61" s="111"/>
      <c r="AI61" s="110"/>
      <c r="AJ61" s="111"/>
      <c r="AK61" s="111"/>
      <c r="AL61" s="111"/>
      <c r="AM61" s="111"/>
      <c r="AN61" s="111"/>
      <c r="AO61" s="129">
        <f>SUMIF(SUMMARY!B:B, B58, SUMMARY!AO:AO)</f>
        <v>0</v>
      </c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0"/>
      <c r="BL61" s="111"/>
      <c r="BM61" s="111"/>
      <c r="BN61" s="110"/>
      <c r="BO61" s="111"/>
      <c r="BP61" s="111"/>
      <c r="BQ61" s="111"/>
      <c r="BR61" s="111"/>
      <c r="BS61" s="111"/>
      <c r="BT61" s="129">
        <f>SUMIF(SUMMARY!B:B, B58, SUMMARY!BT:BT)</f>
        <v>0</v>
      </c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  <c r="CM61" s="111"/>
      <c r="CN61" s="111"/>
      <c r="CO61" s="111"/>
      <c r="CP61" s="110"/>
      <c r="CQ61" s="111"/>
      <c r="CY61" s="130">
        <f>SUMIF(SUMMARY!B:B, B58, SUMMARY!CY:CY)</f>
        <v>0</v>
      </c>
      <c r="ED61" s="130">
        <f>SUMIF(SUMMARY!B:B, B58, SUMMARY!ED:ED)</f>
        <v>0</v>
      </c>
      <c r="FI61" s="130">
        <f>SUMIF(SUMMARY!B:B, B58, SUMMARY!FI:FI)</f>
        <v>0</v>
      </c>
      <c r="GN61" s="130">
        <f>SUMIF(SUMMARY!B:B, B58, SUMMARY!GN:GN)</f>
        <v>0</v>
      </c>
      <c r="HS61" s="130">
        <f>SUMIF(SUMMARY!B:B, B58, SUMMARY!HS:HS)</f>
        <v>0</v>
      </c>
      <c r="IX61" s="130">
        <f>SUMIF(SUMMARY!B:B, B58, SUMMARY!IX:IX)</f>
        <v>0</v>
      </c>
      <c r="KC61" s="130">
        <f>SUMIF(SUMMARY!B:B, B58, SUMMARY!KC:KC)</f>
        <v>0</v>
      </c>
      <c r="LH61" s="130">
        <f>SUMIF(SUMMARY!B:B, B58, SUMMARY!LH:LH)</f>
        <v>0</v>
      </c>
      <c r="MM61" s="130" t="e">
        <f>SUMIF(SUMMARY!B:B, B58, SUMMARY!#REF!)</f>
        <v>#REF!</v>
      </c>
    </row>
    <row r="62" spans="1:351" ht="15.5">
      <c r="A62" s="111"/>
      <c r="B62" s="121" t="s">
        <v>99</v>
      </c>
      <c r="C62" s="121"/>
      <c r="D62" s="110" t="str">
        <f>IFERROR(INDEX(SUMMARY!D:D, MATCH(B62, SUMMARY!B:B, 0)), "")</f>
        <v/>
      </c>
      <c r="E62" s="111" t="str">
        <f>SUMMARY!E62</f>
        <v>NOP TM NGAY 02.09.2025</v>
      </c>
      <c r="F62" s="126" t="str">
        <f>IFERROR(INDEX(SUMMARY!F:F, MATCH(B62, SUMMARY!B:B, 0)), "")</f>
        <v/>
      </c>
      <c r="G62" s="111" t="str">
        <f>IFERROR(INDEX(SUMMARY!G:G, MATCH(B62, SUMMARY!B:B, 0)), "")</f>
        <v/>
      </c>
      <c r="H62" s="111" t="str">
        <f>SUMMARY!H62</f>
        <v>113101</v>
      </c>
      <c r="I62" s="111" t="str">
        <f>IFERROR(INDEX(SUMMARY!I:I, MATCH(B62, SUMMARY!B:B, 0)), "")</f>
        <v/>
      </c>
      <c r="J62" s="129">
        <f>SUMIF(SUMMARY!B:B, B62, SUMMARY!J:J)</f>
        <v>0</v>
      </c>
      <c r="K62" s="111" t="str">
        <f>SUMMARY!K62</f>
        <v>Tiền doanh thu ngày 02/09/2025 chi nhánh VĨNH LONG</v>
      </c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0"/>
      <c r="AG62" s="111"/>
      <c r="AH62" s="111"/>
      <c r="AI62" s="110"/>
      <c r="AJ62" s="111"/>
      <c r="AK62" s="111"/>
      <c r="AL62" s="111"/>
      <c r="AM62" s="111"/>
      <c r="AN62" s="111"/>
      <c r="AO62" s="129">
        <f>SUMIF(SUMMARY!B:B, B59, SUMMARY!AO:AO)</f>
        <v>0</v>
      </c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0"/>
      <c r="BL62" s="111"/>
      <c r="BM62" s="111"/>
      <c r="BN62" s="110"/>
      <c r="BO62" s="111"/>
      <c r="BP62" s="111"/>
      <c r="BQ62" s="111"/>
      <c r="BR62" s="111"/>
      <c r="BS62" s="111"/>
      <c r="BT62" s="129">
        <f>SUMIF(SUMMARY!B:B, B59, SUMMARY!BT:BT)</f>
        <v>0</v>
      </c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  <c r="CM62" s="111"/>
      <c r="CN62" s="111"/>
      <c r="CO62" s="111"/>
      <c r="CP62" s="110"/>
      <c r="CQ62" s="111"/>
      <c r="CY62" s="130">
        <f>SUMIF(SUMMARY!B:B, B59, SUMMARY!CY:CY)</f>
        <v>0</v>
      </c>
      <c r="ED62" s="130">
        <f>SUMIF(SUMMARY!B:B, B59, SUMMARY!ED:ED)</f>
        <v>0</v>
      </c>
      <c r="FI62" s="130">
        <f>SUMIF(SUMMARY!B:B, B59, SUMMARY!FI:FI)</f>
        <v>0</v>
      </c>
      <c r="GN62" s="130">
        <f>SUMIF(SUMMARY!B:B, B59, SUMMARY!GN:GN)</f>
        <v>0</v>
      </c>
      <c r="HS62" s="130">
        <f>SUMIF(SUMMARY!B:B, B59, SUMMARY!HS:HS)</f>
        <v>0</v>
      </c>
      <c r="IX62" s="130">
        <f>SUMIF(SUMMARY!B:B, B59, SUMMARY!IX:IX)</f>
        <v>0</v>
      </c>
      <c r="KC62" s="130">
        <f>SUMIF(SUMMARY!B:B, B59, SUMMARY!KC:KC)</f>
        <v>0</v>
      </c>
      <c r="LH62" s="130">
        <f>SUMIF(SUMMARY!B:B, B59, SUMMARY!LH:LH)</f>
        <v>0</v>
      </c>
      <c r="MM62" s="130" t="e">
        <f>SUMIF(SUMMARY!B:B, B59, SUMMARY!#REF!)</f>
        <v>#REF!</v>
      </c>
    </row>
  </sheetData>
  <mergeCells count="18">
    <mergeCell ref="IR2:JU2"/>
    <mergeCell ref="JW2:KZ2"/>
    <mergeCell ref="LB2:ME2"/>
    <mergeCell ref="MG2:NJ2"/>
    <mergeCell ref="D3:AH3"/>
    <mergeCell ref="AI3:BM3"/>
    <mergeCell ref="BN2:CQ2"/>
    <mergeCell ref="CS2:DV2"/>
    <mergeCell ref="DX2:FA2"/>
    <mergeCell ref="FC2:GF2"/>
    <mergeCell ref="GH2:HK2"/>
    <mergeCell ref="HM2:IP2"/>
    <mergeCell ref="A1:A4"/>
    <mergeCell ref="B1:B4"/>
    <mergeCell ref="C1:C4"/>
    <mergeCell ref="D1:BM1"/>
    <mergeCell ref="D2:AH2"/>
    <mergeCell ref="AI2:B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MF1005"/>
  <sheetViews>
    <sheetView tabSelected="1" zoomScale="85" zoomScaleNormal="85" workbookViewId="0">
      <selection sqref="A1:A4"/>
    </sheetView>
  </sheetViews>
  <sheetFormatPr defaultColWidth="14.453125" defaultRowHeight="15" customHeight="1"/>
  <cols>
    <col min="1" max="1" width="6.81640625" customWidth="1"/>
    <col min="2" max="3" width="80.7265625" customWidth="1"/>
    <col min="4" max="4" width="14.7265625" customWidth="1"/>
    <col min="5" max="5" width="16.453125" style="224" customWidth="1"/>
    <col min="6" max="6" width="18.54296875" hidden="1" customWidth="1"/>
    <col min="7" max="7" width="7.453125" bestFit="1" customWidth="1"/>
    <col min="8" max="8" width="6" bestFit="1" customWidth="1"/>
    <col min="9" max="9" width="10.453125" hidden="1" customWidth="1"/>
    <col min="10" max="10" width="23.1796875" customWidth="1"/>
    <col min="11" max="11" width="24" style="68" customWidth="1"/>
    <col min="12" max="12" width="22.7265625" customWidth="1"/>
    <col min="13" max="13" width="18.1796875" customWidth="1"/>
    <col min="14" max="14" width="32.1796875" customWidth="1"/>
    <col min="15" max="15" width="104.7265625" customWidth="1"/>
    <col min="16" max="16" width="21.54296875" customWidth="1"/>
    <col min="17" max="17" width="15.453125" customWidth="1"/>
    <col min="18" max="18" width="21.54296875" customWidth="1"/>
    <col min="19" max="19" width="16.7265625" customWidth="1"/>
    <col min="20" max="20" width="12.453125" customWidth="1"/>
    <col min="21" max="23" width="8.7265625" customWidth="1"/>
    <col min="24" max="24" width="8.7265625" style="105" customWidth="1"/>
    <col min="25" max="27" width="8.7265625" customWidth="1"/>
    <col min="28" max="30" width="14.453125" customWidth="1"/>
    <col min="31" max="31" width="11.453125" customWidth="1"/>
    <col min="32" max="32" width="19.26953125" customWidth="1"/>
    <col min="33" max="33" width="14.453125" customWidth="1"/>
    <col min="34" max="34" width="18.453125" bestFit="1" customWidth="1"/>
    <col min="35" max="36" width="0" hidden="1" customWidth="1"/>
    <col min="37" max="37" width="14.453125" hidden="1" customWidth="1"/>
    <col min="38" max="39" width="0" hidden="1" customWidth="1"/>
    <col min="40" max="40" width="14.453125" hidden="1" customWidth="1"/>
    <col min="41" max="41" width="0" hidden="1" customWidth="1"/>
    <col min="42" max="42" width="104.7265625" hidden="1" customWidth="1"/>
    <col min="43" max="64" width="0" hidden="1" customWidth="1"/>
    <col min="65" max="65" width="24.81640625" hidden="1" customWidth="1"/>
    <col min="67" max="67" width="18" customWidth="1"/>
    <col min="68" max="68" width="0" hidden="1" customWidth="1"/>
    <col min="71" max="71" width="0" hidden="1" customWidth="1"/>
    <col min="73" max="73" width="106.54296875" bestFit="1" customWidth="1"/>
    <col min="74" max="80" width="0" hidden="1" customWidth="1"/>
    <col min="82" max="93" width="0" hidden="1" customWidth="1"/>
    <col min="95" max="95" width="0" hidden="1" customWidth="1"/>
    <col min="96" max="96" width="22.54296875" customWidth="1"/>
    <col min="99" max="99" width="0" hidden="1" customWidth="1"/>
    <col min="100" max="101" width="14.453125" style="182"/>
    <col min="102" max="102" width="0" hidden="1" customWidth="1"/>
    <col min="104" max="104" width="106.54296875" bestFit="1" customWidth="1"/>
    <col min="105" max="111" width="0" hidden="1" customWidth="1"/>
    <col min="113" max="124" width="0" hidden="1" customWidth="1"/>
    <col min="126" max="126" width="0" hidden="1" customWidth="1"/>
    <col min="127" max="127" width="25" customWidth="1"/>
    <col min="128" max="128" width="14.453125" style="104"/>
    <col min="130" max="130" width="0" hidden="1" customWidth="1"/>
    <col min="133" max="133" width="0" hidden="1" customWidth="1"/>
    <col min="135" max="135" width="14.453125" customWidth="1"/>
    <col min="136" max="142" width="0" hidden="1" customWidth="1"/>
    <col min="144" max="155" width="0" hidden="1" customWidth="1"/>
    <col min="157" max="157" width="0" hidden="1" customWidth="1"/>
    <col min="158" max="158" width="21.7265625" customWidth="1"/>
    <col min="159" max="159" width="14.453125" style="104"/>
    <col min="161" max="161" width="0" hidden="1" customWidth="1"/>
    <col min="164" max="164" width="0" hidden="1" customWidth="1"/>
    <col min="166" max="166" width="14.453125" style="185" customWidth="1"/>
    <col min="167" max="173" width="0" hidden="1" customWidth="1"/>
    <col min="176" max="186" width="0" hidden="1" customWidth="1"/>
    <col min="188" max="188" width="0" hidden="1" customWidth="1"/>
    <col min="189" max="189" width="19.81640625" customWidth="1"/>
    <col min="192" max="192" width="0" hidden="1" customWidth="1"/>
    <col min="195" max="195" width="0" hidden="1" customWidth="1"/>
    <col min="198" max="204" width="0" hidden="1" customWidth="1"/>
    <col min="207" max="217" width="0" hidden="1" customWidth="1"/>
    <col min="219" max="219" width="0" hidden="1" customWidth="1"/>
    <col min="220" max="220" width="20.1796875" bestFit="1" customWidth="1"/>
    <col min="223" max="223" width="0" hidden="1" customWidth="1"/>
    <col min="226" max="226" width="0" hidden="1" customWidth="1"/>
    <col min="228" max="228" width="14.453125" style="185"/>
    <col min="229" max="235" width="0" hidden="1" customWidth="1"/>
    <col min="238" max="248" width="0" hidden="1" customWidth="1"/>
    <col min="250" max="250" width="0" hidden="1" customWidth="1"/>
    <col min="251" max="251" width="21" customWidth="1"/>
    <col min="254" max="254" width="0" hidden="1" customWidth="1"/>
    <col min="257" max="257" width="0" hidden="1" customWidth="1"/>
    <col min="259" max="259" width="14.453125" style="185"/>
    <col min="260" max="266" width="0" hidden="1" customWidth="1"/>
    <col min="269" max="279" width="0" hidden="1" customWidth="1"/>
    <col min="281" max="281" width="0" hidden="1" customWidth="1"/>
    <col min="282" max="282" width="21.453125" customWidth="1"/>
    <col min="285" max="285" width="0" hidden="1" customWidth="1"/>
    <col min="288" max="288" width="0" hidden="1" customWidth="1"/>
    <col min="291" max="297" width="0" hidden="1" customWidth="1"/>
    <col min="300" max="310" width="0" hidden="1" customWidth="1"/>
    <col min="311" max="311" width="14.453125" style="104"/>
    <col min="312" max="312" width="0" hidden="1" customWidth="1"/>
    <col min="313" max="313" width="19.54296875" bestFit="1" customWidth="1"/>
    <col min="316" max="316" width="0" hidden="1" customWidth="1"/>
    <col min="319" max="319" width="0" hidden="1" customWidth="1"/>
    <col min="322" max="328" width="0" hidden="1" customWidth="1"/>
    <col min="330" max="341" width="0" hidden="1" customWidth="1"/>
    <col min="343" max="343" width="0" hidden="1" customWidth="1"/>
    <col min="344" max="344" width="23.26953125" bestFit="1" customWidth="1"/>
  </cols>
  <sheetData>
    <row r="1" spans="1:344" ht="16" customHeight="1">
      <c r="A1" s="260" t="s">
        <v>0</v>
      </c>
      <c r="B1" s="260" t="s">
        <v>2</v>
      </c>
      <c r="C1" s="260" t="s">
        <v>2</v>
      </c>
      <c r="D1" s="269">
        <v>45902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0"/>
      <c r="AM1" s="270"/>
      <c r="AN1" s="270"/>
      <c r="AO1" s="270"/>
      <c r="AP1" s="270"/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270"/>
      <c r="BD1" s="270"/>
      <c r="BE1" s="270"/>
      <c r="BF1" s="270"/>
      <c r="BG1" s="270"/>
      <c r="BH1" s="270"/>
      <c r="BI1" s="270"/>
      <c r="BJ1" s="270"/>
      <c r="BK1" s="270"/>
      <c r="BL1" s="270"/>
      <c r="BM1" s="270"/>
      <c r="BN1" s="178" t="s">
        <v>387</v>
      </c>
      <c r="BQ1" s="178" t="s">
        <v>388</v>
      </c>
      <c r="DX1"/>
      <c r="FC1"/>
    </row>
    <row r="2" spans="1:344" ht="16.5" customHeight="1">
      <c r="A2" s="261"/>
      <c r="B2" s="261"/>
      <c r="C2" s="263"/>
      <c r="D2" s="271" t="s">
        <v>247</v>
      </c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3"/>
      <c r="AI2" s="268" t="s">
        <v>4</v>
      </c>
      <c r="AJ2" s="268"/>
      <c r="AK2" s="268"/>
      <c r="AL2" s="268"/>
      <c r="AM2" s="268"/>
      <c r="AN2" s="268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  <c r="BH2" s="268"/>
      <c r="BI2" s="268"/>
      <c r="BJ2" s="268"/>
      <c r="BK2" s="268"/>
      <c r="BL2" s="268"/>
      <c r="BM2" s="268"/>
      <c r="BN2" s="274" t="s">
        <v>163</v>
      </c>
      <c r="BO2" s="274"/>
      <c r="BP2" s="274"/>
      <c r="BQ2" s="274"/>
      <c r="BR2" s="274"/>
      <c r="BS2" s="274"/>
      <c r="BT2" s="274"/>
      <c r="BU2" s="274"/>
      <c r="BV2" s="274"/>
      <c r="BW2" s="274"/>
      <c r="BX2" s="274"/>
      <c r="BY2" s="274"/>
      <c r="BZ2" s="274"/>
      <c r="CA2" s="274"/>
      <c r="CB2" s="274"/>
      <c r="CC2" s="274"/>
      <c r="CD2" s="274"/>
      <c r="CE2" s="274"/>
      <c r="CF2" s="274"/>
      <c r="CG2" s="274"/>
      <c r="CH2" s="274"/>
      <c r="CI2" s="274"/>
      <c r="CJ2" s="274"/>
      <c r="CK2" s="274"/>
      <c r="CL2" s="274"/>
      <c r="CM2" s="274"/>
      <c r="CN2" s="274"/>
      <c r="CO2" s="274"/>
      <c r="CP2" s="274"/>
      <c r="CQ2" s="274"/>
      <c r="CS2" s="279" t="s">
        <v>234</v>
      </c>
      <c r="CT2" s="280"/>
      <c r="CU2" s="280"/>
      <c r="CV2" s="280"/>
      <c r="CW2" s="280"/>
      <c r="CX2" s="280"/>
      <c r="CY2" s="280"/>
      <c r="CZ2" s="280"/>
      <c r="DA2" s="280"/>
      <c r="DB2" s="280"/>
      <c r="DC2" s="280"/>
      <c r="DD2" s="280"/>
      <c r="DE2" s="280"/>
      <c r="DF2" s="280"/>
      <c r="DG2" s="280"/>
      <c r="DH2" s="280"/>
      <c r="DI2" s="280"/>
      <c r="DJ2" s="280"/>
      <c r="DK2" s="280"/>
      <c r="DL2" s="280"/>
      <c r="DM2" s="280"/>
      <c r="DN2" s="280"/>
      <c r="DO2" s="280"/>
      <c r="DP2" s="280"/>
      <c r="DQ2" s="280"/>
      <c r="DR2" s="280"/>
      <c r="DS2" s="280"/>
      <c r="DT2" s="280"/>
      <c r="DU2" s="280"/>
      <c r="DV2" s="280"/>
      <c r="DX2" s="281" t="s">
        <v>171</v>
      </c>
      <c r="DY2" s="282"/>
      <c r="DZ2" s="282"/>
      <c r="EA2" s="282"/>
      <c r="EB2" s="282"/>
      <c r="EC2" s="282"/>
      <c r="ED2" s="282"/>
      <c r="EE2" s="282"/>
      <c r="EF2" s="282"/>
      <c r="EG2" s="282"/>
      <c r="EH2" s="282"/>
      <c r="EI2" s="282"/>
      <c r="EJ2" s="282"/>
      <c r="EK2" s="282"/>
      <c r="EL2" s="282"/>
      <c r="EM2" s="282"/>
      <c r="EN2" s="282"/>
      <c r="EO2" s="282"/>
      <c r="EP2" s="282"/>
      <c r="EQ2" s="282"/>
      <c r="ER2" s="282"/>
      <c r="ES2" s="282"/>
      <c r="ET2" s="282"/>
      <c r="EU2" s="282"/>
      <c r="EV2" s="282"/>
      <c r="EW2" s="282"/>
      <c r="EX2" s="282"/>
      <c r="EY2" s="282"/>
      <c r="EZ2" s="282"/>
      <c r="FA2" s="282"/>
      <c r="FC2" s="283" t="s">
        <v>244</v>
      </c>
      <c r="FD2" s="284"/>
      <c r="FE2" s="284"/>
      <c r="FF2" s="284"/>
      <c r="FG2" s="284"/>
      <c r="FH2" s="284"/>
      <c r="FI2" s="284"/>
      <c r="FJ2" s="284"/>
      <c r="FK2" s="284"/>
      <c r="FL2" s="284"/>
      <c r="FM2" s="284"/>
      <c r="FN2" s="284"/>
      <c r="FO2" s="284"/>
      <c r="FP2" s="284"/>
      <c r="FQ2" s="284"/>
      <c r="FR2" s="284"/>
      <c r="FS2" s="284"/>
      <c r="FT2" s="284"/>
      <c r="FU2" s="284"/>
      <c r="FV2" s="284"/>
      <c r="FW2" s="284"/>
      <c r="FX2" s="284"/>
      <c r="FY2" s="284"/>
      <c r="FZ2" s="284"/>
      <c r="GA2" s="284"/>
      <c r="GB2" s="284"/>
      <c r="GC2" s="284"/>
      <c r="GD2" s="284"/>
      <c r="GE2" s="284"/>
      <c r="GF2" s="284"/>
      <c r="GH2" s="285" t="s">
        <v>248</v>
      </c>
      <c r="GI2" s="286"/>
      <c r="GJ2" s="286"/>
      <c r="GK2" s="286"/>
      <c r="GL2" s="286"/>
      <c r="GM2" s="286"/>
      <c r="GN2" s="286"/>
      <c r="GO2" s="286"/>
      <c r="GP2" s="286"/>
      <c r="GQ2" s="286"/>
      <c r="GR2" s="286"/>
      <c r="GS2" s="286"/>
      <c r="GT2" s="286"/>
      <c r="GU2" s="286"/>
      <c r="GV2" s="286"/>
      <c r="GW2" s="286"/>
      <c r="GX2" s="286"/>
      <c r="GY2" s="286"/>
      <c r="GZ2" s="286"/>
      <c r="HA2" s="286"/>
      <c r="HB2" s="286"/>
      <c r="HC2" s="286"/>
      <c r="HD2" s="286"/>
      <c r="HE2" s="286"/>
      <c r="HF2" s="286"/>
      <c r="HG2" s="286"/>
      <c r="HH2" s="286"/>
      <c r="HI2" s="286"/>
      <c r="HJ2" s="286"/>
      <c r="HK2" s="286"/>
      <c r="HM2" s="287" t="s">
        <v>245</v>
      </c>
      <c r="HN2" s="253"/>
      <c r="HO2" s="253"/>
      <c r="HP2" s="253"/>
      <c r="HQ2" s="253"/>
      <c r="HR2" s="253"/>
      <c r="HS2" s="253"/>
      <c r="HT2" s="253"/>
      <c r="HU2" s="253"/>
      <c r="HV2" s="253"/>
      <c r="HW2" s="253"/>
      <c r="HX2" s="253"/>
      <c r="HY2" s="253"/>
      <c r="HZ2" s="253"/>
      <c r="IA2" s="253"/>
      <c r="IB2" s="253"/>
      <c r="IC2" s="253"/>
      <c r="ID2" s="253"/>
      <c r="IE2" s="253"/>
      <c r="IF2" s="253"/>
      <c r="IG2" s="253"/>
      <c r="IH2" s="253"/>
      <c r="II2" s="253"/>
      <c r="IJ2" s="253"/>
      <c r="IK2" s="253"/>
      <c r="IL2" s="253"/>
      <c r="IM2" s="253"/>
      <c r="IN2" s="253"/>
      <c r="IO2" s="253"/>
      <c r="IP2" s="253"/>
      <c r="IR2" s="252" t="s">
        <v>246</v>
      </c>
      <c r="IS2" s="253"/>
      <c r="IT2" s="253"/>
      <c r="IU2" s="253"/>
      <c r="IV2" s="253"/>
      <c r="IW2" s="253"/>
      <c r="IX2" s="253"/>
      <c r="IY2" s="253"/>
      <c r="IZ2" s="253"/>
      <c r="JA2" s="253"/>
      <c r="JB2" s="253"/>
      <c r="JC2" s="253"/>
      <c r="JD2" s="253"/>
      <c r="JE2" s="253"/>
      <c r="JF2" s="253"/>
      <c r="JG2" s="253"/>
      <c r="JH2" s="253"/>
      <c r="JI2" s="253"/>
      <c r="JJ2" s="253"/>
      <c r="JK2" s="253"/>
      <c r="JL2" s="253"/>
      <c r="JM2" s="253"/>
      <c r="JN2" s="253"/>
      <c r="JO2" s="253"/>
      <c r="JP2" s="253"/>
      <c r="JQ2" s="253"/>
      <c r="JR2" s="253"/>
      <c r="JS2" s="253"/>
      <c r="JT2" s="253"/>
      <c r="JU2" s="253"/>
      <c r="JW2" s="275" t="s">
        <v>243</v>
      </c>
      <c r="JX2" s="276"/>
      <c r="JY2" s="276"/>
      <c r="JZ2" s="276"/>
      <c r="KA2" s="276"/>
      <c r="KB2" s="276"/>
      <c r="KC2" s="276"/>
      <c r="KD2" s="276"/>
      <c r="KE2" s="276"/>
      <c r="KF2" s="276"/>
      <c r="KG2" s="276"/>
      <c r="KH2" s="276"/>
      <c r="KI2" s="276"/>
      <c r="KJ2" s="276"/>
      <c r="KK2" s="276"/>
      <c r="KL2" s="276"/>
      <c r="KM2" s="276"/>
      <c r="KN2" s="276"/>
      <c r="KO2" s="276"/>
      <c r="KP2" s="276"/>
      <c r="KQ2" s="276"/>
      <c r="KR2" s="276"/>
      <c r="KS2" s="276"/>
      <c r="KT2" s="276"/>
      <c r="KU2" s="276"/>
      <c r="KV2" s="276"/>
      <c r="KW2" s="276"/>
      <c r="KX2" s="276"/>
      <c r="KY2" s="276"/>
      <c r="KZ2" s="276"/>
      <c r="LB2" s="277" t="s">
        <v>242</v>
      </c>
      <c r="LC2" s="278"/>
      <c r="LD2" s="278"/>
      <c r="LE2" s="278"/>
      <c r="LF2" s="278"/>
      <c r="LG2" s="278"/>
      <c r="LH2" s="278"/>
      <c r="LI2" s="278"/>
      <c r="LJ2" s="278"/>
      <c r="LK2" s="278"/>
      <c r="LL2" s="278"/>
      <c r="LM2" s="278"/>
      <c r="LN2" s="278"/>
      <c r="LO2" s="278"/>
      <c r="LP2" s="278"/>
      <c r="LQ2" s="278"/>
      <c r="LR2" s="278"/>
      <c r="LS2" s="278"/>
      <c r="LT2" s="278"/>
      <c r="LU2" s="278"/>
      <c r="LV2" s="278"/>
      <c r="LW2" s="278"/>
      <c r="LX2" s="278"/>
      <c r="LY2" s="278"/>
      <c r="LZ2" s="278"/>
      <c r="MA2" s="278"/>
      <c r="MB2" s="278"/>
      <c r="MC2" s="278"/>
      <c r="MD2" s="278"/>
      <c r="ME2" s="278"/>
    </row>
    <row r="3" spans="1:344" ht="15.75" customHeight="1">
      <c r="A3" s="261"/>
      <c r="B3" s="261"/>
      <c r="C3" s="263"/>
      <c r="D3" s="264" t="s">
        <v>172</v>
      </c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6"/>
      <c r="AI3" s="267" t="s">
        <v>172</v>
      </c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  <c r="AX3" s="267"/>
      <c r="AY3" s="267"/>
      <c r="AZ3" s="267"/>
      <c r="BA3" s="267"/>
      <c r="BB3" s="267"/>
      <c r="BC3" s="267"/>
      <c r="BD3" s="267"/>
      <c r="BE3" s="267"/>
      <c r="BF3" s="267"/>
      <c r="BG3" s="267"/>
      <c r="BH3" s="267"/>
      <c r="BI3" s="267"/>
      <c r="BJ3" s="267"/>
      <c r="BK3" s="267"/>
      <c r="BL3" s="267"/>
      <c r="BM3" s="267"/>
      <c r="BN3" s="257"/>
      <c r="BO3" s="258"/>
      <c r="BP3" s="258"/>
      <c r="BQ3" s="258"/>
      <c r="BR3" s="258"/>
      <c r="BS3" s="258"/>
      <c r="BT3" s="258"/>
      <c r="BU3" s="258"/>
      <c r="BV3" s="258"/>
      <c r="BW3" s="258"/>
      <c r="BX3" s="258"/>
      <c r="BY3" s="258"/>
      <c r="BZ3" s="258"/>
      <c r="CA3" s="258"/>
      <c r="CB3" s="258"/>
      <c r="CC3" s="258"/>
      <c r="CD3" s="258"/>
      <c r="CE3" s="258"/>
      <c r="CF3" s="258"/>
      <c r="CG3" s="258"/>
      <c r="CH3" s="258"/>
      <c r="CI3" s="258"/>
      <c r="CJ3" s="258"/>
      <c r="CK3" s="258"/>
      <c r="CL3" s="258"/>
      <c r="CM3" s="258"/>
      <c r="CN3" s="258"/>
      <c r="CO3" s="258"/>
      <c r="CP3" s="259"/>
      <c r="CQ3" s="197"/>
      <c r="CS3" s="198"/>
      <c r="CT3" s="198"/>
      <c r="CU3" s="198"/>
      <c r="CV3" s="199"/>
      <c r="CW3" s="199"/>
      <c r="CX3" s="198"/>
      <c r="CY3" s="198"/>
      <c r="CZ3" s="198"/>
      <c r="DA3" s="198"/>
      <c r="DB3" s="198"/>
      <c r="DC3" s="198"/>
      <c r="DD3" s="198"/>
      <c r="DE3" s="198"/>
      <c r="DF3" s="198"/>
      <c r="DG3" s="198"/>
      <c r="DH3" s="198"/>
      <c r="DI3" s="198"/>
      <c r="DJ3" s="198"/>
      <c r="DK3" s="198"/>
      <c r="DL3" s="198"/>
      <c r="DM3" s="198"/>
      <c r="DN3" s="198"/>
      <c r="DO3" s="198"/>
      <c r="DP3" s="198"/>
      <c r="DQ3" s="198"/>
      <c r="DR3" s="198"/>
      <c r="DS3" s="198"/>
      <c r="DT3" s="198"/>
      <c r="DU3" s="198"/>
      <c r="DV3" s="198"/>
      <c r="DX3" s="140"/>
      <c r="DY3" s="140"/>
      <c r="DZ3" s="140"/>
      <c r="EA3" s="140"/>
      <c r="EB3" s="140"/>
      <c r="EC3" s="140"/>
      <c r="ED3" s="140"/>
      <c r="EE3" s="140"/>
      <c r="EF3" s="140"/>
      <c r="EG3" s="140"/>
      <c r="EH3" s="140"/>
      <c r="EI3" s="140"/>
      <c r="EJ3" s="140"/>
      <c r="EK3" s="140"/>
      <c r="EL3" s="140"/>
      <c r="EM3" s="140"/>
      <c r="EN3" s="140"/>
      <c r="EO3" s="140"/>
      <c r="EP3" s="140"/>
      <c r="EQ3" s="140"/>
      <c r="ER3" s="140"/>
      <c r="ES3" s="140"/>
      <c r="ET3" s="140"/>
      <c r="EU3" s="140"/>
      <c r="EV3" s="140"/>
      <c r="EW3" s="140"/>
      <c r="EX3" s="140"/>
      <c r="EY3" s="140"/>
      <c r="EZ3" s="140"/>
      <c r="FA3" s="140"/>
      <c r="FC3" s="174"/>
      <c r="FD3" s="174"/>
      <c r="FE3" s="174"/>
      <c r="FF3" s="174"/>
      <c r="FG3" s="174"/>
      <c r="FH3" s="174"/>
      <c r="FI3" s="174"/>
      <c r="FJ3" s="186"/>
      <c r="FK3" s="174"/>
      <c r="FL3" s="174"/>
      <c r="FM3" s="174"/>
      <c r="FN3" s="174"/>
      <c r="FO3" s="174"/>
      <c r="FP3" s="174"/>
      <c r="FQ3" s="174"/>
      <c r="FR3" s="174"/>
      <c r="FS3" s="174"/>
      <c r="FT3" s="174"/>
      <c r="FU3" s="174"/>
      <c r="FV3" s="174"/>
      <c r="FW3" s="174"/>
      <c r="FX3" s="174"/>
      <c r="FY3" s="174"/>
      <c r="FZ3" s="174"/>
      <c r="GA3" s="174"/>
      <c r="GB3" s="174"/>
      <c r="GC3" s="174"/>
      <c r="GD3" s="174"/>
      <c r="GE3" s="174"/>
      <c r="GF3" s="174"/>
      <c r="GH3" s="200"/>
      <c r="GI3" s="200"/>
      <c r="GJ3" s="200"/>
      <c r="GK3" s="200"/>
      <c r="GL3" s="200"/>
      <c r="GM3" s="200"/>
      <c r="GN3" s="200"/>
      <c r="GO3" s="200"/>
      <c r="GP3" s="200"/>
      <c r="GQ3" s="200"/>
      <c r="GR3" s="200"/>
      <c r="GS3" s="200"/>
      <c r="GT3" s="200"/>
      <c r="GU3" s="200"/>
      <c r="GV3" s="200"/>
      <c r="GW3" s="200"/>
      <c r="GX3" s="200"/>
      <c r="GY3" s="200"/>
      <c r="GZ3" s="200"/>
      <c r="HA3" s="200"/>
      <c r="HB3" s="200"/>
      <c r="HC3" s="200"/>
      <c r="HD3" s="200"/>
      <c r="HE3" s="200"/>
      <c r="HF3" s="200"/>
      <c r="HG3" s="200"/>
      <c r="HH3" s="200"/>
      <c r="HI3" s="200"/>
      <c r="HJ3" s="200"/>
      <c r="HK3" s="200"/>
      <c r="HM3" s="102"/>
      <c r="HN3" s="102"/>
      <c r="HO3" s="102"/>
      <c r="HP3" s="102"/>
      <c r="HQ3" s="102"/>
      <c r="HR3" s="102"/>
      <c r="HS3" s="102"/>
      <c r="HT3" s="188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02"/>
      <c r="IP3" s="102"/>
      <c r="IR3" s="102"/>
      <c r="IS3" s="102"/>
      <c r="IT3" s="102"/>
      <c r="IU3" s="102"/>
      <c r="IV3" s="102"/>
      <c r="IW3" s="102"/>
      <c r="IX3" s="102"/>
      <c r="IY3" s="188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2"/>
      <c r="JT3" s="102"/>
      <c r="JU3" s="102"/>
      <c r="JW3" s="173"/>
      <c r="JX3" s="173"/>
      <c r="JY3" s="173"/>
      <c r="JZ3" s="173"/>
      <c r="KA3" s="173"/>
      <c r="KB3" s="173"/>
      <c r="KC3" s="173"/>
      <c r="KD3" s="173"/>
      <c r="KE3" s="173"/>
      <c r="KF3" s="173"/>
      <c r="KG3" s="173"/>
      <c r="KH3" s="173"/>
      <c r="KI3" s="173"/>
      <c r="KJ3" s="173"/>
      <c r="KK3" s="173"/>
      <c r="KL3" s="173"/>
      <c r="KM3" s="173"/>
      <c r="KN3" s="173"/>
      <c r="KO3" s="173"/>
      <c r="KP3" s="173"/>
      <c r="KQ3" s="173"/>
      <c r="KR3" s="173"/>
      <c r="KS3" s="173"/>
      <c r="KT3" s="173"/>
      <c r="KU3" s="173"/>
      <c r="KV3" s="173"/>
      <c r="KW3" s="173"/>
      <c r="KX3" s="173"/>
      <c r="KY3" s="246"/>
      <c r="KZ3" s="173"/>
      <c r="LB3" s="172"/>
      <c r="LC3" s="172"/>
      <c r="LD3" s="172"/>
      <c r="LE3" s="172"/>
      <c r="LF3" s="172"/>
      <c r="LG3" s="172"/>
      <c r="LH3" s="172"/>
      <c r="LI3" s="172"/>
      <c r="LJ3" s="172"/>
      <c r="LK3" s="172"/>
      <c r="LL3" s="172"/>
      <c r="LM3" s="172"/>
      <c r="LN3" s="172"/>
      <c r="LO3" s="172"/>
      <c r="LP3" s="172"/>
      <c r="LQ3" s="172"/>
      <c r="LR3" s="172"/>
      <c r="LS3" s="172"/>
      <c r="LT3" s="172"/>
      <c r="LU3" s="172"/>
      <c r="LV3" s="172"/>
      <c r="LW3" s="172"/>
      <c r="LX3" s="172"/>
      <c r="LY3" s="172"/>
      <c r="LZ3" s="172"/>
      <c r="MA3" s="172"/>
      <c r="MB3" s="172"/>
      <c r="MC3" s="172"/>
      <c r="MD3" s="172"/>
      <c r="ME3" s="172"/>
    </row>
    <row r="4" spans="1:344" ht="15.75" customHeight="1">
      <c r="A4" s="262"/>
      <c r="B4" s="262"/>
      <c r="C4" s="263"/>
      <c r="D4" s="231" t="s">
        <v>206</v>
      </c>
      <c r="E4" s="233" t="s">
        <v>207</v>
      </c>
      <c r="F4" s="232" t="s">
        <v>208</v>
      </c>
      <c r="G4" s="65" t="s">
        <v>205</v>
      </c>
      <c r="H4" s="65" t="s">
        <v>204</v>
      </c>
      <c r="I4" s="66" t="s">
        <v>209</v>
      </c>
      <c r="J4" s="65" t="s">
        <v>203</v>
      </c>
      <c r="K4" s="67" t="s">
        <v>200</v>
      </c>
      <c r="L4" s="82" t="s">
        <v>210</v>
      </c>
      <c r="M4" s="82" t="s">
        <v>211</v>
      </c>
      <c r="N4" s="82" t="s">
        <v>212</v>
      </c>
      <c r="O4" s="83" t="s">
        <v>213</v>
      </c>
      <c r="P4" s="83" t="s">
        <v>214</v>
      </c>
      <c r="Q4" s="83" t="s">
        <v>215</v>
      </c>
      <c r="R4" s="83" t="s">
        <v>216</v>
      </c>
      <c r="S4" s="70" t="s">
        <v>217</v>
      </c>
      <c r="T4" s="70" t="s">
        <v>218</v>
      </c>
      <c r="U4" s="71" t="s">
        <v>219</v>
      </c>
      <c r="V4" s="71" t="s">
        <v>220</v>
      </c>
      <c r="W4" s="71" t="s">
        <v>221</v>
      </c>
      <c r="X4" s="116" t="s">
        <v>222</v>
      </c>
      <c r="Y4" s="71" t="s">
        <v>223</v>
      </c>
      <c r="Z4" s="71" t="s">
        <v>224</v>
      </c>
      <c r="AA4" s="71" t="s">
        <v>225</v>
      </c>
      <c r="AB4" s="71" t="s">
        <v>226</v>
      </c>
      <c r="AC4" s="71" t="s">
        <v>227</v>
      </c>
      <c r="AD4" s="71" t="s">
        <v>228</v>
      </c>
      <c r="AE4" s="71" t="s">
        <v>229</v>
      </c>
      <c r="AF4" s="70" t="s">
        <v>230</v>
      </c>
      <c r="AG4" s="31" t="s">
        <v>231</v>
      </c>
      <c r="AH4" s="71"/>
      <c r="AI4" s="70" t="s">
        <v>206</v>
      </c>
      <c r="AJ4" s="94" t="s">
        <v>207</v>
      </c>
      <c r="AK4" s="71" t="s">
        <v>208</v>
      </c>
      <c r="AL4" s="70" t="s">
        <v>205</v>
      </c>
      <c r="AM4" s="70" t="s">
        <v>204</v>
      </c>
      <c r="AN4" s="71" t="s">
        <v>209</v>
      </c>
      <c r="AO4" s="70" t="s">
        <v>203</v>
      </c>
      <c r="AP4" s="70" t="s">
        <v>200</v>
      </c>
      <c r="AQ4" s="71" t="s">
        <v>210</v>
      </c>
      <c r="AR4" s="71" t="s">
        <v>211</v>
      </c>
      <c r="AS4" s="71" t="s">
        <v>212</v>
      </c>
      <c r="AT4" s="71" t="s">
        <v>213</v>
      </c>
      <c r="AU4" s="71" t="s">
        <v>214</v>
      </c>
      <c r="AV4" s="71" t="s">
        <v>215</v>
      </c>
      <c r="AW4" s="71" t="s">
        <v>216</v>
      </c>
      <c r="AX4" s="70" t="s">
        <v>217</v>
      </c>
      <c r="AY4" s="70" t="s">
        <v>218</v>
      </c>
      <c r="AZ4" s="71" t="s">
        <v>219</v>
      </c>
      <c r="BA4" s="71" t="s">
        <v>220</v>
      </c>
      <c r="BB4" s="71" t="s">
        <v>221</v>
      </c>
      <c r="BC4" s="71" t="s">
        <v>222</v>
      </c>
      <c r="BD4" s="71" t="s">
        <v>223</v>
      </c>
      <c r="BE4" s="71" t="s">
        <v>224</v>
      </c>
      <c r="BF4" s="71" t="s">
        <v>225</v>
      </c>
      <c r="BG4" s="71" t="s">
        <v>226</v>
      </c>
      <c r="BH4" s="71" t="s">
        <v>227</v>
      </c>
      <c r="BI4" s="71" t="s">
        <v>228</v>
      </c>
      <c r="BJ4" s="71" t="s">
        <v>229</v>
      </c>
      <c r="BK4" s="70" t="s">
        <v>230</v>
      </c>
      <c r="BL4" s="31" t="s">
        <v>231</v>
      </c>
      <c r="BM4" s="71"/>
      <c r="BN4" s="175" t="s">
        <v>206</v>
      </c>
      <c r="BO4" s="176" t="s">
        <v>207</v>
      </c>
      <c r="BP4" s="69" t="s">
        <v>208</v>
      </c>
      <c r="BQ4" s="175" t="s">
        <v>205</v>
      </c>
      <c r="BR4" s="175" t="s">
        <v>204</v>
      </c>
      <c r="BS4" s="69" t="s">
        <v>209</v>
      </c>
      <c r="BT4" s="175" t="s">
        <v>203</v>
      </c>
      <c r="BU4" s="175" t="s">
        <v>200</v>
      </c>
      <c r="BV4" s="69" t="s">
        <v>210</v>
      </c>
      <c r="BW4" s="69" t="s">
        <v>211</v>
      </c>
      <c r="BX4" s="69" t="s">
        <v>212</v>
      </c>
      <c r="BY4" s="69" t="s">
        <v>213</v>
      </c>
      <c r="BZ4" s="69" t="s">
        <v>214</v>
      </c>
      <c r="CA4" s="69" t="s">
        <v>215</v>
      </c>
      <c r="CB4" s="69" t="s">
        <v>216</v>
      </c>
      <c r="CC4" s="175" t="s">
        <v>217</v>
      </c>
      <c r="CD4" s="175" t="s">
        <v>218</v>
      </c>
      <c r="CE4" s="69" t="s">
        <v>219</v>
      </c>
      <c r="CF4" s="69" t="s">
        <v>220</v>
      </c>
      <c r="CG4" s="69" t="s">
        <v>221</v>
      </c>
      <c r="CH4" s="69" t="s">
        <v>222</v>
      </c>
      <c r="CI4" s="69" t="s">
        <v>223</v>
      </c>
      <c r="CJ4" s="69" t="s">
        <v>224</v>
      </c>
      <c r="CK4" s="69" t="s">
        <v>225</v>
      </c>
      <c r="CL4" s="69" t="s">
        <v>226</v>
      </c>
      <c r="CM4" s="69" t="s">
        <v>227</v>
      </c>
      <c r="CN4" s="69" t="s">
        <v>228</v>
      </c>
      <c r="CO4" s="69" t="s">
        <v>229</v>
      </c>
      <c r="CP4" s="175" t="s">
        <v>230</v>
      </c>
      <c r="CQ4" s="31" t="s">
        <v>231</v>
      </c>
      <c r="CR4" s="71"/>
      <c r="CS4" s="70" t="s">
        <v>206</v>
      </c>
      <c r="CT4" s="94" t="s">
        <v>207</v>
      </c>
      <c r="CU4" s="71" t="s">
        <v>208</v>
      </c>
      <c r="CV4" s="183" t="s">
        <v>205</v>
      </c>
      <c r="CW4" s="183" t="s">
        <v>204</v>
      </c>
      <c r="CX4" s="71" t="s">
        <v>209</v>
      </c>
      <c r="CY4" s="70" t="s">
        <v>203</v>
      </c>
      <c r="CZ4" s="70" t="s">
        <v>200</v>
      </c>
      <c r="DA4" s="71" t="s">
        <v>210</v>
      </c>
      <c r="DB4" s="71" t="s">
        <v>211</v>
      </c>
      <c r="DC4" s="71" t="s">
        <v>212</v>
      </c>
      <c r="DD4" s="71" t="s">
        <v>213</v>
      </c>
      <c r="DE4" s="71" t="s">
        <v>214</v>
      </c>
      <c r="DF4" s="71" t="s">
        <v>215</v>
      </c>
      <c r="DG4" s="71" t="s">
        <v>216</v>
      </c>
      <c r="DH4" s="70" t="s">
        <v>217</v>
      </c>
      <c r="DI4" s="70" t="s">
        <v>218</v>
      </c>
      <c r="DJ4" s="71" t="s">
        <v>219</v>
      </c>
      <c r="DK4" s="71" t="s">
        <v>220</v>
      </c>
      <c r="DL4" s="71" t="s">
        <v>221</v>
      </c>
      <c r="DM4" s="71" t="s">
        <v>222</v>
      </c>
      <c r="DN4" s="71" t="s">
        <v>223</v>
      </c>
      <c r="DO4" s="71" t="s">
        <v>224</v>
      </c>
      <c r="DP4" s="71" t="s">
        <v>225</v>
      </c>
      <c r="DQ4" s="71" t="s">
        <v>226</v>
      </c>
      <c r="DR4" s="71" t="s">
        <v>227</v>
      </c>
      <c r="DS4" s="71" t="s">
        <v>228</v>
      </c>
      <c r="DT4" s="71" t="s">
        <v>229</v>
      </c>
      <c r="DU4" s="70" t="s">
        <v>230</v>
      </c>
      <c r="DV4" s="31" t="s">
        <v>231</v>
      </c>
      <c r="DW4" s="71"/>
      <c r="DX4" s="70" t="s">
        <v>206</v>
      </c>
      <c r="DY4" s="94" t="s">
        <v>207</v>
      </c>
      <c r="DZ4" s="71" t="s">
        <v>208</v>
      </c>
      <c r="EA4" s="70" t="s">
        <v>205</v>
      </c>
      <c r="EB4" s="70" t="s">
        <v>204</v>
      </c>
      <c r="EC4" s="71" t="s">
        <v>209</v>
      </c>
      <c r="ED4" s="70" t="s">
        <v>203</v>
      </c>
      <c r="EE4" s="70" t="s">
        <v>200</v>
      </c>
      <c r="EF4" s="71" t="s">
        <v>210</v>
      </c>
      <c r="EG4" s="71" t="s">
        <v>211</v>
      </c>
      <c r="EH4" s="71" t="s">
        <v>212</v>
      </c>
      <c r="EI4" s="71" t="s">
        <v>213</v>
      </c>
      <c r="EJ4" s="71" t="s">
        <v>214</v>
      </c>
      <c r="EK4" s="71" t="s">
        <v>215</v>
      </c>
      <c r="EL4" s="71" t="s">
        <v>216</v>
      </c>
      <c r="EM4" s="70" t="s">
        <v>217</v>
      </c>
      <c r="EN4" s="70" t="s">
        <v>218</v>
      </c>
      <c r="EO4" s="71" t="s">
        <v>219</v>
      </c>
      <c r="EP4" s="71" t="s">
        <v>220</v>
      </c>
      <c r="EQ4" s="71" t="s">
        <v>221</v>
      </c>
      <c r="ER4" s="71" t="s">
        <v>222</v>
      </c>
      <c r="ES4" s="71" t="s">
        <v>223</v>
      </c>
      <c r="ET4" s="71" t="s">
        <v>224</v>
      </c>
      <c r="EU4" s="71" t="s">
        <v>225</v>
      </c>
      <c r="EV4" s="71" t="s">
        <v>226</v>
      </c>
      <c r="EW4" s="71" t="s">
        <v>227</v>
      </c>
      <c r="EX4" s="71" t="s">
        <v>228</v>
      </c>
      <c r="EY4" s="71" t="s">
        <v>229</v>
      </c>
      <c r="EZ4" s="70" t="s">
        <v>230</v>
      </c>
      <c r="FA4" s="31" t="s">
        <v>231</v>
      </c>
      <c r="FB4" s="71"/>
      <c r="FC4" s="70" t="s">
        <v>206</v>
      </c>
      <c r="FD4" s="94" t="s">
        <v>207</v>
      </c>
      <c r="FE4" s="71" t="s">
        <v>208</v>
      </c>
      <c r="FF4" s="70" t="s">
        <v>205</v>
      </c>
      <c r="FG4" s="70" t="s">
        <v>204</v>
      </c>
      <c r="FH4" s="71" t="s">
        <v>209</v>
      </c>
      <c r="FI4" s="70" t="s">
        <v>203</v>
      </c>
      <c r="FJ4" s="187" t="s">
        <v>200</v>
      </c>
      <c r="FK4" s="71" t="s">
        <v>210</v>
      </c>
      <c r="FL4" s="71" t="s">
        <v>211</v>
      </c>
      <c r="FM4" s="71" t="s">
        <v>212</v>
      </c>
      <c r="FN4" s="71" t="s">
        <v>213</v>
      </c>
      <c r="FO4" s="71" t="s">
        <v>214</v>
      </c>
      <c r="FP4" s="71" t="s">
        <v>215</v>
      </c>
      <c r="FQ4" s="71" t="s">
        <v>216</v>
      </c>
      <c r="FR4" s="70" t="s">
        <v>217</v>
      </c>
      <c r="FS4" s="70" t="s">
        <v>218</v>
      </c>
      <c r="FT4" s="71" t="s">
        <v>219</v>
      </c>
      <c r="FU4" s="71" t="s">
        <v>220</v>
      </c>
      <c r="FV4" s="71" t="s">
        <v>221</v>
      </c>
      <c r="FW4" s="71" t="s">
        <v>222</v>
      </c>
      <c r="FX4" s="71" t="s">
        <v>223</v>
      </c>
      <c r="FY4" s="71" t="s">
        <v>224</v>
      </c>
      <c r="FZ4" s="71" t="s">
        <v>225</v>
      </c>
      <c r="GA4" s="71" t="s">
        <v>226</v>
      </c>
      <c r="GB4" s="71" t="s">
        <v>227</v>
      </c>
      <c r="GC4" s="71" t="s">
        <v>228</v>
      </c>
      <c r="GD4" s="71" t="s">
        <v>229</v>
      </c>
      <c r="GE4" s="70" t="s">
        <v>230</v>
      </c>
      <c r="GF4" s="31" t="s">
        <v>231</v>
      </c>
      <c r="GG4" s="71"/>
      <c r="GH4" s="70" t="s">
        <v>206</v>
      </c>
      <c r="GI4" s="94" t="s">
        <v>207</v>
      </c>
      <c r="GJ4" s="71" t="s">
        <v>208</v>
      </c>
      <c r="GK4" s="70" t="s">
        <v>205</v>
      </c>
      <c r="GL4" s="70" t="s">
        <v>204</v>
      </c>
      <c r="GM4" s="71" t="s">
        <v>209</v>
      </c>
      <c r="GN4" s="70" t="s">
        <v>203</v>
      </c>
      <c r="GO4" s="70" t="s">
        <v>200</v>
      </c>
      <c r="GP4" s="71" t="s">
        <v>210</v>
      </c>
      <c r="GQ4" s="71" t="s">
        <v>211</v>
      </c>
      <c r="GR4" s="71" t="s">
        <v>212</v>
      </c>
      <c r="GS4" s="71" t="s">
        <v>213</v>
      </c>
      <c r="GT4" s="71" t="s">
        <v>214</v>
      </c>
      <c r="GU4" s="71" t="s">
        <v>215</v>
      </c>
      <c r="GV4" s="71" t="s">
        <v>216</v>
      </c>
      <c r="GW4" s="70" t="s">
        <v>217</v>
      </c>
      <c r="GX4" s="70" t="s">
        <v>218</v>
      </c>
      <c r="GY4" s="71" t="s">
        <v>219</v>
      </c>
      <c r="GZ4" s="71" t="s">
        <v>220</v>
      </c>
      <c r="HA4" s="71" t="s">
        <v>221</v>
      </c>
      <c r="HB4" s="71" t="s">
        <v>222</v>
      </c>
      <c r="HC4" s="71" t="s">
        <v>223</v>
      </c>
      <c r="HD4" s="71" t="s">
        <v>224</v>
      </c>
      <c r="HE4" s="71" t="s">
        <v>225</v>
      </c>
      <c r="HF4" s="71" t="s">
        <v>226</v>
      </c>
      <c r="HG4" s="71" t="s">
        <v>227</v>
      </c>
      <c r="HH4" s="71" t="s">
        <v>228</v>
      </c>
      <c r="HI4" s="71" t="s">
        <v>229</v>
      </c>
      <c r="HJ4" s="70" t="s">
        <v>230</v>
      </c>
      <c r="HK4" s="31" t="s">
        <v>231</v>
      </c>
      <c r="HL4" s="71"/>
      <c r="HM4" s="70" t="s">
        <v>206</v>
      </c>
      <c r="HN4" s="94" t="s">
        <v>207</v>
      </c>
      <c r="HO4" s="71" t="s">
        <v>208</v>
      </c>
      <c r="HP4" s="70" t="s">
        <v>205</v>
      </c>
      <c r="HQ4" s="70" t="s">
        <v>204</v>
      </c>
      <c r="HR4" s="71" t="s">
        <v>209</v>
      </c>
      <c r="HS4" s="70" t="s">
        <v>203</v>
      </c>
      <c r="HT4" s="187" t="s">
        <v>200</v>
      </c>
      <c r="HU4" s="71" t="s">
        <v>210</v>
      </c>
      <c r="HV4" s="71" t="s">
        <v>211</v>
      </c>
      <c r="HW4" s="71" t="s">
        <v>212</v>
      </c>
      <c r="HX4" s="71" t="s">
        <v>213</v>
      </c>
      <c r="HY4" s="71" t="s">
        <v>214</v>
      </c>
      <c r="HZ4" s="71" t="s">
        <v>215</v>
      </c>
      <c r="IA4" s="71" t="s">
        <v>216</v>
      </c>
      <c r="IB4" s="70" t="s">
        <v>217</v>
      </c>
      <c r="IC4" s="70" t="s">
        <v>218</v>
      </c>
      <c r="ID4" s="71" t="s">
        <v>219</v>
      </c>
      <c r="IE4" s="71" t="s">
        <v>220</v>
      </c>
      <c r="IF4" s="71" t="s">
        <v>221</v>
      </c>
      <c r="IG4" s="71" t="s">
        <v>222</v>
      </c>
      <c r="IH4" s="71" t="s">
        <v>223</v>
      </c>
      <c r="II4" s="71" t="s">
        <v>224</v>
      </c>
      <c r="IJ4" s="71" t="s">
        <v>225</v>
      </c>
      <c r="IK4" s="71" t="s">
        <v>226</v>
      </c>
      <c r="IL4" s="71" t="s">
        <v>227</v>
      </c>
      <c r="IM4" s="71" t="s">
        <v>228</v>
      </c>
      <c r="IN4" s="71" t="s">
        <v>229</v>
      </c>
      <c r="IO4" s="70" t="s">
        <v>230</v>
      </c>
      <c r="IP4" s="31" t="s">
        <v>231</v>
      </c>
      <c r="IQ4" s="71"/>
      <c r="IR4" s="70" t="s">
        <v>206</v>
      </c>
      <c r="IS4" s="94" t="s">
        <v>207</v>
      </c>
      <c r="IT4" s="71" t="s">
        <v>208</v>
      </c>
      <c r="IU4" s="70" t="s">
        <v>205</v>
      </c>
      <c r="IV4" s="70" t="s">
        <v>204</v>
      </c>
      <c r="IW4" s="71" t="s">
        <v>209</v>
      </c>
      <c r="IX4" s="70" t="s">
        <v>203</v>
      </c>
      <c r="IY4" s="187" t="s">
        <v>200</v>
      </c>
      <c r="IZ4" s="71" t="s">
        <v>210</v>
      </c>
      <c r="JA4" s="71" t="s">
        <v>211</v>
      </c>
      <c r="JB4" s="71" t="s">
        <v>212</v>
      </c>
      <c r="JC4" s="71" t="s">
        <v>213</v>
      </c>
      <c r="JD4" s="71" t="s">
        <v>214</v>
      </c>
      <c r="JE4" s="71" t="s">
        <v>215</v>
      </c>
      <c r="JF4" s="71" t="s">
        <v>216</v>
      </c>
      <c r="JG4" s="70" t="s">
        <v>217</v>
      </c>
      <c r="JH4" s="70" t="s">
        <v>218</v>
      </c>
      <c r="JI4" s="71" t="s">
        <v>219</v>
      </c>
      <c r="JJ4" s="71" t="s">
        <v>220</v>
      </c>
      <c r="JK4" s="71" t="s">
        <v>221</v>
      </c>
      <c r="JL4" s="71" t="s">
        <v>222</v>
      </c>
      <c r="JM4" s="71" t="s">
        <v>223</v>
      </c>
      <c r="JN4" s="71" t="s">
        <v>224</v>
      </c>
      <c r="JO4" s="71" t="s">
        <v>225</v>
      </c>
      <c r="JP4" s="71" t="s">
        <v>226</v>
      </c>
      <c r="JQ4" s="71" t="s">
        <v>227</v>
      </c>
      <c r="JR4" s="71" t="s">
        <v>228</v>
      </c>
      <c r="JS4" s="71" t="s">
        <v>229</v>
      </c>
      <c r="JT4" s="70" t="s">
        <v>230</v>
      </c>
      <c r="JU4" s="31" t="s">
        <v>231</v>
      </c>
      <c r="JV4" s="71"/>
      <c r="JW4" s="70" t="s">
        <v>206</v>
      </c>
      <c r="JX4" s="94" t="s">
        <v>207</v>
      </c>
      <c r="JY4" s="71" t="s">
        <v>208</v>
      </c>
      <c r="JZ4" s="70" t="s">
        <v>205</v>
      </c>
      <c r="KA4" s="70" t="s">
        <v>204</v>
      </c>
      <c r="KB4" s="71" t="s">
        <v>209</v>
      </c>
      <c r="KC4" s="70" t="s">
        <v>203</v>
      </c>
      <c r="KD4" s="70" t="s">
        <v>200</v>
      </c>
      <c r="KE4" s="71" t="s">
        <v>210</v>
      </c>
      <c r="KF4" s="71" t="s">
        <v>211</v>
      </c>
      <c r="KG4" s="71" t="s">
        <v>212</v>
      </c>
      <c r="KH4" s="71" t="s">
        <v>213</v>
      </c>
      <c r="KI4" s="71" t="s">
        <v>214</v>
      </c>
      <c r="KJ4" s="71" t="s">
        <v>215</v>
      </c>
      <c r="KK4" s="71" t="s">
        <v>216</v>
      </c>
      <c r="KL4" s="70" t="s">
        <v>217</v>
      </c>
      <c r="KM4" s="70" t="s">
        <v>218</v>
      </c>
      <c r="KN4" s="71" t="s">
        <v>219</v>
      </c>
      <c r="KO4" s="71" t="s">
        <v>220</v>
      </c>
      <c r="KP4" s="71" t="s">
        <v>221</v>
      </c>
      <c r="KQ4" s="71" t="s">
        <v>222</v>
      </c>
      <c r="KR4" s="71" t="s">
        <v>223</v>
      </c>
      <c r="KS4" s="71" t="s">
        <v>224</v>
      </c>
      <c r="KT4" s="71" t="s">
        <v>225</v>
      </c>
      <c r="KU4" s="71" t="s">
        <v>226</v>
      </c>
      <c r="KV4" s="71" t="s">
        <v>227</v>
      </c>
      <c r="KW4" s="71" t="s">
        <v>228</v>
      </c>
      <c r="KX4" s="71" t="s">
        <v>229</v>
      </c>
      <c r="KY4" s="122" t="s">
        <v>230</v>
      </c>
      <c r="KZ4" s="31" t="s">
        <v>231</v>
      </c>
      <c r="LA4" s="71"/>
      <c r="LB4" s="70" t="s">
        <v>206</v>
      </c>
      <c r="LC4" s="94" t="s">
        <v>207</v>
      </c>
      <c r="LD4" s="71" t="s">
        <v>208</v>
      </c>
      <c r="LE4" s="70" t="s">
        <v>205</v>
      </c>
      <c r="LF4" s="70" t="s">
        <v>204</v>
      </c>
      <c r="LG4" s="71" t="s">
        <v>209</v>
      </c>
      <c r="LH4" s="70" t="s">
        <v>203</v>
      </c>
      <c r="LI4" s="70" t="s">
        <v>200</v>
      </c>
      <c r="LJ4" s="71" t="s">
        <v>210</v>
      </c>
      <c r="LK4" s="71" t="s">
        <v>211</v>
      </c>
      <c r="LL4" s="71" t="s">
        <v>212</v>
      </c>
      <c r="LM4" s="71" t="s">
        <v>213</v>
      </c>
      <c r="LN4" s="71" t="s">
        <v>214</v>
      </c>
      <c r="LO4" s="71" t="s">
        <v>215</v>
      </c>
      <c r="LP4" s="71" t="s">
        <v>216</v>
      </c>
      <c r="LQ4" s="70" t="s">
        <v>217</v>
      </c>
      <c r="LR4" s="70" t="s">
        <v>218</v>
      </c>
      <c r="LS4" s="71" t="s">
        <v>219</v>
      </c>
      <c r="LT4" s="71" t="s">
        <v>220</v>
      </c>
      <c r="LU4" s="71" t="s">
        <v>221</v>
      </c>
      <c r="LV4" s="71" t="s">
        <v>222</v>
      </c>
      <c r="LW4" s="71" t="s">
        <v>223</v>
      </c>
      <c r="LX4" s="71" t="s">
        <v>224</v>
      </c>
      <c r="LY4" s="71" t="s">
        <v>225</v>
      </c>
      <c r="LZ4" s="71" t="s">
        <v>226</v>
      </c>
      <c r="MA4" s="71" t="s">
        <v>227</v>
      </c>
      <c r="MB4" s="71" t="s">
        <v>228</v>
      </c>
      <c r="MC4" s="71" t="s">
        <v>229</v>
      </c>
      <c r="MD4" s="70" t="s">
        <v>230</v>
      </c>
      <c r="ME4" s="31" t="s">
        <v>231</v>
      </c>
      <c r="MF4" s="71"/>
    </row>
    <row r="5" spans="1:344" ht="15.75" customHeight="1">
      <c r="A5" s="84">
        <v>1</v>
      </c>
      <c r="B5" s="33" t="s">
        <v>510</v>
      </c>
      <c r="C5" s="85" t="s">
        <v>100</v>
      </c>
      <c r="D5" s="205">
        <f>IF(J5&lt;&gt;"",IFERROR(VLOOKUP(C5,'TIỀN MẶT'!$C$5:$J$67,7,FALSE),""),"")</f>
        <v>45903</v>
      </c>
      <c r="E5" s="234" t="str">
        <f>IF(J5&lt;&gt;"",IF(VLOOKUP(C5,'TIỀN MẶT'!$C$5:$J$67,8,FALSE)=0,"",VLOOKUP(C5,'TIỀN MẶT'!$C$5:$J$67,8,FALSE)),"")</f>
        <v>NOP TM 02/09</v>
      </c>
      <c r="F5" s="99"/>
      <c r="G5" s="71">
        <v>1121</v>
      </c>
      <c r="H5" s="177" t="s">
        <v>367</v>
      </c>
      <c r="I5" s="62"/>
      <c r="J5" s="63">
        <f>IFERROR(IF(VLOOKUP(C5,'TIỀN MẶT'!$C$5:$H$67,3,FALSE)&amp;""="","",VLOOKUP(C5,'TIỀN MẶT'!$C$5:$H$67,3,FALSE)),"")</f>
        <v>16112000</v>
      </c>
      <c r="K5" s="60" t="str">
        <f>IF(J5&lt;&gt;"","Tiền doanh thu ngày " &amp; TEXT(AF5,"dd/mm/yyyy") &amp; " chi nhánh " &amp; B5,"")</f>
        <v>Tiền doanh thu ngày 02/09/2025 chi nhánh 68 NGUYỄN HUỆ</v>
      </c>
      <c r="L5" s="86"/>
      <c r="M5" s="87"/>
      <c r="N5" s="88"/>
      <c r="O5" s="89"/>
      <c r="P5" s="89"/>
      <c r="Q5" s="90"/>
      <c r="R5" s="90"/>
      <c r="S5" s="180" t="str">
        <f>IF(J5&lt;&gt;"",INDEX($BN$1:$BN$1,1),"")</f>
        <v>Sacombank Duong Thi Nhung stk: 0777691044</v>
      </c>
      <c r="T5" s="72"/>
      <c r="U5" s="73"/>
      <c r="V5" s="73"/>
      <c r="W5" s="73"/>
      <c r="X5" s="352" t="s">
        <v>748</v>
      </c>
      <c r="Y5" s="58"/>
      <c r="Z5" s="58"/>
      <c r="AA5" s="64"/>
      <c r="AB5" s="95"/>
      <c r="AC5" s="95"/>
      <c r="AD5" s="95"/>
      <c r="AE5" s="95"/>
      <c r="AF5" s="96">
        <f>IF(J5&lt;&gt;"",INDEX($D$1:$D$1,1),"")</f>
        <v>45902</v>
      </c>
      <c r="AG5" s="71"/>
      <c r="AH5" s="177" t="s">
        <v>372</v>
      </c>
      <c r="AI5" s="59"/>
      <c r="AJ5" s="69"/>
      <c r="AK5" s="69"/>
      <c r="AL5" s="69">
        <v>1121</v>
      </c>
      <c r="AM5" s="177">
        <v>113102</v>
      </c>
      <c r="AN5" s="69"/>
      <c r="AO5" s="69"/>
      <c r="AP5" s="98" t="str">
        <f>IF(AO5&lt;&gt;"","Tiền doanh thu ngày " &amp; TEXT(BK5,"dd/mm/yyyy") &amp; " chi nhánh " &amp; B5,"")</f>
        <v/>
      </c>
      <c r="AQ5" s="31"/>
      <c r="AR5" s="31"/>
      <c r="AS5" s="31"/>
      <c r="AT5" s="31"/>
      <c r="AU5" s="31"/>
      <c r="AV5" s="31"/>
      <c r="AW5" s="31"/>
      <c r="AX5" s="71" t="str">
        <f>IF(AO5&lt;&gt;"",INDEX($BQ$1:$BQ$1,1),"")</f>
        <v/>
      </c>
      <c r="AY5" s="7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96" t="str">
        <f>IF(AO5&lt;&gt;"",INDEX($D$1:$D$1,1),"")</f>
        <v/>
      </c>
      <c r="BL5" s="31"/>
      <c r="BM5" s="177" t="s">
        <v>376</v>
      </c>
      <c r="BN5" s="194">
        <f>IF(BT5&lt;&gt;"",IFERROR(VLOOKUP(C5,MOMO!$C$5:$J$67,8,FALSE),""),"")</f>
        <v>45903</v>
      </c>
      <c r="BO5" s="157" t="str">
        <f>IF(BT5&lt;&gt;"",IFERROR(VLOOKUP(C5,MOMO!$C$5:$J$67,7,FALSE),""),"")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P5" s="135" t="s">
        <v>250</v>
      </c>
      <c r="BQ5">
        <v>1121</v>
      </c>
      <c r="BR5" s="103" t="s">
        <v>201</v>
      </c>
      <c r="BS5" s="136"/>
      <c r="BT5" s="135">
        <f>IFERROR(VLOOKUP(C5,MOMO!$C$5:$G$673,4,FALSE),"")</f>
        <v>19000</v>
      </c>
      <c r="BU5" t="str">
        <f>IF(BT5&lt;&gt;"","Tiền doanh thu ngày " &amp; TEXT(CP5,"dd/mm/yyyy") &amp; " chi nhánh " &amp; B5,"")</f>
        <v>Tiền doanh thu ngày 02/09/2025 chi nhánh 68 NGUYỄN HUỆ</v>
      </c>
      <c r="BV5" s="135"/>
      <c r="BW5" s="135"/>
      <c r="BX5" s="135"/>
      <c r="BY5" s="136"/>
      <c r="BZ5" s="136"/>
      <c r="CA5" s="135"/>
      <c r="CB5" s="135"/>
      <c r="CC5" s="201" t="str">
        <f>IF(BT5&lt;&gt;"",INDEX($BQ$1:$BQ$1,1),"")</f>
        <v>sacomabank Công Ty stk: 0961315526</v>
      </c>
      <c r="CD5" s="135"/>
      <c r="CE5" s="135"/>
      <c r="CF5" s="135"/>
      <c r="CG5" s="135"/>
      <c r="CH5" s="135"/>
      <c r="CI5" s="135"/>
      <c r="CJ5" s="135"/>
      <c r="CK5" s="135"/>
      <c r="CL5" s="135"/>
      <c r="CM5" s="135"/>
      <c r="CN5" s="135"/>
      <c r="CO5" s="135"/>
      <c r="CP5" s="104">
        <f>IF(BT5&lt;&gt;"",INDEX($D$1:$D$1,1),"")</f>
        <v>45902</v>
      </c>
      <c r="CR5" s="177" t="s">
        <v>232</v>
      </c>
      <c r="CS5" s="242">
        <f>IF(CY5&lt;&gt;"",IFERROR(VLOOKUP(C5,GRAB!$C$5:$G$67,5,FALSE),""),"")</f>
        <v>45903</v>
      </c>
      <c r="CT5" s="157" t="str">
        <f>IFERROR(VLOOKUP(C5,GRAB!$C$5:$E$67,3,FALSE),"")</f>
        <v>Grab TT 71399802 2200645688188929 Ca Phe Muoi Chu Long Nguyen Hue CKN 801845 - CONG TY TNHH GRAB - Ngan hang TMCP Cong Thuong Viet Nam</v>
      </c>
      <c r="CV5" s="182">
        <v>1121</v>
      </c>
      <c r="CW5" s="184" t="s">
        <v>377</v>
      </c>
      <c r="CY5">
        <f>IFERROR(VLOOKUP(C5,GRAB!$C$5:$E$67,2,FALSE),"")</f>
        <v>1654276</v>
      </c>
      <c r="CZ5" t="str">
        <f>IF(CY5&lt;&gt;"","Tiền doanh thu ngày " &amp; TEXT(DU5,"dd/mm/yyyy") &amp; " chi nhánh " &amp; B5,"")</f>
        <v>Tiền doanh thu ngày 02/09/2025 chi nhánh 68 NGUYỄN HUỆ</v>
      </c>
      <c r="DH5" s="185" t="str">
        <f>IF(CY5&lt;&gt;"",INDEX($BQ$1:$BQ$1,1),"")</f>
        <v>sacomabank Công Ty stk: 0961315526</v>
      </c>
      <c r="DU5" s="104">
        <f>IF(CY5&lt;&gt;"",INDEX($D$1:$D$1,1),"")</f>
        <v>45902</v>
      </c>
      <c r="DW5" s="177" t="s">
        <v>241</v>
      </c>
      <c r="DX5" s="104">
        <f>IF(ED5&lt;&gt;"",IFERROR(VLOOKUP(C5,BE!$C$5:$K$67,9,FALSE),""),"")</f>
        <v>45904</v>
      </c>
      <c r="DY5" t="str">
        <f>IF(ED5&lt;&gt;"",IFERROR(VLOOKUP(C5,BE!$C$5:$J$67,8,FALSE),""),"")</f>
        <v>CONG TY CO PHAN BE GROUP 2784839 beFood thanh toan ky29082025 02092025</v>
      </c>
      <c r="EA5">
        <v>1121</v>
      </c>
      <c r="EB5" s="177" t="s">
        <v>202</v>
      </c>
      <c r="ED5">
        <f>IFERROR(VLOOKUP(C5,BE!C5:I67,4,FALSE),"")</f>
        <v>941625</v>
      </c>
      <c r="EE5" s="185" t="str">
        <f>IF(ED5&lt;&gt;"","Tiền doanh thu ngày " &amp; TEXT(EZ5,"dd/mm/yyyy") &amp; " chi nhánh " &amp; B5,"")</f>
        <v>Tiền doanh thu ngày 02/09/2025 chi nhánh 68 NGUYỄN HUỆ</v>
      </c>
      <c r="EM5" s="185" t="str">
        <f>IF(ED5&lt;&gt;"",INDEX($BQ$1:$BQ$1,1),"")</f>
        <v>sacomabank Công Ty stk: 0961315526</v>
      </c>
      <c r="EZ5" s="104">
        <f>IF(ED5&lt;&gt;"",INDEX($D$1:$D$1,1),"")</f>
        <v>45902</v>
      </c>
      <c r="FB5" s="177" t="s">
        <v>233</v>
      </c>
      <c r="FC5" s="104" t="str">
        <f>IF(FI5&lt;&gt;"",IFERROR(VLOOKUP(C5,'ZALO-PAY'!$C$5:$G$67,4,FALSE),""),"")</f>
        <v/>
      </c>
      <c r="FD5" t="str">
        <f>IF(FI5&lt;&gt;"",IFERROR(VLOOKUP(C5,'ZALO-PAY'!$C$5:$G$67,5,FALSE),""),"")</f>
        <v/>
      </c>
      <c r="FF5">
        <v>1121</v>
      </c>
      <c r="FG5" s="177" t="s">
        <v>235</v>
      </c>
      <c r="FI5" t="str">
        <f>IFERROR(VLOOKUP(C5,'ZALO-PAY'!$C$5:$E$67,2,FALSE),"")</f>
        <v/>
      </c>
      <c r="FJ5" s="185" t="str">
        <f>IF(FI5&lt;&gt;"","Tiền doanh thu ngày " &amp; TEXT(GE5,"dd/mm/yyyy") &amp; " chi nhánh " &amp; B5,"")</f>
        <v/>
      </c>
      <c r="FR5" s="185" t="str">
        <f>IF(FI5&lt;&gt;"",INDEX($BQ$1:$BQ$1,1),"")</f>
        <v/>
      </c>
      <c r="GE5" s="104" t="str">
        <f>IF(FI5&lt;&gt;"",INDEX($D$1:$D$1,1),"")</f>
        <v/>
      </c>
      <c r="GG5" s="177" t="s">
        <v>378</v>
      </c>
      <c r="GK5">
        <v>1121</v>
      </c>
      <c r="GL5" s="177" t="s">
        <v>236</v>
      </c>
      <c r="GN5" t="str">
        <f>IFERROR(VLOOKUP(C5,XANHSM!$C$5:$E$67,2,FALSE),"")</f>
        <v/>
      </c>
      <c r="GO5" s="185" t="str">
        <f>IF(GN5&lt;&gt;"","Tiền doanh thu ngày " &amp; TEXT(HJ5,"dd/mm/yyyy") &amp; " chi nhánh " &amp; B5,"")</f>
        <v/>
      </c>
      <c r="GW5" t="str">
        <f>IF(GN5&lt;&gt;"",INDEX($BQ$1:$BQ$1,1),"")</f>
        <v/>
      </c>
      <c r="HJ5" s="104" t="str">
        <f>IF(GN5&lt;&gt;"",INDEX($D$1:$D$1,1),"")</f>
        <v/>
      </c>
      <c r="HL5" s="177" t="s">
        <v>379</v>
      </c>
      <c r="HP5">
        <v>1121</v>
      </c>
      <c r="HQ5" s="177" t="s">
        <v>237</v>
      </c>
      <c r="HS5" t="str">
        <f>IFERROR(VLOOKUP(C5,'TIỀN MẶT'!$C$5:$H$67,4,FALSE),"")</f>
        <v/>
      </c>
      <c r="HT5" s="185" t="str">
        <f>IF(HS5&lt;&gt;"","Tiền doanh thu ngày " &amp; TEXT(IO5,"dd/mm/yyyy") &amp; " chi nhánh " &amp; B5,"")</f>
        <v/>
      </c>
      <c r="IB5" t="str">
        <f>IF(HS5&lt;&gt;"",INDEX($BN$1:$BN$1,1),"")</f>
        <v/>
      </c>
      <c r="IO5" s="104" t="str">
        <f>IF(HS5&lt;&gt;"",INDEX($D$1:$D$1,1),"")</f>
        <v/>
      </c>
      <c r="IQ5" s="177" t="s">
        <v>380</v>
      </c>
      <c r="IU5">
        <v>1121</v>
      </c>
      <c r="IV5" s="177" t="s">
        <v>238</v>
      </c>
      <c r="IX5" t="str">
        <f>IFERROR(VLOOKUP(C5,'TIỀN MẶT'!$C$5:$H$67,5,FALSE),"")</f>
        <v/>
      </c>
      <c r="IY5" s="185" t="str">
        <f>IF(IX5&lt;&gt;"","Tiền doanh thu ngày " &amp; TEXT(JT5,"dd/mm/yyyy") &amp; " chi nhánh " &amp; B5,"")</f>
        <v/>
      </c>
      <c r="JG5" t="str">
        <f>IF(IX5&lt;&gt;"",INDEX($BN$1:$BN$1,1),"")</f>
        <v/>
      </c>
      <c r="JT5" t="str">
        <f>IF(IX5&lt;&gt;"",INDEX($D$1:$D$1,1),"")</f>
        <v/>
      </c>
      <c r="JV5" s="177" t="s">
        <v>381</v>
      </c>
      <c r="JW5" s="244" t="str">
        <f>IF(KC5&lt;&gt;"",IFERROR(VLOOKUP(C5,'VN-PAY'!$C$5:$G$67,4,FALSE),""),"")</f>
        <v/>
      </c>
      <c r="JX5" s="245" t="str">
        <f>IF(KC5&lt;&gt;"",IFERROR(VLOOKUP(C5,'VN-PAY'!$C$5:$G$67,5,FALSE),""),"")</f>
        <v/>
      </c>
      <c r="JZ5">
        <v>1121</v>
      </c>
      <c r="KA5" s="177" t="s">
        <v>239</v>
      </c>
      <c r="KC5" t="str">
        <f>IFERROR(VLOOKUP(C5,'VN-PAY'!$C$5:$E$66,2,FALSE),"")</f>
        <v/>
      </c>
      <c r="KD5" s="185" t="str">
        <f>IF(KC5&lt;&gt;"","Tiền doanh thu ngày " &amp; TEXT(KY5,"dd/mm/yyyy") &amp; " chi nhánh " &amp; B5,"")</f>
        <v/>
      </c>
      <c r="KL5" s="185" t="str">
        <f>IF(KC5&lt;&gt;"",INDEX($BQ$1:$BQ$1,1),"")</f>
        <v/>
      </c>
      <c r="KY5" s="104" t="str">
        <f>IF(KC5&lt;&gt;"",INDEX($D$1:$D$1,1),"")</f>
        <v/>
      </c>
      <c r="LA5" s="177" t="s">
        <v>382</v>
      </c>
      <c r="LB5" s="104">
        <f>IF(LH5&lt;&gt;"",IFERROR(VLOOKUP(C5,SHOPEE!$C$5:$G$67,4,FALSE),""),"")</f>
        <v>45903</v>
      </c>
      <c r="LC5" t="str">
        <f>IF(LH5&lt;&gt;"",IFERROR(VLOOKUP(C5,SHOPEE!$C$5:$G$67,5,FALSE),""),"")</f>
        <v>SHOPEEPAY CHUYEN TIEN 1963016148365582336 ShopeeFood thanh toan tu dong 02 09 2025 10673813 CKN 059725 - MBBANK IBFT - Ngan hang TMCP Quan Doi</v>
      </c>
      <c r="LE5">
        <v>1121</v>
      </c>
      <c r="LF5" s="177" t="s">
        <v>240</v>
      </c>
      <c r="LH5">
        <f>IFERROR(VLOOKUP(C5,SHOPEE!$C$5:$E$67,2,FALSE),"")</f>
        <v>2942417</v>
      </c>
      <c r="LI5" s="185" t="str">
        <f>"Tiền doanh thu ngày " &amp; TEXT(MD5,"dd/mm/yyyy") &amp; " chi nhánh " &amp; B5</f>
        <v>Tiền doanh thu ngày 02/09/2025 chi nhánh 68 NGUYỄN HUỆ</v>
      </c>
      <c r="LQ5" s="185" t="str">
        <f>IF(LH5&lt;&gt;"",INDEX($BQ$1:$BQ$1,1),"")</f>
        <v>sacomabank Công Ty stk: 0961315526</v>
      </c>
      <c r="MD5" s="104">
        <f>IF(LH5&lt;&gt;"",INDEX($D$1:$D$1,1),"")</f>
        <v>45902</v>
      </c>
      <c r="MF5" s="177" t="s">
        <v>383</v>
      </c>
    </row>
    <row r="6" spans="1:344" ht="15.75" customHeight="1">
      <c r="A6" s="84">
        <f t="shared" ref="A6:A66" si="0">A5+1</f>
        <v>2</v>
      </c>
      <c r="B6" s="33" t="s">
        <v>510</v>
      </c>
      <c r="C6" s="91" t="s">
        <v>101</v>
      </c>
      <c r="D6" s="205" t="str">
        <f>IF(J6&lt;&gt;"",IFERROR(VLOOKUP(C6,'TIỀN MẶT'!$C$5:$J$67,7,FALSE),""),"")</f>
        <v/>
      </c>
      <c r="E6" s="234" t="str">
        <f>IF(J6&lt;&gt;"",IF(VLOOKUP(C6,'TIỀN MẶT'!$C$5:$J$67,8,FALSE)=0,"",VLOOKUP(C6,'TIỀN MẶT'!$C$5:$J$67,8,FALSE)),"")</f>
        <v/>
      </c>
      <c r="F6" s="100"/>
      <c r="G6" s="71">
        <v>1121</v>
      </c>
      <c r="H6" s="177" t="s">
        <v>367</v>
      </c>
      <c r="I6" s="61"/>
      <c r="J6" s="63" t="str">
        <f>IFERROR(IF(VLOOKUP(C6,'TIỀN MẶT'!$C$5:$H$67,3,FALSE)&amp;""="","",VLOOKUP(C6,'TIỀN MẶT'!$C$5:$H$67,3,FALSE)),"")</f>
        <v/>
      </c>
      <c r="K6" s="60" t="str">
        <f t="shared" ref="K6:K67" si="1">IF(J6&lt;&gt;"","Tiền doanh thu ngày " &amp; TEXT(AF6,"dd/mm/yyyy") &amp; " chi nhánh " &amp; B6,"")</f>
        <v/>
      </c>
      <c r="L6" s="86"/>
      <c r="M6" s="87"/>
      <c r="N6" s="88"/>
      <c r="O6" s="89"/>
      <c r="P6" s="89"/>
      <c r="Q6" s="90"/>
      <c r="R6" s="90"/>
      <c r="S6" s="180" t="str">
        <f t="shared" ref="S6:S67" si="2">IF(J6&lt;&gt;"",INDEX($BN$1:$BN$1,1),"")</f>
        <v/>
      </c>
      <c r="T6" s="76"/>
      <c r="U6" s="74"/>
      <c r="V6" s="74"/>
      <c r="W6" s="74"/>
      <c r="X6" s="352" t="s">
        <v>749</v>
      </c>
      <c r="Y6" s="2"/>
      <c r="Z6" s="2"/>
      <c r="AA6" s="32"/>
      <c r="AB6" s="97"/>
      <c r="AC6" s="97"/>
      <c r="AD6" s="97"/>
      <c r="AE6" s="97"/>
      <c r="AF6" s="96" t="str">
        <f t="shared" ref="AF6:AF67" si="3">IF(J6&lt;&gt;"",INDEX($D$1:$D$1,1),"")</f>
        <v/>
      </c>
      <c r="AG6" s="71"/>
      <c r="AH6" s="177" t="s">
        <v>372</v>
      </c>
      <c r="AI6" s="59"/>
      <c r="AJ6" s="71"/>
      <c r="AK6" s="71"/>
      <c r="AL6" s="71">
        <v>1121</v>
      </c>
      <c r="AM6" s="177">
        <v>113102</v>
      </c>
      <c r="AN6" s="71"/>
      <c r="AO6" s="71"/>
      <c r="AP6" s="98" t="str">
        <f t="shared" ref="AP6:AP67" si="4">IF(AO6&lt;&gt;"","Tiền doanh thu ngày " &amp; TEXT(BK6,"dd/mm/yyyy") &amp; " chi nhánh " &amp; B6,"")</f>
        <v/>
      </c>
      <c r="AQ6" s="31"/>
      <c r="AR6" s="31"/>
      <c r="AS6" s="31"/>
      <c r="AT6" s="31"/>
      <c r="AU6" s="31"/>
      <c r="AV6" s="31"/>
      <c r="AW6" s="31"/>
      <c r="AX6" s="71" t="str">
        <f t="shared" ref="AX6:AX67" si="5">IF(AO6&lt;&gt;"",INDEX($BQ$1:$BQ$1,1),"")</f>
        <v/>
      </c>
      <c r="AY6" s="7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96" t="str">
        <f t="shared" ref="BK6:BK67" si="6">IF(AO6&lt;&gt;"",INDEX($D$1:$D$1,1),"")</f>
        <v/>
      </c>
      <c r="BL6" s="31"/>
      <c r="BM6" s="177" t="s">
        <v>376</v>
      </c>
      <c r="BN6" s="194">
        <f>IF(BT6&lt;&gt;"",IFERROR(VLOOKUP(C6,MOMO!$C$5:$J$67,8,FALSE),""),"")</f>
        <v>45903</v>
      </c>
      <c r="BO6" s="157" t="str">
        <f>IF(BT6&lt;&gt;"",IFERROR(VLOOKUP(C6,MOMO!$C$5:$J$67,7,FALSE),""),"")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P6" s="135">
        <v>3373000</v>
      </c>
      <c r="BQ6">
        <v>1121</v>
      </c>
      <c r="BR6" s="103" t="s">
        <v>201</v>
      </c>
      <c r="BS6" s="136"/>
      <c r="BT6" s="135">
        <f>IFERROR(VLOOKUP(C6,MOMO!$C$5:$G$673,4,FALSE),"")</f>
        <v>3913000</v>
      </c>
      <c r="BU6" t="str">
        <f t="shared" ref="BU6:BU67" si="7">IF(BT6&lt;&gt;"","Tiền doanh thu ngày " &amp; TEXT(CP6,"dd/mm/yyyy") &amp; " chi nhánh " &amp; B6,"")</f>
        <v>Tiền doanh thu ngày 02/09/2025 chi nhánh 68 NGUYỄN HUỆ</v>
      </c>
      <c r="BV6" s="135"/>
      <c r="BW6" s="135"/>
      <c r="BX6" s="135"/>
      <c r="BY6" s="136"/>
      <c r="BZ6" s="136"/>
      <c r="CA6" s="135"/>
      <c r="CB6" s="135"/>
      <c r="CC6" s="201" t="str">
        <f t="shared" ref="CC6:CC67" si="8">IF(BT6&lt;&gt;"",INDEX($BQ$1:$BQ$1,1),"")</f>
        <v>sacomabank Công Ty stk: 0961315526</v>
      </c>
      <c r="CD6" s="135"/>
      <c r="CE6" s="135"/>
      <c r="CF6" s="135"/>
      <c r="CG6" s="135"/>
      <c r="CH6" s="135"/>
      <c r="CI6" s="135"/>
      <c r="CJ6" s="135"/>
      <c r="CK6" s="135"/>
      <c r="CL6" s="135"/>
      <c r="CM6" s="135"/>
      <c r="CN6" s="135"/>
      <c r="CO6" s="135"/>
      <c r="CP6" s="104">
        <f t="shared" ref="CP6:CP67" si="9">IF(BT6&lt;&gt;"",INDEX($D$1:$D$1,1),"")</f>
        <v>45902</v>
      </c>
      <c r="CR6" s="177" t="s">
        <v>232</v>
      </c>
      <c r="CS6" s="242" t="str">
        <f>IF(CY6&lt;&gt;"",IFERROR(VLOOKUP(C6,GRAB!$C$5:$G$67,5,FALSE),""),"")</f>
        <v/>
      </c>
      <c r="CT6" s="157" t="str">
        <f>IFERROR(VLOOKUP(C6,GRAB!$C$5:$E$67,3,FALSE),"")</f>
        <v/>
      </c>
      <c r="CV6" s="182">
        <v>1121</v>
      </c>
      <c r="CW6" s="184" t="s">
        <v>377</v>
      </c>
      <c r="CY6" t="str">
        <f>IFERROR(VLOOKUP(C6,GRAB!$C$5:$E$67,2,FALSE),"")</f>
        <v/>
      </c>
      <c r="CZ6" t="str">
        <f t="shared" ref="CZ6:CZ67" si="10">IF(CY6&lt;&gt;"","Tiền doanh thu ngày " &amp; TEXT(DU6,"dd/mm/yyyy") &amp; " chi nhánh " &amp; B6,"")</f>
        <v/>
      </c>
      <c r="DH6" s="185" t="str">
        <f t="shared" ref="DH6:DH67" si="11">IF(CY6&lt;&gt;"",INDEX($BQ$1:$BQ$1,1),"")</f>
        <v/>
      </c>
      <c r="DU6" s="104" t="str">
        <f t="shared" ref="DU6:DU67" si="12">IF(CY6&lt;&gt;"",INDEX($D$1:$D$1,1),"")</f>
        <v/>
      </c>
      <c r="DW6" s="177" t="s">
        <v>241</v>
      </c>
      <c r="DX6" s="104" t="str">
        <f>IF(ED6&lt;&gt;"",IFERROR(VLOOKUP(C6,BE!$C$5:$K$67,9,FALSE),""),"")</f>
        <v/>
      </c>
      <c r="DY6" t="str">
        <f>IF(ED6&lt;&gt;"",IFERROR(VLOOKUP(C6,BE!$C$5:$J$67,8,FALSE),""),"")</f>
        <v/>
      </c>
      <c r="EA6">
        <v>1121</v>
      </c>
      <c r="EB6" s="177" t="s">
        <v>202</v>
      </c>
      <c r="ED6" t="str">
        <f>IFERROR(VLOOKUP(C6,BE!C6:I68,4,FALSE),"")</f>
        <v/>
      </c>
      <c r="EE6" s="185" t="str">
        <f t="shared" ref="EE6:EE67" si="13">IF(ED6&lt;&gt;"","Tiền doanh thu ngày " &amp; TEXT(EZ6,"dd/mm/yyyy") &amp; " chi nhánh " &amp; B6,"")</f>
        <v/>
      </c>
      <c r="EM6" s="185" t="str">
        <f t="shared" ref="EM6:EM67" si="14">IF(ED6&lt;&gt;"",INDEX($BQ$1:$BQ$1,1),"")</f>
        <v/>
      </c>
      <c r="EZ6" s="104" t="str">
        <f t="shared" ref="EZ6:EZ67" si="15">IF(ED6&lt;&gt;"",INDEX($D$1:$D$1,1),"")</f>
        <v/>
      </c>
      <c r="FB6" s="177" t="s">
        <v>233</v>
      </c>
      <c r="FC6" s="104" t="str">
        <f>IF(FI6&lt;&gt;"",IFERROR(VLOOKUP(C6,'ZALO-PAY'!$C$5:$G$67,4,FALSE),""),"")</f>
        <v/>
      </c>
      <c r="FD6" t="str">
        <f>IF(FI6&lt;&gt;"",IFERROR(VLOOKUP(C6,'ZALO-PAY'!$C$5:$G$67,5,FALSE),""),"")</f>
        <v/>
      </c>
      <c r="FF6">
        <v>1121</v>
      </c>
      <c r="FG6" s="177" t="s">
        <v>235</v>
      </c>
      <c r="FI6" t="str">
        <f>IFERROR(VLOOKUP(C6,'ZALO-PAY'!$C$5:$E$67,2,FALSE),"")</f>
        <v/>
      </c>
      <c r="FJ6" s="185" t="str">
        <f t="shared" ref="FJ6:FJ67" si="16">IF(FI6&lt;&gt;"","Tiền doanh thu ngày " &amp; TEXT(GE6,"dd/mm/yyyy") &amp; " chi nhánh " &amp; B6,"")</f>
        <v/>
      </c>
      <c r="FR6" s="185" t="str">
        <f t="shared" ref="FR6:FR67" si="17">IF(FI6&lt;&gt;"",INDEX($BQ$1:$BQ$1,1),"")</f>
        <v/>
      </c>
      <c r="GE6" s="104" t="str">
        <f t="shared" ref="GE6:GE67" si="18">IF(FI6&lt;&gt;"",INDEX($D$1:$D$1,1),"")</f>
        <v/>
      </c>
      <c r="GG6" s="177" t="s">
        <v>378</v>
      </c>
      <c r="GK6">
        <v>1121</v>
      </c>
      <c r="GL6" s="177" t="s">
        <v>236</v>
      </c>
      <c r="GN6" t="str">
        <f>IFERROR(VLOOKUP(C6,XANHSM!$C$5:$E$67,2,FALSE),"")</f>
        <v/>
      </c>
      <c r="GO6" s="185" t="str">
        <f t="shared" ref="GO6:GO67" si="19">IF(GN6&lt;&gt;"","Tiền doanh thu ngày " &amp; TEXT(HJ6,"dd/mm/yyyy") &amp; " chi nhánh " &amp; B6,"")</f>
        <v/>
      </c>
      <c r="GW6" t="str">
        <f t="shared" ref="GW6:GW67" si="20">IF(GN6&lt;&gt;"",INDEX($BQ$1:$BQ$1,1),"")</f>
        <v/>
      </c>
      <c r="HJ6" s="104" t="str">
        <f t="shared" ref="HJ6:HJ67" si="21">IF(GN6&lt;&gt;"",INDEX($D$1:$D$1,1),"")</f>
        <v/>
      </c>
      <c r="HL6" s="177" t="s">
        <v>379</v>
      </c>
      <c r="HP6">
        <v>1121</v>
      </c>
      <c r="HQ6" s="177" t="s">
        <v>237</v>
      </c>
      <c r="HS6" t="str">
        <f>IFERROR(VLOOKUP(C6,'TIỀN MẶT'!$C$5:$H$67,4,FALSE),"")</f>
        <v/>
      </c>
      <c r="HT6" s="185" t="str">
        <f t="shared" ref="HT6:HT67" si="22">IF(HS6&lt;&gt;"","Tiền doanh thu ngày " &amp; TEXT(IO6,"dd/mm/yyyy") &amp; " chi nhánh " &amp; B6,"")</f>
        <v/>
      </c>
      <c r="IB6" t="str">
        <f t="shared" ref="IB6:IB67" si="23">IF(HS6&lt;&gt;"",INDEX($BN$1:$BN$1,1),"")</f>
        <v/>
      </c>
      <c r="IO6" s="104" t="str">
        <f t="shared" ref="IO6:IO67" si="24">IF(HS6&lt;&gt;"",INDEX($D$1:$D$1,1),"")</f>
        <v/>
      </c>
      <c r="IQ6" s="177" t="s">
        <v>380</v>
      </c>
      <c r="IU6">
        <v>1121</v>
      </c>
      <c r="IV6" s="177" t="s">
        <v>238</v>
      </c>
      <c r="IX6" t="str">
        <f>IFERROR(VLOOKUP(C6,'TIỀN MẶT'!$C$5:$H$67,5,FALSE),"")</f>
        <v/>
      </c>
      <c r="IY6" s="185" t="str">
        <f t="shared" ref="IY6:IY67" si="25">IF(IX6&lt;&gt;"","Tiền doanh thu ngày " &amp; TEXT(JT6,"dd/mm/yyyy") &amp; " chi nhánh " &amp; B6,"")</f>
        <v/>
      </c>
      <c r="JG6" t="str">
        <f t="shared" ref="JG6:JG67" si="26">IF(IX6&lt;&gt;"",INDEX($BN$1:$BN$1,1),"")</f>
        <v/>
      </c>
      <c r="JT6" t="str">
        <f t="shared" ref="JT6:JT67" si="27">IF(IX6&lt;&gt;"",INDEX($D$1:$D$1,1),"")</f>
        <v/>
      </c>
      <c r="JV6" s="177" t="s">
        <v>381</v>
      </c>
      <c r="JW6" s="244" t="str">
        <f>IF(KC6&lt;&gt;"",IFERROR(VLOOKUP(C6,'VN-PAY'!$C$5:$G$67,4,FALSE),""),"")</f>
        <v/>
      </c>
      <c r="JX6" s="245" t="str">
        <f>IF(KC6&lt;&gt;"",IFERROR(VLOOKUP(C6,'VN-PAY'!$C$5:$G$67,5,FALSE),""),"")</f>
        <v/>
      </c>
      <c r="JZ6">
        <v>1121</v>
      </c>
      <c r="KA6" s="177" t="s">
        <v>239</v>
      </c>
      <c r="KC6" t="str">
        <f>IFERROR(VLOOKUP(C6,'VN-PAY'!$C$5:$E$66,2,FALSE),"")</f>
        <v/>
      </c>
      <c r="KD6" s="185" t="str">
        <f t="shared" ref="KD6:KD67" si="28">IF(KC6&lt;&gt;"","Tiền doanh thu ngày " &amp; TEXT(KY6,"dd/mm/yyyy") &amp; " chi nhánh " &amp; B6,"")</f>
        <v/>
      </c>
      <c r="KL6" s="185" t="str">
        <f t="shared" ref="KL6:KL67" si="29">IF(KC6&lt;&gt;"",INDEX($BQ$1:$BQ$1,1),"")</f>
        <v/>
      </c>
      <c r="KY6" s="104" t="str">
        <f t="shared" ref="KY6:KY67" si="30">IF(KC6&lt;&gt;"",INDEX($D$1:$D$1,1),"")</f>
        <v/>
      </c>
      <c r="LA6" s="177" t="s">
        <v>382</v>
      </c>
      <c r="LB6" s="104">
        <f>IF(LH6&lt;&gt;"",IFERROR(VLOOKUP(C6,SHOPEE!$C$5:$G$67,4,FALSE),""),"")</f>
        <v>45903</v>
      </c>
      <c r="LC6" t="str">
        <f>IF(LH6&lt;&gt;"",IFERROR(VLOOKUP(C6,SHOPEE!$C$5:$G$67,5,FALSE),""),"")</f>
        <v>SHOPEEPAY CHUYEN TIEN 1963016148365582336 ShopeeFood thanh toan tu dong 02 09 2025 10673813 CKN 059725 - MBBANK IBFT - Ngan hang TMCP Quan Doi</v>
      </c>
      <c r="LE6">
        <v>1121</v>
      </c>
      <c r="LF6" s="177" t="s">
        <v>240</v>
      </c>
      <c r="LH6">
        <f>IFERROR(VLOOKUP(C6,SHOPEE!$C$5:$E$67,2,FALSE),"")</f>
        <v>0</v>
      </c>
      <c r="LI6" s="185" t="str">
        <f t="shared" ref="LI6:LI67" si="31">"Tiền doanh thu ngày " &amp; TEXT(MD6,"dd/mm/yyyy") &amp; " chi nhánh " &amp; B6</f>
        <v>Tiền doanh thu ngày 02/09/2025 chi nhánh 68 NGUYỄN HUỆ</v>
      </c>
      <c r="LQ6" s="185" t="str">
        <f t="shared" ref="LQ6:LQ67" si="32">IF(LH6&lt;&gt;"",INDEX($BQ$1:$BQ$1,1),"")</f>
        <v>sacomabank Công Ty stk: 0961315526</v>
      </c>
      <c r="MD6" s="104">
        <f t="shared" ref="MD6:MD67" si="33">IF(LH6&lt;&gt;"",INDEX($D$1:$D$1,1),"")</f>
        <v>45902</v>
      </c>
      <c r="MF6" s="177" t="s">
        <v>383</v>
      </c>
    </row>
    <row r="7" spans="1:344" ht="15.75" customHeight="1">
      <c r="A7" s="84">
        <v>2</v>
      </c>
      <c r="B7" s="33" t="s">
        <v>509</v>
      </c>
      <c r="C7" s="85" t="s">
        <v>102</v>
      </c>
      <c r="D7" s="205">
        <f>IF(J7&lt;&gt;"",IFERROR(VLOOKUP(C7,'TIỀN MẶT'!$C$5:$J$67,7,FALSE),""),"")</f>
        <v>45904</v>
      </c>
      <c r="E7" s="234" t="str">
        <f>IF(J7&lt;&gt;"",IF(VLOOKUP(C7,'TIỀN MẶT'!$C$5:$J$67,8,FALSE)=0,"",VLOOKUP(C7,'TIỀN MẶT'!$C$5:$J$67,8,FALSE)),"")</f>
        <v>TM 02.09 FT25247783330824 CKN 341327 - VND-TGTT-PHUNG THUC VAN - Ngan hang TMCP Ky thuong Viet Nam</v>
      </c>
      <c r="F7" s="100"/>
      <c r="G7" s="71">
        <v>1121</v>
      </c>
      <c r="H7" s="177" t="s">
        <v>367</v>
      </c>
      <c r="I7" s="61"/>
      <c r="J7" s="63">
        <f>IFERROR(IF(VLOOKUP(C7,'TIỀN MẶT'!$C$5:$H$67,3,FALSE)&amp;""="","",VLOOKUP(C7,'TIỀN MẶT'!$C$5:$H$67,3,FALSE)),"")</f>
        <v>6846000</v>
      </c>
      <c r="K7" s="60" t="str">
        <f t="shared" si="1"/>
        <v>Tiền doanh thu ngày 02/09/2025 chi nhánh 98 VÕ VĂN KIỆT</v>
      </c>
      <c r="L7" s="86"/>
      <c r="M7" s="87"/>
      <c r="N7" s="88"/>
      <c r="O7" s="89"/>
      <c r="P7" s="89"/>
      <c r="Q7" s="90"/>
      <c r="R7" s="90"/>
      <c r="S7" s="180" t="str">
        <f t="shared" si="2"/>
        <v>Sacombank Duong Thi Nhung stk: 0777691044</v>
      </c>
      <c r="T7" s="76"/>
      <c r="U7" s="74"/>
      <c r="V7" s="74"/>
      <c r="W7" s="74"/>
      <c r="X7" s="352" t="s">
        <v>750</v>
      </c>
      <c r="Y7" s="2"/>
      <c r="Z7" s="2"/>
      <c r="AA7" s="32"/>
      <c r="AB7" s="97"/>
      <c r="AC7" s="97"/>
      <c r="AD7" s="97"/>
      <c r="AE7" s="97"/>
      <c r="AF7" s="96">
        <f t="shared" si="3"/>
        <v>45902</v>
      </c>
      <c r="AG7" s="71"/>
      <c r="AH7" s="177" t="s">
        <v>372</v>
      </c>
      <c r="AI7" s="59"/>
      <c r="AJ7" s="71"/>
      <c r="AK7" s="71"/>
      <c r="AL7" s="71">
        <v>1121</v>
      </c>
      <c r="AM7" s="177">
        <v>113102</v>
      </c>
      <c r="AN7" s="71"/>
      <c r="AO7" s="71"/>
      <c r="AP7" s="98" t="str">
        <f t="shared" si="4"/>
        <v/>
      </c>
      <c r="AQ7" s="31"/>
      <c r="AR7" s="31"/>
      <c r="AS7" s="31"/>
      <c r="AT7" s="31"/>
      <c r="AU7" s="31"/>
      <c r="AV7" s="31"/>
      <c r="AW7" s="31"/>
      <c r="AX7" s="71" t="str">
        <f t="shared" si="5"/>
        <v/>
      </c>
      <c r="AY7" s="7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96" t="str">
        <f t="shared" si="6"/>
        <v/>
      </c>
      <c r="BL7" s="31"/>
      <c r="BM7" s="177" t="s">
        <v>376</v>
      </c>
      <c r="BN7" s="194">
        <f>IF(BT7&lt;&gt;"",IFERROR(VLOOKUP(C7,MOMO!$C$5:$J$67,8,FALSE),""),"")</f>
        <v>45903</v>
      </c>
      <c r="BO7" s="157" t="str">
        <f>IF(BT7&lt;&gt;"",IFERROR(VLOOKUP(C7,MOMO!$C$5:$J$67,7,FALSE),""),"")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7">
        <v>1121</v>
      </c>
      <c r="BR7" s="103" t="s">
        <v>201</v>
      </c>
      <c r="BT7" s="135">
        <f>IFERROR(VLOOKUP(C7,MOMO!$C$5:$G$673,4,FALSE),"")</f>
        <v>3573000</v>
      </c>
      <c r="BU7" t="str">
        <f t="shared" si="7"/>
        <v>Tiền doanh thu ngày 02/09/2025 chi nhánh 98 VÕ VĂN KIỆT</v>
      </c>
      <c r="CC7" s="201" t="str">
        <f t="shared" si="8"/>
        <v>sacomabank Công Ty stk: 0961315526</v>
      </c>
      <c r="CP7" s="104">
        <f t="shared" si="9"/>
        <v>45902</v>
      </c>
      <c r="CR7" s="177" t="s">
        <v>232</v>
      </c>
      <c r="CS7" s="242">
        <f>IF(CY7&lt;&gt;"",IFERROR(VLOOKUP(C7,GRAB!$C$5:$G$67,5,FALSE),""),"")</f>
        <v>45903</v>
      </c>
      <c r="CT7" s="157" t="str">
        <f>IFERROR(VLOOKUP(C7,GRAB!$C$5:$E$67,3,FALSE),"")</f>
        <v>Grab TT 71398081 2180366010345473 Ca Phe Muoi Chu Long Vo Van Kiet CKN 801035 - CONG TY TNHH GRAB - Ngan hang TMCP Cong Thuong Viet Nam</v>
      </c>
      <c r="CV7" s="182">
        <v>1121</v>
      </c>
      <c r="CW7" s="184" t="s">
        <v>377</v>
      </c>
      <c r="CY7">
        <f>IFERROR(VLOOKUP(C7,GRAB!$C$5:$E$67,2,FALSE),"")</f>
        <v>1659278</v>
      </c>
      <c r="CZ7" t="str">
        <f t="shared" si="10"/>
        <v>Tiền doanh thu ngày 02/09/2025 chi nhánh 98 VÕ VĂN KIỆT</v>
      </c>
      <c r="DH7" s="185" t="str">
        <f t="shared" si="11"/>
        <v>sacomabank Công Ty stk: 0961315526</v>
      </c>
      <c r="DU7" s="104">
        <f t="shared" si="12"/>
        <v>45902</v>
      </c>
      <c r="DW7" s="177" t="s">
        <v>241</v>
      </c>
      <c r="DX7" s="104">
        <f>IF(ED7&lt;&gt;"",IFERROR(VLOOKUP(C7,BE!$C$5:$K$67,9,FALSE),""),"")</f>
        <v>45904</v>
      </c>
      <c r="DY7" t="str">
        <f>IF(ED7&lt;&gt;"",IFERROR(VLOOKUP(C7,BE!$C$5:$J$67,8,FALSE),""),"")</f>
        <v>CONG TY CO PHAN BE GROUP 2784879 beFood thanh toan ky29082025 02092025</v>
      </c>
      <c r="EA7">
        <v>1121</v>
      </c>
      <c r="EB7" s="177" t="s">
        <v>202</v>
      </c>
      <c r="ED7">
        <f>IFERROR(VLOOKUP(C7,BE!C7:I69,4,FALSE),"")</f>
        <v>119625</v>
      </c>
      <c r="EE7" s="185" t="str">
        <f t="shared" si="13"/>
        <v>Tiền doanh thu ngày 02/09/2025 chi nhánh 98 VÕ VĂN KIỆT</v>
      </c>
      <c r="EM7" s="185" t="str">
        <f t="shared" si="14"/>
        <v>sacomabank Công Ty stk: 0961315526</v>
      </c>
      <c r="EZ7" s="104">
        <f t="shared" si="15"/>
        <v>45902</v>
      </c>
      <c r="FB7" s="177" t="s">
        <v>233</v>
      </c>
      <c r="FC7" s="104" t="str">
        <f>IF(FI7&lt;&gt;"",IFERROR(VLOOKUP(C7,'ZALO-PAY'!$C$5:$G$67,4,FALSE),""),"")</f>
        <v/>
      </c>
      <c r="FD7" t="str">
        <f>IF(FI7&lt;&gt;"",IFERROR(VLOOKUP(C7,'ZALO-PAY'!$C$5:$G$67,5,FALSE),""),"")</f>
        <v/>
      </c>
      <c r="FF7">
        <v>1121</v>
      </c>
      <c r="FG7" s="177" t="s">
        <v>235</v>
      </c>
      <c r="FI7" t="str">
        <f>IFERROR(VLOOKUP(C7,'ZALO-PAY'!$C$5:$E$67,2,FALSE),"")</f>
        <v/>
      </c>
      <c r="FJ7" s="185" t="str">
        <f t="shared" si="16"/>
        <v/>
      </c>
      <c r="FR7" s="185" t="str">
        <f t="shared" si="17"/>
        <v/>
      </c>
      <c r="GE7" s="104" t="str">
        <f t="shared" si="18"/>
        <v/>
      </c>
      <c r="GG7" s="177" t="s">
        <v>378</v>
      </c>
      <c r="GK7">
        <v>1121</v>
      </c>
      <c r="GL7" s="177" t="s">
        <v>236</v>
      </c>
      <c r="GN7" t="str">
        <f>IFERROR(VLOOKUP(C7,XANHSM!$C$5:$E$67,2,FALSE),"")</f>
        <v/>
      </c>
      <c r="GO7" s="185" t="str">
        <f t="shared" si="19"/>
        <v/>
      </c>
      <c r="GW7" t="str">
        <f t="shared" si="20"/>
        <v/>
      </c>
      <c r="HJ7" s="104" t="str">
        <f t="shared" si="21"/>
        <v/>
      </c>
      <c r="HL7" s="177" t="s">
        <v>379</v>
      </c>
      <c r="HP7">
        <v>1121</v>
      </c>
      <c r="HQ7" s="177" t="s">
        <v>237</v>
      </c>
      <c r="HS7" t="str">
        <f>IFERROR(VLOOKUP(C7,'TIỀN MẶT'!$C$5:$H$67,4,FALSE),"")</f>
        <v/>
      </c>
      <c r="HT7" s="185" t="str">
        <f t="shared" si="22"/>
        <v/>
      </c>
      <c r="IB7" t="str">
        <f t="shared" si="23"/>
        <v/>
      </c>
      <c r="IO7" s="104" t="str">
        <f t="shared" si="24"/>
        <v/>
      </c>
      <c r="IQ7" s="177" t="s">
        <v>380</v>
      </c>
      <c r="IU7">
        <v>1121</v>
      </c>
      <c r="IV7" s="177" t="s">
        <v>238</v>
      </c>
      <c r="IX7" t="str">
        <f>IFERROR(VLOOKUP(C7,'TIỀN MẶT'!$C$5:$H$67,5,FALSE),"")</f>
        <v/>
      </c>
      <c r="IY7" s="185" t="str">
        <f t="shared" si="25"/>
        <v/>
      </c>
      <c r="JG7" t="str">
        <f t="shared" si="26"/>
        <v/>
      </c>
      <c r="JT7" t="str">
        <f t="shared" si="27"/>
        <v/>
      </c>
      <c r="JV7" s="177" t="s">
        <v>381</v>
      </c>
      <c r="JW7" s="244" t="str">
        <f>IF(KC7&lt;&gt;"",IFERROR(VLOOKUP(C7,'VN-PAY'!$C$5:$G$67,4,FALSE),""),"")</f>
        <v/>
      </c>
      <c r="JX7" s="245" t="str">
        <f>IF(KC7&lt;&gt;"",IFERROR(VLOOKUP(C7,'VN-PAY'!$C$5:$G$67,5,FALSE),""),"")</f>
        <v/>
      </c>
      <c r="JZ7">
        <v>1121</v>
      </c>
      <c r="KA7" s="177" t="s">
        <v>239</v>
      </c>
      <c r="KC7" t="str">
        <f>IFERROR(VLOOKUP(C7,'VN-PAY'!$C$5:$E$66,2,FALSE),"")</f>
        <v/>
      </c>
      <c r="KD7" s="185" t="str">
        <f t="shared" si="28"/>
        <v/>
      </c>
      <c r="KL7" s="185" t="str">
        <f t="shared" si="29"/>
        <v/>
      </c>
      <c r="KY7" s="104" t="str">
        <f t="shared" si="30"/>
        <v/>
      </c>
      <c r="LA7" s="177" t="s">
        <v>382</v>
      </c>
      <c r="LB7" s="104">
        <f>IF(LH7&lt;&gt;"",IFERROR(VLOOKUP(C7,SHOPEE!$C$5:$G$67,4,FALSE),""),"")</f>
        <v>45903</v>
      </c>
      <c r="LC7" t="str">
        <f>IF(LH7&lt;&gt;"",IFERROR(VLOOKUP(C7,SHOPEE!$C$5:$G$67,5,FALSE),""),"")</f>
        <v>SHOPEEPAY CHUYEN TIEN 1963016148365582336 ShopeeFood thanh toan tu dong 02 09 2025 10673813 CKN 059725 - MBBANK IBFT - Ngan hang TMCP Quan Doi</v>
      </c>
      <c r="LE7">
        <v>1121</v>
      </c>
      <c r="LF7" s="177" t="s">
        <v>240</v>
      </c>
      <c r="LH7">
        <f>IFERROR(VLOOKUP(C7,SHOPEE!$C$5:$E$67,2,FALSE),"")</f>
        <v>1201866</v>
      </c>
      <c r="LI7" s="185" t="str">
        <f t="shared" si="31"/>
        <v>Tiền doanh thu ngày 02/09/2025 chi nhánh 98 VÕ VĂN KIỆT</v>
      </c>
      <c r="LQ7" s="185" t="str">
        <f t="shared" si="32"/>
        <v>sacomabank Công Ty stk: 0961315526</v>
      </c>
      <c r="MD7" s="104">
        <f t="shared" si="33"/>
        <v>45902</v>
      </c>
      <c r="MF7" s="177" t="s">
        <v>383</v>
      </c>
    </row>
    <row r="8" spans="1:344" ht="15.75" customHeight="1">
      <c r="A8" s="84">
        <f t="shared" si="0"/>
        <v>3</v>
      </c>
      <c r="B8" s="33" t="s">
        <v>10</v>
      </c>
      <c r="C8" s="91" t="s">
        <v>103</v>
      </c>
      <c r="D8" s="205">
        <f>IF(J8&lt;&gt;"",IFERROR(VLOOKUP(C8,'TIỀN MẶT'!$C$5:$J$67,7,FALSE),""),"")</f>
        <v>45904</v>
      </c>
      <c r="E8" s="234" t="str">
        <f>IF(J8&lt;&gt;"",IF(VLOOKUP(C8,'TIỀN MẶT'!$C$5:$J$67,8,FALSE)=0,"",VLOOKUP(C8,'TIỀN MẶT'!$C$5:$J$67,8,FALSE)),"")</f>
        <v>NOP TM 3/9</v>
      </c>
      <c r="F8" s="100"/>
      <c r="G8" s="71">
        <v>1121</v>
      </c>
      <c r="H8" s="177" t="s">
        <v>367</v>
      </c>
      <c r="I8" s="61"/>
      <c r="J8" s="63">
        <f>IFERROR(IF(VLOOKUP(C8,'TIỀN MẶT'!$C$5:$H$67,3,FALSE)&amp;""="","",VLOOKUP(C8,'TIỀN MẶT'!$C$5:$H$67,3,FALSE)),"")</f>
        <v>8034000</v>
      </c>
      <c r="K8" s="60" t="str">
        <f t="shared" si="1"/>
        <v>Tiền doanh thu ngày 02/09/2025 chi nhánh 194 CMT8</v>
      </c>
      <c r="L8" s="86"/>
      <c r="M8" s="87"/>
      <c r="N8" s="88"/>
      <c r="O8" s="89"/>
      <c r="P8" s="89"/>
      <c r="Q8" s="90"/>
      <c r="R8" s="90"/>
      <c r="S8" s="180" t="str">
        <f t="shared" si="2"/>
        <v>Sacombank Duong Thi Nhung stk: 0777691044</v>
      </c>
      <c r="T8" s="76"/>
      <c r="U8" s="74"/>
      <c r="V8" s="74"/>
      <c r="W8" s="74"/>
      <c r="X8" s="352" t="s">
        <v>751</v>
      </c>
      <c r="Y8" s="2"/>
      <c r="Z8" s="2"/>
      <c r="AA8" s="32"/>
      <c r="AB8" s="97"/>
      <c r="AC8" s="97"/>
      <c r="AD8" s="97"/>
      <c r="AE8" s="97"/>
      <c r="AF8" s="96">
        <f t="shared" si="3"/>
        <v>45902</v>
      </c>
      <c r="AG8" s="71"/>
      <c r="AH8" s="177" t="s">
        <v>372</v>
      </c>
      <c r="AI8" s="59"/>
      <c r="AJ8" s="71"/>
      <c r="AK8" s="71"/>
      <c r="AL8" s="71">
        <v>1121</v>
      </c>
      <c r="AM8" s="177">
        <v>113102</v>
      </c>
      <c r="AN8" s="71"/>
      <c r="AO8" s="71"/>
      <c r="AP8" s="98" t="str">
        <f t="shared" si="4"/>
        <v/>
      </c>
      <c r="AQ8" s="31"/>
      <c r="AR8" s="31"/>
      <c r="AS8" s="31"/>
      <c r="AT8" s="31"/>
      <c r="AU8" s="31"/>
      <c r="AV8" s="31"/>
      <c r="AW8" s="31"/>
      <c r="AX8" s="71" t="str">
        <f t="shared" si="5"/>
        <v/>
      </c>
      <c r="AY8" s="7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96" t="str">
        <f t="shared" si="6"/>
        <v/>
      </c>
      <c r="BL8" s="31"/>
      <c r="BM8" s="177" t="s">
        <v>376</v>
      </c>
      <c r="BN8" s="194">
        <f>IF(BT8&lt;&gt;"",IFERROR(VLOOKUP(C8,MOMO!$C$5:$J$67,8,FALSE),""),"")</f>
        <v>45903</v>
      </c>
      <c r="BO8" s="157" t="str">
        <f>IF(BT8&lt;&gt;"",IFERROR(VLOOKUP(C8,MOMO!$C$5:$J$67,7,FALSE),""),"")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8">
        <v>1121</v>
      </c>
      <c r="BR8" s="103" t="s">
        <v>201</v>
      </c>
      <c r="BT8" s="135">
        <f>IFERROR(VLOOKUP(C8,MOMO!$C$5:$G$673,4,FALSE),"")</f>
        <v>1027000</v>
      </c>
      <c r="BU8" t="str">
        <f t="shared" si="7"/>
        <v>Tiền doanh thu ngày 02/09/2025 chi nhánh 194 CMT8</v>
      </c>
      <c r="CC8" s="201" t="str">
        <f t="shared" si="8"/>
        <v>sacomabank Công Ty stk: 0961315526</v>
      </c>
      <c r="CP8" s="104">
        <f t="shared" si="9"/>
        <v>45902</v>
      </c>
      <c r="CR8" s="177" t="s">
        <v>232</v>
      </c>
      <c r="CS8" s="242" t="str">
        <f>IF(CY8&lt;&gt;"",IFERROR(VLOOKUP(C8,GRAB!$C$5:$G$67,5,FALSE),""),"")</f>
        <v/>
      </c>
      <c r="CT8" s="157" t="str">
        <f>IFERROR(VLOOKUP(C8,GRAB!$C$5:$E$67,3,FALSE),"")</f>
        <v/>
      </c>
      <c r="CV8" s="182">
        <v>1121</v>
      </c>
      <c r="CW8" s="184" t="s">
        <v>377</v>
      </c>
      <c r="CY8" t="str">
        <f>IFERROR(VLOOKUP(C8,GRAB!$C$5:$E$67,2,FALSE),"")</f>
        <v/>
      </c>
      <c r="CZ8" t="str">
        <f t="shared" si="10"/>
        <v/>
      </c>
      <c r="DH8" s="185" t="str">
        <f t="shared" si="11"/>
        <v/>
      </c>
      <c r="DU8" s="104" t="str">
        <f t="shared" si="12"/>
        <v/>
      </c>
      <c r="DW8" s="177" t="s">
        <v>241</v>
      </c>
      <c r="DX8" s="104">
        <f>IF(ED8&lt;&gt;"",IFERROR(VLOOKUP(C8,BE!$C$5:$K$67,9,FALSE),""),"")</f>
        <v>45904</v>
      </c>
      <c r="DY8" t="str">
        <f>IF(ED8&lt;&gt;"",IFERROR(VLOOKUP(C8,BE!$C$5:$J$67,8,FALSE),""),"")</f>
        <v>CONG TY CO PHAN BE GROUP 2784839 beFood thanh toan ky29082025 02092028</v>
      </c>
      <c r="EA8">
        <v>1121</v>
      </c>
      <c r="EB8" s="177" t="s">
        <v>202</v>
      </c>
      <c r="ED8">
        <f>IFERROR(VLOOKUP(C8,BE!C8:I70,4,FALSE),"")</f>
        <v>104250</v>
      </c>
      <c r="EE8" s="185" t="str">
        <f t="shared" si="13"/>
        <v>Tiền doanh thu ngày 02/09/2025 chi nhánh 194 CMT8</v>
      </c>
      <c r="EM8" s="185" t="str">
        <f t="shared" si="14"/>
        <v>sacomabank Công Ty stk: 0961315526</v>
      </c>
      <c r="EZ8" s="104">
        <f t="shared" si="15"/>
        <v>45902</v>
      </c>
      <c r="FB8" s="177" t="s">
        <v>233</v>
      </c>
      <c r="FC8" s="104">
        <f>IF(FI8&lt;&gt;"",IFERROR(VLOOKUP(C8,'ZALO-PAY'!$C$5:$G$67,4,FALSE),""),"")</f>
        <v>45903</v>
      </c>
      <c r="FD8" t="str">
        <f>IF(FI8&lt;&gt;"",IFERROR(VLOOKUP(C8,'ZALO-PAY'!$C$5:$G$67,5,FALSE),""),"")</f>
        <v>CT CP GIAI PHAP THANH TOAN VIET NAM VNPAY TT CA PHE MUOI CHU LONG DV QR Offline ngay 29.08.02.09.25</v>
      </c>
      <c r="FF8">
        <v>1121</v>
      </c>
      <c r="FG8" s="177" t="s">
        <v>235</v>
      </c>
      <c r="FI8">
        <f>IFERROR(VLOOKUP(C8,'ZALO-PAY'!$C$5:$E$67,2,FALSE),"")</f>
        <v>36000</v>
      </c>
      <c r="FJ8" s="185" t="str">
        <f t="shared" si="16"/>
        <v>Tiền doanh thu ngày 02/09/2025 chi nhánh 194 CMT8</v>
      </c>
      <c r="FR8" s="185" t="str">
        <f t="shared" si="17"/>
        <v>sacomabank Công Ty stk: 0961315526</v>
      </c>
      <c r="GE8" s="104">
        <f t="shared" si="18"/>
        <v>45902</v>
      </c>
      <c r="GG8" s="177" t="s">
        <v>378</v>
      </c>
      <c r="GK8">
        <v>1121</v>
      </c>
      <c r="GL8" s="177" t="s">
        <v>236</v>
      </c>
      <c r="GN8" t="str">
        <f>IFERROR(VLOOKUP(C8,XANHSM!$C$5:$E$67,2,FALSE),"")</f>
        <v/>
      </c>
      <c r="GO8" s="185" t="str">
        <f t="shared" si="19"/>
        <v/>
      </c>
      <c r="GW8" t="str">
        <f t="shared" si="20"/>
        <v/>
      </c>
      <c r="HJ8" s="104" t="str">
        <f t="shared" si="21"/>
        <v/>
      </c>
      <c r="HL8" s="177" t="s">
        <v>379</v>
      </c>
      <c r="HP8">
        <v>1121</v>
      </c>
      <c r="HQ8" s="177" t="s">
        <v>237</v>
      </c>
      <c r="HS8" t="str">
        <f>IFERROR(VLOOKUP(C8,'TIỀN MẶT'!$C$5:$H$67,4,FALSE),"")</f>
        <v/>
      </c>
      <c r="HT8" s="185" t="str">
        <f t="shared" si="22"/>
        <v/>
      </c>
      <c r="IB8" t="str">
        <f t="shared" si="23"/>
        <v/>
      </c>
      <c r="IO8" s="104" t="str">
        <f t="shared" si="24"/>
        <v/>
      </c>
      <c r="IQ8" s="177" t="s">
        <v>380</v>
      </c>
      <c r="IU8">
        <v>1121</v>
      </c>
      <c r="IV8" s="177" t="s">
        <v>238</v>
      </c>
      <c r="IX8" t="str">
        <f>IFERROR(VLOOKUP(C8,'TIỀN MẶT'!$C$5:$H$67,5,FALSE),"")</f>
        <v/>
      </c>
      <c r="IY8" s="185" t="str">
        <f t="shared" si="25"/>
        <v/>
      </c>
      <c r="JG8" t="str">
        <f t="shared" si="26"/>
        <v/>
      </c>
      <c r="JT8" t="str">
        <f t="shared" si="27"/>
        <v/>
      </c>
      <c r="JV8" s="177" t="s">
        <v>381</v>
      </c>
      <c r="JW8" s="244" t="str">
        <f>IF(KC8&lt;&gt;"",IFERROR(VLOOKUP(C8,'VN-PAY'!$C$5:$G$67,4,FALSE),""),"")</f>
        <v/>
      </c>
      <c r="JX8" s="245" t="str">
        <f>IF(KC8&lt;&gt;"",IFERROR(VLOOKUP(C8,'VN-PAY'!$C$5:$G$67,5,FALSE),""),"")</f>
        <v/>
      </c>
      <c r="JZ8">
        <v>1121</v>
      </c>
      <c r="KA8" s="177" t="s">
        <v>239</v>
      </c>
      <c r="KC8" t="str">
        <f>IFERROR(VLOOKUP(C8,'VN-PAY'!$C$5:$E$66,2,FALSE),"")</f>
        <v/>
      </c>
      <c r="KD8" s="185" t="str">
        <f t="shared" si="28"/>
        <v/>
      </c>
      <c r="KL8" s="185" t="str">
        <f t="shared" si="29"/>
        <v/>
      </c>
      <c r="KY8" s="104" t="str">
        <f t="shared" si="30"/>
        <v/>
      </c>
      <c r="LA8" s="177" t="s">
        <v>382</v>
      </c>
      <c r="LB8" s="104">
        <f>IF(LH8&lt;&gt;"",IFERROR(VLOOKUP(C8,SHOPEE!$C$5:$G$67,4,FALSE),""),"")</f>
        <v>45903</v>
      </c>
      <c r="LC8" t="str">
        <f>IF(LH8&lt;&gt;"",IFERROR(VLOOKUP(C8,SHOPEE!$C$5:$G$67,5,FALSE),""),"")</f>
        <v>SHOPEEPAY CHUYEN TIEN 1963016148365582336 ShopeeFood thanh toan tu dong 02 09 2025 10673813 CKN 059725 - MBBANK IBFT - Ngan hang TMCP Quan Doi</v>
      </c>
      <c r="LE8">
        <v>1121</v>
      </c>
      <c r="LF8" s="177" t="s">
        <v>240</v>
      </c>
      <c r="LH8">
        <f>IFERROR(VLOOKUP(C8,SHOPEE!$C$5:$E$67,2,FALSE),"")</f>
        <v>315652</v>
      </c>
      <c r="LI8" s="185" t="str">
        <f t="shared" si="31"/>
        <v>Tiền doanh thu ngày 02/09/2025 chi nhánh 194 CMT8</v>
      </c>
      <c r="LQ8" s="185" t="str">
        <f t="shared" si="32"/>
        <v>sacomabank Công Ty stk: 0961315526</v>
      </c>
      <c r="MD8" s="104">
        <f t="shared" si="33"/>
        <v>45902</v>
      </c>
      <c r="MF8" s="177" t="s">
        <v>383</v>
      </c>
    </row>
    <row r="9" spans="1:344" ht="15.75" customHeight="1">
      <c r="A9" s="84">
        <v>3</v>
      </c>
      <c r="B9" s="33" t="s">
        <v>511</v>
      </c>
      <c r="C9" s="91" t="s">
        <v>104</v>
      </c>
      <c r="D9" s="205">
        <f>IF(J9&lt;&gt;"",IFERROR(VLOOKUP(C9,'TIỀN MẶT'!$C$5:$J$67,7,FALSE),""),"")</f>
        <v>45903</v>
      </c>
      <c r="E9" s="234" t="str">
        <f>IF(J9&lt;&gt;"",IF(VLOOKUP(C9,'TIỀN MẶT'!$C$5:$J$67,8,FALSE)=0,"",VLOOKUP(C9,'TIỀN MẶT'!$C$5:$J$67,8,FALSE)),"")</f>
        <v>TM 02 09 CKN 584556 - MBBANK IBFT - Ngan hang TMCP Quan Doi</v>
      </c>
      <c r="F9" s="100"/>
      <c r="G9" s="71">
        <v>1121</v>
      </c>
      <c r="H9" s="177" t="s">
        <v>367</v>
      </c>
      <c r="I9" s="61"/>
      <c r="J9" s="63">
        <f>IFERROR(IF(VLOOKUP(C9,'TIỀN MẶT'!$C$5:$H$67,3,FALSE)&amp;""="","",VLOOKUP(C9,'TIỀN MẶT'!$C$5:$H$67,3,FALSE)),"")</f>
        <v>1257000</v>
      </c>
      <c r="K9" s="60" t="str">
        <f t="shared" si="1"/>
        <v>Tiền doanh thu ngày 02/09/2025 chi nhánh HỒ CON RÙA</v>
      </c>
      <c r="L9" s="86"/>
      <c r="M9" s="87"/>
      <c r="N9" s="88"/>
      <c r="O9" s="89"/>
      <c r="P9" s="89"/>
      <c r="Q9" s="90"/>
      <c r="R9" s="90"/>
      <c r="S9" s="180" t="str">
        <f t="shared" si="2"/>
        <v>Sacombank Duong Thi Nhung stk: 0777691044</v>
      </c>
      <c r="T9" s="76"/>
      <c r="U9" s="74"/>
      <c r="V9" s="74"/>
      <c r="W9" s="74"/>
      <c r="X9" s="352" t="s">
        <v>752</v>
      </c>
      <c r="Y9" s="2"/>
      <c r="Z9" s="2"/>
      <c r="AA9" s="32"/>
      <c r="AB9" s="97"/>
      <c r="AC9" s="97"/>
      <c r="AD9" s="97"/>
      <c r="AE9" s="97"/>
      <c r="AF9" s="96">
        <f t="shared" si="3"/>
        <v>45902</v>
      </c>
      <c r="AG9" s="71"/>
      <c r="AH9" s="177" t="s">
        <v>372</v>
      </c>
      <c r="AI9" s="59"/>
      <c r="AJ9" s="71"/>
      <c r="AK9" s="71"/>
      <c r="AL9" s="71">
        <v>1121</v>
      </c>
      <c r="AM9" s="177">
        <v>113102</v>
      </c>
      <c r="AN9" s="71"/>
      <c r="AO9" s="71"/>
      <c r="AP9" s="98" t="str">
        <f t="shared" si="4"/>
        <v/>
      </c>
      <c r="AQ9" s="31"/>
      <c r="AR9" s="31"/>
      <c r="AS9" s="31"/>
      <c r="AT9" s="31"/>
      <c r="AU9" s="31"/>
      <c r="AV9" s="31"/>
      <c r="AW9" s="31"/>
      <c r="AX9" s="71" t="str">
        <f t="shared" si="5"/>
        <v/>
      </c>
      <c r="AY9" s="7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96" t="str">
        <f t="shared" si="6"/>
        <v/>
      </c>
      <c r="BL9" s="31"/>
      <c r="BM9" s="177" t="s">
        <v>376</v>
      </c>
      <c r="BN9" s="194">
        <f>IF(BT9&lt;&gt;"",IFERROR(VLOOKUP(C9,MOMO!$C$5:$J$67,8,FALSE),""),"")</f>
        <v>45903</v>
      </c>
      <c r="BO9" s="157" t="str">
        <f>IF(BT9&lt;&gt;"",IFERROR(VLOOKUP(C9,MOMO!$C$5:$J$67,7,FALSE),""),"")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9">
        <v>1121</v>
      </c>
      <c r="BR9" s="103" t="s">
        <v>201</v>
      </c>
      <c r="BT9" s="135">
        <f>IFERROR(VLOOKUP(C9,MOMO!$C$5:$G$673,4,FALSE),"")</f>
        <v>424000</v>
      </c>
      <c r="BU9" t="str">
        <f t="shared" si="7"/>
        <v>Tiền doanh thu ngày 02/09/2025 chi nhánh HỒ CON RÙA</v>
      </c>
      <c r="CC9" s="201" t="str">
        <f t="shared" si="8"/>
        <v>sacomabank Công Ty stk: 0961315526</v>
      </c>
      <c r="CP9" s="104">
        <f t="shared" si="9"/>
        <v>45902</v>
      </c>
      <c r="CR9" s="177" t="s">
        <v>232</v>
      </c>
      <c r="CS9" s="242">
        <f>IF(CY9&lt;&gt;"",IFERROR(VLOOKUP(C9,GRAB!$C$5:$G$67,5,FALSE),""),"")</f>
        <v>45903</v>
      </c>
      <c r="CT9" s="157" t="str">
        <f>IFERROR(VLOOKUP(C9,GRAB!$C$5:$E$67,3,FALSE),"")</f>
        <v>Grab TT 71399324 2200645696540673 Ca Phe Muoi Chu Long Ho Con Rua CKN 800973 - CONG TY TNHH GRAB - Ngan hang TMCP Cong Thuong Viet Nam</v>
      </c>
      <c r="CV9" s="182">
        <v>1121</v>
      </c>
      <c r="CW9" s="184" t="s">
        <v>377</v>
      </c>
      <c r="CY9">
        <f>IFERROR(VLOOKUP(C9,GRAB!$C$5:$E$67,2,FALSE),"")</f>
        <v>1628941</v>
      </c>
      <c r="CZ9" t="str">
        <f t="shared" si="10"/>
        <v>Tiền doanh thu ngày 02/09/2025 chi nhánh HỒ CON RÙA</v>
      </c>
      <c r="DH9" s="185" t="str">
        <f t="shared" si="11"/>
        <v>sacomabank Công Ty stk: 0961315526</v>
      </c>
      <c r="DU9" s="104">
        <f t="shared" si="12"/>
        <v>45902</v>
      </c>
      <c r="DW9" s="177" t="s">
        <v>241</v>
      </c>
      <c r="DX9" s="104">
        <f>IF(ED9&lt;&gt;"",IFERROR(VLOOKUP(C9,BE!$C$5:$K$67,9,FALSE),""),"")</f>
        <v>45904</v>
      </c>
      <c r="DY9" t="str">
        <f>IF(ED9&lt;&gt;"",IFERROR(VLOOKUP(C9,BE!$C$5:$J$67,8,FALSE),""),"")</f>
        <v>CONG TY CO PHAN BE GROUP 2784839 beFood thanh toan ky29082025 02092029</v>
      </c>
      <c r="EA9">
        <v>1121</v>
      </c>
      <c r="EB9" s="177" t="s">
        <v>202</v>
      </c>
      <c r="ED9">
        <f>IFERROR(VLOOKUP(C9,BE!C9:I71,4,FALSE),"")</f>
        <v>495375</v>
      </c>
      <c r="EE9" s="185" t="str">
        <f t="shared" si="13"/>
        <v>Tiền doanh thu ngày 02/09/2025 chi nhánh HỒ CON RÙA</v>
      </c>
      <c r="EM9" s="185" t="str">
        <f t="shared" si="14"/>
        <v>sacomabank Công Ty stk: 0961315526</v>
      </c>
      <c r="EZ9" s="104">
        <f t="shared" si="15"/>
        <v>45902</v>
      </c>
      <c r="FB9" s="177" t="s">
        <v>233</v>
      </c>
      <c r="FC9" s="104" t="str">
        <f>IF(FI9&lt;&gt;"",IFERROR(VLOOKUP(C9,'ZALO-PAY'!$C$5:$G$67,4,FALSE),""),"")</f>
        <v/>
      </c>
      <c r="FD9" t="str">
        <f>IF(FI9&lt;&gt;"",IFERROR(VLOOKUP(C9,'ZALO-PAY'!$C$5:$G$67,5,FALSE),""),"")</f>
        <v/>
      </c>
      <c r="FF9">
        <v>1121</v>
      </c>
      <c r="FG9" s="177" t="s">
        <v>235</v>
      </c>
      <c r="FI9" t="str">
        <f>IFERROR(VLOOKUP(C9,'ZALO-PAY'!$C$5:$E$67,2,FALSE),"")</f>
        <v/>
      </c>
      <c r="FJ9" s="185" t="str">
        <f t="shared" si="16"/>
        <v/>
      </c>
      <c r="FR9" s="185" t="str">
        <f t="shared" si="17"/>
        <v/>
      </c>
      <c r="GE9" s="104" t="str">
        <f t="shared" si="18"/>
        <v/>
      </c>
      <c r="GG9" s="177" t="s">
        <v>378</v>
      </c>
      <c r="GK9">
        <v>1121</v>
      </c>
      <c r="GL9" s="177" t="s">
        <v>236</v>
      </c>
      <c r="GN9" t="str">
        <f>IFERROR(VLOOKUP(C9,XANHSM!$C$5:$E$67,2,FALSE),"")</f>
        <v/>
      </c>
      <c r="GO9" s="185" t="str">
        <f t="shared" si="19"/>
        <v/>
      </c>
      <c r="GW9" t="str">
        <f t="shared" si="20"/>
        <v/>
      </c>
      <c r="HJ9" s="104" t="str">
        <f t="shared" si="21"/>
        <v/>
      </c>
      <c r="HL9" s="177" t="s">
        <v>379</v>
      </c>
      <c r="HP9">
        <v>1121</v>
      </c>
      <c r="HQ9" s="177" t="s">
        <v>237</v>
      </c>
      <c r="HS9" t="str">
        <f>IFERROR(VLOOKUP(C9,'TIỀN MẶT'!$C$5:$H$67,4,FALSE),"")</f>
        <v/>
      </c>
      <c r="HT9" s="185" t="str">
        <f t="shared" si="22"/>
        <v/>
      </c>
      <c r="IB9" t="str">
        <f t="shared" si="23"/>
        <v/>
      </c>
      <c r="IO9" s="104" t="str">
        <f t="shared" si="24"/>
        <v/>
      </c>
      <c r="IQ9" s="177" t="s">
        <v>380</v>
      </c>
      <c r="IU9">
        <v>1121</v>
      </c>
      <c r="IV9" s="177" t="s">
        <v>238</v>
      </c>
      <c r="IX9" t="str">
        <f>IFERROR(VLOOKUP(C9,'TIỀN MẶT'!$C$5:$H$67,5,FALSE),"")</f>
        <v/>
      </c>
      <c r="IY9" s="185" t="str">
        <f t="shared" si="25"/>
        <v/>
      </c>
      <c r="JG9" t="str">
        <f t="shared" si="26"/>
        <v/>
      </c>
      <c r="JT9" t="str">
        <f t="shared" si="27"/>
        <v/>
      </c>
      <c r="JV9" s="177" t="s">
        <v>381</v>
      </c>
      <c r="JW9" s="244" t="str">
        <f>IF(KC9&lt;&gt;"",IFERROR(VLOOKUP(C9,'VN-PAY'!$C$5:$G$67,4,FALSE),""),"")</f>
        <v/>
      </c>
      <c r="JX9" s="245" t="str">
        <f>IF(KC9&lt;&gt;"",IFERROR(VLOOKUP(C9,'VN-PAY'!$C$5:$G$67,5,FALSE),""),"")</f>
        <v/>
      </c>
      <c r="JZ9">
        <v>1121</v>
      </c>
      <c r="KA9" s="177" t="s">
        <v>239</v>
      </c>
      <c r="KC9" t="str">
        <f>IFERROR(VLOOKUP(C9,'VN-PAY'!$C$5:$E$66,2,FALSE),"")</f>
        <v/>
      </c>
      <c r="KD9" s="185" t="str">
        <f t="shared" si="28"/>
        <v/>
      </c>
      <c r="KL9" s="185" t="str">
        <f t="shared" si="29"/>
        <v/>
      </c>
      <c r="KY9" s="104" t="str">
        <f t="shared" si="30"/>
        <v/>
      </c>
      <c r="LA9" s="177" t="s">
        <v>382</v>
      </c>
      <c r="LB9" s="104">
        <f>IF(LH9&lt;&gt;"",IFERROR(VLOOKUP(C9,SHOPEE!$C$5:$G$67,4,FALSE),""),"")</f>
        <v>45903</v>
      </c>
      <c r="LC9" t="str">
        <f>IF(LH9&lt;&gt;"",IFERROR(VLOOKUP(C9,SHOPEE!$C$5:$G$67,5,FALSE),""),"")</f>
        <v>SHOPEEPAY CHUYEN TIEN 1963016148365582336 ShopeeFood thanh toan tu dong 02 09 2025 10673813 CKN 059725 - MBBANK IBFT - Ngan hang TMCP Quan Doi</v>
      </c>
      <c r="LE9">
        <v>1121</v>
      </c>
      <c r="LF9" s="177" t="s">
        <v>240</v>
      </c>
      <c r="LH9">
        <f>IFERROR(VLOOKUP(C9,SHOPEE!$C$5:$E$67,2,FALSE),"")</f>
        <v>925107</v>
      </c>
      <c r="LI9" s="185" t="str">
        <f t="shared" si="31"/>
        <v>Tiền doanh thu ngày 02/09/2025 chi nhánh HỒ CON RÙA</v>
      </c>
      <c r="LQ9" s="185" t="str">
        <f t="shared" si="32"/>
        <v>sacomabank Công Ty stk: 0961315526</v>
      </c>
      <c r="MD9" s="104">
        <f t="shared" si="33"/>
        <v>45902</v>
      </c>
      <c r="MF9" s="177" t="s">
        <v>383</v>
      </c>
    </row>
    <row r="10" spans="1:344" ht="15.75" customHeight="1">
      <c r="A10" s="84">
        <f t="shared" si="0"/>
        <v>4</v>
      </c>
      <c r="B10" s="33" t="s">
        <v>12</v>
      </c>
      <c r="C10" s="91" t="s">
        <v>105</v>
      </c>
      <c r="D10" s="205">
        <f>IF(J10&lt;&gt;"",IFERROR(VLOOKUP(C10,'TIỀN MẶT'!$C$5:$J$67,7,FALSE),""),"")</f>
        <v>45903</v>
      </c>
      <c r="E10" s="234" t="str">
        <f>IF(J10&lt;&gt;"",IF(VLOOKUP(C10,'TIỀN MẶT'!$C$5:$J$67,8,FALSE)=0,"",VLOOKUP(C10,'TIỀN MẶT'!$C$5:$J$67,8,FALSE)),"")</f>
        <v>NOP TM 02/09/2025</v>
      </c>
      <c r="F10" s="100"/>
      <c r="G10" s="71">
        <v>1121</v>
      </c>
      <c r="H10" s="177" t="s">
        <v>367</v>
      </c>
      <c r="I10" s="61"/>
      <c r="J10" s="63">
        <f>IFERROR(IF(VLOOKUP(C10,'TIỀN MẶT'!$C$5:$H$67,3,FALSE)&amp;""="","",VLOOKUP(C10,'TIỀN MẶT'!$C$5:$H$67,3,FALSE)),"")</f>
        <v>14416000</v>
      </c>
      <c r="K10" s="60" t="str">
        <f t="shared" si="1"/>
        <v>Tiền doanh thu ngày 02/09/2025 chi nhánh 301 NGUYỄN ĐÌNH CHIỂU</v>
      </c>
      <c r="L10" s="86"/>
      <c r="M10" s="87"/>
      <c r="N10" s="88"/>
      <c r="O10" s="89"/>
      <c r="P10" s="89"/>
      <c r="Q10" s="90"/>
      <c r="R10" s="90"/>
      <c r="S10" s="180" t="str">
        <f t="shared" si="2"/>
        <v>Sacombank Duong Thi Nhung stk: 0777691044</v>
      </c>
      <c r="T10" s="76"/>
      <c r="U10" s="74"/>
      <c r="V10" s="74"/>
      <c r="W10" s="74"/>
      <c r="X10" s="352" t="s">
        <v>753</v>
      </c>
      <c r="Y10" s="2"/>
      <c r="Z10" s="2"/>
      <c r="AA10" s="32"/>
      <c r="AB10" s="97"/>
      <c r="AC10" s="97"/>
      <c r="AD10" s="97"/>
      <c r="AE10" s="97"/>
      <c r="AF10" s="96">
        <f t="shared" si="3"/>
        <v>45902</v>
      </c>
      <c r="AG10" s="71"/>
      <c r="AH10" s="177" t="s">
        <v>372</v>
      </c>
      <c r="AI10" s="59"/>
      <c r="AJ10" s="71"/>
      <c r="AK10" s="71"/>
      <c r="AL10" s="71">
        <v>1121</v>
      </c>
      <c r="AM10" s="177">
        <v>113102</v>
      </c>
      <c r="AN10" s="71"/>
      <c r="AO10" s="71"/>
      <c r="AP10" s="98" t="str">
        <f t="shared" si="4"/>
        <v/>
      </c>
      <c r="AQ10" s="31"/>
      <c r="AR10" s="31"/>
      <c r="AS10" s="31"/>
      <c r="AT10" s="31"/>
      <c r="AU10" s="31"/>
      <c r="AV10" s="31"/>
      <c r="AW10" s="31"/>
      <c r="AX10" s="71" t="str">
        <f t="shared" si="5"/>
        <v/>
      </c>
      <c r="AY10" s="7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96" t="str">
        <f t="shared" si="6"/>
        <v/>
      </c>
      <c r="BL10" s="31"/>
      <c r="BM10" s="177" t="s">
        <v>376</v>
      </c>
      <c r="BN10" s="194">
        <f>IF(BT10&lt;&gt;"",IFERROR(VLOOKUP(C10,MOMO!$C$5:$J$67,8,FALSE),""),"")</f>
        <v>45903</v>
      </c>
      <c r="BO10" s="157" t="str">
        <f>IF(BT10&lt;&gt;"",IFERROR(VLOOKUP(C10,MOMO!$C$5:$J$67,7,FALSE),""),"")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0">
        <v>1121</v>
      </c>
      <c r="BR10" s="103" t="s">
        <v>201</v>
      </c>
      <c r="BT10" s="135">
        <f>IFERROR(VLOOKUP(C10,MOMO!$C$5:$G$673,4,FALSE),"")</f>
        <v>3261000</v>
      </c>
      <c r="BU10" t="str">
        <f t="shared" si="7"/>
        <v>Tiền doanh thu ngày 02/09/2025 chi nhánh 301 NGUYỄN ĐÌNH CHIỂU</v>
      </c>
      <c r="CC10" s="201" t="str">
        <f t="shared" si="8"/>
        <v>sacomabank Công Ty stk: 0961315526</v>
      </c>
      <c r="CP10" s="104">
        <f t="shared" si="9"/>
        <v>45902</v>
      </c>
      <c r="CR10" s="177" t="s">
        <v>232</v>
      </c>
      <c r="CS10" s="242">
        <f>IF(CY10&lt;&gt;"",IFERROR(VLOOKUP(C10,GRAB!$C$5:$G$67,5,FALSE),""),"")</f>
        <v>45903</v>
      </c>
      <c r="CT10" s="157" t="str">
        <f>IFERROR(VLOOKUP(C10,GRAB!$C$5:$E$67,3,FALSE),"")</f>
        <v>Grab TT 71399668 2200645688184833 Ca Phe Muoi Chu Long Nguyen Dinh Chieu CKN 802186 - CONG TY TNHH GRAB - Ngan hang TMCP Cong Thuong Viet Nam</v>
      </c>
      <c r="CV10" s="182">
        <v>1121</v>
      </c>
      <c r="CW10" s="184" t="s">
        <v>377</v>
      </c>
      <c r="CY10">
        <f>IFERROR(VLOOKUP(C10,GRAB!$C$5:$E$67,2,FALSE),"")</f>
        <v>2469104</v>
      </c>
      <c r="CZ10" t="str">
        <f t="shared" si="10"/>
        <v>Tiền doanh thu ngày 02/09/2025 chi nhánh 301 NGUYỄN ĐÌNH CHIỂU</v>
      </c>
      <c r="DH10" s="185" t="str">
        <f t="shared" si="11"/>
        <v>sacomabank Công Ty stk: 0961315526</v>
      </c>
      <c r="DU10" s="104">
        <f t="shared" si="12"/>
        <v>45902</v>
      </c>
      <c r="DW10" s="177" t="s">
        <v>241</v>
      </c>
      <c r="DX10" s="104">
        <f>IF(ED10&lt;&gt;"",IFERROR(VLOOKUP(C10,BE!$C$5:$K$67,9,FALSE),""),"")</f>
        <v>45904</v>
      </c>
      <c r="DY10" t="str">
        <f>IF(ED10&lt;&gt;"",IFERROR(VLOOKUP(C10,BE!$C$5:$J$67,8,FALSE),""),"")</f>
        <v>CONG TY CO PHAN BE GROUP 2784839 beFood thanh toan ky29082025 02092030</v>
      </c>
      <c r="EA10">
        <v>1121</v>
      </c>
      <c r="EB10" s="177" t="s">
        <v>202</v>
      </c>
      <c r="ED10">
        <f>IFERROR(VLOOKUP(C10,BE!C10:I72,4,FALSE),"")</f>
        <v>1035750</v>
      </c>
      <c r="EE10" s="185" t="str">
        <f t="shared" si="13"/>
        <v>Tiền doanh thu ngày 02/09/2025 chi nhánh 301 NGUYỄN ĐÌNH CHIỂU</v>
      </c>
      <c r="EM10" s="185" t="str">
        <f t="shared" si="14"/>
        <v>sacomabank Công Ty stk: 0961315526</v>
      </c>
      <c r="EZ10" s="104">
        <f t="shared" si="15"/>
        <v>45902</v>
      </c>
      <c r="FB10" s="177" t="s">
        <v>233</v>
      </c>
      <c r="FC10" s="104" t="str">
        <f>IF(FI10&lt;&gt;"",IFERROR(VLOOKUP(C10,'ZALO-PAY'!$C$5:$G$67,4,FALSE),""),"")</f>
        <v/>
      </c>
      <c r="FD10" t="str">
        <f>IF(FI10&lt;&gt;"",IFERROR(VLOOKUP(C10,'ZALO-PAY'!$C$5:$G$67,5,FALSE),""),"")</f>
        <v/>
      </c>
      <c r="FF10">
        <v>1121</v>
      </c>
      <c r="FG10" s="177" t="s">
        <v>235</v>
      </c>
      <c r="FI10" t="str">
        <f>IFERROR(VLOOKUP(C10,'ZALO-PAY'!$C$5:$E$67,2,FALSE),"")</f>
        <v/>
      </c>
      <c r="FJ10" s="185" t="str">
        <f t="shared" si="16"/>
        <v/>
      </c>
      <c r="FR10" s="185" t="str">
        <f t="shared" si="17"/>
        <v/>
      </c>
      <c r="GE10" s="104" t="str">
        <f t="shared" si="18"/>
        <v/>
      </c>
      <c r="GG10" s="177" t="s">
        <v>378</v>
      </c>
      <c r="GK10">
        <v>1121</v>
      </c>
      <c r="GL10" s="177" t="s">
        <v>236</v>
      </c>
      <c r="GN10" t="str">
        <f>IFERROR(VLOOKUP(C10,XANHSM!$C$5:$E$67,2,FALSE),"")</f>
        <v/>
      </c>
      <c r="GO10" s="185" t="str">
        <f t="shared" si="19"/>
        <v/>
      </c>
      <c r="GW10" t="str">
        <f t="shared" si="20"/>
        <v/>
      </c>
      <c r="HJ10" s="104" t="str">
        <f t="shared" si="21"/>
        <v/>
      </c>
      <c r="HL10" s="177" t="s">
        <v>379</v>
      </c>
      <c r="HP10">
        <v>1121</v>
      </c>
      <c r="HQ10" s="177" t="s">
        <v>237</v>
      </c>
      <c r="HS10" t="str">
        <f>IFERROR(VLOOKUP(C10,'TIỀN MẶT'!$C$5:$H$67,4,FALSE),"")</f>
        <v/>
      </c>
      <c r="HT10" s="185" t="str">
        <f t="shared" si="22"/>
        <v/>
      </c>
      <c r="IB10" t="str">
        <f t="shared" si="23"/>
        <v/>
      </c>
      <c r="IO10" s="104" t="str">
        <f t="shared" si="24"/>
        <v/>
      </c>
      <c r="IQ10" s="177" t="s">
        <v>380</v>
      </c>
      <c r="IU10">
        <v>1121</v>
      </c>
      <c r="IV10" s="177" t="s">
        <v>238</v>
      </c>
      <c r="IX10" t="str">
        <f>IFERROR(VLOOKUP(C10,'TIỀN MẶT'!$C$5:$H$67,5,FALSE),"")</f>
        <v/>
      </c>
      <c r="IY10" s="185" t="str">
        <f t="shared" si="25"/>
        <v/>
      </c>
      <c r="JG10" t="str">
        <f t="shared" si="26"/>
        <v/>
      </c>
      <c r="JT10" t="str">
        <f t="shared" si="27"/>
        <v/>
      </c>
      <c r="JV10" s="177" t="s">
        <v>381</v>
      </c>
      <c r="JW10" s="244" t="str">
        <f>IF(KC10&lt;&gt;"",IFERROR(VLOOKUP(C10,'VN-PAY'!$C$5:$G$67,4,FALSE),""),"")</f>
        <v/>
      </c>
      <c r="JX10" s="245" t="str">
        <f>IF(KC10&lt;&gt;"",IFERROR(VLOOKUP(C10,'VN-PAY'!$C$5:$G$67,5,FALSE),""),"")</f>
        <v/>
      </c>
      <c r="JZ10">
        <v>1121</v>
      </c>
      <c r="KA10" s="177" t="s">
        <v>239</v>
      </c>
      <c r="KC10" t="str">
        <f>IFERROR(VLOOKUP(C10,'VN-PAY'!$C$5:$E$66,2,FALSE),"")</f>
        <v/>
      </c>
      <c r="KD10" s="185" t="str">
        <f t="shared" si="28"/>
        <v/>
      </c>
      <c r="KL10" s="185" t="str">
        <f t="shared" si="29"/>
        <v/>
      </c>
      <c r="KY10" s="104" t="str">
        <f t="shared" si="30"/>
        <v/>
      </c>
      <c r="LA10" s="177" t="s">
        <v>382</v>
      </c>
      <c r="LB10" s="104">
        <f>IF(LH10&lt;&gt;"",IFERROR(VLOOKUP(C10,SHOPEE!$C$5:$G$67,4,FALSE),""),"")</f>
        <v>45903</v>
      </c>
      <c r="LC10" t="str">
        <f>IF(LH10&lt;&gt;"",IFERROR(VLOOKUP(C10,SHOPEE!$C$5:$G$67,5,FALSE),""),"")</f>
        <v>SHOPEEPAY CHUYEN TIEN 1963016148365582336 ShopeeFood thanh toan tu dong 02 09 2025 10673813 CKN 059725 - MBBANK IBFT - Ngan hang TMCP Quan Doi</v>
      </c>
      <c r="LE10">
        <v>1121</v>
      </c>
      <c r="LF10" s="177" t="s">
        <v>240</v>
      </c>
      <c r="LH10">
        <f>IFERROR(VLOOKUP(C10,SHOPEE!$C$5:$E$67,2,FALSE),"")</f>
        <v>2514939</v>
      </c>
      <c r="LI10" s="185" t="str">
        <f t="shared" si="31"/>
        <v>Tiền doanh thu ngày 02/09/2025 chi nhánh 301 NGUYỄN ĐÌNH CHIỂU</v>
      </c>
      <c r="LQ10" s="185" t="str">
        <f t="shared" si="32"/>
        <v>sacomabank Công Ty stk: 0961315526</v>
      </c>
      <c r="MD10" s="104">
        <f t="shared" si="33"/>
        <v>45902</v>
      </c>
      <c r="MF10" s="177" t="s">
        <v>383</v>
      </c>
    </row>
    <row r="11" spans="1:344" ht="15.75" customHeight="1">
      <c r="A11" s="84">
        <v>4</v>
      </c>
      <c r="B11" s="33" t="s">
        <v>14</v>
      </c>
      <c r="C11" s="85" t="s">
        <v>106</v>
      </c>
      <c r="D11" s="205">
        <f>IF(J11&lt;&gt;"",IFERROR(VLOOKUP(C11,'TIỀN MẶT'!$C$5:$J$67,7,FALSE),""),"")</f>
        <v>45903</v>
      </c>
      <c r="E11" s="234" t="str">
        <f>IF(J11&lt;&gt;"",IF(VLOOKUP(C11,'TIỀN MẶT'!$C$5:$J$67,8,FALSE)=0,"",VLOOKUP(C11,'TIỀN MẶT'!$C$5:$J$67,8,FALSE)),"")</f>
        <v>TM 02/9</v>
      </c>
      <c r="F11" s="100"/>
      <c r="G11" s="71">
        <v>1121</v>
      </c>
      <c r="H11" s="177" t="s">
        <v>367</v>
      </c>
      <c r="I11" s="61"/>
      <c r="J11" s="63">
        <f>IFERROR(IF(VLOOKUP(C11,'TIỀN MẶT'!$C$5:$H$67,3,FALSE)&amp;""="","",VLOOKUP(C11,'TIỀN MẶT'!$C$5:$H$67,3,FALSE)),"")</f>
        <v>10769000</v>
      </c>
      <c r="K11" s="60" t="str">
        <f t="shared" si="1"/>
        <v>Tiền doanh thu ngày 02/09/2025 chi nhánh ĐẶNG NGUYÊN CẨN</v>
      </c>
      <c r="L11" s="86"/>
      <c r="M11" s="87"/>
      <c r="N11" s="88"/>
      <c r="O11" s="89"/>
      <c r="P11" s="89"/>
      <c r="Q11" s="90"/>
      <c r="R11" s="90"/>
      <c r="S11" s="180" t="str">
        <f t="shared" si="2"/>
        <v>Sacombank Duong Thi Nhung stk: 0777691044</v>
      </c>
      <c r="T11" s="76"/>
      <c r="U11" s="74"/>
      <c r="V11" s="74"/>
      <c r="W11" s="74"/>
      <c r="X11" s="352" t="s">
        <v>754</v>
      </c>
      <c r="Y11" s="2"/>
      <c r="Z11" s="2"/>
      <c r="AA11" s="32"/>
      <c r="AB11" s="97"/>
      <c r="AC11" s="97"/>
      <c r="AD11" s="97"/>
      <c r="AE11" s="97"/>
      <c r="AF11" s="96">
        <f t="shared" si="3"/>
        <v>45902</v>
      </c>
      <c r="AG11" s="71"/>
      <c r="AH11" s="177" t="s">
        <v>372</v>
      </c>
      <c r="AI11" s="59"/>
      <c r="AJ11" s="71"/>
      <c r="AK11" s="71"/>
      <c r="AL11" s="71">
        <v>1121</v>
      </c>
      <c r="AM11" s="177">
        <v>113102</v>
      </c>
      <c r="AN11" s="71"/>
      <c r="AO11" s="71"/>
      <c r="AP11" s="98" t="str">
        <f t="shared" si="4"/>
        <v/>
      </c>
      <c r="AQ11" s="31"/>
      <c r="AR11" s="31"/>
      <c r="AS11" s="31"/>
      <c r="AT11" s="31"/>
      <c r="AU11" s="31"/>
      <c r="AV11" s="31"/>
      <c r="AW11" s="31"/>
      <c r="AX11" s="71" t="str">
        <f t="shared" si="5"/>
        <v/>
      </c>
      <c r="AY11" s="7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96" t="str">
        <f t="shared" si="6"/>
        <v/>
      </c>
      <c r="BL11" s="31"/>
      <c r="BM11" s="177" t="s">
        <v>376</v>
      </c>
      <c r="BN11" s="194" t="str">
        <f>IF(BT11&lt;&gt;"",IFERROR(VLOOKUP(C11,MOMO!$C$5:$J$67,8,FALSE),""),"")</f>
        <v/>
      </c>
      <c r="BO11" s="157" t="str">
        <f>IF(BT11&lt;&gt;"",IFERROR(VLOOKUP(C11,MOMO!$C$5:$J$67,7,FALSE),""),"")</f>
        <v/>
      </c>
      <c r="BQ11">
        <v>1121</v>
      </c>
      <c r="BR11" s="103" t="s">
        <v>201</v>
      </c>
      <c r="BT11" s="135" t="str">
        <f>IFERROR(VLOOKUP(C11,MOMO!$C$5:$G$673,4,FALSE),"")</f>
        <v/>
      </c>
      <c r="BU11" t="str">
        <f t="shared" si="7"/>
        <v/>
      </c>
      <c r="CC11" s="201" t="str">
        <f t="shared" si="8"/>
        <v/>
      </c>
      <c r="CP11" s="104" t="str">
        <f t="shared" si="9"/>
        <v/>
      </c>
      <c r="CR11" s="177" t="s">
        <v>232</v>
      </c>
      <c r="CS11" s="242">
        <f>IF(CY11&lt;&gt;"",IFERROR(VLOOKUP(C11,GRAB!$C$5:$G$67,5,FALSE),""),"")</f>
        <v>45903</v>
      </c>
      <c r="CT11" s="157" t="str">
        <f>IFERROR(VLOOKUP(C11,GRAB!$C$5:$E$67,3,FALSE),"")</f>
        <v>Grab TT 71399902 2200645688180737 Ca Phe Muoi Chu Long Tan Hoa Dong CKN 802312 - CONG TY TNHH GRAB - Ngan hang TMCP Cong Thuong Viet Nam</v>
      </c>
      <c r="CV11" s="182">
        <v>1121</v>
      </c>
      <c r="CW11" s="184" t="s">
        <v>377</v>
      </c>
      <c r="CY11">
        <f>IFERROR(VLOOKUP(C11,GRAB!$C$5:$E$67,2,FALSE),"")</f>
        <v>2878041</v>
      </c>
      <c r="CZ11" t="str">
        <f t="shared" si="10"/>
        <v>Tiền doanh thu ngày 02/09/2025 chi nhánh ĐẶNG NGUYÊN CẨN</v>
      </c>
      <c r="DH11" s="185" t="str">
        <f t="shared" si="11"/>
        <v>sacomabank Công Ty stk: 0961315526</v>
      </c>
      <c r="DU11" s="104">
        <f t="shared" si="12"/>
        <v>45902</v>
      </c>
      <c r="DW11" s="177" t="s">
        <v>241</v>
      </c>
      <c r="DX11" s="104">
        <f>IF(ED11&lt;&gt;"",IFERROR(VLOOKUP(C11,BE!$C$5:$K$67,9,FALSE),""),"")</f>
        <v>45904</v>
      </c>
      <c r="DY11" t="str">
        <f>IF(ED11&lt;&gt;"",IFERROR(VLOOKUP(C11,BE!$C$5:$J$67,8,FALSE),""),"")</f>
        <v>CONG TY CO PHAN BE GROUP 2784839 beFood thanh toan ky29082025 02092031</v>
      </c>
      <c r="EA11">
        <v>1121</v>
      </c>
      <c r="EB11" s="177" t="s">
        <v>202</v>
      </c>
      <c r="ED11">
        <f>IFERROR(VLOOKUP(C11,BE!C11:I73,4,FALSE),"")</f>
        <v>487875</v>
      </c>
      <c r="EE11" s="185" t="str">
        <f t="shared" si="13"/>
        <v>Tiền doanh thu ngày 02/09/2025 chi nhánh ĐẶNG NGUYÊN CẨN</v>
      </c>
      <c r="EM11" s="185" t="str">
        <f t="shared" si="14"/>
        <v>sacomabank Công Ty stk: 0961315526</v>
      </c>
      <c r="EZ11" s="104">
        <f t="shared" si="15"/>
        <v>45902</v>
      </c>
      <c r="FB11" s="177" t="s">
        <v>233</v>
      </c>
      <c r="FC11" s="104">
        <f>IF(FI11&lt;&gt;"",IFERROR(VLOOKUP(C11,'ZALO-PAY'!$C$5:$G$67,4,FALSE),""),"")</f>
        <v>45903</v>
      </c>
      <c r="FD11" s="196" t="str">
        <f>IF(FI11&lt;&gt;"",IFERROR(VLOOKUP(C11,'ZALO-PAY'!$C$5:$G$67,5,FALSE),""),"")</f>
        <v>CT CP GIAI PHAP THANH TOAN VIET NAM VNPAY TT CA PHE MUOI CHU LONG DV QR Offline ngay 29.08.02.09.25</v>
      </c>
      <c r="FF11">
        <v>1121</v>
      </c>
      <c r="FG11" s="177" t="s">
        <v>235</v>
      </c>
      <c r="FI11">
        <f>IFERROR(VLOOKUP(C11,'ZALO-PAY'!$C$5:$E$67,2,FALSE),"")</f>
        <v>1321000</v>
      </c>
      <c r="FJ11" s="185" t="str">
        <f t="shared" si="16"/>
        <v>Tiền doanh thu ngày 02/09/2025 chi nhánh ĐẶNG NGUYÊN CẨN</v>
      </c>
      <c r="FR11" s="185" t="str">
        <f t="shared" si="17"/>
        <v>sacomabank Công Ty stk: 0961315526</v>
      </c>
      <c r="GE11" s="104">
        <f t="shared" si="18"/>
        <v>45902</v>
      </c>
      <c r="GG11" s="177" t="s">
        <v>378</v>
      </c>
      <c r="GK11">
        <v>1121</v>
      </c>
      <c r="GL11" s="177" t="s">
        <v>236</v>
      </c>
      <c r="GN11" t="str">
        <f>IFERROR(VLOOKUP(C11,XANHSM!$C$5:$E$67,2,FALSE),"")</f>
        <v/>
      </c>
      <c r="GO11" s="185" t="str">
        <f t="shared" si="19"/>
        <v/>
      </c>
      <c r="GW11" t="str">
        <f t="shared" si="20"/>
        <v/>
      </c>
      <c r="HJ11" s="104" t="str">
        <f t="shared" si="21"/>
        <v/>
      </c>
      <c r="HL11" s="177" t="s">
        <v>379</v>
      </c>
      <c r="HP11">
        <v>1121</v>
      </c>
      <c r="HQ11" s="177" t="s">
        <v>237</v>
      </c>
      <c r="HS11" t="str">
        <f>IFERROR(VLOOKUP(C11,'TIỀN MẶT'!$C$5:$H$67,4,FALSE),"")</f>
        <v/>
      </c>
      <c r="HT11" s="185" t="str">
        <f t="shared" si="22"/>
        <v/>
      </c>
      <c r="IB11" t="str">
        <f t="shared" si="23"/>
        <v/>
      </c>
      <c r="IO11" s="104" t="str">
        <f t="shared" si="24"/>
        <v/>
      </c>
      <c r="IQ11" s="177" t="s">
        <v>380</v>
      </c>
      <c r="IU11">
        <v>1121</v>
      </c>
      <c r="IV11" s="177" t="s">
        <v>238</v>
      </c>
      <c r="IX11" t="str">
        <f>IFERROR(VLOOKUP(C11,'TIỀN MẶT'!$C$5:$H$67,5,FALSE),"")</f>
        <v/>
      </c>
      <c r="IY11" s="185" t="str">
        <f t="shared" si="25"/>
        <v/>
      </c>
      <c r="JG11" t="str">
        <f t="shared" si="26"/>
        <v/>
      </c>
      <c r="JT11" t="str">
        <f t="shared" si="27"/>
        <v/>
      </c>
      <c r="JV11" s="177" t="s">
        <v>381</v>
      </c>
      <c r="JW11" s="244" t="str">
        <f>IF(KC11&lt;&gt;"",IFERROR(VLOOKUP(C11,'VN-PAY'!$C$5:$G$67,4,FALSE),""),"")</f>
        <v/>
      </c>
      <c r="JX11" s="245" t="str">
        <f>IF(KC11&lt;&gt;"",IFERROR(VLOOKUP(C11,'VN-PAY'!$C$5:$G$67,5,FALSE),""),"")</f>
        <v/>
      </c>
      <c r="JZ11">
        <v>1121</v>
      </c>
      <c r="KA11" s="177" t="s">
        <v>239</v>
      </c>
      <c r="KC11" t="str">
        <f>IFERROR(VLOOKUP(C11,'VN-PAY'!$C$5:$E$66,2,FALSE),"")</f>
        <v/>
      </c>
      <c r="KD11" s="185" t="str">
        <f t="shared" si="28"/>
        <v/>
      </c>
      <c r="KL11" s="185" t="str">
        <f t="shared" si="29"/>
        <v/>
      </c>
      <c r="KY11" s="104" t="str">
        <f t="shared" si="30"/>
        <v/>
      </c>
      <c r="LA11" s="177" t="s">
        <v>382</v>
      </c>
      <c r="LB11" s="104">
        <f>IF(LH11&lt;&gt;"",IFERROR(VLOOKUP(C11,SHOPEE!$C$5:$G$67,4,FALSE),""),"")</f>
        <v>45903</v>
      </c>
      <c r="LC11" t="str">
        <f>IF(LH11&lt;&gt;"",IFERROR(VLOOKUP(C11,SHOPEE!$C$5:$G$67,5,FALSE),""),"")</f>
        <v>SHOPEEPAY CHUYEN TIEN 1963016148365582336 ShopeeFood thanh toan tu dong 02 09 2025 10673813 CKN 059725 - MBBANK IBFT - Ngan hang TMCP Quan Doi</v>
      </c>
      <c r="LE11">
        <v>1121</v>
      </c>
      <c r="LF11" s="177" t="s">
        <v>240</v>
      </c>
      <c r="LH11">
        <f>IFERROR(VLOOKUP(C11,SHOPEE!$C$5:$E$67,2,FALSE),"")</f>
        <v>1009578</v>
      </c>
      <c r="LI11" s="185" t="str">
        <f t="shared" si="31"/>
        <v>Tiền doanh thu ngày 02/09/2025 chi nhánh ĐẶNG NGUYÊN CẨN</v>
      </c>
      <c r="LQ11" s="185" t="str">
        <f t="shared" si="32"/>
        <v>sacomabank Công Ty stk: 0961315526</v>
      </c>
      <c r="MD11" s="104">
        <f t="shared" si="33"/>
        <v>45902</v>
      </c>
      <c r="MF11" s="177" t="s">
        <v>383</v>
      </c>
    </row>
    <row r="12" spans="1:344" ht="15.75" customHeight="1">
      <c r="A12" s="84">
        <f t="shared" si="0"/>
        <v>5</v>
      </c>
      <c r="B12" s="33" t="s">
        <v>15</v>
      </c>
      <c r="C12" s="91" t="s">
        <v>107</v>
      </c>
      <c r="D12" s="205">
        <f>IF(J12&lt;&gt;"",IFERROR(VLOOKUP(C12,'TIỀN MẶT'!$C$5:$J$67,7,FALSE),""),"")</f>
        <v>45904</v>
      </c>
      <c r="E12" s="234" t="str">
        <f>IF(J12&lt;&gt;"",IF(VLOOKUP(C12,'TIỀN MẶT'!$C$5:$J$67,8,FALSE)=0,"",VLOOKUP(C12,'TIỀN MẶT'!$C$5:$J$67,8,FALSE)),"")</f>
        <v>TM 02/9</v>
      </c>
      <c r="F12" s="100"/>
      <c r="G12" s="71">
        <v>1121</v>
      </c>
      <c r="H12" s="177" t="s">
        <v>367</v>
      </c>
      <c r="I12" s="61"/>
      <c r="J12" s="63">
        <f>IFERROR(IF(VLOOKUP(C12,'TIỀN MẶT'!$C$5:$H$67,3,FALSE)&amp;""="","",VLOOKUP(C12,'TIỀN MẶT'!$C$5:$H$67,3,FALSE)),"")</f>
        <v>31682000</v>
      </c>
      <c r="K12" s="60" t="str">
        <f t="shared" si="1"/>
        <v>Tiền doanh thu ngày 02/09/2025 chi nhánh 67 HẬU GIANG</v>
      </c>
      <c r="L12" s="86"/>
      <c r="M12" s="87"/>
      <c r="N12" s="88"/>
      <c r="O12" s="89"/>
      <c r="P12" s="89"/>
      <c r="Q12" s="90"/>
      <c r="R12" s="90"/>
      <c r="S12" s="180" t="str">
        <f t="shared" si="2"/>
        <v>Sacombank Duong Thi Nhung stk: 0777691044</v>
      </c>
      <c r="T12" s="76"/>
      <c r="U12" s="74"/>
      <c r="V12" s="74"/>
      <c r="W12" s="74"/>
      <c r="X12" s="352" t="s">
        <v>755</v>
      </c>
      <c r="Y12" s="2"/>
      <c r="Z12" s="2"/>
      <c r="AA12" s="32"/>
      <c r="AB12" s="97"/>
      <c r="AC12" s="97"/>
      <c r="AD12" s="97"/>
      <c r="AE12" s="97"/>
      <c r="AF12" s="96">
        <f t="shared" si="3"/>
        <v>45902</v>
      </c>
      <c r="AG12" s="71"/>
      <c r="AH12" s="177" t="s">
        <v>372</v>
      </c>
      <c r="AI12" s="59"/>
      <c r="AJ12" s="71"/>
      <c r="AK12" s="71"/>
      <c r="AL12" s="71">
        <v>1121</v>
      </c>
      <c r="AM12" s="177">
        <v>113102</v>
      </c>
      <c r="AN12" s="71"/>
      <c r="AO12" s="71"/>
      <c r="AP12" s="98" t="str">
        <f t="shared" si="4"/>
        <v/>
      </c>
      <c r="AQ12" s="31"/>
      <c r="AR12" s="31"/>
      <c r="AS12" s="31"/>
      <c r="AT12" s="31"/>
      <c r="AU12" s="31"/>
      <c r="AV12" s="31"/>
      <c r="AW12" s="31"/>
      <c r="AX12" s="71" t="str">
        <f t="shared" si="5"/>
        <v/>
      </c>
      <c r="AY12" s="7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96" t="str">
        <f t="shared" si="6"/>
        <v/>
      </c>
      <c r="BL12" s="31"/>
      <c r="BM12" s="177" t="s">
        <v>376</v>
      </c>
      <c r="BN12" s="194">
        <f>IF(BT12&lt;&gt;"",IFERROR(VLOOKUP(C12,MOMO!$C$5:$J$67,8,FALSE),""),"")</f>
        <v>45903</v>
      </c>
      <c r="BO12" s="157" t="str">
        <f>IF(BT12&lt;&gt;"",IFERROR(VLOOKUP(C12,MOMO!$C$5:$J$67,7,FALSE),""),"")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2">
        <v>1121</v>
      </c>
      <c r="BR12" s="103" t="s">
        <v>201</v>
      </c>
      <c r="BT12" s="135">
        <f>IFERROR(VLOOKUP(C12,MOMO!$C$5:$G$673,4,FALSE),"")</f>
        <v>3418000</v>
      </c>
      <c r="BU12" t="str">
        <f t="shared" si="7"/>
        <v>Tiền doanh thu ngày 02/09/2025 chi nhánh 67 HẬU GIANG</v>
      </c>
      <c r="CC12" s="201" t="str">
        <f t="shared" si="8"/>
        <v>sacomabank Công Ty stk: 0961315526</v>
      </c>
      <c r="CP12" s="104">
        <f t="shared" si="9"/>
        <v>45902</v>
      </c>
      <c r="CR12" s="177" t="s">
        <v>232</v>
      </c>
      <c r="CS12" s="242">
        <f>IF(CY12&lt;&gt;"",IFERROR(VLOOKUP(C12,GRAB!$C$5:$G$67,5,FALSE),""),"")</f>
        <v>45903</v>
      </c>
      <c r="CT12" s="157" t="str">
        <f>IFERROR(VLOOKUP(C12,GRAB!$C$5:$E$67,3,FALSE),"")</f>
        <v>Grab TT 71399915 2200645688190977 Ca Phe Muoi Chu Long Hau Giang CKN 801902 - CONG TY TNHH GRAB - Ngan hang TMCP Cong Thuong Viet Nam</v>
      </c>
      <c r="CV12" s="182">
        <v>1121</v>
      </c>
      <c r="CW12" s="184" t="s">
        <v>377</v>
      </c>
      <c r="CY12">
        <f>IFERROR(VLOOKUP(C12,GRAB!$C$5:$E$67,2,FALSE),"")</f>
        <v>2626194</v>
      </c>
      <c r="CZ12" t="str">
        <f t="shared" si="10"/>
        <v>Tiền doanh thu ngày 02/09/2025 chi nhánh 67 HẬU GIANG</v>
      </c>
      <c r="DH12" s="185" t="str">
        <f t="shared" si="11"/>
        <v>sacomabank Công Ty stk: 0961315526</v>
      </c>
      <c r="DU12" s="104">
        <f t="shared" si="12"/>
        <v>45902</v>
      </c>
      <c r="DW12" s="177" t="s">
        <v>241</v>
      </c>
      <c r="DX12" s="104">
        <f>IF(ED12&lt;&gt;"",IFERROR(VLOOKUP(C12,BE!$C$5:$K$67,9,FALSE),""),"")</f>
        <v>45904</v>
      </c>
      <c r="DY12" t="str">
        <f>IF(ED12&lt;&gt;"",IFERROR(VLOOKUP(C12,BE!$C$5:$J$67,8,FALSE),""),"")</f>
        <v>CONG TY CO PHAN BE GROUP 2784839 beFood thanh toan ky29082025 02092032</v>
      </c>
      <c r="EA12">
        <v>1121</v>
      </c>
      <c r="EB12" s="177" t="s">
        <v>202</v>
      </c>
      <c r="ED12">
        <f>IFERROR(VLOOKUP(C12,BE!C12:I74,4,FALSE),"")</f>
        <v>322500</v>
      </c>
      <c r="EE12" s="185" t="str">
        <f t="shared" si="13"/>
        <v>Tiền doanh thu ngày 02/09/2025 chi nhánh 67 HẬU GIANG</v>
      </c>
      <c r="EM12" s="185" t="str">
        <f t="shared" si="14"/>
        <v>sacomabank Công Ty stk: 0961315526</v>
      </c>
      <c r="EZ12" s="104">
        <f t="shared" si="15"/>
        <v>45902</v>
      </c>
      <c r="FB12" s="177" t="s">
        <v>233</v>
      </c>
      <c r="FC12" s="104" t="str">
        <f>IF(FI12&lt;&gt;"",IFERROR(VLOOKUP(C12,'ZALO-PAY'!$C$5:$G$67,4,FALSE),""),"")</f>
        <v/>
      </c>
      <c r="FD12" s="196" t="str">
        <f>IF(FI12&lt;&gt;"",IFERROR(VLOOKUP(C12,'ZALO-PAY'!$C$5:$G$67,5,FALSE),""),"")</f>
        <v/>
      </c>
      <c r="FF12">
        <v>1121</v>
      </c>
      <c r="FG12" s="177" t="s">
        <v>235</v>
      </c>
      <c r="FI12" t="str">
        <f>IFERROR(VLOOKUP(C12,'ZALO-PAY'!$C$5:$E$67,2,FALSE),"")</f>
        <v/>
      </c>
      <c r="FJ12" s="185" t="str">
        <f t="shared" si="16"/>
        <v/>
      </c>
      <c r="FR12" s="185" t="str">
        <f t="shared" si="17"/>
        <v/>
      </c>
      <c r="GE12" s="104" t="str">
        <f t="shared" si="18"/>
        <v/>
      </c>
      <c r="GG12" s="177" t="s">
        <v>378</v>
      </c>
      <c r="GK12">
        <v>1121</v>
      </c>
      <c r="GL12" s="177" t="s">
        <v>236</v>
      </c>
      <c r="GN12" t="str">
        <f>IFERROR(VLOOKUP(C12,XANHSM!$C$5:$E$67,2,FALSE),"")</f>
        <v/>
      </c>
      <c r="GO12" s="185" t="str">
        <f t="shared" si="19"/>
        <v/>
      </c>
      <c r="GW12" t="str">
        <f t="shared" si="20"/>
        <v/>
      </c>
      <c r="HJ12" s="104" t="str">
        <f t="shared" si="21"/>
        <v/>
      </c>
      <c r="HL12" s="177" t="s">
        <v>379</v>
      </c>
      <c r="HP12">
        <v>1121</v>
      </c>
      <c r="HQ12" s="177" t="s">
        <v>237</v>
      </c>
      <c r="HS12" t="str">
        <f>IFERROR(VLOOKUP(C12,'TIỀN MẶT'!$C$5:$H$67,4,FALSE),"")</f>
        <v/>
      </c>
      <c r="HT12" s="185" t="str">
        <f t="shared" si="22"/>
        <v/>
      </c>
      <c r="IB12" t="str">
        <f t="shared" si="23"/>
        <v/>
      </c>
      <c r="IO12" s="104" t="str">
        <f t="shared" si="24"/>
        <v/>
      </c>
      <c r="IQ12" s="177" t="s">
        <v>380</v>
      </c>
      <c r="IU12">
        <v>1121</v>
      </c>
      <c r="IV12" s="177" t="s">
        <v>238</v>
      </c>
      <c r="IX12" t="str">
        <f>IFERROR(VLOOKUP(C12,'TIỀN MẶT'!$C$5:$H$67,5,FALSE),"")</f>
        <v/>
      </c>
      <c r="IY12" s="185" t="str">
        <f t="shared" si="25"/>
        <v/>
      </c>
      <c r="JG12" t="str">
        <f t="shared" si="26"/>
        <v/>
      </c>
      <c r="JT12" t="str">
        <f t="shared" si="27"/>
        <v/>
      </c>
      <c r="JV12" s="177" t="s">
        <v>381</v>
      </c>
      <c r="JW12" s="244" t="str">
        <f>IF(KC12&lt;&gt;"",IFERROR(VLOOKUP(C12,'VN-PAY'!$C$5:$G$67,4,FALSE),""),"")</f>
        <v/>
      </c>
      <c r="JX12" s="245" t="str">
        <f>IF(KC12&lt;&gt;"",IFERROR(VLOOKUP(C12,'VN-PAY'!$C$5:$G$67,5,FALSE),""),"")</f>
        <v/>
      </c>
      <c r="JZ12">
        <v>1121</v>
      </c>
      <c r="KA12" s="177" t="s">
        <v>239</v>
      </c>
      <c r="KC12" t="str">
        <f>IFERROR(VLOOKUP(C12,'VN-PAY'!$C$5:$E$66,2,FALSE),"")</f>
        <v/>
      </c>
      <c r="KD12" s="185" t="str">
        <f t="shared" si="28"/>
        <v/>
      </c>
      <c r="KL12" s="185" t="str">
        <f t="shared" si="29"/>
        <v/>
      </c>
      <c r="KY12" s="104" t="str">
        <f t="shared" si="30"/>
        <v/>
      </c>
      <c r="LA12" s="177" t="s">
        <v>382</v>
      </c>
      <c r="LB12" s="104">
        <f>IF(LH12&lt;&gt;"",IFERROR(VLOOKUP(C12,SHOPEE!$C$5:$G$67,4,FALSE),""),"")</f>
        <v>45903</v>
      </c>
      <c r="LC12" t="str">
        <f>IF(LH12&lt;&gt;"",IFERROR(VLOOKUP(C12,SHOPEE!$C$5:$G$67,5,FALSE),""),"")</f>
        <v>SHOPEEPAY CHUYEN TIEN 1963016148365582336 ShopeeFood thanh toan tu dong 02 09 2025 10673813 CKN 059725 - MBBANK IBFT - Ngan hang TMCP Quan Doi</v>
      </c>
      <c r="LE12">
        <v>1121</v>
      </c>
      <c r="LF12" s="177" t="s">
        <v>240</v>
      </c>
      <c r="LH12">
        <f>IFERROR(VLOOKUP(C12,SHOPEE!$C$5:$E$67,2,FALSE),"")</f>
        <v>2756956</v>
      </c>
      <c r="LI12" s="185" t="str">
        <f t="shared" si="31"/>
        <v>Tiền doanh thu ngày 02/09/2025 chi nhánh 67 HẬU GIANG</v>
      </c>
      <c r="LQ12" s="185" t="str">
        <f t="shared" si="32"/>
        <v>sacomabank Công Ty stk: 0961315526</v>
      </c>
      <c r="MD12" s="104">
        <f t="shared" si="33"/>
        <v>45902</v>
      </c>
      <c r="MF12" s="177" t="s">
        <v>383</v>
      </c>
    </row>
    <row r="13" spans="1:344" ht="15.75" customHeight="1">
      <c r="A13" s="84">
        <v>5</v>
      </c>
      <c r="B13" s="33" t="s">
        <v>16</v>
      </c>
      <c r="C13" s="91" t="s">
        <v>108</v>
      </c>
      <c r="D13" s="205">
        <f>IF(J13&lt;&gt;"",IFERROR(VLOOKUP(C13,'TIỀN MẶT'!$C$5:$J$67,7,FALSE),""),"")</f>
        <v>45904</v>
      </c>
      <c r="E13" s="234" t="str">
        <f>IF(J13&lt;&gt;"",IF(VLOOKUP(C13,'TIỀN MẶT'!$C$5:$J$67,8,FALSE)=0,"",VLOOKUP(C13,'TIỀN MẶT'!$C$5:$J$67,8,FALSE)),"")</f>
        <v>TM 02/9</v>
      </c>
      <c r="F13" s="100"/>
      <c r="G13" s="71">
        <v>1121</v>
      </c>
      <c r="H13" s="177" t="s">
        <v>367</v>
      </c>
      <c r="I13" s="61"/>
      <c r="J13" s="63">
        <f>IFERROR(IF(VLOOKUP(C13,'TIỀN MẶT'!$C$5:$H$67,3,FALSE)&amp;""="","",VLOOKUP(C13,'TIỀN MẶT'!$C$5:$H$67,3,FALSE)),"")</f>
        <v>10610000</v>
      </c>
      <c r="K13" s="60" t="str">
        <f t="shared" si="1"/>
        <v>Tiền doanh thu ngày 02/09/2025 chi nhánh 71 HẬU GIANG</v>
      </c>
      <c r="L13" s="86"/>
      <c r="M13" s="87"/>
      <c r="N13" s="88"/>
      <c r="O13" s="89"/>
      <c r="P13" s="89"/>
      <c r="Q13" s="90"/>
      <c r="R13" s="90"/>
      <c r="S13" s="180" t="str">
        <f t="shared" si="2"/>
        <v>Sacombank Duong Thi Nhung stk: 0777691044</v>
      </c>
      <c r="T13" s="76"/>
      <c r="U13" s="74"/>
      <c r="V13" s="74"/>
      <c r="W13" s="74"/>
      <c r="X13" s="352" t="s">
        <v>756</v>
      </c>
      <c r="Y13" s="2"/>
      <c r="Z13" s="2"/>
      <c r="AA13" s="32"/>
      <c r="AB13" s="97"/>
      <c r="AC13" s="97"/>
      <c r="AD13" s="97"/>
      <c r="AE13" s="97"/>
      <c r="AF13" s="96">
        <f t="shared" si="3"/>
        <v>45902</v>
      </c>
      <c r="AG13" s="71"/>
      <c r="AH13" s="177" t="s">
        <v>372</v>
      </c>
      <c r="AI13" s="59"/>
      <c r="AJ13" s="71"/>
      <c r="AK13" s="71"/>
      <c r="AL13" s="71">
        <v>1121</v>
      </c>
      <c r="AM13" s="177">
        <v>113102</v>
      </c>
      <c r="AN13" s="71"/>
      <c r="AO13" s="71"/>
      <c r="AP13" s="98" t="str">
        <f t="shared" si="4"/>
        <v/>
      </c>
      <c r="AQ13" s="31"/>
      <c r="AR13" s="31"/>
      <c r="AS13" s="31"/>
      <c r="AT13" s="31"/>
      <c r="AU13" s="31"/>
      <c r="AV13" s="31"/>
      <c r="AW13" s="31"/>
      <c r="AX13" s="71" t="str">
        <f t="shared" si="5"/>
        <v/>
      </c>
      <c r="AY13" s="7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96" t="str">
        <f t="shared" si="6"/>
        <v/>
      </c>
      <c r="BL13" s="31"/>
      <c r="BM13" s="177" t="s">
        <v>376</v>
      </c>
      <c r="BN13" s="194">
        <f>IF(BT13&lt;&gt;"",IFERROR(VLOOKUP(C13,MOMO!$C$5:$J$67,8,FALSE),""),"")</f>
        <v>45903</v>
      </c>
      <c r="BO13" s="157" t="str">
        <f>IF(BT13&lt;&gt;"",IFERROR(VLOOKUP(C13,MOMO!$C$5:$J$67,7,FALSE),""),"")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3">
        <v>1121</v>
      </c>
      <c r="BR13" s="103" t="s">
        <v>201</v>
      </c>
      <c r="BT13" s="135">
        <f>IFERROR(VLOOKUP(C13,MOMO!$C$5:$G$673,4,FALSE),"")</f>
        <v>1168000</v>
      </c>
      <c r="BU13" t="str">
        <f t="shared" si="7"/>
        <v>Tiền doanh thu ngày 02/09/2025 chi nhánh 71 HẬU GIANG</v>
      </c>
      <c r="CC13" s="201" t="str">
        <f t="shared" si="8"/>
        <v>sacomabank Công Ty stk: 0961315526</v>
      </c>
      <c r="CP13" s="104">
        <f t="shared" si="9"/>
        <v>45902</v>
      </c>
      <c r="CR13" s="177" t="s">
        <v>232</v>
      </c>
      <c r="CS13" s="242" t="str">
        <f>IF(CY13&lt;&gt;"",IFERROR(VLOOKUP(C13,GRAB!$C$5:$G$67,5,FALSE),""),"")</f>
        <v/>
      </c>
      <c r="CT13" s="157" t="str">
        <f>IFERROR(VLOOKUP(C13,GRAB!$C$5:$E$67,3,FALSE),"")</f>
        <v/>
      </c>
      <c r="CV13" s="182">
        <v>1121</v>
      </c>
      <c r="CW13" s="184" t="s">
        <v>377</v>
      </c>
      <c r="CY13" t="str">
        <f>IFERROR(VLOOKUP(C13,GRAB!$C$5:$E$67,2,FALSE),"")</f>
        <v/>
      </c>
      <c r="CZ13" t="str">
        <f t="shared" si="10"/>
        <v/>
      </c>
      <c r="DH13" s="185" t="str">
        <f t="shared" si="11"/>
        <v/>
      </c>
      <c r="DU13" s="104" t="str">
        <f t="shared" si="12"/>
        <v/>
      </c>
      <c r="DW13" s="177" t="s">
        <v>241</v>
      </c>
      <c r="DX13" s="104" t="str">
        <f>IF(ED13&lt;&gt;"",IFERROR(VLOOKUP(C13,BE!$C$5:$K$67,9,FALSE),""),"")</f>
        <v/>
      </c>
      <c r="DY13" t="str">
        <f>IF(ED13&lt;&gt;"",IFERROR(VLOOKUP(C13,BE!$C$5:$J$67,8,FALSE),""),"")</f>
        <v/>
      </c>
      <c r="EA13">
        <v>1121</v>
      </c>
      <c r="EB13" s="177" t="s">
        <v>202</v>
      </c>
      <c r="ED13" t="str">
        <f>IFERROR(VLOOKUP(C13,BE!C13:I75,4,FALSE),"")</f>
        <v/>
      </c>
      <c r="EE13" s="185" t="str">
        <f t="shared" si="13"/>
        <v/>
      </c>
      <c r="EM13" s="185" t="str">
        <f t="shared" si="14"/>
        <v/>
      </c>
      <c r="EZ13" s="104" t="str">
        <f t="shared" si="15"/>
        <v/>
      </c>
      <c r="FB13" s="177" t="s">
        <v>233</v>
      </c>
      <c r="FC13" s="104" t="str">
        <f>IF(FI13&lt;&gt;"",IFERROR(VLOOKUP(C13,'ZALO-PAY'!$C$5:$G$67,4,FALSE),""),"")</f>
        <v/>
      </c>
      <c r="FD13" s="196" t="str">
        <f>IF(FI13&lt;&gt;"",IFERROR(VLOOKUP(C13,'ZALO-PAY'!$C$5:$G$67,5,FALSE),""),"")</f>
        <v/>
      </c>
      <c r="FF13">
        <v>1121</v>
      </c>
      <c r="FG13" s="177" t="s">
        <v>235</v>
      </c>
      <c r="FI13" t="str">
        <f>IFERROR(VLOOKUP(C13,'ZALO-PAY'!$C$5:$E$67,2,FALSE),"")</f>
        <v/>
      </c>
      <c r="FJ13" s="185" t="str">
        <f t="shared" si="16"/>
        <v/>
      </c>
      <c r="FR13" s="185" t="str">
        <f t="shared" si="17"/>
        <v/>
      </c>
      <c r="GE13" s="104" t="str">
        <f t="shared" si="18"/>
        <v/>
      </c>
      <c r="GG13" s="177" t="s">
        <v>378</v>
      </c>
      <c r="GK13">
        <v>1121</v>
      </c>
      <c r="GL13" s="177" t="s">
        <v>236</v>
      </c>
      <c r="GN13" t="str">
        <f>IFERROR(VLOOKUP(C13,XANHSM!$C$5:$E$67,2,FALSE),"")</f>
        <v/>
      </c>
      <c r="GO13" s="185" t="str">
        <f t="shared" si="19"/>
        <v/>
      </c>
      <c r="GW13" t="str">
        <f t="shared" si="20"/>
        <v/>
      </c>
      <c r="HJ13" s="104" t="str">
        <f t="shared" si="21"/>
        <v/>
      </c>
      <c r="HL13" s="177" t="s">
        <v>379</v>
      </c>
      <c r="HP13">
        <v>1121</v>
      </c>
      <c r="HQ13" s="177" t="s">
        <v>237</v>
      </c>
      <c r="HS13" t="str">
        <f>IFERROR(VLOOKUP(C13,'TIỀN MẶT'!$C$5:$H$67,4,FALSE),"")</f>
        <v/>
      </c>
      <c r="HT13" s="185" t="str">
        <f t="shared" si="22"/>
        <v/>
      </c>
      <c r="IB13" t="str">
        <f t="shared" si="23"/>
        <v/>
      </c>
      <c r="IO13" s="104" t="str">
        <f t="shared" si="24"/>
        <v/>
      </c>
      <c r="IQ13" s="177" t="s">
        <v>380</v>
      </c>
      <c r="IU13">
        <v>1121</v>
      </c>
      <c r="IV13" s="177" t="s">
        <v>238</v>
      </c>
      <c r="IX13" t="str">
        <f>IFERROR(VLOOKUP(C13,'TIỀN MẶT'!$C$5:$H$67,5,FALSE),"")</f>
        <v/>
      </c>
      <c r="IY13" s="185" t="str">
        <f t="shared" si="25"/>
        <v/>
      </c>
      <c r="JG13" t="str">
        <f t="shared" si="26"/>
        <v/>
      </c>
      <c r="JT13" t="str">
        <f t="shared" si="27"/>
        <v/>
      </c>
      <c r="JV13" s="177" t="s">
        <v>381</v>
      </c>
      <c r="JW13" s="244" t="str">
        <f>IF(KC13&lt;&gt;"",IFERROR(VLOOKUP(C13,'VN-PAY'!$C$5:$G$67,4,FALSE),""),"")</f>
        <v/>
      </c>
      <c r="JX13" s="245" t="str">
        <f>IF(KC13&lt;&gt;"",IFERROR(VLOOKUP(C13,'VN-PAY'!$C$5:$G$67,5,FALSE),""),"")</f>
        <v/>
      </c>
      <c r="JZ13">
        <v>1121</v>
      </c>
      <c r="KA13" s="177" t="s">
        <v>239</v>
      </c>
      <c r="KC13" t="str">
        <f>IFERROR(VLOOKUP(C13,'VN-PAY'!$C$5:$E$66,2,FALSE),"")</f>
        <v/>
      </c>
      <c r="KD13" s="185" t="str">
        <f t="shared" si="28"/>
        <v/>
      </c>
      <c r="KL13" s="185" t="str">
        <f t="shared" si="29"/>
        <v/>
      </c>
      <c r="KY13" s="104" t="str">
        <f t="shared" si="30"/>
        <v/>
      </c>
      <c r="LA13" s="177" t="s">
        <v>382</v>
      </c>
      <c r="LB13" s="104" t="str">
        <f>IF(LH13&lt;&gt;"",IFERROR(VLOOKUP(C13,SHOPEE!$C$5:$G$67,4,FALSE),""),"")</f>
        <v/>
      </c>
      <c r="LC13" t="str">
        <f>IF(LH13&lt;&gt;"",IFERROR(VLOOKUP(C13,SHOPEE!$C$5:$G$67,5,FALSE),""),"")</f>
        <v/>
      </c>
      <c r="LE13">
        <v>1121</v>
      </c>
      <c r="LF13" s="177" t="s">
        <v>240</v>
      </c>
      <c r="LH13" t="str">
        <f>IFERROR(VLOOKUP(C13,SHOPEE!$C$5:$E$67,2,FALSE),"")</f>
        <v/>
      </c>
      <c r="LI13" s="185" t="str">
        <f t="shared" si="31"/>
        <v>Tiền doanh thu ngày  chi nhánh 71 HẬU GIANG</v>
      </c>
      <c r="LQ13" s="185" t="str">
        <f t="shared" si="32"/>
        <v/>
      </c>
      <c r="MD13" s="104" t="str">
        <f t="shared" si="33"/>
        <v/>
      </c>
      <c r="MF13" s="177" t="s">
        <v>383</v>
      </c>
    </row>
    <row r="14" spans="1:344" ht="15.75" customHeight="1">
      <c r="A14" s="84">
        <f t="shared" si="0"/>
        <v>6</v>
      </c>
      <c r="B14" s="33" t="s">
        <v>17</v>
      </c>
      <c r="C14" s="91" t="s">
        <v>109</v>
      </c>
      <c r="D14" s="205">
        <f>IF(J14&lt;&gt;"",IFERROR(VLOOKUP(C14,'TIỀN MẶT'!$C$5:$J$67,7,FALSE),""),"")</f>
        <v>45903</v>
      </c>
      <c r="E14" s="234" t="str">
        <f>IF(J14&lt;&gt;"",IF(VLOOKUP(C14,'TIỀN MẶT'!$C$5:$J$67,8,FALSE)=0,"",VLOOKUP(C14,'TIỀN MẶT'!$C$5:$J$67,8,FALSE)),"")</f>
        <v>NOP TM NGAY 2/9 CKN 590128 - PHUNG NGOC BINH NHU - Ngan hang TMCP Ky thuong Viet Nam</v>
      </c>
      <c r="F14" s="100"/>
      <c r="G14" s="71">
        <v>1121</v>
      </c>
      <c r="H14" s="177" t="s">
        <v>367</v>
      </c>
      <c r="I14" s="61"/>
      <c r="J14" s="63">
        <f>IFERROR(IF(VLOOKUP(C14,'TIỀN MẶT'!$C$5:$H$67,3,FALSE)&amp;""="","",VLOOKUP(C14,'TIỀN MẶT'!$C$5:$H$67,3,FALSE)),"")</f>
        <v>5539000</v>
      </c>
      <c r="K14" s="60" t="str">
        <f t="shared" si="1"/>
        <v>Tiền doanh thu ngày 02/09/2025 chi nhánh QUẬN 7</v>
      </c>
      <c r="L14" s="86"/>
      <c r="M14" s="87"/>
      <c r="N14" s="88"/>
      <c r="O14" s="89"/>
      <c r="P14" s="89"/>
      <c r="Q14" s="90"/>
      <c r="R14" s="90"/>
      <c r="S14" s="180" t="str">
        <f t="shared" si="2"/>
        <v>Sacombank Duong Thi Nhung stk: 0777691044</v>
      </c>
      <c r="T14" s="76"/>
      <c r="U14" s="74"/>
      <c r="V14" s="74"/>
      <c r="W14" s="74"/>
      <c r="X14" s="352" t="s">
        <v>757</v>
      </c>
      <c r="Y14" s="2"/>
      <c r="Z14" s="2"/>
      <c r="AA14" s="32"/>
      <c r="AB14" s="97"/>
      <c r="AC14" s="97"/>
      <c r="AD14" s="97"/>
      <c r="AE14" s="97"/>
      <c r="AF14" s="96">
        <f t="shared" si="3"/>
        <v>45902</v>
      </c>
      <c r="AG14" s="71"/>
      <c r="AH14" s="177" t="s">
        <v>372</v>
      </c>
      <c r="AI14" s="59"/>
      <c r="AJ14" s="71"/>
      <c r="AK14" s="71"/>
      <c r="AL14" s="71">
        <v>1121</v>
      </c>
      <c r="AM14" s="177">
        <v>113102</v>
      </c>
      <c r="AN14" s="71"/>
      <c r="AO14" s="71"/>
      <c r="AP14" s="98" t="str">
        <f t="shared" si="4"/>
        <v/>
      </c>
      <c r="AQ14" s="31"/>
      <c r="AR14" s="31"/>
      <c r="AS14" s="31"/>
      <c r="AT14" s="31"/>
      <c r="AU14" s="31"/>
      <c r="AV14" s="31"/>
      <c r="AW14" s="31"/>
      <c r="AX14" s="71" t="str">
        <f t="shared" si="5"/>
        <v/>
      </c>
      <c r="AY14" s="7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96" t="str">
        <f t="shared" si="6"/>
        <v/>
      </c>
      <c r="BL14" s="31"/>
      <c r="BM14" s="177" t="s">
        <v>376</v>
      </c>
      <c r="BN14" s="194">
        <f>IF(BT14&lt;&gt;"",IFERROR(VLOOKUP(C14,MOMO!$C$5:$J$67,8,FALSE),""),"")</f>
        <v>45903</v>
      </c>
      <c r="BO14" s="157" t="str">
        <f>IF(BT14&lt;&gt;"",IFERROR(VLOOKUP(C14,MOMO!$C$5:$J$67,7,FALSE),""),"")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4">
        <v>1121</v>
      </c>
      <c r="BR14" s="103" t="s">
        <v>201</v>
      </c>
      <c r="BT14" s="135">
        <f>IFERROR(VLOOKUP(C14,MOMO!$C$5:$G$673,4,FALSE),"")</f>
        <v>3164000</v>
      </c>
      <c r="BU14" t="str">
        <f t="shared" si="7"/>
        <v>Tiền doanh thu ngày 02/09/2025 chi nhánh QUẬN 7</v>
      </c>
      <c r="CC14" s="201" t="str">
        <f t="shared" si="8"/>
        <v>sacomabank Công Ty stk: 0961315526</v>
      </c>
      <c r="CP14" s="104">
        <f t="shared" si="9"/>
        <v>45902</v>
      </c>
      <c r="CR14" s="177" t="s">
        <v>232</v>
      </c>
      <c r="CS14" s="242">
        <f>IF(CY14&lt;&gt;"",IFERROR(VLOOKUP(C14,GRAB!$C$5:$G$67,5,FALSE),""),"")</f>
        <v>45903</v>
      </c>
      <c r="CT14" s="157" t="str">
        <f>IFERROR(VLOOKUP(C14,GRAB!$C$5:$E$67,3,FALSE),"")</f>
        <v>Grab TT 71394128 2103520455557121 Ca Phe Muoi Chu Long Classic CKN 796052 - CONG TY TNHH GRAB - Ngan hang TMCP Cong Thuong Viet Nam</v>
      </c>
      <c r="CV14" s="182">
        <v>1121</v>
      </c>
      <c r="CW14" s="184" t="s">
        <v>377</v>
      </c>
      <c r="CY14">
        <f>IFERROR(VLOOKUP(C14,GRAB!$C$5:$E$67,2,FALSE),"")</f>
        <v>3410360</v>
      </c>
      <c r="CZ14" t="str">
        <f t="shared" si="10"/>
        <v>Tiền doanh thu ngày 02/09/2025 chi nhánh QUẬN 7</v>
      </c>
      <c r="DH14" s="185" t="str">
        <f t="shared" si="11"/>
        <v>sacomabank Công Ty stk: 0961315526</v>
      </c>
      <c r="DU14" s="104">
        <f t="shared" si="12"/>
        <v>45902</v>
      </c>
      <c r="DW14" s="177" t="s">
        <v>241</v>
      </c>
      <c r="DX14" s="104">
        <f>IF(ED14&lt;&gt;"",IFERROR(VLOOKUP(C14,BE!$C$5:$K$67,9,FALSE),""),"")</f>
        <v>45904</v>
      </c>
      <c r="DY14" t="str">
        <f>IF(ED14&lt;&gt;"",IFERROR(VLOOKUP(C14,BE!$C$5:$J$67,8,FALSE),""),"")</f>
        <v>CONG TY CO PHAN BE GROUP 2784879 beFood thanh toan ky29082025 02092025</v>
      </c>
      <c r="EA14">
        <v>1121</v>
      </c>
      <c r="EB14" s="177" t="s">
        <v>202</v>
      </c>
      <c r="ED14">
        <f>IFERROR(VLOOKUP(C14,BE!C14:I76,4,FALSE),"")</f>
        <v>433125</v>
      </c>
      <c r="EE14" s="185" t="str">
        <f t="shared" si="13"/>
        <v>Tiền doanh thu ngày 02/09/2025 chi nhánh QUẬN 7</v>
      </c>
      <c r="EM14" s="185" t="str">
        <f t="shared" si="14"/>
        <v>sacomabank Công Ty stk: 0961315526</v>
      </c>
      <c r="EZ14" s="104">
        <f t="shared" si="15"/>
        <v>45902</v>
      </c>
      <c r="FB14" s="177" t="s">
        <v>233</v>
      </c>
      <c r="FC14" s="104" t="str">
        <f>IF(FI14&lt;&gt;"",IFERROR(VLOOKUP(C14,'ZALO-PAY'!$C$5:$G$67,4,FALSE),""),"")</f>
        <v/>
      </c>
      <c r="FD14" s="196" t="str">
        <f>IF(FI14&lt;&gt;"",IFERROR(VLOOKUP(C14,'ZALO-PAY'!$C$5:$G$67,5,FALSE),""),"")</f>
        <v/>
      </c>
      <c r="FF14">
        <v>1121</v>
      </c>
      <c r="FG14" s="177" t="s">
        <v>235</v>
      </c>
      <c r="FI14" t="str">
        <f>IFERROR(VLOOKUP(C14,'ZALO-PAY'!$C$5:$E$67,2,FALSE),"")</f>
        <v/>
      </c>
      <c r="FJ14" s="185" t="str">
        <f t="shared" si="16"/>
        <v/>
      </c>
      <c r="FR14" s="185" t="str">
        <f t="shared" si="17"/>
        <v/>
      </c>
      <c r="GE14" s="104" t="str">
        <f t="shared" si="18"/>
        <v/>
      </c>
      <c r="GG14" s="177" t="s">
        <v>378</v>
      </c>
      <c r="GK14">
        <v>1121</v>
      </c>
      <c r="GL14" s="177" t="s">
        <v>236</v>
      </c>
      <c r="GN14" t="str">
        <f>IFERROR(VLOOKUP(C14,XANHSM!$C$5:$E$67,2,FALSE),"")</f>
        <v/>
      </c>
      <c r="GO14" s="185" t="str">
        <f t="shared" si="19"/>
        <v/>
      </c>
      <c r="GW14" t="str">
        <f t="shared" si="20"/>
        <v/>
      </c>
      <c r="HJ14" s="104" t="str">
        <f t="shared" si="21"/>
        <v/>
      </c>
      <c r="HL14" s="177" t="s">
        <v>379</v>
      </c>
      <c r="HP14">
        <v>1121</v>
      </c>
      <c r="HQ14" s="177" t="s">
        <v>237</v>
      </c>
      <c r="HS14" t="str">
        <f>IFERROR(VLOOKUP(C14,'TIỀN MẶT'!$C$5:$H$67,4,FALSE),"")</f>
        <v/>
      </c>
      <c r="HT14" s="185" t="str">
        <f t="shared" si="22"/>
        <v/>
      </c>
      <c r="IB14" t="str">
        <f t="shared" si="23"/>
        <v/>
      </c>
      <c r="IO14" s="104" t="str">
        <f t="shared" si="24"/>
        <v/>
      </c>
      <c r="IQ14" s="177" t="s">
        <v>380</v>
      </c>
      <c r="IU14">
        <v>1121</v>
      </c>
      <c r="IV14" s="177" t="s">
        <v>238</v>
      </c>
      <c r="IX14" t="str">
        <f>IFERROR(VLOOKUP(C14,'TIỀN MẶT'!$C$5:$H$67,5,FALSE),"")</f>
        <v/>
      </c>
      <c r="IY14" s="185" t="str">
        <f t="shared" si="25"/>
        <v/>
      </c>
      <c r="JG14" t="str">
        <f t="shared" si="26"/>
        <v/>
      </c>
      <c r="JT14" t="str">
        <f t="shared" si="27"/>
        <v/>
      </c>
      <c r="JV14" s="177" t="s">
        <v>381</v>
      </c>
      <c r="JW14" s="244" t="str">
        <f>IF(KC14&lt;&gt;"",IFERROR(VLOOKUP(C14,'VN-PAY'!$C$5:$G$67,4,FALSE),""),"")</f>
        <v/>
      </c>
      <c r="JX14" s="245" t="str">
        <f>IF(KC14&lt;&gt;"",IFERROR(VLOOKUP(C14,'VN-PAY'!$C$5:$G$67,5,FALSE),""),"")</f>
        <v/>
      </c>
      <c r="JZ14">
        <v>1121</v>
      </c>
      <c r="KA14" s="177" t="s">
        <v>239</v>
      </c>
      <c r="KC14" t="str">
        <f>IFERROR(VLOOKUP(C14,'VN-PAY'!$C$5:$E$66,2,FALSE),"")</f>
        <v/>
      </c>
      <c r="KD14" s="185" t="str">
        <f t="shared" si="28"/>
        <v/>
      </c>
      <c r="KL14" s="185" t="str">
        <f t="shared" si="29"/>
        <v/>
      </c>
      <c r="KY14" s="104" t="str">
        <f t="shared" si="30"/>
        <v/>
      </c>
      <c r="LA14" s="177" t="s">
        <v>382</v>
      </c>
      <c r="LB14" s="104">
        <f>IF(LH14&lt;&gt;"",IFERROR(VLOOKUP(C14,SHOPEE!$C$5:$G$67,4,FALSE),""),"")</f>
        <v>45903</v>
      </c>
      <c r="LC14" t="str">
        <f>IF(LH14&lt;&gt;"",IFERROR(VLOOKUP(C14,SHOPEE!$C$5:$G$67,5,FALSE),""),"")</f>
        <v>SHOPEEPAY CHUYEN TIEN 1963016148365582336 ShopeeFood thanh toan tu dong 02 09 2025 10673813 CKN 059725 - MBBANK IBFT - Ngan hang TMCP Quan Doi</v>
      </c>
      <c r="LE14">
        <v>1121</v>
      </c>
      <c r="LF14" s="177" t="s">
        <v>240</v>
      </c>
      <c r="LH14">
        <f>IFERROR(VLOOKUP(C14,SHOPEE!$C$5:$E$67,2,FALSE),"")</f>
        <v>1026468</v>
      </c>
      <c r="LI14" s="185" t="str">
        <f t="shared" si="31"/>
        <v>Tiền doanh thu ngày 02/09/2025 chi nhánh QUẬN 7</v>
      </c>
      <c r="LQ14" s="185" t="str">
        <f t="shared" si="32"/>
        <v>sacomabank Công Ty stk: 0961315526</v>
      </c>
      <c r="MD14" s="104">
        <f t="shared" si="33"/>
        <v>45902</v>
      </c>
      <c r="MF14" s="177" t="s">
        <v>383</v>
      </c>
    </row>
    <row r="15" spans="1:344" ht="15.75" customHeight="1">
      <c r="A15" s="84">
        <v>6</v>
      </c>
      <c r="B15" s="33" t="s">
        <v>512</v>
      </c>
      <c r="C15" s="85" t="s">
        <v>110</v>
      </c>
      <c r="D15" s="205">
        <f>IF(J15&lt;&gt;"",IFERROR(VLOOKUP(C15,'TIỀN MẶT'!$C$5:$J$67,7,FALSE),""),"")</f>
        <v>45903</v>
      </c>
      <c r="E15" s="234" t="str">
        <f>IF(J15&lt;&gt;"",IF(VLOOKUP(C15,'TIỀN MẶT'!$C$5:$J$67,8,FALSE)=0,"",VLOOKUP(C15,'TIỀN MẶT'!$C$5:$J$67,8,FALSE)),"")</f>
        <v>NOP TM 02/09</v>
      </c>
      <c r="F15" s="100"/>
      <c r="G15" s="71">
        <v>1121</v>
      </c>
      <c r="H15" s="177" t="s">
        <v>367</v>
      </c>
      <c r="I15" s="61"/>
      <c r="J15" s="63">
        <f>IFERROR(IF(VLOOKUP(C15,'TIỀN MẶT'!$C$5:$H$67,3,FALSE)&amp;""="","",VLOOKUP(C15,'TIỀN MẶT'!$C$5:$H$67,3,FALSE)),"")</f>
        <v>15207000</v>
      </c>
      <c r="K15" s="60" t="str">
        <f t="shared" si="1"/>
        <v>Tiền doanh thu ngày 02/09/2025 chi nhánh HUỲNH TẤN PHÁT NHÀ BÈ</v>
      </c>
      <c r="L15" s="86"/>
      <c r="M15" s="87"/>
      <c r="N15" s="88"/>
      <c r="O15" s="89"/>
      <c r="P15" s="89"/>
      <c r="Q15" s="90"/>
      <c r="R15" s="90"/>
      <c r="S15" s="180" t="str">
        <f t="shared" si="2"/>
        <v>Sacombank Duong Thi Nhung stk: 0777691044</v>
      </c>
      <c r="T15" s="76"/>
      <c r="U15" s="74"/>
      <c r="V15" s="74"/>
      <c r="W15" s="74"/>
      <c r="X15" s="352" t="s">
        <v>758</v>
      </c>
      <c r="Y15" s="2"/>
      <c r="Z15" s="2"/>
      <c r="AA15" s="32"/>
      <c r="AB15" s="97"/>
      <c r="AC15" s="97"/>
      <c r="AD15" s="97"/>
      <c r="AE15" s="97"/>
      <c r="AF15" s="96">
        <f t="shared" si="3"/>
        <v>45902</v>
      </c>
      <c r="AG15" s="71"/>
      <c r="AH15" s="177" t="s">
        <v>372</v>
      </c>
      <c r="AI15" s="59"/>
      <c r="AJ15" s="71"/>
      <c r="AK15" s="71"/>
      <c r="AL15" s="71">
        <v>1121</v>
      </c>
      <c r="AM15" s="177">
        <v>113102</v>
      </c>
      <c r="AN15" s="71"/>
      <c r="AO15" s="71"/>
      <c r="AP15" s="98" t="str">
        <f t="shared" si="4"/>
        <v/>
      </c>
      <c r="AQ15" s="31"/>
      <c r="AR15" s="31"/>
      <c r="AS15" s="31"/>
      <c r="AT15" s="31"/>
      <c r="AU15" s="31"/>
      <c r="AV15" s="31"/>
      <c r="AW15" s="31"/>
      <c r="AX15" s="71" t="str">
        <f t="shared" si="5"/>
        <v/>
      </c>
      <c r="AY15" s="7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96" t="str">
        <f t="shared" si="6"/>
        <v/>
      </c>
      <c r="BL15" s="31"/>
      <c r="BM15" s="177" t="s">
        <v>376</v>
      </c>
      <c r="BN15" s="194">
        <f>IF(BT15&lt;&gt;"",IFERROR(VLOOKUP(C15,MOMO!$C$5:$J$67,8,FALSE),""),"")</f>
        <v>45903</v>
      </c>
      <c r="BO15" s="157" t="str">
        <f>IF(BT15&lt;&gt;"",IFERROR(VLOOKUP(C15,MOMO!$C$5:$J$67,7,FALSE),""),"")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5">
        <v>1121</v>
      </c>
      <c r="BR15" s="103" t="s">
        <v>201</v>
      </c>
      <c r="BT15" s="135">
        <f>IFERROR(VLOOKUP(C15,MOMO!$C$5:$G$673,4,FALSE),"")</f>
        <v>2116000</v>
      </c>
      <c r="BU15" t="str">
        <f t="shared" si="7"/>
        <v>Tiền doanh thu ngày 02/09/2025 chi nhánh HUỲNH TẤN PHÁT NHÀ BÈ</v>
      </c>
      <c r="CC15" s="201" t="str">
        <f t="shared" si="8"/>
        <v>sacomabank Công Ty stk: 0961315526</v>
      </c>
      <c r="CP15" s="104">
        <f t="shared" si="9"/>
        <v>45902</v>
      </c>
      <c r="CR15" s="177" t="s">
        <v>232</v>
      </c>
      <c r="CS15" s="242">
        <f>IF(CY15&lt;&gt;"",IFERROR(VLOOKUP(C15,GRAB!$C$5:$G$67,5,FALSE),""),"")</f>
        <v>45903</v>
      </c>
      <c r="CT15" s="157" t="str">
        <f>IFERROR(VLOOKUP(C15,GRAB!$C$5:$E$67,3,FALSE),"")</f>
        <v>Grab TT 71394198 2103520455604225 Ca Phe Muoi Chu Long Huynh Tan Phat CKN 797091 - CONG TY TNHH GRAB - Ngan hang TMCP Cong Thuong Viet Nam</v>
      </c>
      <c r="CV15" s="182">
        <v>1121</v>
      </c>
      <c r="CW15" s="184" t="s">
        <v>377</v>
      </c>
      <c r="CY15">
        <f>IFERROR(VLOOKUP(C15,GRAB!$C$5:$E$67,2,FALSE),"")</f>
        <v>2505928</v>
      </c>
      <c r="CZ15" t="str">
        <f t="shared" si="10"/>
        <v>Tiền doanh thu ngày 02/09/2025 chi nhánh HUỲNH TẤN PHÁT NHÀ BÈ</v>
      </c>
      <c r="DH15" s="185" t="str">
        <f t="shared" si="11"/>
        <v>sacomabank Công Ty stk: 0961315526</v>
      </c>
      <c r="DU15" s="104">
        <f t="shared" si="12"/>
        <v>45902</v>
      </c>
      <c r="DW15" s="177" t="s">
        <v>241</v>
      </c>
      <c r="DX15" s="104">
        <f>IF(ED15&lt;&gt;"",IFERROR(VLOOKUP(C15,BE!$C$5:$K$67,9,FALSE),""),"")</f>
        <v>45904</v>
      </c>
      <c r="DY15" t="str">
        <f>IF(ED15&lt;&gt;"",IFERROR(VLOOKUP(C15,BE!$C$5:$J$67,8,FALSE),""),"")</f>
        <v>CONG TY CO PHAN BE GROUP 2784879 beFood thanh toan ky29082025 02092025</v>
      </c>
      <c r="EA15">
        <v>1121</v>
      </c>
      <c r="EB15" s="177" t="s">
        <v>202</v>
      </c>
      <c r="ED15">
        <f>IFERROR(VLOOKUP(C15,BE!C15:I77,4,FALSE),"")</f>
        <v>373500</v>
      </c>
      <c r="EE15" s="185" t="str">
        <f t="shared" si="13"/>
        <v>Tiền doanh thu ngày 02/09/2025 chi nhánh HUỲNH TẤN PHÁT NHÀ BÈ</v>
      </c>
      <c r="EM15" s="185" t="str">
        <f t="shared" si="14"/>
        <v>sacomabank Công Ty stk: 0961315526</v>
      </c>
      <c r="EZ15" s="104">
        <f t="shared" si="15"/>
        <v>45902</v>
      </c>
      <c r="FB15" s="177" t="s">
        <v>233</v>
      </c>
      <c r="FC15" s="104" t="str">
        <f>IF(FI15&lt;&gt;"",IFERROR(VLOOKUP(C15,'ZALO-PAY'!$C$5:$G$67,4,FALSE),""),"")</f>
        <v/>
      </c>
      <c r="FD15" s="196" t="str">
        <f>IF(FI15&lt;&gt;"",IFERROR(VLOOKUP(C15,'ZALO-PAY'!$C$5:$G$67,5,FALSE),""),"")</f>
        <v/>
      </c>
      <c r="FF15">
        <v>1121</v>
      </c>
      <c r="FG15" s="177" t="s">
        <v>235</v>
      </c>
      <c r="FI15" t="str">
        <f>IFERROR(VLOOKUP(C15,'ZALO-PAY'!$C$5:$E$67,2,FALSE),"")</f>
        <v/>
      </c>
      <c r="FJ15" s="185" t="str">
        <f t="shared" si="16"/>
        <v/>
      </c>
      <c r="FR15" s="185" t="str">
        <f t="shared" si="17"/>
        <v/>
      </c>
      <c r="GE15" s="104" t="str">
        <f t="shared" si="18"/>
        <v/>
      </c>
      <c r="GG15" s="177" t="s">
        <v>378</v>
      </c>
      <c r="GK15">
        <v>1121</v>
      </c>
      <c r="GL15" s="177" t="s">
        <v>236</v>
      </c>
      <c r="GN15" t="str">
        <f>IFERROR(VLOOKUP(C15,XANHSM!$C$5:$E$67,2,FALSE),"")</f>
        <v/>
      </c>
      <c r="GO15" s="185" t="str">
        <f t="shared" si="19"/>
        <v/>
      </c>
      <c r="GW15" t="str">
        <f t="shared" si="20"/>
        <v/>
      </c>
      <c r="HJ15" s="104" t="str">
        <f t="shared" si="21"/>
        <v/>
      </c>
      <c r="HL15" s="177" t="s">
        <v>379</v>
      </c>
      <c r="HP15">
        <v>1121</v>
      </c>
      <c r="HQ15" s="177" t="s">
        <v>237</v>
      </c>
      <c r="HS15" t="str">
        <f>IFERROR(VLOOKUP(C15,'TIỀN MẶT'!$C$5:$H$67,4,FALSE),"")</f>
        <v/>
      </c>
      <c r="HT15" s="185" t="str">
        <f t="shared" si="22"/>
        <v/>
      </c>
      <c r="IB15" t="str">
        <f t="shared" si="23"/>
        <v/>
      </c>
      <c r="IO15" s="104" t="str">
        <f t="shared" si="24"/>
        <v/>
      </c>
      <c r="IQ15" s="177" t="s">
        <v>380</v>
      </c>
      <c r="IU15">
        <v>1121</v>
      </c>
      <c r="IV15" s="177" t="s">
        <v>238</v>
      </c>
      <c r="IX15" t="str">
        <f>IFERROR(VLOOKUP(C15,'TIỀN MẶT'!$C$5:$H$67,5,FALSE),"")</f>
        <v/>
      </c>
      <c r="IY15" s="185" t="str">
        <f t="shared" si="25"/>
        <v/>
      </c>
      <c r="JG15" t="str">
        <f t="shared" si="26"/>
        <v/>
      </c>
      <c r="JT15" t="str">
        <f t="shared" si="27"/>
        <v/>
      </c>
      <c r="JV15" s="177" t="s">
        <v>381</v>
      </c>
      <c r="JW15" s="244" t="str">
        <f>IF(KC15&lt;&gt;"",IFERROR(VLOOKUP(C15,'VN-PAY'!$C$5:$G$67,4,FALSE),""),"")</f>
        <v/>
      </c>
      <c r="JX15" s="245" t="str">
        <f>IF(KC15&lt;&gt;"",IFERROR(VLOOKUP(C15,'VN-PAY'!$C$5:$G$67,5,FALSE),""),"")</f>
        <v/>
      </c>
      <c r="JZ15">
        <v>1121</v>
      </c>
      <c r="KA15" s="177" t="s">
        <v>239</v>
      </c>
      <c r="KC15" t="str">
        <f>IFERROR(VLOOKUP(C15,'VN-PAY'!$C$5:$E$66,2,FALSE),"")</f>
        <v/>
      </c>
      <c r="KD15" s="185" t="str">
        <f t="shared" si="28"/>
        <v/>
      </c>
      <c r="KL15" s="185" t="str">
        <f t="shared" si="29"/>
        <v/>
      </c>
      <c r="KY15" s="104" t="str">
        <f t="shared" si="30"/>
        <v/>
      </c>
      <c r="LA15" s="177" t="s">
        <v>382</v>
      </c>
      <c r="LB15" s="104">
        <f>IF(LH15&lt;&gt;"",IFERROR(VLOOKUP(C15,SHOPEE!$C$5:$G$67,4,FALSE),""),"")</f>
        <v>45903</v>
      </c>
      <c r="LC15" t="str">
        <f>IF(LH15&lt;&gt;"",IFERROR(VLOOKUP(C15,SHOPEE!$C$5:$G$67,5,FALSE),""),"")</f>
        <v>SHOPEEPAY CHUYEN TIEN 1963016148365582336 ShopeeFood thanh toan tu dong 02 09 2025 10673813 CKN 059725 - MBBANK IBFT - Ngan hang TMCP Quan Doi</v>
      </c>
      <c r="LE15">
        <v>1121</v>
      </c>
      <c r="LF15" s="177" t="s">
        <v>240</v>
      </c>
      <c r="LH15">
        <f>IFERROR(VLOOKUP(C15,SHOPEE!$C$5:$E$67,2,FALSE),"")</f>
        <v>1792333</v>
      </c>
      <c r="LI15" s="185" t="str">
        <f t="shared" si="31"/>
        <v>Tiền doanh thu ngày 02/09/2025 chi nhánh HUỲNH TẤN PHÁT NHÀ BÈ</v>
      </c>
      <c r="LQ15" s="185" t="str">
        <f t="shared" si="32"/>
        <v>sacomabank Công Ty stk: 0961315526</v>
      </c>
      <c r="MD15" s="104">
        <f t="shared" si="33"/>
        <v>45902</v>
      </c>
      <c r="MF15" s="177" t="s">
        <v>383</v>
      </c>
    </row>
    <row r="16" spans="1:344" ht="15.75" customHeight="1">
      <c r="A16" s="84">
        <f t="shared" si="0"/>
        <v>7</v>
      </c>
      <c r="B16" s="33" t="s">
        <v>513</v>
      </c>
      <c r="C16" s="91" t="s">
        <v>111</v>
      </c>
      <c r="D16" s="205">
        <f>IF(J16&lt;&gt;"",IFERROR(VLOOKUP(C16,'TIỀN MẶT'!$C$5:$J$67,7,FALSE),""),"")</f>
        <v>45903</v>
      </c>
      <c r="E16" s="234" t="str">
        <f>IF(J16&lt;&gt;"",IF(VLOOKUP(C16,'TIỀN MẶT'!$C$5:$J$67,8,FALSE)=0,"",VLOOKUP(C16,'TIỀN MẶT'!$C$5:$J$67,8,FALSE)),"")</f>
        <v>TM 2/9</v>
      </c>
      <c r="F16" s="100"/>
      <c r="G16" s="71">
        <v>1121</v>
      </c>
      <c r="H16" s="177" t="s">
        <v>367</v>
      </c>
      <c r="I16" s="61"/>
      <c r="J16" s="63">
        <f>IFERROR(IF(VLOOKUP(C16,'TIỀN MẶT'!$C$5:$H$67,3,FALSE)&amp;""="","",VLOOKUP(C16,'TIỀN MẶT'!$C$5:$H$67,3,FALSE)),"")</f>
        <v>13750000</v>
      </c>
      <c r="K16" s="60" t="str">
        <f t="shared" si="1"/>
        <v>Tiền doanh thu ngày 02/09/2025 chi nhánh LẠC LONG QUÂN</v>
      </c>
      <c r="L16" s="86"/>
      <c r="M16" s="87"/>
      <c r="N16" s="88"/>
      <c r="O16" s="89"/>
      <c r="P16" s="89"/>
      <c r="Q16" s="90"/>
      <c r="R16" s="90"/>
      <c r="S16" s="180" t="str">
        <f t="shared" si="2"/>
        <v>Sacombank Duong Thi Nhung stk: 0777691044</v>
      </c>
      <c r="T16" s="76"/>
      <c r="U16" s="74"/>
      <c r="V16" s="74"/>
      <c r="W16" s="74"/>
      <c r="X16" s="352" t="s">
        <v>759</v>
      </c>
      <c r="Y16" s="2"/>
      <c r="Z16" s="2"/>
      <c r="AA16" s="32"/>
      <c r="AB16" s="97"/>
      <c r="AC16" s="97"/>
      <c r="AD16" s="97"/>
      <c r="AE16" s="97"/>
      <c r="AF16" s="96">
        <f t="shared" si="3"/>
        <v>45902</v>
      </c>
      <c r="AG16" s="71"/>
      <c r="AH16" s="177" t="s">
        <v>372</v>
      </c>
      <c r="AI16" s="59"/>
      <c r="AJ16" s="71"/>
      <c r="AK16" s="71"/>
      <c r="AL16" s="71">
        <v>1121</v>
      </c>
      <c r="AM16" s="177">
        <v>113102</v>
      </c>
      <c r="AN16" s="71"/>
      <c r="AO16" s="71"/>
      <c r="AP16" s="98" t="str">
        <f t="shared" si="4"/>
        <v/>
      </c>
      <c r="AQ16" s="31"/>
      <c r="AR16" s="31"/>
      <c r="AS16" s="31"/>
      <c r="AT16" s="31"/>
      <c r="AU16" s="31"/>
      <c r="AV16" s="31"/>
      <c r="AW16" s="31"/>
      <c r="AX16" s="71" t="str">
        <f t="shared" si="5"/>
        <v/>
      </c>
      <c r="AY16" s="7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96" t="str">
        <f t="shared" si="6"/>
        <v/>
      </c>
      <c r="BL16" s="31"/>
      <c r="BM16" s="177" t="s">
        <v>376</v>
      </c>
      <c r="BN16" s="194">
        <f>IF(BT16&lt;&gt;"",IFERROR(VLOOKUP(C16,MOMO!$C$5:$J$67,8,FALSE),""),"")</f>
        <v>45903</v>
      </c>
      <c r="BO16" s="157" t="str">
        <f>IF(BT16&lt;&gt;"",IFERROR(VLOOKUP(C16,MOMO!$C$5:$J$67,7,FALSE),""),"")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6">
        <v>1121</v>
      </c>
      <c r="BR16" s="103" t="s">
        <v>201</v>
      </c>
      <c r="BT16" s="135">
        <f>IFERROR(VLOOKUP(C16,MOMO!$C$5:$G$673,4,FALSE),"")</f>
        <v>1884000</v>
      </c>
      <c r="BU16" t="str">
        <f t="shared" si="7"/>
        <v>Tiền doanh thu ngày 02/09/2025 chi nhánh LẠC LONG QUÂN</v>
      </c>
      <c r="CC16" s="201" t="str">
        <f t="shared" si="8"/>
        <v>sacomabank Công Ty stk: 0961315526</v>
      </c>
      <c r="CP16" s="104">
        <f t="shared" si="9"/>
        <v>45902</v>
      </c>
      <c r="CR16" s="177" t="s">
        <v>232</v>
      </c>
      <c r="CS16" s="242">
        <f>IF(CY16&lt;&gt;"",IFERROR(VLOOKUP(C16,GRAB!$C$5:$G$67,5,FALSE),""),"")</f>
        <v>45903</v>
      </c>
      <c r="CT16" s="157" t="str">
        <f>IFERROR(VLOOKUP(C16,GRAB!$C$5:$E$67,3,FALSE),"")</f>
        <v>Grab TT 71399273 2200645688182785 Ca Phe Muoi Chu Long Lac Long Quan CKN 801614 - CONG TY TNHH GRAB - Ngan hang TMCP Cong Thuong Viet Nam</v>
      </c>
      <c r="CV16" s="182">
        <v>1121</v>
      </c>
      <c r="CW16" s="184" t="s">
        <v>377</v>
      </c>
      <c r="CY16">
        <f>IFERROR(VLOOKUP(C16,GRAB!$C$5:$E$67,2,FALSE),"")</f>
        <v>1066257</v>
      </c>
      <c r="CZ16" t="str">
        <f t="shared" si="10"/>
        <v>Tiền doanh thu ngày 02/09/2025 chi nhánh LẠC LONG QUÂN</v>
      </c>
      <c r="DH16" s="185" t="str">
        <f t="shared" si="11"/>
        <v>sacomabank Công Ty stk: 0961315526</v>
      </c>
      <c r="DU16" s="104">
        <f t="shared" si="12"/>
        <v>45902</v>
      </c>
      <c r="DW16" s="177" t="s">
        <v>241</v>
      </c>
      <c r="DX16" s="104">
        <f>IF(ED16&lt;&gt;"",IFERROR(VLOOKUP(C16,BE!$C$5:$K$67,9,FALSE),""),"")</f>
        <v>45904</v>
      </c>
      <c r="DY16" t="str">
        <f>IF(ED16&lt;&gt;"",IFERROR(VLOOKUP(C16,BE!$C$5:$J$67,8,FALSE),""),"")</f>
        <v>CONG TY CO PHAN BE GROUP 2784839 beFood thanh toan ky29082025 02092036</v>
      </c>
      <c r="EA16">
        <v>1121</v>
      </c>
      <c r="EB16" s="177" t="s">
        <v>202</v>
      </c>
      <c r="ED16">
        <f>IFERROR(VLOOKUP(C16,BE!C16:I78,4,FALSE),"")</f>
        <v>352500</v>
      </c>
      <c r="EE16" s="185" t="str">
        <f t="shared" si="13"/>
        <v>Tiền doanh thu ngày 02/09/2025 chi nhánh LẠC LONG QUÂN</v>
      </c>
      <c r="EM16" s="185" t="str">
        <f t="shared" si="14"/>
        <v>sacomabank Công Ty stk: 0961315526</v>
      </c>
      <c r="EZ16" s="104">
        <f t="shared" si="15"/>
        <v>45902</v>
      </c>
      <c r="FB16" s="177" t="s">
        <v>233</v>
      </c>
      <c r="FC16" s="104" t="str">
        <f>IF(FI16&lt;&gt;"",IFERROR(VLOOKUP(C16,'ZALO-PAY'!$C$5:$G$67,4,FALSE),""),"")</f>
        <v/>
      </c>
      <c r="FD16" s="196" t="str">
        <f>IF(FI16&lt;&gt;"",IFERROR(VLOOKUP(C16,'ZALO-PAY'!$C$5:$G$67,5,FALSE),""),"")</f>
        <v/>
      </c>
      <c r="FF16">
        <v>1121</v>
      </c>
      <c r="FG16" s="177" t="s">
        <v>235</v>
      </c>
      <c r="FI16" t="str">
        <f>IFERROR(VLOOKUP(C16,'ZALO-PAY'!$C$5:$E$67,2,FALSE),"")</f>
        <v/>
      </c>
      <c r="FJ16" s="185" t="str">
        <f t="shared" si="16"/>
        <v/>
      </c>
      <c r="FR16" s="185" t="str">
        <f t="shared" si="17"/>
        <v/>
      </c>
      <c r="GE16" s="104" t="str">
        <f t="shared" si="18"/>
        <v/>
      </c>
      <c r="GG16" s="177" t="s">
        <v>378</v>
      </c>
      <c r="GK16">
        <v>1121</v>
      </c>
      <c r="GL16" s="177" t="s">
        <v>236</v>
      </c>
      <c r="GN16" t="str">
        <f>IFERROR(VLOOKUP(C16,XANHSM!$C$5:$E$67,2,FALSE),"")</f>
        <v/>
      </c>
      <c r="GO16" s="185" t="str">
        <f t="shared" si="19"/>
        <v/>
      </c>
      <c r="GW16" t="str">
        <f t="shared" si="20"/>
        <v/>
      </c>
      <c r="HJ16" s="104" t="str">
        <f t="shared" si="21"/>
        <v/>
      </c>
      <c r="HL16" s="177" t="s">
        <v>379</v>
      </c>
      <c r="HP16">
        <v>1121</v>
      </c>
      <c r="HQ16" s="177" t="s">
        <v>237</v>
      </c>
      <c r="HS16" t="str">
        <f>IFERROR(VLOOKUP(C16,'TIỀN MẶT'!$C$5:$H$67,4,FALSE),"")</f>
        <v/>
      </c>
      <c r="HT16" s="185" t="str">
        <f t="shared" si="22"/>
        <v/>
      </c>
      <c r="IB16" t="str">
        <f t="shared" si="23"/>
        <v/>
      </c>
      <c r="IO16" s="104" t="str">
        <f t="shared" si="24"/>
        <v/>
      </c>
      <c r="IQ16" s="177" t="s">
        <v>380</v>
      </c>
      <c r="IU16">
        <v>1121</v>
      </c>
      <c r="IV16" s="177" t="s">
        <v>238</v>
      </c>
      <c r="IX16" t="str">
        <f>IFERROR(VLOOKUP(C16,'TIỀN MẶT'!$C$5:$H$67,5,FALSE),"")</f>
        <v/>
      </c>
      <c r="IY16" s="185" t="str">
        <f t="shared" si="25"/>
        <v/>
      </c>
      <c r="JG16" t="str">
        <f t="shared" si="26"/>
        <v/>
      </c>
      <c r="JT16" t="str">
        <f t="shared" si="27"/>
        <v/>
      </c>
      <c r="JV16" s="177" t="s">
        <v>381</v>
      </c>
      <c r="JW16" s="244" t="str">
        <f>IF(KC16&lt;&gt;"",IFERROR(VLOOKUP(C16,'VN-PAY'!$C$5:$G$67,4,FALSE),""),"")</f>
        <v/>
      </c>
      <c r="JX16" s="245" t="str">
        <f>IF(KC16&lt;&gt;"",IFERROR(VLOOKUP(C16,'VN-PAY'!$C$5:$G$67,5,FALSE),""),"")</f>
        <v/>
      </c>
      <c r="JZ16">
        <v>1121</v>
      </c>
      <c r="KA16" s="177" t="s">
        <v>239</v>
      </c>
      <c r="KC16" t="str">
        <f>IFERROR(VLOOKUP(C16,'VN-PAY'!$C$5:$E$66,2,FALSE),"")</f>
        <v/>
      </c>
      <c r="KD16" s="185" t="str">
        <f t="shared" si="28"/>
        <v/>
      </c>
      <c r="KL16" s="185" t="str">
        <f t="shared" si="29"/>
        <v/>
      </c>
      <c r="KY16" s="104" t="str">
        <f t="shared" si="30"/>
        <v/>
      </c>
      <c r="LA16" s="177" t="s">
        <v>382</v>
      </c>
      <c r="LB16" s="104">
        <f>IF(LH16&lt;&gt;"",IFERROR(VLOOKUP(C16,SHOPEE!$C$5:$G$67,4,FALSE),""),"")</f>
        <v>45903</v>
      </c>
      <c r="LC16" t="str">
        <f>IF(LH16&lt;&gt;"",IFERROR(VLOOKUP(C16,SHOPEE!$C$5:$G$67,5,FALSE),""),"")</f>
        <v>SHOPEEPAY CHUYEN TIEN 1963016148365582336 ShopeeFood thanh toan tu dong 02 09 2025 10673813 CKN 059725 - MBBANK IBFT - Ngan hang TMCP Quan Doi</v>
      </c>
      <c r="LE16">
        <v>1121</v>
      </c>
      <c r="LF16" s="177" t="s">
        <v>240</v>
      </c>
      <c r="LH16">
        <f>IFERROR(VLOOKUP(C16,SHOPEE!$C$5:$E$67,2,FALSE),"")</f>
        <v>1329084</v>
      </c>
      <c r="LI16" s="185" t="str">
        <f t="shared" si="31"/>
        <v>Tiền doanh thu ngày 02/09/2025 chi nhánh LẠC LONG QUÂN</v>
      </c>
      <c r="LQ16" s="185" t="str">
        <f t="shared" si="32"/>
        <v>sacomabank Công Ty stk: 0961315526</v>
      </c>
      <c r="MD16" s="104">
        <f t="shared" si="33"/>
        <v>45902</v>
      </c>
      <c r="MF16" s="177" t="s">
        <v>383</v>
      </c>
    </row>
    <row r="17" spans="1:344" ht="15.75" customHeight="1">
      <c r="A17" s="84">
        <v>7</v>
      </c>
      <c r="B17" s="33" t="s">
        <v>24</v>
      </c>
      <c r="C17" s="91" t="s">
        <v>112</v>
      </c>
      <c r="D17" s="205">
        <f>IF(J17&lt;&gt;"",IFERROR(VLOOKUP(C17,'TIỀN MẶT'!$C$5:$J$67,7,FALSE),""),"")</f>
        <v>45903</v>
      </c>
      <c r="E17" s="234" t="str">
        <f>IF(J17&lt;&gt;"",IF(VLOOKUP(C17,'TIỀN MẶT'!$C$5:$J$67,8,FALSE)=0,"",VLOOKUP(C17,'TIỀN MẶT'!$C$5:$J$67,8,FALSE)),"")</f>
        <v>NOP TM NGAY 2-9</v>
      </c>
      <c r="F17" s="100"/>
      <c r="G17" s="71">
        <v>1121</v>
      </c>
      <c r="H17" s="177" t="s">
        <v>367</v>
      </c>
      <c r="I17" s="61"/>
      <c r="J17" s="63">
        <f>IFERROR(IF(VLOOKUP(C17,'TIỀN MẶT'!$C$5:$H$67,3,FALSE)&amp;""="","",VLOOKUP(C17,'TIỀN MẶT'!$C$5:$H$67,3,FALSE)),"")</f>
        <v>7122000</v>
      </c>
      <c r="K17" s="60" t="str">
        <f t="shared" si="1"/>
        <v>Tiền doanh thu ngày 02/09/2025 chi nhánh 161 NGÔ TẤT TỐ QUẦY 1</v>
      </c>
      <c r="L17" s="86"/>
      <c r="M17" s="87"/>
      <c r="N17" s="88"/>
      <c r="O17" s="89"/>
      <c r="P17" s="89"/>
      <c r="Q17" s="90"/>
      <c r="R17" s="90"/>
      <c r="S17" s="180" t="str">
        <f t="shared" si="2"/>
        <v>Sacombank Duong Thi Nhung stk: 0777691044</v>
      </c>
      <c r="T17" s="76"/>
      <c r="U17" s="74"/>
      <c r="V17" s="74"/>
      <c r="W17" s="74"/>
      <c r="X17" s="352" t="s">
        <v>760</v>
      </c>
      <c r="Y17" s="2"/>
      <c r="Z17" s="2"/>
      <c r="AA17" s="32"/>
      <c r="AB17" s="97"/>
      <c r="AC17" s="97"/>
      <c r="AD17" s="97"/>
      <c r="AE17" s="97"/>
      <c r="AF17" s="96">
        <f t="shared" si="3"/>
        <v>45902</v>
      </c>
      <c r="AG17" s="71"/>
      <c r="AH17" s="177" t="s">
        <v>372</v>
      </c>
      <c r="AI17" s="59"/>
      <c r="AJ17" s="71"/>
      <c r="AK17" s="71"/>
      <c r="AL17" s="71">
        <v>1121</v>
      </c>
      <c r="AM17" s="177">
        <v>113102</v>
      </c>
      <c r="AN17" s="71"/>
      <c r="AO17" s="71"/>
      <c r="AP17" s="98" t="str">
        <f t="shared" si="4"/>
        <v/>
      </c>
      <c r="AQ17" s="31"/>
      <c r="AR17" s="31"/>
      <c r="AS17" s="31"/>
      <c r="AT17" s="31"/>
      <c r="AU17" s="31"/>
      <c r="AV17" s="31"/>
      <c r="AW17" s="31"/>
      <c r="AX17" s="71" t="str">
        <f t="shared" si="5"/>
        <v/>
      </c>
      <c r="AY17" s="7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96" t="str">
        <f t="shared" si="6"/>
        <v/>
      </c>
      <c r="BL17" s="31"/>
      <c r="BM17" s="177" t="s">
        <v>376</v>
      </c>
      <c r="BN17" s="194">
        <f>IF(BT17&lt;&gt;"",IFERROR(VLOOKUP(C17,MOMO!$C$5:$J$67,8,FALSE),""),"")</f>
        <v>45903</v>
      </c>
      <c r="BO17" s="157" t="str">
        <f>IF(BT17&lt;&gt;"",IFERROR(VLOOKUP(C17,MOMO!$C$5:$J$67,7,FALSE),""),"")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7">
        <v>1121</v>
      </c>
      <c r="BR17" s="103" t="s">
        <v>201</v>
      </c>
      <c r="BT17" s="135">
        <f>IFERROR(VLOOKUP(C17,MOMO!$C$5:$G$673,4,FALSE),"")</f>
        <v>2388000</v>
      </c>
      <c r="BU17" t="str">
        <f t="shared" si="7"/>
        <v>Tiền doanh thu ngày 02/09/2025 chi nhánh 161 NGÔ TẤT TỐ QUẦY 1</v>
      </c>
      <c r="CC17" s="201" t="str">
        <f t="shared" si="8"/>
        <v>sacomabank Công Ty stk: 0961315526</v>
      </c>
      <c r="CP17" s="104">
        <f t="shared" si="9"/>
        <v>45902</v>
      </c>
      <c r="CR17" s="177" t="s">
        <v>232</v>
      </c>
      <c r="CS17" s="242">
        <f>IF(CY17&lt;&gt;"",IFERROR(VLOOKUP(C17,GRAB!$C$5:$G$67,5,FALSE),""),"")</f>
        <v>45903</v>
      </c>
      <c r="CT17" s="157" t="str">
        <f>IFERROR(VLOOKUP(C17,GRAB!$C$5:$E$67,3,FALSE),"")</f>
        <v>Grab TT 71399604 2200645688172545 Ca Phe Muoi Chu Long Ngo Tat To CKN 801751 - CONG TY TNHH GRAB - Ngan hang TMCP Cong Thuong Viet Nam</v>
      </c>
      <c r="CV17" s="182">
        <v>1121</v>
      </c>
      <c r="CW17" s="184" t="s">
        <v>377</v>
      </c>
      <c r="CY17">
        <f>IFERROR(VLOOKUP(C17,GRAB!$C$5:$E$67,2,FALSE),"")</f>
        <v>895347</v>
      </c>
      <c r="CZ17" t="str">
        <f t="shared" si="10"/>
        <v>Tiền doanh thu ngày 02/09/2025 chi nhánh 161 NGÔ TẤT TỐ QUẦY 1</v>
      </c>
      <c r="DH17" s="185" t="str">
        <f t="shared" si="11"/>
        <v>sacomabank Công Ty stk: 0961315526</v>
      </c>
      <c r="DU17" s="104">
        <f t="shared" si="12"/>
        <v>45902</v>
      </c>
      <c r="DW17" s="177" t="s">
        <v>241</v>
      </c>
      <c r="DX17" s="104" t="str">
        <f>IF(ED17&lt;&gt;"",IFERROR(VLOOKUP(C17,BE!$C$5:$K$67,9,FALSE),""),"")</f>
        <v/>
      </c>
      <c r="DY17" t="str">
        <f>IF(ED17&lt;&gt;"",IFERROR(VLOOKUP(C17,BE!$C$5:$J$67,8,FALSE),""),"")</f>
        <v/>
      </c>
      <c r="EA17">
        <v>1121</v>
      </c>
      <c r="EB17" s="177" t="s">
        <v>202</v>
      </c>
      <c r="ED17" t="str">
        <f>IFERROR(VLOOKUP(C17,BE!C17:I79,4,FALSE),"")</f>
        <v/>
      </c>
      <c r="EE17" s="185" t="str">
        <f t="shared" si="13"/>
        <v/>
      </c>
      <c r="EM17" s="185" t="str">
        <f t="shared" si="14"/>
        <v/>
      </c>
      <c r="EZ17" s="104" t="str">
        <f t="shared" si="15"/>
        <v/>
      </c>
      <c r="FB17" s="177" t="s">
        <v>233</v>
      </c>
      <c r="FC17" s="104" t="str">
        <f>IF(FI17&lt;&gt;"",IFERROR(VLOOKUP(C17,'ZALO-PAY'!$C$5:$G$67,4,FALSE),""),"")</f>
        <v/>
      </c>
      <c r="FD17" s="196" t="str">
        <f>IF(FI17&lt;&gt;"",IFERROR(VLOOKUP(C17,'ZALO-PAY'!$C$5:$G$67,5,FALSE),""),"")</f>
        <v/>
      </c>
      <c r="FF17">
        <v>1121</v>
      </c>
      <c r="FG17" s="177" t="s">
        <v>235</v>
      </c>
      <c r="FI17" t="str">
        <f>IFERROR(VLOOKUP(C17,'ZALO-PAY'!$C$5:$E$67,2,FALSE),"")</f>
        <v/>
      </c>
      <c r="FJ17" s="185" t="str">
        <f t="shared" si="16"/>
        <v/>
      </c>
      <c r="FR17" s="185" t="str">
        <f t="shared" si="17"/>
        <v/>
      </c>
      <c r="GE17" s="104" t="str">
        <f t="shared" si="18"/>
        <v/>
      </c>
      <c r="GG17" s="177" t="s">
        <v>378</v>
      </c>
      <c r="GK17">
        <v>1121</v>
      </c>
      <c r="GL17" s="177" t="s">
        <v>236</v>
      </c>
      <c r="GN17" t="str">
        <f>IFERROR(VLOOKUP(C17,XANHSM!$C$5:$E$67,2,FALSE),"")</f>
        <v/>
      </c>
      <c r="GO17" s="185" t="str">
        <f t="shared" si="19"/>
        <v/>
      </c>
      <c r="GW17" t="str">
        <f t="shared" si="20"/>
        <v/>
      </c>
      <c r="HJ17" s="104" t="str">
        <f t="shared" si="21"/>
        <v/>
      </c>
      <c r="HL17" s="177" t="s">
        <v>379</v>
      </c>
      <c r="HP17">
        <v>1121</v>
      </c>
      <c r="HQ17" s="177" t="s">
        <v>237</v>
      </c>
      <c r="HS17" t="str">
        <f>IFERROR(VLOOKUP(C17,'TIỀN MẶT'!$C$5:$H$67,4,FALSE),"")</f>
        <v/>
      </c>
      <c r="HT17" s="185" t="str">
        <f t="shared" si="22"/>
        <v/>
      </c>
      <c r="IB17" t="str">
        <f t="shared" si="23"/>
        <v/>
      </c>
      <c r="IO17" s="104" t="str">
        <f t="shared" si="24"/>
        <v/>
      </c>
      <c r="IQ17" s="177" t="s">
        <v>380</v>
      </c>
      <c r="IU17">
        <v>1121</v>
      </c>
      <c r="IV17" s="177" t="s">
        <v>238</v>
      </c>
      <c r="IX17" t="str">
        <f>IFERROR(VLOOKUP(C17,'TIỀN MẶT'!$C$5:$H$67,5,FALSE),"")</f>
        <v/>
      </c>
      <c r="IY17" s="185" t="str">
        <f t="shared" si="25"/>
        <v/>
      </c>
      <c r="JG17" t="str">
        <f t="shared" si="26"/>
        <v/>
      </c>
      <c r="JT17" t="str">
        <f t="shared" si="27"/>
        <v/>
      </c>
      <c r="JV17" s="177" t="s">
        <v>381</v>
      </c>
      <c r="JW17" s="244" t="str">
        <f>IF(KC17&lt;&gt;"",IFERROR(VLOOKUP(C17,'VN-PAY'!$C$5:$G$67,4,FALSE),""),"")</f>
        <v/>
      </c>
      <c r="JX17" s="245" t="str">
        <f>IF(KC17&lt;&gt;"",IFERROR(VLOOKUP(C17,'VN-PAY'!$C$5:$G$67,5,FALSE),""),"")</f>
        <v/>
      </c>
      <c r="JZ17">
        <v>1121</v>
      </c>
      <c r="KA17" s="177" t="s">
        <v>239</v>
      </c>
      <c r="KC17" t="str">
        <f>IFERROR(VLOOKUP(C17,'VN-PAY'!$C$5:$E$66,2,FALSE),"")</f>
        <v/>
      </c>
      <c r="KD17" s="185" t="str">
        <f t="shared" si="28"/>
        <v/>
      </c>
      <c r="KL17" s="185" t="str">
        <f t="shared" si="29"/>
        <v/>
      </c>
      <c r="KY17" s="104" t="str">
        <f t="shared" si="30"/>
        <v/>
      </c>
      <c r="LA17" s="177" t="s">
        <v>382</v>
      </c>
      <c r="LB17" s="104">
        <f>IF(LH17&lt;&gt;"",IFERROR(VLOOKUP(C17,SHOPEE!$C$5:$G$67,4,FALSE),""),"")</f>
        <v>45903</v>
      </c>
      <c r="LC17" t="str">
        <f>IF(LH17&lt;&gt;"",IFERROR(VLOOKUP(C17,SHOPEE!$C$5:$G$67,5,FALSE),""),"")</f>
        <v>SHOPEEPAY CHUYEN TIEN 1963016148365582336 ShopeeFood thanh toan tu dong 02 09 2025 10673813 CKN 059725 - MBBANK IBFT - Ngan hang TMCP Quan Doi</v>
      </c>
      <c r="LE17">
        <v>1121</v>
      </c>
      <c r="LF17" s="177" t="s">
        <v>240</v>
      </c>
      <c r="LH17">
        <f>IFERROR(VLOOKUP(C17,SHOPEE!$C$5:$E$67,2,FALSE),"")</f>
        <v>838068</v>
      </c>
      <c r="LI17" s="185" t="str">
        <f t="shared" si="31"/>
        <v>Tiền doanh thu ngày 02/09/2025 chi nhánh 161 NGÔ TẤT TỐ QUẦY 1</v>
      </c>
      <c r="LQ17" s="185" t="str">
        <f t="shared" si="32"/>
        <v>sacomabank Công Ty stk: 0961315526</v>
      </c>
      <c r="MD17" s="104">
        <f t="shared" si="33"/>
        <v>45902</v>
      </c>
      <c r="MF17" s="177" t="s">
        <v>383</v>
      </c>
    </row>
    <row r="18" spans="1:344" ht="15.75" customHeight="1">
      <c r="A18" s="84">
        <f t="shared" si="0"/>
        <v>8</v>
      </c>
      <c r="B18" s="33" t="s">
        <v>25</v>
      </c>
      <c r="C18" s="91" t="s">
        <v>113</v>
      </c>
      <c r="D18" s="205">
        <f>IF(J18&lt;&gt;"",IFERROR(VLOOKUP(C18,'TIỀN MẶT'!$C$5:$J$67,7,FALSE),""),"")</f>
        <v>45903</v>
      </c>
      <c r="E18" s="234" t="str">
        <f>IF(J18&lt;&gt;"",IF(VLOOKUP(C18,'TIỀN MẶT'!$C$5:$J$67,8,FALSE)=0,"",VLOOKUP(C18,'TIỀN MẶT'!$C$5:$J$67,8,FALSE)),"")</f>
        <v>NOP TM NGAY 2-9</v>
      </c>
      <c r="F18" s="100"/>
      <c r="G18" s="71">
        <v>1121</v>
      </c>
      <c r="H18" s="177" t="s">
        <v>367</v>
      </c>
      <c r="I18" s="61"/>
      <c r="J18" s="63">
        <f>IFERROR(IF(VLOOKUP(C18,'TIỀN MẶT'!$C$5:$H$67,3,FALSE)&amp;""="","",VLOOKUP(C18,'TIỀN MẶT'!$C$5:$H$67,3,FALSE)),"")</f>
        <v>7122000</v>
      </c>
      <c r="K18" s="60" t="str">
        <f t="shared" si="1"/>
        <v>Tiền doanh thu ngày 02/09/2025 chi nhánh 17A NGÔ TẤT TỐ QUẦY 2</v>
      </c>
      <c r="L18" s="86"/>
      <c r="M18" s="87"/>
      <c r="N18" s="88"/>
      <c r="O18" s="89"/>
      <c r="P18" s="89"/>
      <c r="Q18" s="90"/>
      <c r="R18" s="90"/>
      <c r="S18" s="180" t="str">
        <f t="shared" si="2"/>
        <v>Sacombank Duong Thi Nhung stk: 0777691044</v>
      </c>
      <c r="T18" s="76"/>
      <c r="U18" s="74"/>
      <c r="V18" s="74"/>
      <c r="W18" s="74"/>
      <c r="X18" s="352" t="s">
        <v>761</v>
      </c>
      <c r="Y18" s="2"/>
      <c r="Z18" s="2"/>
      <c r="AA18" s="32"/>
      <c r="AB18" s="97"/>
      <c r="AC18" s="97"/>
      <c r="AD18" s="97"/>
      <c r="AE18" s="97"/>
      <c r="AF18" s="96">
        <f t="shared" si="3"/>
        <v>45902</v>
      </c>
      <c r="AG18" s="71"/>
      <c r="AH18" s="177" t="s">
        <v>372</v>
      </c>
      <c r="AI18" s="59"/>
      <c r="AJ18" s="71"/>
      <c r="AK18" s="71"/>
      <c r="AL18" s="71">
        <v>1121</v>
      </c>
      <c r="AM18" s="177">
        <v>113102</v>
      </c>
      <c r="AN18" s="71"/>
      <c r="AO18" s="71"/>
      <c r="AP18" s="98" t="str">
        <f t="shared" si="4"/>
        <v/>
      </c>
      <c r="AQ18" s="31"/>
      <c r="AR18" s="31"/>
      <c r="AS18" s="31"/>
      <c r="AT18" s="31"/>
      <c r="AU18" s="31"/>
      <c r="AV18" s="31"/>
      <c r="AW18" s="31"/>
      <c r="AX18" s="71" t="str">
        <f t="shared" si="5"/>
        <v/>
      </c>
      <c r="AY18" s="7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96" t="str">
        <f t="shared" si="6"/>
        <v/>
      </c>
      <c r="BL18" s="31"/>
      <c r="BM18" s="177" t="s">
        <v>376</v>
      </c>
      <c r="BN18" s="194">
        <f>IF(BT18&lt;&gt;"",IFERROR(VLOOKUP(C18,MOMO!$C$5:$J$67,8,FALSE),""),"")</f>
        <v>45903</v>
      </c>
      <c r="BO18" s="157" t="str">
        <f>IF(BT18&lt;&gt;"",IFERROR(VLOOKUP(C18,MOMO!$C$5:$J$67,7,FALSE),""),"")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8">
        <v>1121</v>
      </c>
      <c r="BR18" s="103" t="s">
        <v>201</v>
      </c>
      <c r="BT18" s="135">
        <f>IFERROR(VLOOKUP(C18,MOMO!$C$5:$G$673,4,FALSE),"")</f>
        <v>1409000</v>
      </c>
      <c r="BU18" t="str">
        <f t="shared" si="7"/>
        <v>Tiền doanh thu ngày 02/09/2025 chi nhánh 17A NGÔ TẤT TỐ QUẦY 2</v>
      </c>
      <c r="CC18" s="201" t="str">
        <f t="shared" si="8"/>
        <v>sacomabank Công Ty stk: 0961315526</v>
      </c>
      <c r="CP18" s="104">
        <f t="shared" si="9"/>
        <v>45902</v>
      </c>
      <c r="CR18" s="177" t="s">
        <v>232</v>
      </c>
      <c r="CS18" s="242">
        <f>IF(CY18&lt;&gt;"",IFERROR(VLOOKUP(C18,GRAB!$C$5:$G$67,5,FALSE),""),"")</f>
        <v>45903</v>
      </c>
      <c r="CT18" s="157" t="str">
        <f>IFERROR(VLOOKUP(C18,GRAB!$C$5:$E$67,3,FALSE),"")</f>
        <v>Grab TT 71399906 2200645696653313 Ca Phe Muoi Chu Long 17A Ngo Tat To CKN 802315 - CONG TY TNHH GRAB - Ngan hang TMCP Cong Thuong Viet Nam</v>
      </c>
      <c r="CV18" s="182">
        <v>1121</v>
      </c>
      <c r="CW18" s="184" t="s">
        <v>377</v>
      </c>
      <c r="CY18">
        <f>IFERROR(VLOOKUP(C18,GRAB!$C$5:$E$67,2,FALSE),"")</f>
        <v>1432934</v>
      </c>
      <c r="CZ18" t="str">
        <f t="shared" si="10"/>
        <v>Tiền doanh thu ngày 02/09/2025 chi nhánh 17A NGÔ TẤT TỐ QUẦY 2</v>
      </c>
      <c r="DH18" s="185" t="str">
        <f t="shared" si="11"/>
        <v>sacomabank Công Ty stk: 0961315526</v>
      </c>
      <c r="DU18" s="104">
        <f t="shared" si="12"/>
        <v>45902</v>
      </c>
      <c r="DW18" s="177" t="s">
        <v>241</v>
      </c>
      <c r="DX18" s="104">
        <f>IF(ED18&lt;&gt;"",IFERROR(VLOOKUP(C18,BE!$C$5:$K$67,9,FALSE),""),"")</f>
        <v>45904</v>
      </c>
      <c r="DY18" t="str">
        <f>IF(ED18&lt;&gt;"",IFERROR(VLOOKUP(C18,BE!$C$5:$J$67,8,FALSE),""),"")</f>
        <v>CONG TY CO PHAN BE GROUP 2784839 beFood thanh toan ky29082025 02092038</v>
      </c>
      <c r="EA18">
        <v>1121</v>
      </c>
      <c r="EB18" s="177" t="s">
        <v>202</v>
      </c>
      <c r="ED18">
        <f>IFERROR(VLOOKUP(C18,BE!C18:I80,4,FALSE),"")</f>
        <v>111750</v>
      </c>
      <c r="EE18" s="185" t="str">
        <f t="shared" si="13"/>
        <v>Tiền doanh thu ngày 02/09/2025 chi nhánh 17A NGÔ TẤT TỐ QUẦY 2</v>
      </c>
      <c r="EM18" s="185" t="str">
        <f t="shared" si="14"/>
        <v>sacomabank Công Ty stk: 0961315526</v>
      </c>
      <c r="EZ18" s="104">
        <f t="shared" si="15"/>
        <v>45902</v>
      </c>
      <c r="FB18" s="177" t="s">
        <v>233</v>
      </c>
      <c r="FC18" s="104" t="str">
        <f>IF(FI18&lt;&gt;"",IFERROR(VLOOKUP(C18,'ZALO-PAY'!$C$5:$G$67,4,FALSE),""),"")</f>
        <v/>
      </c>
      <c r="FD18" s="196" t="str">
        <f>IF(FI18&lt;&gt;"",IFERROR(VLOOKUP(C18,'ZALO-PAY'!$C$5:$G$67,5,FALSE),""),"")</f>
        <v/>
      </c>
      <c r="FF18">
        <v>1121</v>
      </c>
      <c r="FG18" s="177" t="s">
        <v>235</v>
      </c>
      <c r="FI18" t="str">
        <f>IFERROR(VLOOKUP(C18,'ZALO-PAY'!$C$5:$E$67,2,FALSE),"")</f>
        <v/>
      </c>
      <c r="FJ18" s="185" t="str">
        <f t="shared" si="16"/>
        <v/>
      </c>
      <c r="FR18" s="185" t="str">
        <f t="shared" si="17"/>
        <v/>
      </c>
      <c r="GE18" s="104" t="str">
        <f t="shared" si="18"/>
        <v/>
      </c>
      <c r="GG18" s="177" t="s">
        <v>378</v>
      </c>
      <c r="GK18">
        <v>1121</v>
      </c>
      <c r="GL18" s="177" t="s">
        <v>236</v>
      </c>
      <c r="GN18" t="str">
        <f>IFERROR(VLOOKUP(C18,XANHSM!$C$5:$E$67,2,FALSE),"")</f>
        <v/>
      </c>
      <c r="GO18" s="185" t="str">
        <f t="shared" si="19"/>
        <v/>
      </c>
      <c r="GW18" t="str">
        <f t="shared" si="20"/>
        <v/>
      </c>
      <c r="HJ18" s="104" t="str">
        <f t="shared" si="21"/>
        <v/>
      </c>
      <c r="HL18" s="177" t="s">
        <v>379</v>
      </c>
      <c r="HP18">
        <v>1121</v>
      </c>
      <c r="HQ18" s="177" t="s">
        <v>237</v>
      </c>
      <c r="HS18" t="str">
        <f>IFERROR(VLOOKUP(C18,'TIỀN MẶT'!$C$5:$H$67,4,FALSE),"")</f>
        <v/>
      </c>
      <c r="HT18" s="185" t="str">
        <f t="shared" si="22"/>
        <v/>
      </c>
      <c r="IB18" t="str">
        <f t="shared" si="23"/>
        <v/>
      </c>
      <c r="IO18" s="104" t="str">
        <f t="shared" si="24"/>
        <v/>
      </c>
      <c r="IQ18" s="177" t="s">
        <v>380</v>
      </c>
      <c r="IU18">
        <v>1121</v>
      </c>
      <c r="IV18" s="177" t="s">
        <v>238</v>
      </c>
      <c r="IX18" t="str">
        <f>IFERROR(VLOOKUP(C18,'TIỀN MẶT'!$C$5:$H$67,5,FALSE),"")</f>
        <v/>
      </c>
      <c r="IY18" s="185" t="str">
        <f t="shared" si="25"/>
        <v/>
      </c>
      <c r="JG18" t="str">
        <f t="shared" si="26"/>
        <v/>
      </c>
      <c r="JT18" t="str">
        <f t="shared" si="27"/>
        <v/>
      </c>
      <c r="JV18" s="177" t="s">
        <v>381</v>
      </c>
      <c r="JW18" s="244" t="str">
        <f>IF(KC18&lt;&gt;"",IFERROR(VLOOKUP(C18,'VN-PAY'!$C$5:$G$67,4,FALSE),""),"")</f>
        <v/>
      </c>
      <c r="JX18" s="245" t="str">
        <f>IF(KC18&lt;&gt;"",IFERROR(VLOOKUP(C18,'VN-PAY'!$C$5:$G$67,5,FALSE),""),"")</f>
        <v/>
      </c>
      <c r="JZ18">
        <v>1121</v>
      </c>
      <c r="KA18" s="177" t="s">
        <v>239</v>
      </c>
      <c r="KC18" t="str">
        <f>IFERROR(VLOOKUP(C18,'VN-PAY'!$C$5:$E$66,2,FALSE),"")</f>
        <v/>
      </c>
      <c r="KD18" s="185" t="str">
        <f t="shared" si="28"/>
        <v/>
      </c>
      <c r="KL18" s="185" t="str">
        <f t="shared" si="29"/>
        <v/>
      </c>
      <c r="KY18" s="104" t="str">
        <f t="shared" si="30"/>
        <v/>
      </c>
      <c r="LA18" s="177" t="s">
        <v>382</v>
      </c>
      <c r="LB18" s="104">
        <f>IF(LH18&lt;&gt;"",IFERROR(VLOOKUP(C18,SHOPEE!$C$5:$G$67,4,FALSE),""),"")</f>
        <v>45903</v>
      </c>
      <c r="LC18" t="str">
        <f>IF(LH18&lt;&gt;"",IFERROR(VLOOKUP(C18,SHOPEE!$C$5:$G$67,5,FALSE),""),"")</f>
        <v>SHOPEEPAY CHUYEN TIEN 1963016148365582336 ShopeeFood thanh toan tu dong 02 09 2025 10673813 CKN 059725 - MBBANK IBFT - Ngan hang TMCP Quan Doi</v>
      </c>
      <c r="LE18">
        <v>1121</v>
      </c>
      <c r="LF18" s="177" t="s">
        <v>240</v>
      </c>
      <c r="LH18">
        <f>IFERROR(VLOOKUP(C18,SHOPEE!$C$5:$E$67,2,FALSE),"")</f>
        <v>1671730</v>
      </c>
      <c r="LI18" s="185" t="str">
        <f t="shared" si="31"/>
        <v>Tiền doanh thu ngày 02/09/2025 chi nhánh 17A NGÔ TẤT TỐ QUẦY 2</v>
      </c>
      <c r="LQ18" s="185" t="str">
        <f t="shared" si="32"/>
        <v>sacomabank Công Ty stk: 0961315526</v>
      </c>
      <c r="MD18" s="104">
        <f t="shared" si="33"/>
        <v>45902</v>
      </c>
      <c r="MF18" s="177" t="s">
        <v>383</v>
      </c>
    </row>
    <row r="19" spans="1:344" ht="15.75" customHeight="1">
      <c r="A19" s="84">
        <v>8</v>
      </c>
      <c r="B19" s="33" t="s">
        <v>26</v>
      </c>
      <c r="C19" s="91" t="s">
        <v>114</v>
      </c>
      <c r="D19" s="205">
        <f>IF(J19&lt;&gt;"",IFERROR(VLOOKUP(C19,'TIỀN MẶT'!$C$5:$J$67,7,FALSE),""),"")</f>
        <v>45903</v>
      </c>
      <c r="E19" s="234" t="str">
        <f>IF(J19&lt;&gt;"",IF(VLOOKUP(C19,'TIỀN MẶT'!$C$5:$J$67,8,FALSE)=0,"",VLOOKUP(C19,'TIỀN MẶT'!$C$5:$J$67,8,FALSE)),"")</f>
        <v>NOP TM NGAY 2/9 CKN 590122 - PHUNG NGOC BINH NHU - Ngan hang TMCP Ky thuong Viet Nam</v>
      </c>
      <c r="F19" s="100"/>
      <c r="G19" s="71">
        <v>1121</v>
      </c>
      <c r="H19" s="177" t="s">
        <v>367</v>
      </c>
      <c r="I19" s="61"/>
      <c r="J19" s="63">
        <f>IFERROR(IF(VLOOKUP(C19,'TIỀN MẶT'!$C$5:$H$67,3,FALSE)&amp;""="","",VLOOKUP(C19,'TIỀN MẶT'!$C$5:$H$67,3,FALSE)),"")</f>
        <v>6630000</v>
      </c>
      <c r="K19" s="60" t="str">
        <f t="shared" si="1"/>
        <v>Tiền doanh thu ngày 02/09/2025 chi nhánh 137A NGUYỄN HỮU CẢNH</v>
      </c>
      <c r="L19" s="86"/>
      <c r="M19" s="87"/>
      <c r="N19" s="88"/>
      <c r="O19" s="89"/>
      <c r="P19" s="89"/>
      <c r="Q19" s="90"/>
      <c r="R19" s="90"/>
      <c r="S19" s="180" t="str">
        <f t="shared" si="2"/>
        <v>Sacombank Duong Thi Nhung stk: 0777691044</v>
      </c>
      <c r="T19" s="76"/>
      <c r="U19" s="74"/>
      <c r="V19" s="74"/>
      <c r="W19" s="74"/>
      <c r="X19" s="352" t="s">
        <v>762</v>
      </c>
      <c r="Y19" s="2"/>
      <c r="Z19" s="2"/>
      <c r="AA19" s="32"/>
      <c r="AB19" s="97"/>
      <c r="AC19" s="97"/>
      <c r="AD19" s="97"/>
      <c r="AE19" s="97"/>
      <c r="AF19" s="96">
        <f t="shared" si="3"/>
        <v>45902</v>
      </c>
      <c r="AG19" s="71"/>
      <c r="AH19" s="177" t="s">
        <v>372</v>
      </c>
      <c r="AI19" s="59"/>
      <c r="AJ19" s="71"/>
      <c r="AK19" s="71"/>
      <c r="AL19" s="71">
        <v>1121</v>
      </c>
      <c r="AM19" s="177">
        <v>113102</v>
      </c>
      <c r="AN19" s="71"/>
      <c r="AO19" s="71"/>
      <c r="AP19" s="98" t="str">
        <f t="shared" si="4"/>
        <v/>
      </c>
      <c r="AQ19" s="31"/>
      <c r="AR19" s="31"/>
      <c r="AS19" s="31"/>
      <c r="AT19" s="31"/>
      <c r="AU19" s="31"/>
      <c r="AV19" s="31"/>
      <c r="AW19" s="31"/>
      <c r="AX19" s="71" t="str">
        <f t="shared" si="5"/>
        <v/>
      </c>
      <c r="AY19" s="7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96" t="str">
        <f t="shared" si="6"/>
        <v/>
      </c>
      <c r="BL19" s="31"/>
      <c r="BM19" s="177" t="s">
        <v>376</v>
      </c>
      <c r="BN19" s="194">
        <f>IF(BT19&lt;&gt;"",IFERROR(VLOOKUP(C19,MOMO!$C$5:$J$67,8,FALSE),""),"")</f>
        <v>45903</v>
      </c>
      <c r="BO19" s="157" t="str">
        <f>IF(BT19&lt;&gt;"",IFERROR(VLOOKUP(C19,MOMO!$C$5:$J$67,7,FALSE),""),"")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19">
        <v>1121</v>
      </c>
      <c r="BR19" s="103" t="s">
        <v>201</v>
      </c>
      <c r="BT19" s="135">
        <f>IFERROR(VLOOKUP(C19,MOMO!$C$5:$G$673,4,FALSE),"")</f>
        <v>3429000</v>
      </c>
      <c r="BU19" t="str">
        <f t="shared" si="7"/>
        <v>Tiền doanh thu ngày 02/09/2025 chi nhánh 137A NGUYỄN HỮU CẢNH</v>
      </c>
      <c r="CC19" s="201" t="str">
        <f t="shared" si="8"/>
        <v>sacomabank Công Ty stk: 0961315526</v>
      </c>
      <c r="CP19" s="104">
        <f t="shared" si="9"/>
        <v>45902</v>
      </c>
      <c r="CR19" s="177" t="s">
        <v>232</v>
      </c>
      <c r="CS19" s="242">
        <f>IF(CY19&lt;&gt;"",IFERROR(VLOOKUP(C19,GRAB!$C$5:$G$67,5,FALSE),""),"")</f>
        <v>45903</v>
      </c>
      <c r="CT19" s="157" t="str">
        <f>IFERROR(VLOOKUP(C19,GRAB!$C$5:$E$67,3,FALSE),"")</f>
        <v>Grab TT 71394215 2103520463898625 Ca Phe Muoi Chu Long Nguyen Huu Canh CKN 796091 - CONG TY TNHH GRAB - Ngan hang TMCP Cong Thuong Viet Nam</v>
      </c>
      <c r="CV19" s="182">
        <v>1121</v>
      </c>
      <c r="CW19" s="184" t="s">
        <v>377</v>
      </c>
      <c r="CY19">
        <f>IFERROR(VLOOKUP(C19,GRAB!$C$5:$E$67,2,FALSE),"")</f>
        <v>3269029</v>
      </c>
      <c r="CZ19" t="str">
        <f t="shared" si="10"/>
        <v>Tiền doanh thu ngày 02/09/2025 chi nhánh 137A NGUYỄN HỮU CẢNH</v>
      </c>
      <c r="DH19" s="185" t="str">
        <f t="shared" si="11"/>
        <v>sacomabank Công Ty stk: 0961315526</v>
      </c>
      <c r="DU19" s="104">
        <f t="shared" si="12"/>
        <v>45902</v>
      </c>
      <c r="DW19" s="177" t="s">
        <v>241</v>
      </c>
      <c r="DX19" s="104">
        <f>IF(ED19&lt;&gt;"",IFERROR(VLOOKUP(C19,BE!$C$5:$K$67,9,FALSE),""),"")</f>
        <v>45904</v>
      </c>
      <c r="DY19" t="str">
        <f>IF(ED19&lt;&gt;"",IFERROR(VLOOKUP(C19,BE!$C$5:$J$67,8,FALSE),""),"")</f>
        <v>CONG TY CO PHAN BE GROUP 2784879 beFood thanh toan ky29082025 02092025</v>
      </c>
      <c r="EA19">
        <v>1121</v>
      </c>
      <c r="EB19" s="177" t="s">
        <v>202</v>
      </c>
      <c r="ED19">
        <f>IFERROR(VLOOKUP(C19,BE!C19:I81,4,FALSE),"")</f>
        <v>631875</v>
      </c>
      <c r="EE19" s="185" t="str">
        <f t="shared" si="13"/>
        <v>Tiền doanh thu ngày 02/09/2025 chi nhánh 137A NGUYỄN HỮU CẢNH</v>
      </c>
      <c r="EM19" s="185" t="str">
        <f t="shared" si="14"/>
        <v>sacomabank Công Ty stk: 0961315526</v>
      </c>
      <c r="EZ19" s="104">
        <f t="shared" si="15"/>
        <v>45902</v>
      </c>
      <c r="FB19" s="177" t="s">
        <v>233</v>
      </c>
      <c r="FC19" s="104" t="str">
        <f>IF(FI19&lt;&gt;"",IFERROR(VLOOKUP(C19,'ZALO-PAY'!$C$5:$G$67,4,FALSE),""),"")</f>
        <v/>
      </c>
      <c r="FD19" s="196" t="str">
        <f>IF(FI19&lt;&gt;"",IFERROR(VLOOKUP(C19,'ZALO-PAY'!$C$5:$G$67,5,FALSE),""),"")</f>
        <v/>
      </c>
      <c r="FF19">
        <v>1121</v>
      </c>
      <c r="FG19" s="177" t="s">
        <v>235</v>
      </c>
      <c r="FI19" t="str">
        <f>IFERROR(VLOOKUP(C19,'ZALO-PAY'!$C$5:$E$67,2,FALSE),"")</f>
        <v/>
      </c>
      <c r="FJ19" s="185" t="str">
        <f t="shared" si="16"/>
        <v/>
      </c>
      <c r="FR19" s="185" t="str">
        <f t="shared" si="17"/>
        <v/>
      </c>
      <c r="GE19" s="104" t="str">
        <f t="shared" si="18"/>
        <v/>
      </c>
      <c r="GG19" s="177" t="s">
        <v>378</v>
      </c>
      <c r="GK19">
        <v>1121</v>
      </c>
      <c r="GL19" s="177" t="s">
        <v>236</v>
      </c>
      <c r="GN19" t="str">
        <f>IFERROR(VLOOKUP(C19,XANHSM!$C$5:$E$67,2,FALSE),"")</f>
        <v/>
      </c>
      <c r="GO19" s="185" t="str">
        <f t="shared" si="19"/>
        <v/>
      </c>
      <c r="GW19" t="str">
        <f t="shared" si="20"/>
        <v/>
      </c>
      <c r="HJ19" s="104" t="str">
        <f t="shared" si="21"/>
        <v/>
      </c>
      <c r="HL19" s="177" t="s">
        <v>379</v>
      </c>
      <c r="HP19">
        <v>1121</v>
      </c>
      <c r="HQ19" s="177" t="s">
        <v>237</v>
      </c>
      <c r="HS19" t="str">
        <f>IFERROR(VLOOKUP(C19,'TIỀN MẶT'!$C$5:$H$67,4,FALSE),"")</f>
        <v/>
      </c>
      <c r="HT19" s="185" t="str">
        <f t="shared" si="22"/>
        <v/>
      </c>
      <c r="IB19" t="str">
        <f t="shared" si="23"/>
        <v/>
      </c>
      <c r="IO19" s="104" t="str">
        <f t="shared" si="24"/>
        <v/>
      </c>
      <c r="IQ19" s="177" t="s">
        <v>380</v>
      </c>
      <c r="IU19">
        <v>1121</v>
      </c>
      <c r="IV19" s="177" t="s">
        <v>238</v>
      </c>
      <c r="IX19" t="str">
        <f>IFERROR(VLOOKUP(C19,'TIỀN MẶT'!$C$5:$H$67,5,FALSE),"")</f>
        <v/>
      </c>
      <c r="IY19" s="185" t="str">
        <f t="shared" si="25"/>
        <v/>
      </c>
      <c r="JG19" t="str">
        <f t="shared" si="26"/>
        <v/>
      </c>
      <c r="JT19" t="str">
        <f t="shared" si="27"/>
        <v/>
      </c>
      <c r="JV19" s="177" t="s">
        <v>381</v>
      </c>
      <c r="JW19" s="244" t="str">
        <f>IF(KC19&lt;&gt;"",IFERROR(VLOOKUP(C19,'VN-PAY'!$C$5:$G$67,4,FALSE),""),"")</f>
        <v/>
      </c>
      <c r="JX19" s="245" t="str">
        <f>IF(KC19&lt;&gt;"",IFERROR(VLOOKUP(C19,'VN-PAY'!$C$5:$G$67,5,FALSE),""),"")</f>
        <v/>
      </c>
      <c r="JZ19">
        <v>1121</v>
      </c>
      <c r="KA19" s="177" t="s">
        <v>239</v>
      </c>
      <c r="KC19" t="str">
        <f>IFERROR(VLOOKUP(C19,'VN-PAY'!$C$5:$E$66,2,FALSE),"")</f>
        <v/>
      </c>
      <c r="KD19" s="185" t="str">
        <f t="shared" si="28"/>
        <v/>
      </c>
      <c r="KL19" s="185" t="str">
        <f t="shared" si="29"/>
        <v/>
      </c>
      <c r="KY19" s="104" t="str">
        <f t="shared" si="30"/>
        <v/>
      </c>
      <c r="LA19" s="177" t="s">
        <v>382</v>
      </c>
      <c r="LB19" s="104">
        <f>IF(LH19&lt;&gt;"",IFERROR(VLOOKUP(C19,SHOPEE!$C$5:$G$67,4,FALSE),""),"")</f>
        <v>45903</v>
      </c>
      <c r="LC19" t="str">
        <f>IF(LH19&lt;&gt;"",IFERROR(VLOOKUP(C19,SHOPEE!$C$5:$G$67,5,FALSE),""),"")</f>
        <v>SHOPEEPAY CHUYEN TIEN 1963016148365582336 ShopeeFood thanh toan tu dong 02 09 2025 10673813 CKN 059725 - MBBANK IBFT - Ngan hang TMCP Quan Doi</v>
      </c>
      <c r="LE19">
        <v>1121</v>
      </c>
      <c r="LF19" s="177" t="s">
        <v>240</v>
      </c>
      <c r="LH19">
        <f>IFERROR(VLOOKUP(C19,SHOPEE!$C$5:$E$67,2,FALSE),"")</f>
        <v>1012145</v>
      </c>
      <c r="LI19" s="185" t="str">
        <f t="shared" si="31"/>
        <v>Tiền doanh thu ngày 02/09/2025 chi nhánh 137A NGUYỄN HỮU CẢNH</v>
      </c>
      <c r="LQ19" s="185" t="str">
        <f t="shared" si="32"/>
        <v>sacomabank Công Ty stk: 0961315526</v>
      </c>
      <c r="MD19" s="104">
        <f t="shared" si="33"/>
        <v>45902</v>
      </c>
      <c r="MF19" s="177" t="s">
        <v>383</v>
      </c>
    </row>
    <row r="20" spans="1:344" ht="15.75" customHeight="1">
      <c r="A20" s="84">
        <f t="shared" si="0"/>
        <v>9</v>
      </c>
      <c r="B20" s="33" t="s">
        <v>28</v>
      </c>
      <c r="C20" s="91" t="s">
        <v>115</v>
      </c>
      <c r="D20" s="205">
        <f>IF(J20&lt;&gt;"",IFERROR(VLOOKUP(C20,'TIỀN MẶT'!$C$5:$J$67,7,FALSE),""),"")</f>
        <v>45903</v>
      </c>
      <c r="E20" s="234" t="str">
        <f>IF(J20&lt;&gt;"",IF(VLOOKUP(C20,'TIỀN MẶT'!$C$5:$J$67,8,FALSE)=0,"",VLOOKUP(C20,'TIỀN MẶT'!$C$5:$J$67,8,FALSE)),"")</f>
        <v>NOP TM NGAY 2/9</v>
      </c>
      <c r="F20" s="100"/>
      <c r="G20" s="71">
        <v>1121</v>
      </c>
      <c r="H20" s="177" t="s">
        <v>367</v>
      </c>
      <c r="I20" s="61"/>
      <c r="J20" s="63">
        <f>IFERROR(IF(VLOOKUP(C20,'TIỀN MẶT'!$C$5:$H$67,3,FALSE)&amp;""="","",VLOOKUP(C20,'TIỀN MẶT'!$C$5:$H$67,3,FALSE)),"")</f>
        <v>10468000</v>
      </c>
      <c r="K20" s="60" t="str">
        <f t="shared" si="1"/>
        <v>Tiền doanh thu ngày 02/09/2025 chi nhánh 07 BÌNH LONG</v>
      </c>
      <c r="L20" s="86"/>
      <c r="M20" s="87"/>
      <c r="N20" s="88"/>
      <c r="O20" s="89"/>
      <c r="P20" s="89"/>
      <c r="Q20" s="90"/>
      <c r="R20" s="90"/>
      <c r="S20" s="180" t="str">
        <f t="shared" si="2"/>
        <v>Sacombank Duong Thi Nhung stk: 0777691044</v>
      </c>
      <c r="T20" s="76"/>
      <c r="U20" s="74"/>
      <c r="V20" s="74"/>
      <c r="W20" s="74"/>
      <c r="X20" s="352" t="s">
        <v>763</v>
      </c>
      <c r="Y20" s="2"/>
      <c r="Z20" s="2"/>
      <c r="AA20" s="32"/>
      <c r="AB20" s="97"/>
      <c r="AC20" s="97"/>
      <c r="AD20" s="97"/>
      <c r="AE20" s="97"/>
      <c r="AF20" s="96">
        <f t="shared" si="3"/>
        <v>45902</v>
      </c>
      <c r="AG20" s="71"/>
      <c r="AH20" s="177" t="s">
        <v>372</v>
      </c>
      <c r="AI20" s="59"/>
      <c r="AJ20" s="71"/>
      <c r="AK20" s="71"/>
      <c r="AL20" s="71">
        <v>1121</v>
      </c>
      <c r="AM20" s="177">
        <v>113102</v>
      </c>
      <c r="AN20" s="71"/>
      <c r="AO20" s="71"/>
      <c r="AP20" s="98" t="str">
        <f t="shared" si="4"/>
        <v/>
      </c>
      <c r="AQ20" s="31"/>
      <c r="AR20" s="31"/>
      <c r="AS20" s="31"/>
      <c r="AT20" s="31"/>
      <c r="AU20" s="31"/>
      <c r="AV20" s="31"/>
      <c r="AW20" s="31"/>
      <c r="AX20" s="71" t="str">
        <f t="shared" si="5"/>
        <v/>
      </c>
      <c r="AY20" s="7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96" t="str">
        <f t="shared" si="6"/>
        <v/>
      </c>
      <c r="BL20" s="31"/>
      <c r="BM20" s="177" t="s">
        <v>376</v>
      </c>
      <c r="BN20" s="194">
        <f>IF(BT20&lt;&gt;"",IFERROR(VLOOKUP(C20,MOMO!$C$5:$J$67,8,FALSE),""),"")</f>
        <v>45903</v>
      </c>
      <c r="BO20" s="157" t="str">
        <f>IF(BT20&lt;&gt;"",IFERROR(VLOOKUP(C20,MOMO!$C$5:$J$67,7,FALSE),""),"")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0">
        <v>1121</v>
      </c>
      <c r="BR20" s="103" t="s">
        <v>201</v>
      </c>
      <c r="BT20" s="135">
        <f>IFERROR(VLOOKUP(C20,MOMO!$C$5:$G$673,4,FALSE),"")</f>
        <v>1322000</v>
      </c>
      <c r="BU20" t="str">
        <f t="shared" si="7"/>
        <v>Tiền doanh thu ngày 02/09/2025 chi nhánh 07 BÌNH LONG</v>
      </c>
      <c r="CC20" s="201" t="str">
        <f t="shared" si="8"/>
        <v>sacomabank Công Ty stk: 0961315526</v>
      </c>
      <c r="CP20" s="104">
        <f t="shared" si="9"/>
        <v>45902</v>
      </c>
      <c r="CR20" s="177" t="s">
        <v>232</v>
      </c>
      <c r="CS20" s="242">
        <f>IF(CY20&lt;&gt;"",IFERROR(VLOOKUP(C20,GRAB!$C$5:$G$67,5,FALSE),""),"")</f>
        <v>45903</v>
      </c>
      <c r="CT20" s="157" t="str">
        <f>IFERROR(VLOOKUP(C20,GRAB!$C$5:$E$67,3,FALSE),"")</f>
        <v>Grab TT 71400074 2200645696647169 Ca Phe Muoi Chu Long Binh Long CKN 802417 - CONG TY TNHH GRAB - Ngan hang TMCP Cong Thuong Viet Nam</v>
      </c>
      <c r="CV20" s="182">
        <v>1121</v>
      </c>
      <c r="CW20" s="184" t="s">
        <v>377</v>
      </c>
      <c r="CY20">
        <f>IFERROR(VLOOKUP(C20,GRAB!$C$5:$E$67,2,FALSE),"")</f>
        <v>3637438</v>
      </c>
      <c r="CZ20" t="str">
        <f t="shared" si="10"/>
        <v>Tiền doanh thu ngày 02/09/2025 chi nhánh 07 BÌNH LONG</v>
      </c>
      <c r="DH20" s="185" t="str">
        <f t="shared" si="11"/>
        <v>sacomabank Công Ty stk: 0961315526</v>
      </c>
      <c r="DU20" s="104">
        <f t="shared" si="12"/>
        <v>45902</v>
      </c>
      <c r="DW20" s="177" t="s">
        <v>241</v>
      </c>
      <c r="DX20" s="104">
        <f>IF(ED20&lt;&gt;"",IFERROR(VLOOKUP(C20,BE!$C$5:$K$67,9,FALSE),""),"")</f>
        <v>45904</v>
      </c>
      <c r="DY20" t="str">
        <f>IF(ED20&lt;&gt;"",IFERROR(VLOOKUP(C20,BE!$C$5:$J$67,8,FALSE),""),"")</f>
        <v>CONG TY CO PHAN BE GROUP 2784839 beFood thanh toan ky29082025 02092040</v>
      </c>
      <c r="EA20">
        <v>1121</v>
      </c>
      <c r="EB20" s="177" t="s">
        <v>202</v>
      </c>
      <c r="ED20">
        <f>IFERROR(VLOOKUP(C20,BE!C20:I82,4,FALSE),"")</f>
        <v>786375</v>
      </c>
      <c r="EE20" s="185" t="str">
        <f t="shared" si="13"/>
        <v>Tiền doanh thu ngày 02/09/2025 chi nhánh 07 BÌNH LONG</v>
      </c>
      <c r="EM20" s="185" t="str">
        <f t="shared" si="14"/>
        <v>sacomabank Công Ty stk: 0961315526</v>
      </c>
      <c r="EZ20" s="104">
        <f t="shared" si="15"/>
        <v>45902</v>
      </c>
      <c r="FB20" s="177" t="s">
        <v>233</v>
      </c>
      <c r="FC20" s="104" t="str">
        <f>IF(FI20&lt;&gt;"",IFERROR(VLOOKUP(C20,'ZALO-PAY'!$C$5:$G$67,4,FALSE),""),"")</f>
        <v/>
      </c>
      <c r="FD20" s="196" t="str">
        <f>IF(FI20&lt;&gt;"",IFERROR(VLOOKUP(C20,'ZALO-PAY'!$C$5:$G$67,5,FALSE),""),"")</f>
        <v/>
      </c>
      <c r="FF20">
        <v>1121</v>
      </c>
      <c r="FG20" s="177" t="s">
        <v>235</v>
      </c>
      <c r="FI20" t="str">
        <f>IFERROR(VLOOKUP(C20,'ZALO-PAY'!$C$5:$E$67,2,FALSE),"")</f>
        <v/>
      </c>
      <c r="FJ20" s="185" t="str">
        <f t="shared" si="16"/>
        <v/>
      </c>
      <c r="FR20" s="185" t="str">
        <f t="shared" si="17"/>
        <v/>
      </c>
      <c r="GE20" s="104" t="str">
        <f t="shared" si="18"/>
        <v/>
      </c>
      <c r="GG20" s="177" t="s">
        <v>378</v>
      </c>
      <c r="GK20">
        <v>1121</v>
      </c>
      <c r="GL20" s="177" t="s">
        <v>236</v>
      </c>
      <c r="GN20" t="str">
        <f>IFERROR(VLOOKUP(C20,XANHSM!$C$5:$E$67,2,FALSE),"")</f>
        <v/>
      </c>
      <c r="GO20" s="185" t="str">
        <f t="shared" si="19"/>
        <v/>
      </c>
      <c r="GW20" t="str">
        <f t="shared" si="20"/>
        <v/>
      </c>
      <c r="HJ20" s="104" t="str">
        <f t="shared" si="21"/>
        <v/>
      </c>
      <c r="HL20" s="177" t="s">
        <v>379</v>
      </c>
      <c r="HP20">
        <v>1121</v>
      </c>
      <c r="HQ20" s="177" t="s">
        <v>237</v>
      </c>
      <c r="HS20" t="str">
        <f>IFERROR(VLOOKUP(C20,'TIỀN MẶT'!$C$5:$H$67,4,FALSE),"")</f>
        <v/>
      </c>
      <c r="HT20" s="185" t="str">
        <f t="shared" si="22"/>
        <v/>
      </c>
      <c r="IB20" t="str">
        <f t="shared" si="23"/>
        <v/>
      </c>
      <c r="IO20" s="104" t="str">
        <f t="shared" si="24"/>
        <v/>
      </c>
      <c r="IQ20" s="177" t="s">
        <v>380</v>
      </c>
      <c r="IU20">
        <v>1121</v>
      </c>
      <c r="IV20" s="177" t="s">
        <v>238</v>
      </c>
      <c r="IX20" t="str">
        <f>IFERROR(VLOOKUP(C20,'TIỀN MẶT'!$C$5:$H$67,5,FALSE),"")</f>
        <v/>
      </c>
      <c r="IY20" s="185" t="str">
        <f t="shared" si="25"/>
        <v/>
      </c>
      <c r="JG20" t="str">
        <f t="shared" si="26"/>
        <v/>
      </c>
      <c r="JT20" t="str">
        <f t="shared" si="27"/>
        <v/>
      </c>
      <c r="JV20" s="177" t="s">
        <v>381</v>
      </c>
      <c r="JW20" s="244">
        <f>IF(KC20&lt;&gt;"",IFERROR(VLOOKUP(C20,'VN-PAY'!$C$5:$G$67,4,FALSE),""),"")</f>
        <v>45903</v>
      </c>
      <c r="JX20" s="245" t="str">
        <f>IF(KC20&lt;&gt;"",IFERROR(VLOOKUP(C20,'VN-PAY'!$C$5:$G$67,5,FALSE),""),"")</f>
        <v>CT CP GIAI PHAP THANH TOAN VIET NAM VNPAY TT CA PHE MUOI CHU LONG DV QR Offline ngay 29.08.02.09.40</v>
      </c>
      <c r="JZ20">
        <v>1121</v>
      </c>
      <c r="KA20" s="177" t="s">
        <v>239</v>
      </c>
      <c r="KC20">
        <f>IFERROR(VLOOKUP(C20,'VN-PAY'!$C$5:$E$66,2,FALSE),"")</f>
        <v>610000</v>
      </c>
      <c r="KD20" s="185" t="str">
        <f t="shared" si="28"/>
        <v>Tiền doanh thu ngày 02/09/2025 chi nhánh 07 BÌNH LONG</v>
      </c>
      <c r="KL20" s="185" t="str">
        <f t="shared" si="29"/>
        <v>sacomabank Công Ty stk: 0961315526</v>
      </c>
      <c r="KY20" s="104">
        <f t="shared" si="30"/>
        <v>45902</v>
      </c>
      <c r="LA20" s="177" t="s">
        <v>382</v>
      </c>
      <c r="LB20" s="104">
        <f>IF(LH20&lt;&gt;"",IFERROR(VLOOKUP(C20,SHOPEE!$C$5:$G$67,4,FALSE),""),"")</f>
        <v>45903</v>
      </c>
      <c r="LC20" t="str">
        <f>IF(LH20&lt;&gt;"",IFERROR(VLOOKUP(C20,SHOPEE!$C$5:$G$67,5,FALSE),""),"")</f>
        <v>SHOPEEPAY CHUYEN TIEN 1963016148365582336 ShopeeFood thanh toan tu dong 02 09 2025 10673813 CKN 059725 - MBBANK IBFT - Ngan hang TMCP Quan Doi</v>
      </c>
      <c r="LE20">
        <v>1121</v>
      </c>
      <c r="LF20" s="177" t="s">
        <v>240</v>
      </c>
      <c r="LH20">
        <f>IFERROR(VLOOKUP(C20,SHOPEE!$C$5:$E$67,2,FALSE),"")</f>
        <v>2541751</v>
      </c>
      <c r="LI20" s="185" t="str">
        <f t="shared" si="31"/>
        <v>Tiền doanh thu ngày 02/09/2025 chi nhánh 07 BÌNH LONG</v>
      </c>
      <c r="LQ20" s="185" t="str">
        <f t="shared" si="32"/>
        <v>sacomabank Công Ty stk: 0961315526</v>
      </c>
      <c r="MD20" s="104">
        <f t="shared" si="33"/>
        <v>45902</v>
      </c>
      <c r="MF20" s="177" t="s">
        <v>383</v>
      </c>
    </row>
    <row r="21" spans="1:344" ht="15.75" customHeight="1">
      <c r="A21" s="84">
        <v>9</v>
      </c>
      <c r="B21" s="181" t="s">
        <v>374</v>
      </c>
      <c r="C21" s="91" t="s">
        <v>116</v>
      </c>
      <c r="D21" s="205">
        <f>IF(J21&lt;&gt;"",IFERROR(VLOOKUP(C21,'TIỀN MẶT'!$C$5:$J$67,7,FALSE),""),"")</f>
        <v>45903</v>
      </c>
      <c r="E21" s="234" t="str">
        <f>IF(J21&lt;&gt;"",IF(VLOOKUP(C21,'TIỀN MẶT'!$C$5:$J$67,8,FALSE)=0,"",VLOOKUP(C21,'TIỀN MẶT'!$C$5:$J$67,8,FALSE)),"")</f>
        <v>NGUYEN GIA BAO NOP TM TK</v>
      </c>
      <c r="F21" s="100"/>
      <c r="G21" s="71">
        <v>1121</v>
      </c>
      <c r="H21" s="177" t="s">
        <v>367</v>
      </c>
      <c r="I21" s="61"/>
      <c r="J21" s="63">
        <f>IFERROR(IF(VLOOKUP(C21,'TIỀN MẶT'!$C$5:$H$67,3,FALSE)&amp;""="","",VLOOKUP(C21,'TIỀN MẶT'!$C$5:$H$67,3,FALSE)),"")</f>
        <v>9867000</v>
      </c>
      <c r="K21" s="60" t="str">
        <f t="shared" si="1"/>
        <v>Tiền doanh thu ngày 02/09/2025 chi nhánh 190 HUỲNH VĂN BÁNH</v>
      </c>
      <c r="L21" s="86"/>
      <c r="M21" s="87"/>
      <c r="N21" s="88"/>
      <c r="O21" s="89"/>
      <c r="P21" s="89"/>
      <c r="Q21" s="90"/>
      <c r="R21" s="90"/>
      <c r="S21" s="180" t="str">
        <f t="shared" si="2"/>
        <v>Sacombank Duong Thi Nhung stk: 0777691044</v>
      </c>
      <c r="T21" s="76"/>
      <c r="U21" s="74"/>
      <c r="V21" s="74"/>
      <c r="W21" s="74"/>
      <c r="X21" s="352" t="s">
        <v>764</v>
      </c>
      <c r="Y21" s="2"/>
      <c r="Z21" s="2"/>
      <c r="AA21" s="32"/>
      <c r="AB21" s="97"/>
      <c r="AC21" s="97"/>
      <c r="AD21" s="97"/>
      <c r="AE21" s="97"/>
      <c r="AF21" s="96">
        <f t="shared" si="3"/>
        <v>45902</v>
      </c>
      <c r="AG21" s="71"/>
      <c r="AH21" s="177" t="s">
        <v>372</v>
      </c>
      <c r="AI21" s="59"/>
      <c r="AJ21" s="71"/>
      <c r="AK21" s="71"/>
      <c r="AL21" s="71">
        <v>1121</v>
      </c>
      <c r="AM21" s="177">
        <v>113102</v>
      </c>
      <c r="AN21" s="71"/>
      <c r="AO21" s="71"/>
      <c r="AP21" s="98" t="str">
        <f t="shared" si="4"/>
        <v/>
      </c>
      <c r="AQ21" s="31"/>
      <c r="AR21" s="31"/>
      <c r="AS21" s="31"/>
      <c r="AT21" s="31"/>
      <c r="AU21" s="31"/>
      <c r="AV21" s="31"/>
      <c r="AW21" s="31"/>
      <c r="AX21" s="71" t="str">
        <f t="shared" si="5"/>
        <v/>
      </c>
      <c r="AY21" s="7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96" t="str">
        <f t="shared" si="6"/>
        <v/>
      </c>
      <c r="BL21" s="31"/>
      <c r="BM21" s="177" t="s">
        <v>376</v>
      </c>
      <c r="BN21" s="194">
        <f>IF(BT21&lt;&gt;"",IFERROR(VLOOKUP(C21,MOMO!$C$5:$J$67,8,FALSE),""),"")</f>
        <v>45903</v>
      </c>
      <c r="BO21" s="157" t="str">
        <f>IF(BT21&lt;&gt;"",IFERROR(VLOOKUP(C21,MOMO!$C$5:$J$67,7,FALSE),""),"")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1">
        <v>1121</v>
      </c>
      <c r="BR21" s="103" t="s">
        <v>201</v>
      </c>
      <c r="BT21" s="135">
        <f>IFERROR(VLOOKUP(C21,MOMO!$C$5:$G$673,4,FALSE),"")</f>
        <v>688000</v>
      </c>
      <c r="BU21" t="str">
        <f t="shared" si="7"/>
        <v>Tiền doanh thu ngày 02/09/2025 chi nhánh 190 HUỲNH VĂN BÁNH</v>
      </c>
      <c r="CC21" s="201" t="str">
        <f t="shared" si="8"/>
        <v>sacomabank Công Ty stk: 0961315526</v>
      </c>
      <c r="CP21" s="104">
        <f t="shared" si="9"/>
        <v>45902</v>
      </c>
      <c r="CR21" s="177" t="s">
        <v>232</v>
      </c>
      <c r="CS21" s="242">
        <f>IF(CY21&lt;&gt;"",IFERROR(VLOOKUP(C21,GRAB!$C$5:$G$67,5,FALSE),""),"")</f>
        <v>45903</v>
      </c>
      <c r="CT21" s="157" t="str">
        <f>IFERROR(VLOOKUP(C21,GRAB!$C$5:$E$67,3,FALSE),"")</f>
        <v>Grab TT 71399676 2200645688193025 Ca Phe Muoi Chu Long Huynh Van Banh CKN 801784 - CONG TY TNHH GRAB - Ngan hang TMCP Cong Thuong Viet Nam</v>
      </c>
      <c r="CV21" s="182">
        <v>1121</v>
      </c>
      <c r="CW21" s="184" t="s">
        <v>377</v>
      </c>
      <c r="CY21">
        <f>IFERROR(VLOOKUP(C21,GRAB!$C$5:$E$67,2,FALSE),"")</f>
        <v>2712387</v>
      </c>
      <c r="CZ21" t="str">
        <f t="shared" si="10"/>
        <v>Tiền doanh thu ngày 02/09/2025 chi nhánh 190 HUỲNH VĂN BÁNH</v>
      </c>
      <c r="DH21" s="185" t="str">
        <f t="shared" si="11"/>
        <v>sacomabank Công Ty stk: 0961315526</v>
      </c>
      <c r="DU21" s="104">
        <f t="shared" si="12"/>
        <v>45902</v>
      </c>
      <c r="DW21" s="177" t="s">
        <v>241</v>
      </c>
      <c r="DX21" s="104">
        <f>IF(ED21&lt;&gt;"",IFERROR(VLOOKUP(C21,BE!$C$5:$K$67,9,FALSE),""),"")</f>
        <v>45904</v>
      </c>
      <c r="DY21" t="str">
        <f>IF(ED21&lt;&gt;"",IFERROR(VLOOKUP(C21,BE!$C$5:$J$67,8,FALSE),""),"")</f>
        <v>CONG TY CO PHAN BE GROUP 2784839 beFood thanh toan ky29082025 02092041</v>
      </c>
      <c r="EA21">
        <v>1121</v>
      </c>
      <c r="EB21" s="177" t="s">
        <v>202</v>
      </c>
      <c r="ED21">
        <f>IFERROR(VLOOKUP(C21,BE!C21:I83,4,FALSE),"")</f>
        <v>177000</v>
      </c>
      <c r="EE21" s="185" t="str">
        <f t="shared" si="13"/>
        <v>Tiền doanh thu ngày 02/09/2025 chi nhánh 190 HUỲNH VĂN BÁNH</v>
      </c>
      <c r="EM21" s="185" t="str">
        <f t="shared" si="14"/>
        <v>sacomabank Công Ty stk: 0961315526</v>
      </c>
      <c r="EZ21" s="104">
        <f t="shared" si="15"/>
        <v>45902</v>
      </c>
      <c r="FB21" s="177" t="s">
        <v>233</v>
      </c>
      <c r="FC21" s="104" t="str">
        <f>IF(FI21&lt;&gt;"",IFERROR(VLOOKUP(C21,'ZALO-PAY'!$C$5:$G$67,4,FALSE),""),"")</f>
        <v/>
      </c>
      <c r="FD21" s="196" t="str">
        <f>IF(FI21&lt;&gt;"",IFERROR(VLOOKUP(C21,'ZALO-PAY'!$C$5:$G$67,5,FALSE),""),"")</f>
        <v/>
      </c>
      <c r="FF21">
        <v>1121</v>
      </c>
      <c r="FG21" s="177" t="s">
        <v>235</v>
      </c>
      <c r="FI21" t="str">
        <f>IFERROR(VLOOKUP(C21,'ZALO-PAY'!$C$5:$E$67,2,FALSE),"")</f>
        <v/>
      </c>
      <c r="FJ21" s="185" t="str">
        <f t="shared" si="16"/>
        <v/>
      </c>
      <c r="FR21" s="185" t="str">
        <f t="shared" si="17"/>
        <v/>
      </c>
      <c r="GE21" s="104" t="str">
        <f t="shared" si="18"/>
        <v/>
      </c>
      <c r="GG21" s="177" t="s">
        <v>378</v>
      </c>
      <c r="GK21">
        <v>1121</v>
      </c>
      <c r="GL21" s="177" t="s">
        <v>236</v>
      </c>
      <c r="GN21" t="str">
        <f>IFERROR(VLOOKUP(C21,XANHSM!$C$5:$E$67,2,FALSE),"")</f>
        <v/>
      </c>
      <c r="GO21" s="185" t="str">
        <f t="shared" si="19"/>
        <v/>
      </c>
      <c r="GW21" t="str">
        <f t="shared" si="20"/>
        <v/>
      </c>
      <c r="HJ21" s="104" t="str">
        <f t="shared" si="21"/>
        <v/>
      </c>
      <c r="HL21" s="177" t="s">
        <v>379</v>
      </c>
      <c r="HP21">
        <v>1121</v>
      </c>
      <c r="HQ21" s="177" t="s">
        <v>237</v>
      </c>
      <c r="HS21" t="str">
        <f>IFERROR(VLOOKUP(C21,'TIỀN MẶT'!$C$5:$H$67,4,FALSE),"")</f>
        <v/>
      </c>
      <c r="HT21" s="185" t="str">
        <f t="shared" si="22"/>
        <v/>
      </c>
      <c r="IB21" t="str">
        <f t="shared" si="23"/>
        <v/>
      </c>
      <c r="IO21" s="104" t="str">
        <f t="shared" si="24"/>
        <v/>
      </c>
      <c r="IQ21" s="177" t="s">
        <v>380</v>
      </c>
      <c r="IU21">
        <v>1121</v>
      </c>
      <c r="IV21" s="177" t="s">
        <v>238</v>
      </c>
      <c r="IX21" t="str">
        <f>IFERROR(VLOOKUP(C21,'TIỀN MẶT'!$C$5:$H$67,5,FALSE),"")</f>
        <v/>
      </c>
      <c r="IY21" s="185" t="str">
        <f t="shared" si="25"/>
        <v/>
      </c>
      <c r="JG21" t="str">
        <f t="shared" si="26"/>
        <v/>
      </c>
      <c r="JT21" t="str">
        <f t="shared" si="27"/>
        <v/>
      </c>
      <c r="JV21" s="177" t="s">
        <v>381</v>
      </c>
      <c r="JW21" s="244" t="str">
        <f>IF(KC21&lt;&gt;"",IFERROR(VLOOKUP(C21,'VN-PAY'!$C$5:$G$67,4,FALSE),""),"")</f>
        <v/>
      </c>
      <c r="JX21" s="245" t="str">
        <f>IF(KC21&lt;&gt;"",IFERROR(VLOOKUP(C21,'VN-PAY'!$C$5:$G$67,5,FALSE),""),"")</f>
        <v/>
      </c>
      <c r="JZ21">
        <v>1121</v>
      </c>
      <c r="KA21" s="177" t="s">
        <v>239</v>
      </c>
      <c r="KC21" t="str">
        <f>IFERROR(VLOOKUP(C21,'VN-PAY'!$C$5:$E$66,2,FALSE),"")</f>
        <v/>
      </c>
      <c r="KD21" s="185" t="str">
        <f t="shared" si="28"/>
        <v/>
      </c>
      <c r="KL21" s="185" t="str">
        <f t="shared" si="29"/>
        <v/>
      </c>
      <c r="KY21" s="104" t="str">
        <f t="shared" si="30"/>
        <v/>
      </c>
      <c r="LA21" s="177" t="s">
        <v>382</v>
      </c>
      <c r="LB21" s="104">
        <f>IF(LH21&lt;&gt;"",IFERROR(VLOOKUP(C21,SHOPEE!$C$5:$G$67,4,FALSE),""),"")</f>
        <v>45903</v>
      </c>
      <c r="LC21" t="str">
        <f>IF(LH21&lt;&gt;"",IFERROR(VLOOKUP(C21,SHOPEE!$C$5:$G$67,5,FALSE),""),"")</f>
        <v>SHOPEEPAY CHUYEN TIEN 1963016148365582336 ShopeeFood thanh toan tu dong 02 09 2025 10673813 CKN 059725 - MBBANK IBFT - Ngan hang TMCP Quan Doi</v>
      </c>
      <c r="LE21">
        <v>1121</v>
      </c>
      <c r="LF21" s="177" t="s">
        <v>240</v>
      </c>
      <c r="LH21">
        <f>IFERROR(VLOOKUP(C21,SHOPEE!$C$5:$E$67,2,FALSE),"")</f>
        <v>1410982</v>
      </c>
      <c r="LI21" s="185" t="str">
        <f t="shared" si="31"/>
        <v>Tiền doanh thu ngày 02/09/2025 chi nhánh 190 HUỲNH VĂN BÁNH</v>
      </c>
      <c r="LQ21" s="185" t="str">
        <f t="shared" si="32"/>
        <v>sacomabank Công Ty stk: 0961315526</v>
      </c>
      <c r="MD21" s="104">
        <f t="shared" si="33"/>
        <v>45902</v>
      </c>
      <c r="MF21" s="177" t="s">
        <v>383</v>
      </c>
    </row>
    <row r="22" spans="1:344" ht="15.65" customHeight="1">
      <c r="A22" s="84">
        <f t="shared" si="0"/>
        <v>10</v>
      </c>
      <c r="B22" s="181" t="s">
        <v>373</v>
      </c>
      <c r="C22" s="91" t="s">
        <v>117</v>
      </c>
      <c r="D22" s="205" t="str">
        <f>IF(J22&lt;&gt;"",IFERROR(VLOOKUP(C22,'TIỀN MẶT'!$C$5:$J$67,7,FALSE),""),"")</f>
        <v/>
      </c>
      <c r="E22" s="234" t="str">
        <f>IF(J22&lt;&gt;"",IF(VLOOKUP(C22,'TIỀN MẶT'!$C$5:$J$67,8,FALSE)=0,"",VLOOKUP(C22,'TIỀN MẶT'!$C$5:$J$67,8,FALSE)),"")</f>
        <v/>
      </c>
      <c r="F22" s="100"/>
      <c r="G22" s="71">
        <v>1121</v>
      </c>
      <c r="H22" s="177" t="s">
        <v>367</v>
      </c>
      <c r="I22" s="61"/>
      <c r="J22" s="63" t="str">
        <f>IFERROR(IF(VLOOKUP(C22,'TIỀN MẶT'!$C$5:$H$67,3,FALSE)&amp;""="","",VLOOKUP(C22,'TIỀN MẶT'!$C$5:$H$67,3,FALSE)),"")</f>
        <v/>
      </c>
      <c r="K22" s="60" t="str">
        <f t="shared" si="1"/>
        <v/>
      </c>
      <c r="L22" s="86"/>
      <c r="M22" s="87"/>
      <c r="N22" s="88"/>
      <c r="O22" s="89"/>
      <c r="P22" s="89"/>
      <c r="Q22" s="90"/>
      <c r="R22" s="90"/>
      <c r="S22" s="180" t="str">
        <f t="shared" si="2"/>
        <v/>
      </c>
      <c r="T22" s="76"/>
      <c r="U22" s="74"/>
      <c r="V22" s="74"/>
      <c r="W22" s="74"/>
      <c r="X22" s="352" t="s">
        <v>765</v>
      </c>
      <c r="Y22" s="2"/>
      <c r="Z22" s="2"/>
      <c r="AA22" s="32"/>
      <c r="AB22" s="97"/>
      <c r="AC22" s="97"/>
      <c r="AD22" s="97"/>
      <c r="AE22" s="97"/>
      <c r="AF22" s="96" t="str">
        <f t="shared" si="3"/>
        <v/>
      </c>
      <c r="AG22" s="71"/>
      <c r="AH22" s="177" t="s">
        <v>372</v>
      </c>
      <c r="AI22" s="59"/>
      <c r="AJ22" s="71"/>
      <c r="AK22" s="71"/>
      <c r="AL22" s="71">
        <v>1121</v>
      </c>
      <c r="AM22" s="177">
        <v>113102</v>
      </c>
      <c r="AN22" s="71"/>
      <c r="AO22" s="71"/>
      <c r="AP22" s="98" t="str">
        <f t="shared" si="4"/>
        <v/>
      </c>
      <c r="AQ22" s="31"/>
      <c r="AR22" s="31"/>
      <c r="AS22" s="31"/>
      <c r="AT22" s="31"/>
      <c r="AU22" s="31"/>
      <c r="AV22" s="31"/>
      <c r="AW22" s="31"/>
      <c r="AX22" s="71" t="str">
        <f t="shared" si="5"/>
        <v/>
      </c>
      <c r="AY22" s="7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96" t="str">
        <f t="shared" si="6"/>
        <v/>
      </c>
      <c r="BL22" s="31"/>
      <c r="BM22" s="177" t="s">
        <v>376</v>
      </c>
      <c r="BN22" s="194">
        <f>IF(BT22&lt;&gt;"",IFERROR(VLOOKUP(C22,MOMO!$C$5:$J$67,8,FALSE),""),"")</f>
        <v>45903</v>
      </c>
      <c r="BO22" s="157" t="str">
        <f>IF(BT22&lt;&gt;"",IFERROR(VLOOKUP(C22,MOMO!$C$5:$J$67,7,FALSE),""),"")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2">
        <v>1121</v>
      </c>
      <c r="BR22" s="103" t="s">
        <v>201</v>
      </c>
      <c r="BT22" s="135">
        <f>IFERROR(VLOOKUP(C22,MOMO!$C$5:$G$673,4,FALSE),"")</f>
        <v>2731000</v>
      </c>
      <c r="BU22" t="str">
        <f t="shared" si="7"/>
        <v>Tiền doanh thu ngày 02/09/2025 chi nhánh 172 HUỲNH VĂN BÁNH</v>
      </c>
      <c r="CC22" s="201" t="str">
        <f t="shared" si="8"/>
        <v>sacomabank Công Ty stk: 0961315526</v>
      </c>
      <c r="CP22" s="104">
        <f t="shared" si="9"/>
        <v>45902</v>
      </c>
      <c r="CR22" s="177" t="s">
        <v>232</v>
      </c>
      <c r="CS22" s="242" t="str">
        <f>IF(CY22&lt;&gt;"",IFERROR(VLOOKUP(C22,GRAB!$C$5:$G$67,5,FALSE),""),"")</f>
        <v/>
      </c>
      <c r="CT22" s="157" t="str">
        <f>IFERROR(VLOOKUP(C22,GRAB!$C$5:$E$67,3,FALSE),"")</f>
        <v/>
      </c>
      <c r="CV22" s="182">
        <v>1121</v>
      </c>
      <c r="CW22" s="184" t="s">
        <v>377</v>
      </c>
      <c r="CY22" t="str">
        <f>IFERROR(VLOOKUP(C22,GRAB!$C$5:$E$67,2,FALSE),"")</f>
        <v/>
      </c>
      <c r="CZ22" t="str">
        <f t="shared" si="10"/>
        <v/>
      </c>
      <c r="DH22" s="185" t="str">
        <f t="shared" si="11"/>
        <v/>
      </c>
      <c r="DU22" s="104" t="str">
        <f t="shared" si="12"/>
        <v/>
      </c>
      <c r="DW22" s="177" t="s">
        <v>241</v>
      </c>
      <c r="DX22" s="104" t="str">
        <f>IF(ED22&lt;&gt;"",IFERROR(VLOOKUP(C22,BE!$C$5:$K$67,9,FALSE),""),"")</f>
        <v/>
      </c>
      <c r="DY22" t="str">
        <f>IF(ED22&lt;&gt;"",IFERROR(VLOOKUP(C22,BE!$C$5:$J$67,8,FALSE),""),"")</f>
        <v/>
      </c>
      <c r="EA22">
        <v>1121</v>
      </c>
      <c r="EB22" s="177" t="s">
        <v>202</v>
      </c>
      <c r="ED22" t="str">
        <f>IFERROR(VLOOKUP(C22,BE!C22:I84,4,FALSE),"")</f>
        <v/>
      </c>
      <c r="EE22" s="185" t="str">
        <f t="shared" si="13"/>
        <v/>
      </c>
      <c r="EM22" s="185" t="str">
        <f t="shared" si="14"/>
        <v/>
      </c>
      <c r="EZ22" s="104" t="str">
        <f t="shared" si="15"/>
        <v/>
      </c>
      <c r="FB22" s="177" t="s">
        <v>233</v>
      </c>
      <c r="FC22" s="104" t="str">
        <f>IF(FI22&lt;&gt;"",IFERROR(VLOOKUP(C22,'ZALO-PAY'!$C$5:$G$67,4,FALSE),""),"")</f>
        <v/>
      </c>
      <c r="FD22" s="196" t="str">
        <f>IF(FI22&lt;&gt;"",IFERROR(VLOOKUP(C22,'ZALO-PAY'!$C$5:$G$67,5,FALSE),""),"")</f>
        <v/>
      </c>
      <c r="FF22">
        <v>1121</v>
      </c>
      <c r="FG22" s="177" t="s">
        <v>235</v>
      </c>
      <c r="FI22" t="str">
        <f>IFERROR(VLOOKUP(C22,'ZALO-PAY'!$C$5:$E$67,2,FALSE),"")</f>
        <v/>
      </c>
      <c r="FJ22" s="185" t="str">
        <f t="shared" si="16"/>
        <v/>
      </c>
      <c r="FR22" s="185" t="str">
        <f t="shared" si="17"/>
        <v/>
      </c>
      <c r="GE22" s="104" t="str">
        <f t="shared" si="18"/>
        <v/>
      </c>
      <c r="GG22" s="177" t="s">
        <v>378</v>
      </c>
      <c r="GK22">
        <v>1121</v>
      </c>
      <c r="GL22" s="177" t="s">
        <v>236</v>
      </c>
      <c r="GN22" t="str">
        <f>IFERROR(VLOOKUP(C22,XANHSM!$C$5:$E$67,2,FALSE),"")</f>
        <v/>
      </c>
      <c r="GO22" s="185" t="str">
        <f t="shared" si="19"/>
        <v/>
      </c>
      <c r="GW22" t="str">
        <f t="shared" si="20"/>
        <v/>
      </c>
      <c r="HJ22" s="104" t="str">
        <f t="shared" si="21"/>
        <v/>
      </c>
      <c r="HL22" s="177" t="s">
        <v>379</v>
      </c>
      <c r="HP22">
        <v>1121</v>
      </c>
      <c r="HQ22" s="177" t="s">
        <v>237</v>
      </c>
      <c r="HS22" t="str">
        <f>IFERROR(VLOOKUP(C22,'TIỀN MẶT'!$C$5:$H$67,4,FALSE),"")</f>
        <v/>
      </c>
      <c r="HT22" s="185" t="str">
        <f t="shared" si="22"/>
        <v/>
      </c>
      <c r="IB22" t="str">
        <f t="shared" si="23"/>
        <v/>
      </c>
      <c r="IO22" s="104" t="str">
        <f t="shared" si="24"/>
        <v/>
      </c>
      <c r="IQ22" s="177" t="s">
        <v>380</v>
      </c>
      <c r="IU22">
        <v>1121</v>
      </c>
      <c r="IV22" s="177" t="s">
        <v>238</v>
      </c>
      <c r="IX22" t="str">
        <f>IFERROR(VLOOKUP(C22,'TIỀN MẶT'!$C$5:$H$67,5,FALSE),"")</f>
        <v/>
      </c>
      <c r="IY22" s="185" t="str">
        <f t="shared" si="25"/>
        <v/>
      </c>
      <c r="JG22" t="str">
        <f t="shared" si="26"/>
        <v/>
      </c>
      <c r="JT22" t="str">
        <f t="shared" si="27"/>
        <v/>
      </c>
      <c r="JV22" s="177" t="s">
        <v>381</v>
      </c>
      <c r="JW22" s="244" t="str">
        <f>IF(KC22&lt;&gt;"",IFERROR(VLOOKUP(C22,'VN-PAY'!$C$5:$G$67,4,FALSE),""),"")</f>
        <v/>
      </c>
      <c r="JX22" s="245" t="str">
        <f>IF(KC22&lt;&gt;"",IFERROR(VLOOKUP(C22,'VN-PAY'!$C$5:$G$67,5,FALSE),""),"")</f>
        <v/>
      </c>
      <c r="JZ22">
        <v>1121</v>
      </c>
      <c r="KA22" s="177" t="s">
        <v>239</v>
      </c>
      <c r="KC22" t="str">
        <f>IFERROR(VLOOKUP(C22,'VN-PAY'!$C$5:$E$66,2,FALSE),"")</f>
        <v/>
      </c>
      <c r="KD22" s="185" t="str">
        <f t="shared" si="28"/>
        <v/>
      </c>
      <c r="KL22" s="185" t="str">
        <f t="shared" si="29"/>
        <v/>
      </c>
      <c r="KY22" s="104" t="str">
        <f t="shared" si="30"/>
        <v/>
      </c>
      <c r="LA22" s="177" t="s">
        <v>382</v>
      </c>
      <c r="LB22" s="104" t="str">
        <f>IF(LH22&lt;&gt;"",IFERROR(VLOOKUP(C22,SHOPEE!$C$5:$G$67,4,FALSE),""),"")</f>
        <v/>
      </c>
      <c r="LC22" t="str">
        <f>IF(LH22&lt;&gt;"",IFERROR(VLOOKUP(C22,SHOPEE!$C$5:$G$67,5,FALSE),""),"")</f>
        <v/>
      </c>
      <c r="LE22">
        <v>1121</v>
      </c>
      <c r="LF22" s="177" t="s">
        <v>240</v>
      </c>
      <c r="LH22" t="str">
        <f>IFERROR(VLOOKUP(C22,SHOPEE!$C$5:$E$67,2,FALSE),"")</f>
        <v/>
      </c>
      <c r="LI22" s="185" t="str">
        <f t="shared" si="31"/>
        <v>Tiền doanh thu ngày  chi nhánh 172 HUỲNH VĂN BÁNH</v>
      </c>
      <c r="LQ22" s="185" t="str">
        <f t="shared" si="32"/>
        <v/>
      </c>
      <c r="MD22" s="104" t="str">
        <f t="shared" si="33"/>
        <v/>
      </c>
      <c r="MF22" s="177" t="s">
        <v>383</v>
      </c>
    </row>
    <row r="23" spans="1:344" ht="15.75" customHeight="1">
      <c r="A23" s="84">
        <v>10</v>
      </c>
      <c r="B23" s="33" t="s">
        <v>514</v>
      </c>
      <c r="C23" s="91" t="s">
        <v>118</v>
      </c>
      <c r="D23" s="205">
        <f>IF(J23&lt;&gt;"",IFERROR(VLOOKUP(C23,'TIỀN MẶT'!$C$5:$J$67,7,FALSE),""),"")</f>
        <v>45904</v>
      </c>
      <c r="E23" s="234" t="str">
        <f>IF(J23&lt;&gt;"",IF(VLOOKUP(C23,'TIỀN MẶT'!$C$5:$J$67,8,FALSE)=0,"",VLOOKUP(C23,'TIỀN MẶT'!$C$5:$J$67,8,FALSE)),"")</f>
        <v>TM 02 09 CKN 993450 - MBBANK IBFT - Ngan hang TMCP Quan Doi</v>
      </c>
      <c r="F23" s="100"/>
      <c r="G23" s="71">
        <v>1121</v>
      </c>
      <c r="H23" s="177" t="s">
        <v>367</v>
      </c>
      <c r="I23" s="61"/>
      <c r="J23" s="63">
        <f>IFERROR(IF(VLOOKUP(C23,'TIỀN MẶT'!$C$5:$H$67,3,FALSE)&amp;""="","",VLOOKUP(C23,'TIỀN MẶT'!$C$5:$H$67,3,FALSE)),"")</f>
        <v>8078000</v>
      </c>
      <c r="K23" s="60" t="str">
        <f t="shared" si="1"/>
        <v>Tiền doanh thu ngày 02/09/2025 chi nhánh 1200 KHA VẠN CÂN</v>
      </c>
      <c r="L23" s="86"/>
      <c r="M23" s="87"/>
      <c r="N23" s="88"/>
      <c r="O23" s="89"/>
      <c r="P23" s="89"/>
      <c r="Q23" s="90"/>
      <c r="R23" s="90"/>
      <c r="S23" s="180" t="str">
        <f t="shared" si="2"/>
        <v>Sacombank Duong Thi Nhung stk: 0777691044</v>
      </c>
      <c r="T23" s="76"/>
      <c r="U23" s="74"/>
      <c r="V23" s="74"/>
      <c r="W23" s="74"/>
      <c r="X23" s="352" t="s">
        <v>766</v>
      </c>
      <c r="Y23" s="2"/>
      <c r="Z23" s="2"/>
      <c r="AA23" s="32"/>
      <c r="AB23" s="97"/>
      <c r="AC23" s="97"/>
      <c r="AD23" s="97"/>
      <c r="AE23" s="97"/>
      <c r="AF23" s="96">
        <f t="shared" si="3"/>
        <v>45902</v>
      </c>
      <c r="AG23" s="71"/>
      <c r="AH23" s="177" t="s">
        <v>372</v>
      </c>
      <c r="AI23" s="59"/>
      <c r="AJ23" s="71"/>
      <c r="AK23" s="71"/>
      <c r="AL23" s="71">
        <v>1121</v>
      </c>
      <c r="AM23" s="177">
        <v>113102</v>
      </c>
      <c r="AN23" s="71"/>
      <c r="AO23" s="71"/>
      <c r="AP23" s="98" t="str">
        <f t="shared" si="4"/>
        <v/>
      </c>
      <c r="AQ23" s="31"/>
      <c r="AR23" s="31"/>
      <c r="AS23" s="31"/>
      <c r="AT23" s="31"/>
      <c r="AU23" s="31"/>
      <c r="AV23" s="31"/>
      <c r="AW23" s="31"/>
      <c r="AX23" s="71" t="str">
        <f t="shared" si="5"/>
        <v/>
      </c>
      <c r="AY23" s="7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96" t="str">
        <f t="shared" si="6"/>
        <v/>
      </c>
      <c r="BL23" s="31"/>
      <c r="BM23" s="177" t="s">
        <v>376</v>
      </c>
      <c r="BN23" s="194">
        <f>IF(BT23&lt;&gt;"",IFERROR(VLOOKUP(C23,MOMO!$C$5:$J$67,8,FALSE),""),"")</f>
        <v>45903</v>
      </c>
      <c r="BO23" s="157" t="str">
        <f>IF(BT23&lt;&gt;"",IFERROR(VLOOKUP(C23,MOMO!$C$5:$J$67,7,FALSE),""),"")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3">
        <v>1121</v>
      </c>
      <c r="BR23" s="103" t="s">
        <v>201</v>
      </c>
      <c r="BT23" s="135">
        <f>IFERROR(VLOOKUP(C23,MOMO!$C$5:$G$673,4,FALSE),"")</f>
        <v>2289000</v>
      </c>
      <c r="BU23" t="str">
        <f t="shared" si="7"/>
        <v>Tiền doanh thu ngày 02/09/2025 chi nhánh 1200 KHA VẠN CÂN</v>
      </c>
      <c r="CC23" s="201" t="str">
        <f t="shared" si="8"/>
        <v>sacomabank Công Ty stk: 0961315526</v>
      </c>
      <c r="CP23" s="104">
        <f t="shared" si="9"/>
        <v>45902</v>
      </c>
      <c r="CR23" s="177" t="s">
        <v>232</v>
      </c>
      <c r="CS23" s="242">
        <f>IF(CY23&lt;&gt;"",IFERROR(VLOOKUP(C23,GRAB!$C$5:$G$67,5,FALSE),""),"")</f>
        <v>45903</v>
      </c>
      <c r="CT23" s="157" t="str">
        <f>IFERROR(VLOOKUP(C23,GRAB!$C$5:$E$67,3,FALSE),"")</f>
        <v>Grab TT 71393990 2103520463962113 Ca Phe Muoi Chu Long Kha Van Can Thu Duc CKN 795944 - CONG TY TNHH GRAB - Ngan hang TMCP Cong Thuong Viet Nam</v>
      </c>
      <c r="CV23" s="182">
        <v>1121</v>
      </c>
      <c r="CW23" s="184" t="s">
        <v>377</v>
      </c>
      <c r="CY23">
        <f>IFERROR(VLOOKUP(C23,GRAB!$C$5:$E$67,2,FALSE),"")</f>
        <v>2992308</v>
      </c>
      <c r="CZ23" t="str">
        <f t="shared" si="10"/>
        <v>Tiền doanh thu ngày 02/09/2025 chi nhánh 1200 KHA VẠN CÂN</v>
      </c>
      <c r="DH23" s="185" t="str">
        <f t="shared" si="11"/>
        <v>sacomabank Công Ty stk: 0961315526</v>
      </c>
      <c r="DU23" s="104">
        <f t="shared" si="12"/>
        <v>45902</v>
      </c>
      <c r="DW23" s="177" t="s">
        <v>241</v>
      </c>
      <c r="DX23" s="104">
        <f>IF(ED23&lt;&gt;"",IFERROR(VLOOKUP(C23,BE!$C$5:$K$67,9,FALSE),""),"")</f>
        <v>45904</v>
      </c>
      <c r="DY23" t="str">
        <f>IF(ED23&lt;&gt;"",IFERROR(VLOOKUP(C23,BE!$C$5:$J$67,8,FALSE),""),"")</f>
        <v>CONG TY CO PHAN BE GROUP 2784879 beFood thanh toan ky29082025 02092025</v>
      </c>
      <c r="EA23">
        <v>1121</v>
      </c>
      <c r="EB23" s="177" t="s">
        <v>202</v>
      </c>
      <c r="ED23">
        <f>IFERROR(VLOOKUP(C23,BE!C23:I85,4,FALSE),"")</f>
        <v>504000</v>
      </c>
      <c r="EE23" s="185" t="str">
        <f t="shared" si="13"/>
        <v>Tiền doanh thu ngày 02/09/2025 chi nhánh 1200 KHA VẠN CÂN</v>
      </c>
      <c r="EM23" s="185" t="str">
        <f t="shared" si="14"/>
        <v>sacomabank Công Ty stk: 0961315526</v>
      </c>
      <c r="EZ23" s="104">
        <f t="shared" si="15"/>
        <v>45902</v>
      </c>
      <c r="FB23" s="177" t="s">
        <v>233</v>
      </c>
      <c r="FC23" s="104" t="str">
        <f>IF(FI23&lt;&gt;"",IFERROR(VLOOKUP(C23,'ZALO-PAY'!$C$5:$G$67,4,FALSE),""),"")</f>
        <v/>
      </c>
      <c r="FD23" s="196" t="str">
        <f>IF(FI23&lt;&gt;"",IFERROR(VLOOKUP(C23,'ZALO-PAY'!$C$5:$G$67,5,FALSE),""),"")</f>
        <v/>
      </c>
      <c r="FF23">
        <v>1121</v>
      </c>
      <c r="FG23" s="177" t="s">
        <v>235</v>
      </c>
      <c r="FI23" t="str">
        <f>IFERROR(VLOOKUP(C23,'ZALO-PAY'!$C$5:$E$67,2,FALSE),"")</f>
        <v/>
      </c>
      <c r="FJ23" s="185" t="str">
        <f t="shared" si="16"/>
        <v/>
      </c>
      <c r="FR23" s="185" t="str">
        <f t="shared" si="17"/>
        <v/>
      </c>
      <c r="GE23" s="104" t="str">
        <f t="shared" si="18"/>
        <v/>
      </c>
      <c r="GG23" s="177" t="s">
        <v>378</v>
      </c>
      <c r="GK23">
        <v>1121</v>
      </c>
      <c r="GL23" s="177" t="s">
        <v>236</v>
      </c>
      <c r="GN23" t="str">
        <f>IFERROR(VLOOKUP(C23,XANHSM!$C$5:$E$67,2,FALSE),"")</f>
        <v/>
      </c>
      <c r="GO23" s="185" t="str">
        <f t="shared" si="19"/>
        <v/>
      </c>
      <c r="GW23" t="str">
        <f t="shared" si="20"/>
        <v/>
      </c>
      <c r="HJ23" s="104" t="str">
        <f t="shared" si="21"/>
        <v/>
      </c>
      <c r="HL23" s="177" t="s">
        <v>379</v>
      </c>
      <c r="HP23">
        <v>1121</v>
      </c>
      <c r="HQ23" s="177" t="s">
        <v>237</v>
      </c>
      <c r="HS23" t="str">
        <f>IFERROR(VLOOKUP(C23,'TIỀN MẶT'!$C$5:$H$67,4,FALSE),"")</f>
        <v/>
      </c>
      <c r="HT23" s="185" t="str">
        <f t="shared" si="22"/>
        <v/>
      </c>
      <c r="IB23" t="str">
        <f t="shared" si="23"/>
        <v/>
      </c>
      <c r="IO23" s="104" t="str">
        <f t="shared" si="24"/>
        <v/>
      </c>
      <c r="IQ23" s="177" t="s">
        <v>380</v>
      </c>
      <c r="IU23">
        <v>1121</v>
      </c>
      <c r="IV23" s="177" t="s">
        <v>238</v>
      </c>
      <c r="IX23" t="str">
        <f>IFERROR(VLOOKUP(C23,'TIỀN MẶT'!$C$5:$H$67,5,FALSE),"")</f>
        <v/>
      </c>
      <c r="IY23" s="185" t="str">
        <f t="shared" si="25"/>
        <v/>
      </c>
      <c r="JG23" t="str">
        <f t="shared" si="26"/>
        <v/>
      </c>
      <c r="JT23" t="str">
        <f t="shared" si="27"/>
        <v/>
      </c>
      <c r="JV23" s="177" t="s">
        <v>381</v>
      </c>
      <c r="JW23" s="244">
        <f>IF(KC23&lt;&gt;"",IFERROR(VLOOKUP(C23,'VN-PAY'!$C$5:$G$67,4,FALSE),""),"")</f>
        <v>45903</v>
      </c>
      <c r="JX23" s="245" t="str">
        <f>IF(KC23&lt;&gt;"",IFERROR(VLOOKUP(C23,'VN-PAY'!$C$5:$G$67,5,FALSE),""),"")</f>
        <v>CT CP GIAI PHAP THANH TOAN VIET NAM VNPAY TT CA PHE MUOI CHU LONG DV QR Offline ngay 29.08.02.09.43</v>
      </c>
      <c r="JZ23">
        <v>1121</v>
      </c>
      <c r="KA23" s="177" t="s">
        <v>239</v>
      </c>
      <c r="KC23">
        <f>IFERROR(VLOOKUP(C23,'VN-PAY'!$C$5:$E$66,2,FALSE),"")</f>
        <v>450000</v>
      </c>
      <c r="KD23" s="185" t="str">
        <f t="shared" si="28"/>
        <v>Tiền doanh thu ngày 02/09/2025 chi nhánh 1200 KHA VẠN CÂN</v>
      </c>
      <c r="KL23" s="185" t="str">
        <f t="shared" si="29"/>
        <v>sacomabank Công Ty stk: 0961315526</v>
      </c>
      <c r="KY23" s="104">
        <f t="shared" si="30"/>
        <v>45902</v>
      </c>
      <c r="LA23" s="177" t="s">
        <v>382</v>
      </c>
      <c r="LB23" s="104">
        <f>IF(LH23&lt;&gt;"",IFERROR(VLOOKUP(C23,SHOPEE!$C$5:$G$67,4,FALSE),""),"")</f>
        <v>45903</v>
      </c>
      <c r="LC23" t="str">
        <f>IF(LH23&lt;&gt;"",IFERROR(VLOOKUP(C23,SHOPEE!$C$5:$G$67,5,FALSE),""),"")</f>
        <v>SHOPEEPAY CHUYEN TIEN 1963016148365582336 ShopeeFood thanh toan tu dong 02 09 2025 10673813 CKN 059725 - MBBANK IBFT - Ngan hang TMCP Quan Doi</v>
      </c>
      <c r="LE23">
        <v>1121</v>
      </c>
      <c r="LF23" s="177" t="s">
        <v>240</v>
      </c>
      <c r="LH23">
        <f>IFERROR(VLOOKUP(C23,SHOPEE!$C$5:$E$67,2,FALSE),"")</f>
        <v>1495448</v>
      </c>
      <c r="LI23" s="185" t="str">
        <f t="shared" si="31"/>
        <v>Tiền doanh thu ngày 02/09/2025 chi nhánh 1200 KHA VẠN CÂN</v>
      </c>
      <c r="LQ23" s="185" t="str">
        <f t="shared" si="32"/>
        <v>sacomabank Công Ty stk: 0961315526</v>
      </c>
      <c r="MD23" s="104">
        <f t="shared" si="33"/>
        <v>45902</v>
      </c>
      <c r="MF23" s="177" t="s">
        <v>383</v>
      </c>
    </row>
    <row r="24" spans="1:344" ht="15.75" customHeight="1">
      <c r="A24" s="84">
        <f t="shared" si="0"/>
        <v>11</v>
      </c>
      <c r="B24" s="33" t="s">
        <v>34</v>
      </c>
      <c r="C24" s="85" t="s">
        <v>119</v>
      </c>
      <c r="D24" s="205" t="str">
        <f>IF(J24&lt;&gt;"",IFERROR(VLOOKUP(C24,'TIỀN MẶT'!$C$5:$J$67,7,FALSE),""),"")</f>
        <v/>
      </c>
      <c r="E24" s="234" t="str">
        <f>IF(J24&lt;&gt;"",IF(VLOOKUP(C24,'TIỀN MẶT'!$C$5:$J$67,8,FALSE)=0,"",VLOOKUP(C24,'TIỀN MẶT'!$C$5:$J$67,8,FALSE)),"")</f>
        <v/>
      </c>
      <c r="F24" s="100"/>
      <c r="G24" s="71">
        <v>1121</v>
      </c>
      <c r="H24" s="177" t="s">
        <v>367</v>
      </c>
      <c r="I24" s="61"/>
      <c r="J24" s="63" t="str">
        <f>IFERROR(IF(VLOOKUP(C24,'TIỀN MẶT'!$C$5:$H$67,3,FALSE)&amp;""="","",VLOOKUP(C24,'TIỀN MẶT'!$C$5:$H$67,3,FALSE)),"")</f>
        <v/>
      </c>
      <c r="K24" s="60" t="str">
        <f t="shared" si="1"/>
        <v/>
      </c>
      <c r="L24" s="86"/>
      <c r="M24" s="87"/>
      <c r="N24" s="88"/>
      <c r="O24" s="89"/>
      <c r="P24" s="89"/>
      <c r="Q24" s="90"/>
      <c r="R24" s="90"/>
      <c r="S24" s="180" t="str">
        <f t="shared" si="2"/>
        <v/>
      </c>
      <c r="T24" s="76"/>
      <c r="U24" s="74"/>
      <c r="V24" s="74"/>
      <c r="W24" s="74"/>
      <c r="X24" s="352" t="s">
        <v>767</v>
      </c>
      <c r="Y24" s="2"/>
      <c r="Z24" s="2"/>
      <c r="AA24" s="32"/>
      <c r="AB24" s="97"/>
      <c r="AC24" s="97"/>
      <c r="AD24" s="97"/>
      <c r="AE24" s="97"/>
      <c r="AF24" s="96" t="str">
        <f t="shared" si="3"/>
        <v/>
      </c>
      <c r="AG24" s="71"/>
      <c r="AH24" s="177" t="s">
        <v>372</v>
      </c>
      <c r="AI24" s="59"/>
      <c r="AJ24" s="71"/>
      <c r="AK24" s="71"/>
      <c r="AL24" s="71">
        <v>1121</v>
      </c>
      <c r="AM24" s="177">
        <v>113102</v>
      </c>
      <c r="AN24" s="71"/>
      <c r="AO24" s="71"/>
      <c r="AP24" s="98" t="str">
        <f t="shared" si="4"/>
        <v/>
      </c>
      <c r="AQ24" s="31"/>
      <c r="AR24" s="31"/>
      <c r="AS24" s="31"/>
      <c r="AT24" s="31"/>
      <c r="AU24" s="31"/>
      <c r="AV24" s="31"/>
      <c r="AW24" s="31"/>
      <c r="AX24" s="71" t="str">
        <f t="shared" si="5"/>
        <v/>
      </c>
      <c r="AY24" s="7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96" t="str">
        <f t="shared" si="6"/>
        <v/>
      </c>
      <c r="BL24" s="31"/>
      <c r="BM24" s="177" t="s">
        <v>376</v>
      </c>
      <c r="BN24" s="194" t="str">
        <f>IF(BT24&lt;&gt;"",IFERROR(VLOOKUP(C24,MOMO!$C$5:$J$67,8,FALSE),""),"")</f>
        <v/>
      </c>
      <c r="BO24" s="157" t="str">
        <f>IF(BT24&lt;&gt;"",IFERROR(VLOOKUP(C24,MOMO!$C$5:$J$67,7,FALSE),""),"")</f>
        <v/>
      </c>
      <c r="BQ24">
        <v>1121</v>
      </c>
      <c r="BR24" s="103" t="s">
        <v>201</v>
      </c>
      <c r="BT24" s="135" t="str">
        <f>IFERROR(VLOOKUP(C24,MOMO!$C$5:$G$673,4,FALSE),"")</f>
        <v/>
      </c>
      <c r="BU24" t="str">
        <f t="shared" si="7"/>
        <v/>
      </c>
      <c r="CC24" s="201" t="str">
        <f t="shared" si="8"/>
        <v/>
      </c>
      <c r="CP24" s="104" t="str">
        <f t="shared" si="9"/>
        <v/>
      </c>
      <c r="CR24" s="177" t="s">
        <v>232</v>
      </c>
      <c r="CS24" s="242" t="str">
        <f>IF(CY24&lt;&gt;"",IFERROR(VLOOKUP(C24,GRAB!$C$5:$G$67,5,FALSE),""),"")</f>
        <v/>
      </c>
      <c r="CT24" s="157" t="str">
        <f>IFERROR(VLOOKUP(C24,GRAB!$C$5:$E$67,3,FALSE),"")</f>
        <v/>
      </c>
      <c r="CV24" s="182">
        <v>1121</v>
      </c>
      <c r="CW24" s="184" t="s">
        <v>377</v>
      </c>
      <c r="CY24" t="str">
        <f>IFERROR(VLOOKUP(C24,GRAB!$C$5:$E$67,2,FALSE),"")</f>
        <v/>
      </c>
      <c r="CZ24" t="str">
        <f t="shared" si="10"/>
        <v/>
      </c>
      <c r="DH24" s="185" t="str">
        <f t="shared" si="11"/>
        <v/>
      </c>
      <c r="DU24" s="104" t="str">
        <f t="shared" si="12"/>
        <v/>
      </c>
      <c r="DW24" s="177" t="s">
        <v>241</v>
      </c>
      <c r="DX24" s="104">
        <f>IF(ED24&lt;&gt;"",IFERROR(VLOOKUP(C24,BE!$C$5:$K$67,9,FALSE),""),"")</f>
        <v>45904</v>
      </c>
      <c r="DY24" t="str">
        <f>IF(ED24&lt;&gt;"",IFERROR(VLOOKUP(C24,BE!$C$5:$J$67,8,FALSE),""),"")</f>
        <v>CONG TY CO PHAN BE GROUP 2784839 beFood thanh toan ky29082025 02092044</v>
      </c>
      <c r="EA24">
        <v>1121</v>
      </c>
      <c r="EB24" s="177" t="s">
        <v>202</v>
      </c>
      <c r="ED24">
        <f>IFERROR(VLOOKUP(C24,BE!C24:I86,4,FALSE),"")</f>
        <v>159750</v>
      </c>
      <c r="EE24" s="185" t="str">
        <f t="shared" si="13"/>
        <v>Tiền doanh thu ngày 02/09/2025 chi nhánh 417 CỘNG HÒA</v>
      </c>
      <c r="EM24" s="185" t="str">
        <f t="shared" si="14"/>
        <v>sacomabank Công Ty stk: 0961315526</v>
      </c>
      <c r="EZ24" s="104">
        <f t="shared" si="15"/>
        <v>45902</v>
      </c>
      <c r="FB24" s="177" t="s">
        <v>233</v>
      </c>
      <c r="FC24" s="104" t="str">
        <f>IF(FI24&lt;&gt;"",IFERROR(VLOOKUP(C24,'ZALO-PAY'!$C$5:$G$67,4,FALSE),""),"")</f>
        <v/>
      </c>
      <c r="FD24" s="196" t="str">
        <f>IF(FI24&lt;&gt;"",IFERROR(VLOOKUP(C24,'ZALO-PAY'!$C$5:$G$67,5,FALSE),""),"")</f>
        <v/>
      </c>
      <c r="FF24">
        <v>1121</v>
      </c>
      <c r="FG24" s="177" t="s">
        <v>235</v>
      </c>
      <c r="FI24" t="str">
        <f>IFERROR(VLOOKUP(C24,'ZALO-PAY'!$C$5:$E$67,2,FALSE),"")</f>
        <v/>
      </c>
      <c r="FJ24" s="185" t="str">
        <f t="shared" si="16"/>
        <v/>
      </c>
      <c r="FR24" s="185" t="str">
        <f t="shared" si="17"/>
        <v/>
      </c>
      <c r="GE24" s="104" t="str">
        <f t="shared" si="18"/>
        <v/>
      </c>
      <c r="GG24" s="177" t="s">
        <v>378</v>
      </c>
      <c r="GK24">
        <v>1121</v>
      </c>
      <c r="GL24" s="177" t="s">
        <v>236</v>
      </c>
      <c r="GN24" t="str">
        <f>IFERROR(VLOOKUP(C24,XANHSM!$C$5:$E$67,2,FALSE),"")</f>
        <v/>
      </c>
      <c r="GO24" s="185" t="str">
        <f t="shared" si="19"/>
        <v/>
      </c>
      <c r="GW24" t="str">
        <f t="shared" si="20"/>
        <v/>
      </c>
      <c r="HJ24" s="104" t="str">
        <f t="shared" si="21"/>
        <v/>
      </c>
      <c r="HL24" s="177" t="s">
        <v>379</v>
      </c>
      <c r="HP24">
        <v>1121</v>
      </c>
      <c r="HQ24" s="177" t="s">
        <v>237</v>
      </c>
      <c r="HS24" t="str">
        <f>IFERROR(VLOOKUP(C24,'TIỀN MẶT'!$C$5:$H$67,4,FALSE),"")</f>
        <v/>
      </c>
      <c r="HT24" s="185" t="str">
        <f t="shared" si="22"/>
        <v/>
      </c>
      <c r="IB24" t="str">
        <f t="shared" si="23"/>
        <v/>
      </c>
      <c r="IO24" s="104" t="str">
        <f t="shared" si="24"/>
        <v/>
      </c>
      <c r="IQ24" s="177" t="s">
        <v>380</v>
      </c>
      <c r="IU24">
        <v>1121</v>
      </c>
      <c r="IV24" s="177" t="s">
        <v>238</v>
      </c>
      <c r="IX24" t="str">
        <f>IFERROR(VLOOKUP(C24,'TIỀN MẶT'!$C$5:$H$67,5,FALSE),"")</f>
        <v/>
      </c>
      <c r="IY24" s="185" t="str">
        <f t="shared" si="25"/>
        <v/>
      </c>
      <c r="JG24" t="str">
        <f t="shared" si="26"/>
        <v/>
      </c>
      <c r="JT24" t="str">
        <f t="shared" si="27"/>
        <v/>
      </c>
      <c r="JV24" s="177" t="s">
        <v>381</v>
      </c>
      <c r="JW24" s="244" t="str">
        <f>IF(KC24&lt;&gt;"",IFERROR(VLOOKUP(C24,'VN-PAY'!$C$5:$G$67,4,FALSE),""),"")</f>
        <v/>
      </c>
      <c r="JX24" s="245" t="str">
        <f>IF(KC24&lt;&gt;"",IFERROR(VLOOKUP(C24,'VN-PAY'!$C$5:$G$67,5,FALSE),""),"")</f>
        <v/>
      </c>
      <c r="JZ24">
        <v>1121</v>
      </c>
      <c r="KA24" s="177" t="s">
        <v>239</v>
      </c>
      <c r="KC24" t="str">
        <f>IFERROR(VLOOKUP(C24,'VN-PAY'!$C$5:$E$66,2,FALSE),"")</f>
        <v/>
      </c>
      <c r="KD24" s="185" t="str">
        <f t="shared" si="28"/>
        <v/>
      </c>
      <c r="KL24" s="185" t="str">
        <f t="shared" si="29"/>
        <v/>
      </c>
      <c r="KY24" s="104" t="str">
        <f t="shared" si="30"/>
        <v/>
      </c>
      <c r="LA24" s="177" t="s">
        <v>382</v>
      </c>
      <c r="LB24" s="104" t="str">
        <f>IF(LH24&lt;&gt;"",IFERROR(VLOOKUP(C24,SHOPEE!$C$5:$G$67,4,FALSE),""),"")</f>
        <v/>
      </c>
      <c r="LC24" t="str">
        <f>IF(LH24&lt;&gt;"",IFERROR(VLOOKUP(C24,SHOPEE!$C$5:$G$67,5,FALSE),""),"")</f>
        <v/>
      </c>
      <c r="LE24">
        <v>1121</v>
      </c>
      <c r="LF24" s="177" t="s">
        <v>240</v>
      </c>
      <c r="LH24" t="str">
        <f>IFERROR(VLOOKUP(C24,SHOPEE!$C$5:$E$67,2,FALSE),"")</f>
        <v/>
      </c>
      <c r="LI24" s="185" t="str">
        <f t="shared" si="31"/>
        <v>Tiền doanh thu ngày  chi nhánh 417 CỘNG HÒA</v>
      </c>
      <c r="LQ24" s="185" t="str">
        <f t="shared" si="32"/>
        <v/>
      </c>
      <c r="MD24" s="104" t="str">
        <f t="shared" si="33"/>
        <v/>
      </c>
      <c r="MF24" s="177" t="s">
        <v>383</v>
      </c>
    </row>
    <row r="25" spans="1:344" ht="15.75" customHeight="1">
      <c r="A25" s="84">
        <v>11</v>
      </c>
      <c r="B25" s="33" t="s">
        <v>34</v>
      </c>
      <c r="C25" s="85" t="s">
        <v>120</v>
      </c>
      <c r="D25" s="205" t="str">
        <f>IF(J25&lt;&gt;"",IFERROR(VLOOKUP(C25,'TIỀN MẶT'!$C$5:$J$67,7,FALSE),""),"")</f>
        <v/>
      </c>
      <c r="E25" s="234" t="str">
        <f>IF(J25&lt;&gt;"",IF(VLOOKUP(C25,'TIỀN MẶT'!$C$5:$J$67,8,FALSE)=0,"",VLOOKUP(C25,'TIỀN MẶT'!$C$5:$J$67,8,FALSE)),"")</f>
        <v/>
      </c>
      <c r="F25" s="100"/>
      <c r="G25" s="71">
        <v>1121</v>
      </c>
      <c r="H25" s="177" t="s">
        <v>367</v>
      </c>
      <c r="I25" s="61"/>
      <c r="J25" s="63" t="str">
        <f>IFERROR(IF(VLOOKUP(C25,'TIỀN MẶT'!$C$5:$H$67,3,FALSE)&amp;""="","",VLOOKUP(C25,'TIỀN MẶT'!$C$5:$H$67,3,FALSE)),"")</f>
        <v/>
      </c>
      <c r="K25" s="60" t="str">
        <f t="shared" si="1"/>
        <v/>
      </c>
      <c r="L25" s="86"/>
      <c r="M25" s="87"/>
      <c r="N25" s="88"/>
      <c r="O25" s="89"/>
      <c r="P25" s="89"/>
      <c r="Q25" s="90"/>
      <c r="R25" s="90"/>
      <c r="S25" s="180" t="str">
        <f t="shared" si="2"/>
        <v/>
      </c>
      <c r="T25" s="76"/>
      <c r="U25" s="74"/>
      <c r="V25" s="74"/>
      <c r="W25" s="74"/>
      <c r="X25" s="352" t="s">
        <v>768</v>
      </c>
      <c r="Y25" s="2"/>
      <c r="Z25" s="2"/>
      <c r="AA25" s="32"/>
      <c r="AB25" s="97"/>
      <c r="AC25" s="97"/>
      <c r="AD25" s="97"/>
      <c r="AE25" s="97"/>
      <c r="AF25" s="96" t="str">
        <f t="shared" si="3"/>
        <v/>
      </c>
      <c r="AG25" s="71"/>
      <c r="AH25" s="177" t="s">
        <v>372</v>
      </c>
      <c r="AI25" s="59"/>
      <c r="AJ25" s="71"/>
      <c r="AK25" s="71"/>
      <c r="AL25" s="71">
        <v>1121</v>
      </c>
      <c r="AM25" s="177">
        <v>113102</v>
      </c>
      <c r="AN25" s="71"/>
      <c r="AO25" s="71"/>
      <c r="AP25" s="98" t="str">
        <f t="shared" si="4"/>
        <v/>
      </c>
      <c r="AQ25" s="31"/>
      <c r="AR25" s="31"/>
      <c r="AS25" s="31"/>
      <c r="AT25" s="31"/>
      <c r="AU25" s="31"/>
      <c r="AV25" s="31"/>
      <c r="AW25" s="31"/>
      <c r="AX25" s="71" t="str">
        <f t="shared" si="5"/>
        <v/>
      </c>
      <c r="AY25" s="7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96" t="str">
        <f t="shared" si="6"/>
        <v/>
      </c>
      <c r="BL25" s="31"/>
      <c r="BM25" s="177" t="s">
        <v>376</v>
      </c>
      <c r="BN25" s="194" t="str">
        <f>IF(BT25&lt;&gt;"",IFERROR(VLOOKUP(C25,MOMO!$C$5:$J$67,8,FALSE),""),"")</f>
        <v/>
      </c>
      <c r="BO25" s="157" t="str">
        <f>IF(BT25&lt;&gt;"",IFERROR(VLOOKUP(C25,MOMO!$C$5:$J$67,7,FALSE),""),"")</f>
        <v/>
      </c>
      <c r="BQ25">
        <v>1121</v>
      </c>
      <c r="BR25" s="103" t="s">
        <v>201</v>
      </c>
      <c r="BT25" s="135" t="str">
        <f>IFERROR(VLOOKUP(C25,MOMO!$C$5:$G$673,4,FALSE),"")</f>
        <v/>
      </c>
      <c r="BU25" t="str">
        <f t="shared" si="7"/>
        <v/>
      </c>
      <c r="CC25" s="201" t="str">
        <f t="shared" si="8"/>
        <v/>
      </c>
      <c r="CP25" s="104" t="str">
        <f t="shared" si="9"/>
        <v/>
      </c>
      <c r="CR25" s="177" t="s">
        <v>232</v>
      </c>
      <c r="CS25" s="242" t="str">
        <f>IF(CY25&lt;&gt;"",IFERROR(VLOOKUP(C25,GRAB!$C$5:$G$67,5,FALSE),""),"")</f>
        <v/>
      </c>
      <c r="CT25" s="157" t="str">
        <f>IFERROR(VLOOKUP(C25,GRAB!$C$5:$E$67,3,FALSE),"")</f>
        <v/>
      </c>
      <c r="CV25" s="182">
        <v>1121</v>
      </c>
      <c r="CW25" s="184" t="s">
        <v>377</v>
      </c>
      <c r="CY25" t="str">
        <f>IFERROR(VLOOKUP(C25,GRAB!$C$5:$E$67,2,FALSE),"")</f>
        <v/>
      </c>
      <c r="CZ25" t="str">
        <f t="shared" si="10"/>
        <v/>
      </c>
      <c r="DH25" s="185" t="str">
        <f t="shared" si="11"/>
        <v/>
      </c>
      <c r="DU25" s="104" t="str">
        <f t="shared" si="12"/>
        <v/>
      </c>
      <c r="DW25" s="177" t="s">
        <v>241</v>
      </c>
      <c r="DX25" s="104" t="str">
        <f>IF(ED25&lt;&gt;"",IFERROR(VLOOKUP(C25,BE!$C$5:$K$67,9,FALSE),""),"")</f>
        <v/>
      </c>
      <c r="DY25" t="str">
        <f>IF(ED25&lt;&gt;"",IFERROR(VLOOKUP(C25,BE!$C$5:$J$67,8,FALSE),""),"")</f>
        <v/>
      </c>
      <c r="EA25">
        <v>1121</v>
      </c>
      <c r="EB25" s="177" t="s">
        <v>202</v>
      </c>
      <c r="ED25" t="str">
        <f>IFERROR(VLOOKUP(C25,BE!C25:I87,4,FALSE),"")</f>
        <v/>
      </c>
      <c r="EE25" s="185" t="str">
        <f t="shared" si="13"/>
        <v/>
      </c>
      <c r="EM25" s="185" t="str">
        <f t="shared" si="14"/>
        <v/>
      </c>
      <c r="EZ25" s="104" t="str">
        <f t="shared" si="15"/>
        <v/>
      </c>
      <c r="FB25" s="177" t="s">
        <v>233</v>
      </c>
      <c r="FC25" s="104" t="str">
        <f>IF(FI25&lt;&gt;"",IFERROR(VLOOKUP(C25,'ZALO-PAY'!$C$5:$G$67,4,FALSE),""),"")</f>
        <v/>
      </c>
      <c r="FD25" s="196" t="str">
        <f>IF(FI25&lt;&gt;"",IFERROR(VLOOKUP(C25,'ZALO-PAY'!$C$5:$G$67,5,FALSE),""),"")</f>
        <v/>
      </c>
      <c r="FF25">
        <v>1121</v>
      </c>
      <c r="FG25" s="177" t="s">
        <v>235</v>
      </c>
      <c r="FI25" t="str">
        <f>IFERROR(VLOOKUP(C25,'ZALO-PAY'!$C$5:$E$67,2,FALSE),"")</f>
        <v/>
      </c>
      <c r="FJ25" s="185" t="str">
        <f t="shared" si="16"/>
        <v/>
      </c>
      <c r="FR25" s="185" t="str">
        <f t="shared" si="17"/>
        <v/>
      </c>
      <c r="GE25" s="104" t="str">
        <f t="shared" si="18"/>
        <v/>
      </c>
      <c r="GG25" s="177" t="s">
        <v>378</v>
      </c>
      <c r="GK25">
        <v>1121</v>
      </c>
      <c r="GL25" s="177" t="s">
        <v>236</v>
      </c>
      <c r="GN25" t="str">
        <f>IFERROR(VLOOKUP(C25,XANHSM!$C$5:$E$67,2,FALSE),"")</f>
        <v/>
      </c>
      <c r="GO25" s="185" t="str">
        <f t="shared" si="19"/>
        <v/>
      </c>
      <c r="GW25" t="str">
        <f t="shared" si="20"/>
        <v/>
      </c>
      <c r="HJ25" s="104" t="str">
        <f t="shared" si="21"/>
        <v/>
      </c>
      <c r="HL25" s="177" t="s">
        <v>379</v>
      </c>
      <c r="HP25">
        <v>1121</v>
      </c>
      <c r="HQ25" s="177" t="s">
        <v>237</v>
      </c>
      <c r="HS25" t="str">
        <f>IFERROR(VLOOKUP(C25,'TIỀN MẶT'!$C$5:$H$67,4,FALSE),"")</f>
        <v/>
      </c>
      <c r="HT25" s="185" t="str">
        <f t="shared" si="22"/>
        <v/>
      </c>
      <c r="IB25" t="str">
        <f t="shared" si="23"/>
        <v/>
      </c>
      <c r="IO25" s="104" t="str">
        <f t="shared" si="24"/>
        <v/>
      </c>
      <c r="IQ25" s="177" t="s">
        <v>380</v>
      </c>
      <c r="IU25">
        <v>1121</v>
      </c>
      <c r="IV25" s="177" t="s">
        <v>238</v>
      </c>
      <c r="IX25" t="str">
        <f>IFERROR(VLOOKUP(C25,'TIỀN MẶT'!$C$5:$H$67,5,FALSE),"")</f>
        <v/>
      </c>
      <c r="IY25" s="185" t="str">
        <f t="shared" si="25"/>
        <v/>
      </c>
      <c r="JG25" t="str">
        <f t="shared" si="26"/>
        <v/>
      </c>
      <c r="JT25" t="str">
        <f t="shared" si="27"/>
        <v/>
      </c>
      <c r="JV25" s="177" t="s">
        <v>381</v>
      </c>
      <c r="JW25" s="244" t="str">
        <f>IF(KC25&lt;&gt;"",IFERROR(VLOOKUP(C25,'VN-PAY'!$C$5:$G$67,4,FALSE),""),"")</f>
        <v/>
      </c>
      <c r="JX25" s="245" t="str">
        <f>IF(KC25&lt;&gt;"",IFERROR(VLOOKUP(C25,'VN-PAY'!$C$5:$G$67,5,FALSE),""),"")</f>
        <v/>
      </c>
      <c r="JZ25">
        <v>1121</v>
      </c>
      <c r="KA25" s="177" t="s">
        <v>239</v>
      </c>
      <c r="KC25" t="str">
        <f>IFERROR(VLOOKUP(C25,'VN-PAY'!$C$5:$E$66,2,FALSE),"")</f>
        <v/>
      </c>
      <c r="KD25" s="185" t="str">
        <f t="shared" si="28"/>
        <v/>
      </c>
      <c r="KL25" s="185" t="str">
        <f t="shared" si="29"/>
        <v/>
      </c>
      <c r="KY25" s="104" t="str">
        <f t="shared" si="30"/>
        <v/>
      </c>
      <c r="LA25" s="177" t="s">
        <v>382</v>
      </c>
      <c r="LB25" s="104" t="str">
        <f>IF(LH25&lt;&gt;"",IFERROR(VLOOKUP(C25,SHOPEE!$C$5:$G$67,4,FALSE),""),"")</f>
        <v/>
      </c>
      <c r="LC25" t="str">
        <f>IF(LH25&lt;&gt;"",IFERROR(VLOOKUP(C25,SHOPEE!$C$5:$G$67,5,FALSE),""),"")</f>
        <v/>
      </c>
      <c r="LE25">
        <v>1121</v>
      </c>
      <c r="LF25" s="177" t="s">
        <v>240</v>
      </c>
      <c r="LH25" t="str">
        <f>IFERROR(VLOOKUP(C25,SHOPEE!$C$5:$E$67,2,FALSE),"")</f>
        <v/>
      </c>
      <c r="LI25" s="185" t="str">
        <f t="shared" si="31"/>
        <v>Tiền doanh thu ngày  chi nhánh 417 CỘNG HÒA</v>
      </c>
      <c r="LQ25" s="185" t="str">
        <f t="shared" si="32"/>
        <v/>
      </c>
      <c r="MD25" s="104" t="str">
        <f t="shared" si="33"/>
        <v/>
      </c>
      <c r="MF25" s="177" t="s">
        <v>383</v>
      </c>
    </row>
    <row r="26" spans="1:344" ht="15.75" customHeight="1">
      <c r="A26" s="84">
        <f t="shared" si="0"/>
        <v>12</v>
      </c>
      <c r="B26" s="33" t="s">
        <v>249</v>
      </c>
      <c r="C26" s="91" t="s">
        <v>121</v>
      </c>
      <c r="D26" s="205">
        <f>IF(J26&lt;&gt;"",IFERROR(VLOOKUP(C26,'TIỀN MẶT'!$C$5:$J$67,7,FALSE),""),"")</f>
        <v>45903</v>
      </c>
      <c r="E26" s="234" t="str">
        <f>IF(J26&lt;&gt;"",IF(VLOOKUP(C26,'TIỀN MẶT'!$C$5:$J$67,8,FALSE)=0,"",VLOOKUP(C26,'TIỀN MẶT'!$C$5:$J$67,8,FALSE)),"")</f>
        <v>NOP TM TK 2/9</v>
      </c>
      <c r="F26" s="100"/>
      <c r="G26" s="71">
        <v>1121</v>
      </c>
      <c r="H26" s="177" t="s">
        <v>367</v>
      </c>
      <c r="I26" s="61"/>
      <c r="J26" s="63">
        <f>IFERROR(IF(VLOOKUP(C26,'TIỀN MẶT'!$C$5:$H$67,3,FALSE)&amp;""="","",VLOOKUP(C26,'TIỀN MẶT'!$C$5:$H$67,3,FALSE)),"")</f>
        <v>12969000</v>
      </c>
      <c r="K26" s="60" t="str">
        <f t="shared" si="1"/>
        <v>Tiền doanh thu ngày 02/09/2025 chi nhánh 421 CỘNG HÒA</v>
      </c>
      <c r="L26" s="86"/>
      <c r="M26" s="87"/>
      <c r="N26" s="88"/>
      <c r="O26" s="89"/>
      <c r="P26" s="89"/>
      <c r="Q26" s="90"/>
      <c r="R26" s="90"/>
      <c r="S26" s="180" t="str">
        <f t="shared" si="2"/>
        <v>Sacombank Duong Thi Nhung stk: 0777691044</v>
      </c>
      <c r="T26" s="76"/>
      <c r="U26" s="74"/>
      <c r="V26" s="74"/>
      <c r="W26" s="74"/>
      <c r="X26" s="352" t="s">
        <v>769</v>
      </c>
      <c r="Y26" s="2"/>
      <c r="Z26" s="2"/>
      <c r="AA26" s="32"/>
      <c r="AB26" s="97"/>
      <c r="AC26" s="97"/>
      <c r="AD26" s="97"/>
      <c r="AE26" s="97"/>
      <c r="AF26" s="96">
        <f t="shared" si="3"/>
        <v>45902</v>
      </c>
      <c r="AG26" s="71"/>
      <c r="AH26" s="177" t="s">
        <v>372</v>
      </c>
      <c r="AI26" s="59"/>
      <c r="AJ26" s="71"/>
      <c r="AK26" s="71"/>
      <c r="AL26" s="71">
        <v>1121</v>
      </c>
      <c r="AM26" s="177">
        <v>113102</v>
      </c>
      <c r="AN26" s="71"/>
      <c r="AO26" s="71"/>
      <c r="AP26" s="98" t="str">
        <f t="shared" si="4"/>
        <v/>
      </c>
      <c r="AQ26" s="31"/>
      <c r="AR26" s="31"/>
      <c r="AS26" s="31"/>
      <c r="AT26" s="31"/>
      <c r="AU26" s="31"/>
      <c r="AV26" s="31"/>
      <c r="AW26" s="31"/>
      <c r="AX26" s="71" t="str">
        <f t="shared" si="5"/>
        <v/>
      </c>
      <c r="AY26" s="7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96" t="str">
        <f t="shared" si="6"/>
        <v/>
      </c>
      <c r="BL26" s="31"/>
      <c r="BM26" s="177" t="s">
        <v>376</v>
      </c>
      <c r="BN26" s="194">
        <f>IF(BT26&lt;&gt;"",IFERROR(VLOOKUP(C26,MOMO!$C$5:$J$67,8,FALSE),""),"")</f>
        <v>45903</v>
      </c>
      <c r="BO26" s="157" t="str">
        <f>IF(BT26&lt;&gt;"",IFERROR(VLOOKUP(C26,MOMO!$C$5:$J$67,7,FALSE),""),"")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6">
        <v>1121</v>
      </c>
      <c r="BR26" s="103" t="s">
        <v>201</v>
      </c>
      <c r="BT26" s="135">
        <f>IFERROR(VLOOKUP(C26,MOMO!$C$5:$G$673,4,FALSE),"")</f>
        <v>818000</v>
      </c>
      <c r="BU26" t="str">
        <f t="shared" si="7"/>
        <v>Tiền doanh thu ngày 02/09/2025 chi nhánh 421 CỘNG HÒA</v>
      </c>
      <c r="CC26" s="201" t="str">
        <f t="shared" si="8"/>
        <v>sacomabank Công Ty stk: 0961315526</v>
      </c>
      <c r="CP26" s="104">
        <f t="shared" si="9"/>
        <v>45902</v>
      </c>
      <c r="CR26" s="177" t="s">
        <v>232</v>
      </c>
      <c r="CS26" s="242">
        <f>IF(CY26&lt;&gt;"",IFERROR(VLOOKUP(C26,GRAB!$C$5:$G$67,5,FALSE),""),"")</f>
        <v>45903</v>
      </c>
      <c r="CT26" s="157" t="str">
        <f>IFERROR(VLOOKUP(C26,GRAB!$C$5:$E$67,3,FALSE),"")</f>
        <v>Grab TT 71400078 2200645688203265 Ca Phe Muoi Chu Long Cong Hoa CKN 801974 - CONG TY TNHH GRAB - Ngan hang TMCP Cong Thuong Viet Nam</v>
      </c>
      <c r="CV26" s="182">
        <v>1121</v>
      </c>
      <c r="CW26" s="184" t="s">
        <v>377</v>
      </c>
      <c r="CY26">
        <f>IFERROR(VLOOKUP(C26,GRAB!$C$5:$E$67,2,FALSE),"")</f>
        <v>2405104</v>
      </c>
      <c r="CZ26" t="str">
        <f t="shared" si="10"/>
        <v>Tiền doanh thu ngày 02/09/2025 chi nhánh 421 CỘNG HÒA</v>
      </c>
      <c r="DH26" s="185" t="str">
        <f t="shared" si="11"/>
        <v>sacomabank Công Ty stk: 0961315526</v>
      </c>
      <c r="DU26" s="104">
        <f t="shared" si="12"/>
        <v>45902</v>
      </c>
      <c r="DW26" s="177" t="s">
        <v>241</v>
      </c>
      <c r="DX26" s="104" t="str">
        <f>IF(ED26&lt;&gt;"",IFERROR(VLOOKUP(C26,BE!$C$5:$K$67,9,FALSE),""),"")</f>
        <v/>
      </c>
      <c r="DY26" t="str">
        <f>IF(ED26&lt;&gt;"",IFERROR(VLOOKUP(C26,BE!$C$5:$J$67,8,FALSE),""),"")</f>
        <v/>
      </c>
      <c r="EA26">
        <v>1121</v>
      </c>
      <c r="EB26" s="177" t="s">
        <v>202</v>
      </c>
      <c r="ED26" t="str">
        <f>IFERROR(VLOOKUP(C26,BE!C26:I88,4,FALSE),"")</f>
        <v/>
      </c>
      <c r="EE26" s="185" t="str">
        <f t="shared" si="13"/>
        <v/>
      </c>
      <c r="EM26" s="185" t="str">
        <f t="shared" si="14"/>
        <v/>
      </c>
      <c r="EZ26" s="104" t="str">
        <f t="shared" si="15"/>
        <v/>
      </c>
      <c r="FB26" s="177" t="s">
        <v>233</v>
      </c>
      <c r="FC26" s="104">
        <f>IF(FI26&lt;&gt;"",IFERROR(VLOOKUP(C26,'ZALO-PAY'!$C$5:$G$67,4,FALSE),""),"")</f>
        <v>45903</v>
      </c>
      <c r="FD26" s="196" t="str">
        <f>IF(FI26&lt;&gt;"",IFERROR(VLOOKUP(C26,'ZALO-PAY'!$C$5:$G$67,5,FALSE),""),"")</f>
        <v>CT CP GIAI PHAP THANH TOAN VIET NAM VNPAY TT CA PHE MUOI CHU LONG DV QR Offline ngay 29.08.02.09.25</v>
      </c>
      <c r="FF26">
        <v>1121</v>
      </c>
      <c r="FG26" s="177" t="s">
        <v>235</v>
      </c>
      <c r="FI26">
        <f>IFERROR(VLOOKUP(C26,'ZALO-PAY'!$C$5:$E$67,2,FALSE),"")</f>
        <v>219000</v>
      </c>
      <c r="FJ26" s="185" t="str">
        <f t="shared" si="16"/>
        <v>Tiền doanh thu ngày 02/09/2025 chi nhánh 421 CỘNG HÒA</v>
      </c>
      <c r="FR26" s="185" t="str">
        <f t="shared" si="17"/>
        <v>sacomabank Công Ty stk: 0961315526</v>
      </c>
      <c r="GE26" s="104">
        <f t="shared" si="18"/>
        <v>45902</v>
      </c>
      <c r="GG26" s="177" t="s">
        <v>378</v>
      </c>
      <c r="GK26">
        <v>1121</v>
      </c>
      <c r="GL26" s="177" t="s">
        <v>236</v>
      </c>
      <c r="GN26" t="str">
        <f>IFERROR(VLOOKUP(C26,XANHSM!$C$5:$E$67,2,FALSE),"")</f>
        <v/>
      </c>
      <c r="GO26" s="185" t="str">
        <f t="shared" si="19"/>
        <v/>
      </c>
      <c r="GW26" t="str">
        <f t="shared" si="20"/>
        <v/>
      </c>
      <c r="HJ26" s="104" t="str">
        <f t="shared" si="21"/>
        <v/>
      </c>
      <c r="HL26" s="177" t="s">
        <v>379</v>
      </c>
      <c r="HP26">
        <v>1121</v>
      </c>
      <c r="HQ26" s="177" t="s">
        <v>237</v>
      </c>
      <c r="HS26" t="str">
        <f>IFERROR(VLOOKUP(C26,'TIỀN MẶT'!$C$5:$H$67,4,FALSE),"")</f>
        <v/>
      </c>
      <c r="HT26" s="185" t="str">
        <f t="shared" si="22"/>
        <v/>
      </c>
      <c r="IB26" t="str">
        <f t="shared" si="23"/>
        <v/>
      </c>
      <c r="IO26" s="104" t="str">
        <f t="shared" si="24"/>
        <v/>
      </c>
      <c r="IQ26" s="177" t="s">
        <v>380</v>
      </c>
      <c r="IU26">
        <v>1121</v>
      </c>
      <c r="IV26" s="177" t="s">
        <v>238</v>
      </c>
      <c r="IX26" t="str">
        <f>IFERROR(VLOOKUP(C26,'TIỀN MẶT'!$C$5:$H$67,5,FALSE),"")</f>
        <v/>
      </c>
      <c r="IY26" s="185" t="str">
        <f t="shared" si="25"/>
        <v/>
      </c>
      <c r="JG26" t="str">
        <f t="shared" si="26"/>
        <v/>
      </c>
      <c r="JT26" t="str">
        <f t="shared" si="27"/>
        <v/>
      </c>
      <c r="JV26" s="177" t="s">
        <v>381</v>
      </c>
      <c r="JW26" s="244" t="str">
        <f>IF(KC26&lt;&gt;"",IFERROR(VLOOKUP(C26,'VN-PAY'!$C$5:$G$67,4,FALSE),""),"")</f>
        <v/>
      </c>
      <c r="JX26" s="245" t="str">
        <f>IF(KC26&lt;&gt;"",IFERROR(VLOOKUP(C26,'VN-PAY'!$C$5:$G$67,5,FALSE),""),"")</f>
        <v/>
      </c>
      <c r="JZ26">
        <v>1121</v>
      </c>
      <c r="KA26" s="177" t="s">
        <v>239</v>
      </c>
      <c r="KC26" t="str">
        <f>IFERROR(VLOOKUP(C26,'VN-PAY'!$C$5:$E$66,2,FALSE),"")</f>
        <v/>
      </c>
      <c r="KD26" s="185" t="str">
        <f t="shared" si="28"/>
        <v/>
      </c>
      <c r="KL26" s="185" t="str">
        <f t="shared" si="29"/>
        <v/>
      </c>
      <c r="KY26" s="104" t="str">
        <f t="shared" si="30"/>
        <v/>
      </c>
      <c r="LA26" s="177" t="s">
        <v>382</v>
      </c>
      <c r="LB26" s="104">
        <f>IF(LH26&lt;&gt;"",IFERROR(VLOOKUP(C26,SHOPEE!$C$5:$G$67,4,FALSE),""),"")</f>
        <v>45903</v>
      </c>
      <c r="LC26" t="str">
        <f>IF(LH26&lt;&gt;"",IFERROR(VLOOKUP(C26,SHOPEE!$C$5:$G$67,5,FALSE),""),"")</f>
        <v>SHOPEEPAY CHUYEN TIEN 1963016148365582336 ShopeeFood thanh toan tu dong 02 09 2025 10673813 CKN 059725 - MBBANK IBFT - Ngan hang TMCP Quan Doi</v>
      </c>
      <c r="LE26">
        <v>1121</v>
      </c>
      <c r="LF26" s="177" t="s">
        <v>240</v>
      </c>
      <c r="LH26">
        <f>IFERROR(VLOOKUP(C26,SHOPEE!$C$5:$E$67,2,FALSE),"")</f>
        <v>1653680</v>
      </c>
      <c r="LI26" s="185" t="str">
        <f t="shared" si="31"/>
        <v>Tiền doanh thu ngày 02/09/2025 chi nhánh 421 CỘNG HÒA</v>
      </c>
      <c r="LQ26" s="185" t="str">
        <f t="shared" si="32"/>
        <v>sacomabank Công Ty stk: 0961315526</v>
      </c>
      <c r="MD26" s="104">
        <f t="shared" si="33"/>
        <v>45902</v>
      </c>
      <c r="MF26" s="177" t="s">
        <v>383</v>
      </c>
    </row>
    <row r="27" spans="1:344" ht="15.75" customHeight="1">
      <c r="A27" s="84">
        <v>12</v>
      </c>
      <c r="B27" s="33" t="s">
        <v>249</v>
      </c>
      <c r="C27" s="91" t="s">
        <v>122</v>
      </c>
      <c r="D27" s="205" t="str">
        <f>IF(J27&lt;&gt;"",IFERROR(VLOOKUP(C27,'TIỀN MẶT'!$C$5:$J$67,7,FALSE),""),"")</f>
        <v/>
      </c>
      <c r="E27" s="234" t="str">
        <f>IF(J27&lt;&gt;"",IF(VLOOKUP(C27,'TIỀN MẶT'!$C$5:$J$67,8,FALSE)=0,"",VLOOKUP(C27,'TIỀN MẶT'!$C$5:$J$67,8,FALSE)),"")</f>
        <v/>
      </c>
      <c r="F27" s="100"/>
      <c r="G27" s="71">
        <v>1121</v>
      </c>
      <c r="H27" s="177" t="s">
        <v>367</v>
      </c>
      <c r="I27" s="61"/>
      <c r="J27" s="63" t="str">
        <f>IFERROR(IF(VLOOKUP(C27,'TIỀN MẶT'!$C$5:$H$67,3,FALSE)&amp;""="","",VLOOKUP(C27,'TIỀN MẶT'!$C$5:$H$67,3,FALSE)),"")</f>
        <v/>
      </c>
      <c r="K27" s="60" t="str">
        <f t="shared" si="1"/>
        <v/>
      </c>
      <c r="L27" s="86"/>
      <c r="M27" s="87"/>
      <c r="N27" s="88"/>
      <c r="O27" s="89"/>
      <c r="P27" s="89"/>
      <c r="Q27" s="90"/>
      <c r="R27" s="90"/>
      <c r="S27" s="180" t="str">
        <f t="shared" si="2"/>
        <v/>
      </c>
      <c r="T27" s="76"/>
      <c r="U27" s="74"/>
      <c r="V27" s="74"/>
      <c r="W27" s="74"/>
      <c r="X27" s="352" t="s">
        <v>770</v>
      </c>
      <c r="Y27" s="2"/>
      <c r="Z27" s="2"/>
      <c r="AA27" s="32"/>
      <c r="AB27" s="97"/>
      <c r="AC27" s="97"/>
      <c r="AD27" s="97"/>
      <c r="AE27" s="97"/>
      <c r="AF27" s="96" t="str">
        <f t="shared" si="3"/>
        <v/>
      </c>
      <c r="AG27" s="71"/>
      <c r="AH27" s="177" t="s">
        <v>372</v>
      </c>
      <c r="AI27" s="59"/>
      <c r="AJ27" s="71"/>
      <c r="AK27" s="71"/>
      <c r="AL27" s="71">
        <v>1121</v>
      </c>
      <c r="AM27" s="177">
        <v>113102</v>
      </c>
      <c r="AN27" s="71"/>
      <c r="AO27" s="71"/>
      <c r="AP27" s="98" t="str">
        <f t="shared" si="4"/>
        <v/>
      </c>
      <c r="AQ27" s="31"/>
      <c r="AR27" s="31"/>
      <c r="AS27" s="31"/>
      <c r="AT27" s="31"/>
      <c r="AU27" s="31"/>
      <c r="AV27" s="31"/>
      <c r="AW27" s="31"/>
      <c r="AX27" s="71" t="str">
        <f t="shared" si="5"/>
        <v/>
      </c>
      <c r="AY27" s="7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96" t="str">
        <f t="shared" si="6"/>
        <v/>
      </c>
      <c r="BL27" s="31"/>
      <c r="BM27" s="177" t="s">
        <v>376</v>
      </c>
      <c r="BN27" s="194">
        <f>IF(BT27&lt;&gt;"",IFERROR(VLOOKUP(C27,MOMO!$C$5:$J$67,8,FALSE),""),"")</f>
        <v>45903</v>
      </c>
      <c r="BO27" s="157" t="str">
        <f>IF(BT27&lt;&gt;"",IFERROR(VLOOKUP(C27,MOMO!$C$5:$J$67,7,FALSE),""),"")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7">
        <v>1121</v>
      </c>
      <c r="BR27" s="103" t="s">
        <v>201</v>
      </c>
      <c r="BT27" s="135">
        <f>IFERROR(VLOOKUP(C27,MOMO!$C$5:$G$673,4,FALSE),"")</f>
        <v>1328000</v>
      </c>
      <c r="BU27" t="str">
        <f t="shared" si="7"/>
        <v>Tiền doanh thu ngày 02/09/2025 chi nhánh 421 CỘNG HÒA</v>
      </c>
      <c r="CC27" s="201" t="str">
        <f t="shared" si="8"/>
        <v>sacomabank Công Ty stk: 0961315526</v>
      </c>
      <c r="CP27" s="104">
        <f t="shared" si="9"/>
        <v>45902</v>
      </c>
      <c r="CR27" s="177" t="s">
        <v>232</v>
      </c>
      <c r="CS27" s="242" t="str">
        <f>IF(CY27&lt;&gt;"",IFERROR(VLOOKUP(C27,GRAB!$C$5:$G$67,5,FALSE),""),"")</f>
        <v/>
      </c>
      <c r="CT27" s="157" t="str">
        <f>IFERROR(VLOOKUP(C27,GRAB!$C$5:$E$67,3,FALSE),"")</f>
        <v/>
      </c>
      <c r="CV27" s="182">
        <v>1121</v>
      </c>
      <c r="CW27" s="184" t="s">
        <v>377</v>
      </c>
      <c r="CY27" t="str">
        <f>IFERROR(VLOOKUP(C27,GRAB!$C$5:$E$67,2,FALSE),"")</f>
        <v/>
      </c>
      <c r="CZ27" t="str">
        <f t="shared" si="10"/>
        <v/>
      </c>
      <c r="DH27" s="185" t="str">
        <f t="shared" si="11"/>
        <v/>
      </c>
      <c r="DU27" s="104" t="str">
        <f t="shared" si="12"/>
        <v/>
      </c>
      <c r="DW27" s="177" t="s">
        <v>241</v>
      </c>
      <c r="DX27" s="104" t="str">
        <f>IF(ED27&lt;&gt;"",IFERROR(VLOOKUP(C27,BE!$C$5:$K$67,9,FALSE),""),"")</f>
        <v/>
      </c>
      <c r="DY27" t="str">
        <f>IF(ED27&lt;&gt;"",IFERROR(VLOOKUP(C27,BE!$C$5:$J$67,8,FALSE),""),"")</f>
        <v/>
      </c>
      <c r="EA27">
        <v>1121</v>
      </c>
      <c r="EB27" s="177" t="s">
        <v>202</v>
      </c>
      <c r="ED27" t="str">
        <f>IFERROR(VLOOKUP(C27,BE!C27:I89,4,FALSE),"")</f>
        <v/>
      </c>
      <c r="EE27" s="185" t="str">
        <f t="shared" si="13"/>
        <v/>
      </c>
      <c r="EM27" s="185" t="str">
        <f t="shared" si="14"/>
        <v/>
      </c>
      <c r="EZ27" s="104" t="str">
        <f t="shared" si="15"/>
        <v/>
      </c>
      <c r="FB27" s="177" t="s">
        <v>233</v>
      </c>
      <c r="FC27" s="104" t="str">
        <f>IF(FI27&lt;&gt;"",IFERROR(VLOOKUP(C27,'ZALO-PAY'!$C$5:$G$67,4,FALSE),""),"")</f>
        <v/>
      </c>
      <c r="FD27" s="196" t="str">
        <f>IF(FI27&lt;&gt;"",IFERROR(VLOOKUP(C27,'ZALO-PAY'!$C$5:$G$67,5,FALSE),""),"")</f>
        <v/>
      </c>
      <c r="FF27">
        <v>1121</v>
      </c>
      <c r="FG27" s="177" t="s">
        <v>235</v>
      </c>
      <c r="FI27" t="str">
        <f>IFERROR(VLOOKUP(C27,'ZALO-PAY'!$C$5:$E$67,2,FALSE),"")</f>
        <v/>
      </c>
      <c r="FJ27" s="185" t="str">
        <f t="shared" si="16"/>
        <v/>
      </c>
      <c r="FR27" s="185" t="str">
        <f t="shared" si="17"/>
        <v/>
      </c>
      <c r="GE27" s="104" t="str">
        <f t="shared" si="18"/>
        <v/>
      </c>
      <c r="GG27" s="177" t="s">
        <v>378</v>
      </c>
      <c r="GK27">
        <v>1121</v>
      </c>
      <c r="GL27" s="177" t="s">
        <v>236</v>
      </c>
      <c r="GN27" t="str">
        <f>IFERROR(VLOOKUP(C27,XANHSM!$C$5:$E$67,2,FALSE),"")</f>
        <v/>
      </c>
      <c r="GO27" s="185" t="str">
        <f t="shared" si="19"/>
        <v/>
      </c>
      <c r="GW27" t="str">
        <f t="shared" si="20"/>
        <v/>
      </c>
      <c r="HJ27" s="104" t="str">
        <f t="shared" si="21"/>
        <v/>
      </c>
      <c r="HL27" s="177" t="s">
        <v>379</v>
      </c>
      <c r="HP27">
        <v>1121</v>
      </c>
      <c r="HQ27" s="177" t="s">
        <v>237</v>
      </c>
      <c r="HS27" t="str">
        <f>IFERROR(VLOOKUP(C27,'TIỀN MẶT'!$C$5:$H$67,4,FALSE),"")</f>
        <v/>
      </c>
      <c r="HT27" s="185" t="str">
        <f t="shared" si="22"/>
        <v/>
      </c>
      <c r="IB27" t="str">
        <f t="shared" si="23"/>
        <v/>
      </c>
      <c r="IO27" s="104" t="str">
        <f t="shared" si="24"/>
        <v/>
      </c>
      <c r="IQ27" s="177" t="s">
        <v>380</v>
      </c>
      <c r="IU27">
        <v>1121</v>
      </c>
      <c r="IV27" s="177" t="s">
        <v>238</v>
      </c>
      <c r="IX27" t="str">
        <f>IFERROR(VLOOKUP(C27,'TIỀN MẶT'!$C$5:$H$67,5,FALSE),"")</f>
        <v/>
      </c>
      <c r="IY27" s="185" t="str">
        <f t="shared" si="25"/>
        <v/>
      </c>
      <c r="JG27" t="str">
        <f t="shared" si="26"/>
        <v/>
      </c>
      <c r="JT27" t="str">
        <f t="shared" si="27"/>
        <v/>
      </c>
      <c r="JV27" s="177" t="s">
        <v>381</v>
      </c>
      <c r="JW27" s="244" t="str">
        <f>IF(KC27&lt;&gt;"",IFERROR(VLOOKUP(C27,'VN-PAY'!$C$5:$G$67,4,FALSE),""),"")</f>
        <v/>
      </c>
      <c r="JX27" s="245" t="str">
        <f>IF(KC27&lt;&gt;"",IFERROR(VLOOKUP(C27,'VN-PAY'!$C$5:$G$67,5,FALSE),""),"")</f>
        <v/>
      </c>
      <c r="JZ27">
        <v>1121</v>
      </c>
      <c r="KA27" s="177" t="s">
        <v>239</v>
      </c>
      <c r="KC27" t="str">
        <f>IFERROR(VLOOKUP(C27,'VN-PAY'!$C$5:$E$66,2,FALSE),"")</f>
        <v/>
      </c>
      <c r="KD27" s="185" t="str">
        <f t="shared" si="28"/>
        <v/>
      </c>
      <c r="KL27" s="185" t="str">
        <f t="shared" si="29"/>
        <v/>
      </c>
      <c r="KY27" s="104" t="str">
        <f t="shared" si="30"/>
        <v/>
      </c>
      <c r="LA27" s="177" t="s">
        <v>382</v>
      </c>
      <c r="LB27" s="104" t="str">
        <f>IF(LH27&lt;&gt;"",IFERROR(VLOOKUP(C27,SHOPEE!$C$5:$G$67,4,FALSE),""),"")</f>
        <v/>
      </c>
      <c r="LC27" t="str">
        <f>IF(LH27&lt;&gt;"",IFERROR(VLOOKUP(C27,SHOPEE!$C$5:$G$67,5,FALSE),""),"")</f>
        <v/>
      </c>
      <c r="LE27">
        <v>1121</v>
      </c>
      <c r="LF27" s="177" t="s">
        <v>240</v>
      </c>
      <c r="LH27" t="str">
        <f>IFERROR(VLOOKUP(C27,SHOPEE!$C$5:$E$67,2,FALSE),"")</f>
        <v/>
      </c>
      <c r="LI27" s="185" t="str">
        <f t="shared" si="31"/>
        <v>Tiền doanh thu ngày  chi nhánh 421 CỘNG HÒA</v>
      </c>
      <c r="LQ27" s="185" t="str">
        <f t="shared" si="32"/>
        <v/>
      </c>
      <c r="MD27" s="104" t="str">
        <f t="shared" si="33"/>
        <v/>
      </c>
      <c r="MF27" s="177" t="s">
        <v>383</v>
      </c>
    </row>
    <row r="28" spans="1:344" ht="15.75" customHeight="1">
      <c r="A28" s="84">
        <f t="shared" si="0"/>
        <v>13</v>
      </c>
      <c r="B28" s="33" t="s">
        <v>294</v>
      </c>
      <c r="C28" s="91" t="s">
        <v>123</v>
      </c>
      <c r="D28" s="205">
        <f>IF(J28&lt;&gt;"",IFERROR(VLOOKUP(C28,'TIỀN MẶT'!$C$5:$J$67,7,FALSE),""),"")</f>
        <v>45903</v>
      </c>
      <c r="E28" s="234" t="str">
        <f>IF(J28&lt;&gt;"",IF(VLOOKUP(C28,'TIỀN MẶT'!$C$5:$J$67,8,FALSE)=0,"",VLOOKUP(C28,'TIỀN MẶT'!$C$5:$J$67,8,FALSE)),"")</f>
        <v>Nop TM ngay 02.09 FT25246757996745 CKN 098656 - VND-TGTT-DUONG QUOC TRI - Ngan hang TMCP Ky thuong Viet Nam</v>
      </c>
      <c r="F28" s="100"/>
      <c r="G28" s="71">
        <v>1121</v>
      </c>
      <c r="H28" s="177" t="s">
        <v>367</v>
      </c>
      <c r="I28" s="61"/>
      <c r="J28" s="63">
        <f>IFERROR(IF(VLOOKUP(C28,'TIỀN MẶT'!$C$5:$H$67,3,FALSE)&amp;""="","",VLOOKUP(C28,'TIỀN MẶT'!$C$5:$H$67,3,FALSE)),"")</f>
        <v>7847000</v>
      </c>
      <c r="K28" s="60" t="str">
        <f t="shared" si="1"/>
        <v>Tiền doanh thu ngày 02/09/2025 chi nhánh CỦ CHI</v>
      </c>
      <c r="L28" s="86"/>
      <c r="M28" s="87"/>
      <c r="N28" s="88"/>
      <c r="O28" s="89"/>
      <c r="P28" s="89"/>
      <c r="Q28" s="90"/>
      <c r="R28" s="90"/>
      <c r="S28" s="180" t="str">
        <f t="shared" si="2"/>
        <v>Sacombank Duong Thi Nhung stk: 0777691044</v>
      </c>
      <c r="T28" s="76"/>
      <c r="U28" s="74"/>
      <c r="V28" s="74"/>
      <c r="W28" s="74"/>
      <c r="X28" s="352" t="s">
        <v>771</v>
      </c>
      <c r="Y28" s="2"/>
      <c r="Z28" s="2"/>
      <c r="AA28" s="32"/>
      <c r="AB28" s="97"/>
      <c r="AC28" s="97"/>
      <c r="AD28" s="97"/>
      <c r="AE28" s="97"/>
      <c r="AF28" s="96">
        <f t="shared" si="3"/>
        <v>45902</v>
      </c>
      <c r="AG28" s="71"/>
      <c r="AH28" s="177" t="s">
        <v>372</v>
      </c>
      <c r="AI28" s="59"/>
      <c r="AJ28" s="71"/>
      <c r="AK28" s="71"/>
      <c r="AL28" s="71">
        <v>1121</v>
      </c>
      <c r="AM28" s="177">
        <v>113102</v>
      </c>
      <c r="AN28" s="71"/>
      <c r="AO28" s="71"/>
      <c r="AP28" s="98" t="str">
        <f t="shared" si="4"/>
        <v/>
      </c>
      <c r="AQ28" s="31"/>
      <c r="AR28" s="31"/>
      <c r="AS28" s="31"/>
      <c r="AT28" s="31"/>
      <c r="AU28" s="31"/>
      <c r="AV28" s="31"/>
      <c r="AW28" s="31"/>
      <c r="AX28" s="71" t="str">
        <f t="shared" si="5"/>
        <v/>
      </c>
      <c r="AY28" s="7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96" t="str">
        <f t="shared" si="6"/>
        <v/>
      </c>
      <c r="BL28" s="31"/>
      <c r="BM28" s="177" t="s">
        <v>376</v>
      </c>
      <c r="BN28" s="194">
        <f>IF(BT28&lt;&gt;"",IFERROR(VLOOKUP(C28,MOMO!$C$5:$J$67,8,FALSE),""),"")</f>
        <v>45903</v>
      </c>
      <c r="BO28" s="157" t="str">
        <f>IF(BT28&lt;&gt;"",IFERROR(VLOOKUP(C28,MOMO!$C$5:$J$67,7,FALSE),""),"")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8">
        <v>1121</v>
      </c>
      <c r="BR28" s="103" t="s">
        <v>201</v>
      </c>
      <c r="BT28" s="135">
        <f>IFERROR(VLOOKUP(C28,MOMO!$C$5:$G$673,4,FALSE),"")</f>
        <v>655000</v>
      </c>
      <c r="BU28" t="str">
        <f t="shared" si="7"/>
        <v>Tiền doanh thu ngày 02/09/2025 chi nhánh CỦ CHI</v>
      </c>
      <c r="CC28" s="201" t="str">
        <f t="shared" si="8"/>
        <v>sacomabank Công Ty stk: 0961315526</v>
      </c>
      <c r="CP28" s="104">
        <f t="shared" si="9"/>
        <v>45902</v>
      </c>
      <c r="CR28" s="177" t="s">
        <v>232</v>
      </c>
      <c r="CS28" s="242">
        <f>IF(CY28&lt;&gt;"",IFERROR(VLOOKUP(C28,GRAB!$C$5:$G$67,5,FALSE),""),"")</f>
        <v>45903</v>
      </c>
      <c r="CT28" s="157" t="str">
        <f>IFERROR(VLOOKUP(C28,GRAB!$C$5:$E$67,3,FALSE),"")</f>
        <v>Grab TT 71394203 2103520463915009 Ca Phe Muoi Chu Long Cu Chi CKN 797092 - CONG TY TNHH GRAB - Ngan hang TMCP Cong Thuong Viet Nam</v>
      </c>
      <c r="CV28" s="182">
        <v>1121</v>
      </c>
      <c r="CW28" s="184" t="s">
        <v>377</v>
      </c>
      <c r="CY28">
        <f>IFERROR(VLOOKUP(C28,GRAB!$C$5:$E$67,2,FALSE),"")</f>
        <v>769546</v>
      </c>
      <c r="CZ28" t="str">
        <f t="shared" si="10"/>
        <v>Tiền doanh thu ngày 02/09/2025 chi nhánh CỦ CHI</v>
      </c>
      <c r="DH28" s="185" t="str">
        <f t="shared" si="11"/>
        <v>sacomabank Công Ty stk: 0961315526</v>
      </c>
      <c r="DU28" s="104">
        <f t="shared" si="12"/>
        <v>45902</v>
      </c>
      <c r="DW28" s="177" t="s">
        <v>241</v>
      </c>
      <c r="DX28" s="104" t="str">
        <f>IF(ED28&lt;&gt;"",IFERROR(VLOOKUP(C28,BE!$C$5:$K$67,9,FALSE),""),"")</f>
        <v/>
      </c>
      <c r="DY28" t="str">
        <f>IF(ED28&lt;&gt;"",IFERROR(VLOOKUP(C28,BE!$C$5:$J$67,8,FALSE),""),"")</f>
        <v/>
      </c>
      <c r="EA28">
        <v>1121</v>
      </c>
      <c r="EB28" s="177" t="s">
        <v>202</v>
      </c>
      <c r="ED28" t="str">
        <f>IFERROR(VLOOKUP(C28,BE!C28:I90,4,FALSE),"")</f>
        <v/>
      </c>
      <c r="EE28" s="185" t="str">
        <f t="shared" si="13"/>
        <v/>
      </c>
      <c r="EM28" s="185" t="str">
        <f t="shared" si="14"/>
        <v/>
      </c>
      <c r="EZ28" s="104" t="str">
        <f t="shared" si="15"/>
        <v/>
      </c>
      <c r="FB28" s="177" t="s">
        <v>233</v>
      </c>
      <c r="FC28" s="104">
        <f>IF(FI28&lt;&gt;"",IFERROR(VLOOKUP(C28,'ZALO-PAY'!$C$5:$G$67,4,FALSE),""),"")</f>
        <v>45903</v>
      </c>
      <c r="FD28" s="196" t="str">
        <f>IF(FI28&lt;&gt;"",IFERROR(VLOOKUP(C28,'ZALO-PAY'!$C$5:$G$67,5,FALSE),""),"")</f>
        <v>CT CP GIAI PHAP THANH TOAN VIET NAM VNPAY TT CA PHE MUOI CHU LONG DV QR Offline ngay 29.08.02.09.25</v>
      </c>
      <c r="FF28">
        <v>1121</v>
      </c>
      <c r="FG28" s="177" t="s">
        <v>235</v>
      </c>
      <c r="FI28">
        <f>IFERROR(VLOOKUP(C28,'ZALO-PAY'!$C$5:$E$67,2,FALSE),"")</f>
        <v>1116000</v>
      </c>
      <c r="FJ28" s="185" t="str">
        <f t="shared" si="16"/>
        <v>Tiền doanh thu ngày 02/09/2025 chi nhánh CỦ CHI</v>
      </c>
      <c r="FR28" s="185" t="str">
        <f t="shared" si="17"/>
        <v>sacomabank Công Ty stk: 0961315526</v>
      </c>
      <c r="GE28" s="104">
        <f t="shared" si="18"/>
        <v>45902</v>
      </c>
      <c r="GG28" s="177" t="s">
        <v>378</v>
      </c>
      <c r="GK28">
        <v>1121</v>
      </c>
      <c r="GL28" s="177" t="s">
        <v>236</v>
      </c>
      <c r="GN28" t="str">
        <f>IFERROR(VLOOKUP(C28,XANHSM!$C$5:$E$67,2,FALSE),"")</f>
        <v/>
      </c>
      <c r="GO28" s="185" t="str">
        <f t="shared" si="19"/>
        <v/>
      </c>
      <c r="GW28" t="str">
        <f t="shared" si="20"/>
        <v/>
      </c>
      <c r="HJ28" s="104" t="str">
        <f t="shared" si="21"/>
        <v/>
      </c>
      <c r="HL28" s="177" t="s">
        <v>379</v>
      </c>
      <c r="HP28">
        <v>1121</v>
      </c>
      <c r="HQ28" s="177" t="s">
        <v>237</v>
      </c>
      <c r="HS28" t="str">
        <f>IFERROR(VLOOKUP(C28,'TIỀN MẶT'!$C$5:$H$67,4,FALSE),"")</f>
        <v/>
      </c>
      <c r="HT28" s="185" t="str">
        <f t="shared" si="22"/>
        <v/>
      </c>
      <c r="IB28" t="str">
        <f t="shared" si="23"/>
        <v/>
      </c>
      <c r="IO28" s="104" t="str">
        <f t="shared" si="24"/>
        <v/>
      </c>
      <c r="IQ28" s="177" t="s">
        <v>380</v>
      </c>
      <c r="IU28">
        <v>1121</v>
      </c>
      <c r="IV28" s="177" t="s">
        <v>238</v>
      </c>
      <c r="IX28" t="str">
        <f>IFERROR(VLOOKUP(C28,'TIỀN MẶT'!$C$5:$H$67,5,FALSE),"")</f>
        <v/>
      </c>
      <c r="IY28" s="185" t="str">
        <f t="shared" si="25"/>
        <v/>
      </c>
      <c r="JG28" t="str">
        <f t="shared" si="26"/>
        <v/>
      </c>
      <c r="JT28" t="str">
        <f t="shared" si="27"/>
        <v/>
      </c>
      <c r="JV28" s="177" t="s">
        <v>381</v>
      </c>
      <c r="JW28" s="244" t="str">
        <f>IF(KC28&lt;&gt;"",IFERROR(VLOOKUP(C28,'VN-PAY'!$C$5:$G$67,4,FALSE),""),"")</f>
        <v/>
      </c>
      <c r="JX28" s="245" t="str">
        <f>IF(KC28&lt;&gt;"",IFERROR(VLOOKUP(C28,'VN-PAY'!$C$5:$G$67,5,FALSE),""),"")</f>
        <v/>
      </c>
      <c r="JZ28">
        <v>1121</v>
      </c>
      <c r="KA28" s="177" t="s">
        <v>239</v>
      </c>
      <c r="KC28" t="str">
        <f>IFERROR(VLOOKUP(C28,'VN-PAY'!$C$5:$E$66,2,FALSE),"")</f>
        <v/>
      </c>
      <c r="KD28" s="185" t="str">
        <f t="shared" si="28"/>
        <v/>
      </c>
      <c r="KL28" s="185" t="str">
        <f t="shared" si="29"/>
        <v/>
      </c>
      <c r="KY28" s="104" t="str">
        <f t="shared" si="30"/>
        <v/>
      </c>
      <c r="LA28" s="177" t="s">
        <v>382</v>
      </c>
      <c r="LB28" s="104">
        <f>IF(LH28&lt;&gt;"",IFERROR(VLOOKUP(C28,SHOPEE!$C$5:$G$67,4,FALSE),""),"")</f>
        <v>45903</v>
      </c>
      <c r="LC28" t="str">
        <f>IF(LH28&lt;&gt;"",IFERROR(VLOOKUP(C28,SHOPEE!$C$5:$G$67,5,FALSE),""),"")</f>
        <v>SHOPEEPAY CHUYEN TIEN 1963016148365582336 ShopeeFood thanh toan tu dong 02 09 2025 10673813 CKN 059725 - MBBANK IBFT - Ngan hang TMCP Quan Doi</v>
      </c>
      <c r="LE28">
        <v>1121</v>
      </c>
      <c r="LF28" s="177" t="s">
        <v>240</v>
      </c>
      <c r="LH28">
        <f>IFERROR(VLOOKUP(C28,SHOPEE!$C$5:$E$67,2,FALSE),"")</f>
        <v>0</v>
      </c>
      <c r="LI28" s="185" t="str">
        <f t="shared" si="31"/>
        <v>Tiền doanh thu ngày 02/09/2025 chi nhánh CỦ CHI</v>
      </c>
      <c r="LQ28" s="185" t="str">
        <f t="shared" si="32"/>
        <v>sacomabank Công Ty stk: 0961315526</v>
      </c>
      <c r="MD28" s="104">
        <f t="shared" si="33"/>
        <v>45902</v>
      </c>
      <c r="MF28" s="177" t="s">
        <v>383</v>
      </c>
    </row>
    <row r="29" spans="1:344" ht="15.75" customHeight="1">
      <c r="A29" s="84">
        <v>13</v>
      </c>
      <c r="B29" s="33" t="s">
        <v>515</v>
      </c>
      <c r="C29" s="91" t="s">
        <v>124</v>
      </c>
      <c r="D29" s="205">
        <f>IF(J29&lt;&gt;"",IFERROR(VLOOKUP(C29,'TIỀN MẶT'!$C$5:$J$67,7,FALSE),""),"")</f>
        <v>45903</v>
      </c>
      <c r="E29" s="234" t="str">
        <f>IF(J29&lt;&gt;"",IF(VLOOKUP(C29,'TIỀN MẶT'!$C$5:$J$67,8,FALSE)=0,"",VLOOKUP(C29,'TIỀN MẶT'!$C$5:$J$67,8,FALSE)),"")</f>
        <v>Nop TM ngay 02.09 FT25246310243633 CKN 227955 - VND-TGTT-DUONG QUOC TRI - Ngan hang TMCP Ky thuong Viet Nam</v>
      </c>
      <c r="F29" s="100"/>
      <c r="G29" s="71">
        <v>1121</v>
      </c>
      <c r="H29" s="177" t="s">
        <v>367</v>
      </c>
      <c r="I29" s="61"/>
      <c r="J29" s="63">
        <f>IFERROR(IF(VLOOKUP(C29,'TIỀN MẶT'!$C$5:$H$67,3,FALSE)&amp;""="","",VLOOKUP(C29,'TIỀN MẶT'!$C$5:$H$67,3,FALSE)),"")</f>
        <v>5172000</v>
      </c>
      <c r="K29" s="60" t="str">
        <f t="shared" si="1"/>
        <v>Tiền doanh thu ngày 02/09/2025 chi nhánh TỈNH LỘ 8CỦ CHI</v>
      </c>
      <c r="L29" s="86"/>
      <c r="M29" s="87"/>
      <c r="N29" s="88"/>
      <c r="O29" s="89"/>
      <c r="P29" s="89"/>
      <c r="Q29" s="90"/>
      <c r="R29" s="90"/>
      <c r="S29" s="180" t="str">
        <f t="shared" si="2"/>
        <v>Sacombank Duong Thi Nhung stk: 0777691044</v>
      </c>
      <c r="T29" s="76"/>
      <c r="U29" s="74"/>
      <c r="V29" s="74"/>
      <c r="W29" s="74"/>
      <c r="X29" s="352" t="s">
        <v>772</v>
      </c>
      <c r="Y29" s="2"/>
      <c r="Z29" s="2"/>
      <c r="AA29" s="32"/>
      <c r="AB29" s="97"/>
      <c r="AC29" s="97"/>
      <c r="AD29" s="97"/>
      <c r="AE29" s="97"/>
      <c r="AF29" s="96">
        <f t="shared" si="3"/>
        <v>45902</v>
      </c>
      <c r="AG29" s="71"/>
      <c r="AH29" s="177" t="s">
        <v>372</v>
      </c>
      <c r="AI29" s="59"/>
      <c r="AJ29" s="71"/>
      <c r="AK29" s="71"/>
      <c r="AL29" s="71">
        <v>1121</v>
      </c>
      <c r="AM29" s="177">
        <v>113102</v>
      </c>
      <c r="AN29" s="71"/>
      <c r="AO29" s="71"/>
      <c r="AP29" s="98" t="str">
        <f t="shared" si="4"/>
        <v/>
      </c>
      <c r="AQ29" s="31"/>
      <c r="AR29" s="31"/>
      <c r="AS29" s="31"/>
      <c r="AT29" s="31"/>
      <c r="AU29" s="31"/>
      <c r="AV29" s="31"/>
      <c r="AW29" s="31"/>
      <c r="AX29" s="71" t="str">
        <f t="shared" si="5"/>
        <v/>
      </c>
      <c r="AY29" s="7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96" t="str">
        <f t="shared" si="6"/>
        <v/>
      </c>
      <c r="BL29" s="31"/>
      <c r="BM29" s="177" t="s">
        <v>376</v>
      </c>
      <c r="BN29" s="194">
        <f>IF(BT29&lt;&gt;"",IFERROR(VLOOKUP(C29,MOMO!$C$5:$J$67,8,FALSE),""),"")</f>
        <v>45903</v>
      </c>
      <c r="BO29" s="157" t="str">
        <f>IF(BT29&lt;&gt;"",IFERROR(VLOOKUP(C29,MOMO!$C$5:$J$67,7,FALSE),""),"")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29">
        <v>1121</v>
      </c>
      <c r="BR29" s="103" t="s">
        <v>201</v>
      </c>
      <c r="BT29" s="135">
        <f>IFERROR(VLOOKUP(C29,MOMO!$C$5:$G$673,4,FALSE),"")</f>
        <v>117000</v>
      </c>
      <c r="BU29" t="str">
        <f t="shared" si="7"/>
        <v>Tiền doanh thu ngày 02/09/2025 chi nhánh TỈNH LỘ 8CỦ CHI</v>
      </c>
      <c r="CC29" s="201" t="str">
        <f t="shared" si="8"/>
        <v>sacomabank Công Ty stk: 0961315526</v>
      </c>
      <c r="CP29" s="104">
        <f t="shared" si="9"/>
        <v>45902</v>
      </c>
      <c r="CR29" s="177" t="s">
        <v>232</v>
      </c>
      <c r="CS29" s="242">
        <f>IF(CY29&lt;&gt;"",IFERROR(VLOOKUP(C29,GRAB!$C$5:$G$67,5,FALSE),""),"")</f>
        <v>45903</v>
      </c>
      <c r="CT29" s="157" t="str">
        <f>IFERROR(VLOOKUP(C29,GRAB!$C$5:$E$67,3,FALSE),"")</f>
        <v>Grab TT 71396890 2164275821203457 Ca Phe Muoi Chu Long Tinh Lo 8 Cu Chi CKN 798604 - CONG TY TNHH GRAB - Ngan hang TMCP Cong Thuong Viet Nam</v>
      </c>
      <c r="CV29" s="182">
        <v>1121</v>
      </c>
      <c r="CW29" s="184" t="s">
        <v>377</v>
      </c>
      <c r="CY29">
        <f>IFERROR(VLOOKUP(C29,GRAB!$C$5:$E$67,2,FALSE),"")</f>
        <v>384711</v>
      </c>
      <c r="CZ29" t="str">
        <f t="shared" si="10"/>
        <v>Tiền doanh thu ngày 02/09/2025 chi nhánh TỈNH LỘ 8CỦ CHI</v>
      </c>
      <c r="DH29" s="185" t="str">
        <f t="shared" si="11"/>
        <v>sacomabank Công Ty stk: 0961315526</v>
      </c>
      <c r="DU29" s="104">
        <f t="shared" si="12"/>
        <v>45902</v>
      </c>
      <c r="DW29" s="177" t="s">
        <v>241</v>
      </c>
      <c r="DX29" s="104" t="str">
        <f>IF(ED29&lt;&gt;"",IFERROR(VLOOKUP(C29,BE!$C$5:$K$67,9,FALSE),""),"")</f>
        <v/>
      </c>
      <c r="DY29" t="str">
        <f>IF(ED29&lt;&gt;"",IFERROR(VLOOKUP(C29,BE!$C$5:$J$67,8,FALSE),""),"")</f>
        <v/>
      </c>
      <c r="EA29">
        <v>1121</v>
      </c>
      <c r="EB29" s="177" t="s">
        <v>202</v>
      </c>
      <c r="ED29" t="str">
        <f>IFERROR(VLOOKUP(C29,BE!C29:I91,4,FALSE),"")</f>
        <v/>
      </c>
      <c r="EE29" s="185" t="str">
        <f t="shared" si="13"/>
        <v/>
      </c>
      <c r="EM29" s="185" t="str">
        <f t="shared" si="14"/>
        <v/>
      </c>
      <c r="EZ29" s="104" t="str">
        <f t="shared" si="15"/>
        <v/>
      </c>
      <c r="FB29" s="177" t="s">
        <v>233</v>
      </c>
      <c r="FC29" s="104">
        <f>IF(FI29&lt;&gt;"",IFERROR(VLOOKUP(C29,'ZALO-PAY'!$C$5:$G$67,4,FALSE),""),"")</f>
        <v>45903</v>
      </c>
      <c r="FD29" s="196" t="str">
        <f>IF(FI29&lt;&gt;"",IFERROR(VLOOKUP(C29,'ZALO-PAY'!$C$5:$G$67,5,FALSE),""),"")</f>
        <v>CT CP GIAI PHAP THANH TOAN VIET NAM VNPAY TT CA PHE MUOI CHU LONG DV QR Offline ngay 29.08.02.09.25</v>
      </c>
      <c r="FF29">
        <v>1121</v>
      </c>
      <c r="FG29" s="177" t="s">
        <v>235</v>
      </c>
      <c r="FI29">
        <f>IFERROR(VLOOKUP(C29,'ZALO-PAY'!$C$5:$E$67,2,FALSE),"")</f>
        <v>305000</v>
      </c>
      <c r="FJ29" s="185" t="str">
        <f t="shared" si="16"/>
        <v>Tiền doanh thu ngày 02/09/2025 chi nhánh TỈNH LỘ 8CỦ CHI</v>
      </c>
      <c r="FR29" s="185" t="str">
        <f t="shared" si="17"/>
        <v>sacomabank Công Ty stk: 0961315526</v>
      </c>
      <c r="GE29" s="104">
        <f t="shared" si="18"/>
        <v>45902</v>
      </c>
      <c r="GG29" s="177" t="s">
        <v>378</v>
      </c>
      <c r="GK29">
        <v>1121</v>
      </c>
      <c r="GL29" s="177" t="s">
        <v>236</v>
      </c>
      <c r="GN29" t="str">
        <f>IFERROR(VLOOKUP(C29,XANHSM!$C$5:$E$67,2,FALSE),"")</f>
        <v/>
      </c>
      <c r="GO29" s="185" t="str">
        <f t="shared" si="19"/>
        <v/>
      </c>
      <c r="GW29" t="str">
        <f t="shared" si="20"/>
        <v/>
      </c>
      <c r="HJ29" s="104" t="str">
        <f t="shared" si="21"/>
        <v/>
      </c>
      <c r="HL29" s="177" t="s">
        <v>379</v>
      </c>
      <c r="HP29">
        <v>1121</v>
      </c>
      <c r="HQ29" s="177" t="s">
        <v>237</v>
      </c>
      <c r="HS29" t="str">
        <f>IFERROR(VLOOKUP(C29,'TIỀN MẶT'!$C$5:$H$67,4,FALSE),"")</f>
        <v/>
      </c>
      <c r="HT29" s="185" t="str">
        <f t="shared" si="22"/>
        <v/>
      </c>
      <c r="IB29" t="str">
        <f t="shared" si="23"/>
        <v/>
      </c>
      <c r="IO29" s="104" t="str">
        <f t="shared" si="24"/>
        <v/>
      </c>
      <c r="IQ29" s="177" t="s">
        <v>380</v>
      </c>
      <c r="IU29">
        <v>1121</v>
      </c>
      <c r="IV29" s="177" t="s">
        <v>238</v>
      </c>
      <c r="IX29" t="str">
        <f>IFERROR(VLOOKUP(C29,'TIỀN MẶT'!$C$5:$H$67,5,FALSE),"")</f>
        <v/>
      </c>
      <c r="IY29" s="185" t="str">
        <f t="shared" si="25"/>
        <v/>
      </c>
      <c r="JG29" t="str">
        <f t="shared" si="26"/>
        <v/>
      </c>
      <c r="JT29" t="str">
        <f t="shared" si="27"/>
        <v/>
      </c>
      <c r="JV29" s="177" t="s">
        <v>381</v>
      </c>
      <c r="JW29" s="244">
        <f>IF(KC29&lt;&gt;"",IFERROR(VLOOKUP(C29,'VN-PAY'!$C$5:$G$67,4,FALSE),""),"")</f>
        <v>45903</v>
      </c>
      <c r="JX29" s="245" t="str">
        <f>IF(KC29&lt;&gt;"",IFERROR(VLOOKUP(C29,'VN-PAY'!$C$5:$G$67,5,FALSE),""),"")</f>
        <v>CT CP GIAI PHAP THANH TOAN VIET NAM VNPAY TT CA PHE MUOI CHU LONG DV QR Offline ngay 29.08.02.09.49</v>
      </c>
      <c r="JZ29">
        <v>1121</v>
      </c>
      <c r="KA29" s="177" t="s">
        <v>239</v>
      </c>
      <c r="KC29">
        <f>IFERROR(VLOOKUP(C29,'VN-PAY'!$C$5:$E$66,2,FALSE),"")</f>
        <v>130000</v>
      </c>
      <c r="KD29" s="185" t="str">
        <f t="shared" si="28"/>
        <v>Tiền doanh thu ngày 02/09/2025 chi nhánh TỈNH LỘ 8CỦ CHI</v>
      </c>
      <c r="KL29" s="185" t="str">
        <f t="shared" si="29"/>
        <v>sacomabank Công Ty stk: 0961315526</v>
      </c>
      <c r="KY29" s="104">
        <f t="shared" si="30"/>
        <v>45902</v>
      </c>
      <c r="LA29" s="177" t="s">
        <v>382</v>
      </c>
      <c r="LB29" s="104">
        <f>IF(LH29&lt;&gt;"",IFERROR(VLOOKUP(C29,SHOPEE!$C$5:$G$67,4,FALSE),""),"")</f>
        <v>45903</v>
      </c>
      <c r="LC29" t="str">
        <f>IF(LH29&lt;&gt;"",IFERROR(VLOOKUP(C29,SHOPEE!$C$5:$G$67,5,FALSE),""),"")</f>
        <v>SHOPEEPAY CHUYEN TIEN 1963016148365582336 ShopeeFood thanh toan tu dong 02 09 2025 10673813 CKN 059725 - MBBANK IBFT - Ngan hang TMCP Quan Doi</v>
      </c>
      <c r="LE29">
        <v>1121</v>
      </c>
      <c r="LF29" s="177" t="s">
        <v>240</v>
      </c>
      <c r="LH29">
        <f>IFERROR(VLOOKUP(C29,SHOPEE!$C$5:$E$67,2,FALSE),"")</f>
        <v>0</v>
      </c>
      <c r="LI29" s="185" t="str">
        <f t="shared" si="31"/>
        <v>Tiền doanh thu ngày 02/09/2025 chi nhánh TỈNH LỘ 8CỦ CHI</v>
      </c>
      <c r="LQ29" s="185" t="str">
        <f t="shared" si="32"/>
        <v>sacomabank Công Ty stk: 0961315526</v>
      </c>
      <c r="MD29" s="104">
        <f t="shared" si="33"/>
        <v>45902</v>
      </c>
      <c r="MF29" s="177" t="s">
        <v>383</v>
      </c>
    </row>
    <row r="30" spans="1:344" ht="15.75" customHeight="1">
      <c r="A30" s="84">
        <f t="shared" si="0"/>
        <v>14</v>
      </c>
      <c r="B30" s="33" t="s">
        <v>516</v>
      </c>
      <c r="C30" s="91" t="s">
        <v>125</v>
      </c>
      <c r="D30" s="205">
        <f>IF(J30&lt;&gt;"",IFERROR(VLOOKUP(C30,'TIỀN MẶT'!$C$5:$J$67,7,FALSE),""),"")</f>
        <v>45903</v>
      </c>
      <c r="E30" s="234" t="str">
        <f>IF(J30&lt;&gt;"",IF(VLOOKUP(C30,'TIỀN MẶT'!$C$5:$J$67,8,FALSE)=0,"",VLOOKUP(C30,'TIỀN MẶT'!$C$5:$J$67,8,FALSE)),"")</f>
        <v>Nop TM ngay 02.09 FT25246240119610 CKN 104092 - VND-TGTT-DUONG QUOC TRI - Ngan hang TMCP Ky thuong Viet Nam</v>
      </c>
      <c r="F30" s="100"/>
      <c r="G30" s="71">
        <v>1121</v>
      </c>
      <c r="H30" s="177" t="s">
        <v>367</v>
      </c>
      <c r="I30" s="61"/>
      <c r="J30" s="63">
        <f>IFERROR(IF(VLOOKUP(C30,'TIỀN MẶT'!$C$5:$H$67,3,FALSE)&amp;""="","",VLOOKUP(C30,'TIỀN MẶT'!$C$5:$H$67,3,FALSE)),"")</f>
        <v>16020000</v>
      </c>
      <c r="K30" s="60" t="str">
        <f t="shared" si="1"/>
        <v>Tiền doanh thu ngày 02/09/2025 chi nhánh CMT8 TÂY NINH</v>
      </c>
      <c r="L30" s="86"/>
      <c r="M30" s="87"/>
      <c r="N30" s="88"/>
      <c r="O30" s="89"/>
      <c r="P30" s="89"/>
      <c r="Q30" s="90"/>
      <c r="R30" s="90"/>
      <c r="S30" s="180" t="str">
        <f t="shared" si="2"/>
        <v>Sacombank Duong Thi Nhung stk: 0777691044</v>
      </c>
      <c r="T30" s="76"/>
      <c r="U30" s="74"/>
      <c r="V30" s="74"/>
      <c r="W30" s="74"/>
      <c r="X30" s="352" t="s">
        <v>773</v>
      </c>
      <c r="Y30" s="2"/>
      <c r="Z30" s="2"/>
      <c r="AA30" s="32"/>
      <c r="AB30" s="97"/>
      <c r="AC30" s="97"/>
      <c r="AD30" s="97"/>
      <c r="AE30" s="97"/>
      <c r="AF30" s="96">
        <f t="shared" si="3"/>
        <v>45902</v>
      </c>
      <c r="AG30" s="71"/>
      <c r="AH30" s="177" t="s">
        <v>372</v>
      </c>
      <c r="AI30" s="59"/>
      <c r="AJ30" s="71"/>
      <c r="AK30" s="71"/>
      <c r="AL30" s="71">
        <v>1121</v>
      </c>
      <c r="AM30" s="177">
        <v>113102</v>
      </c>
      <c r="AN30" s="71"/>
      <c r="AO30" s="71"/>
      <c r="AP30" s="98" t="str">
        <f t="shared" si="4"/>
        <v/>
      </c>
      <c r="AQ30" s="31"/>
      <c r="AR30" s="31"/>
      <c r="AS30" s="31"/>
      <c r="AT30" s="31"/>
      <c r="AU30" s="31"/>
      <c r="AV30" s="31"/>
      <c r="AW30" s="31"/>
      <c r="AX30" s="71" t="str">
        <f t="shared" si="5"/>
        <v/>
      </c>
      <c r="AY30" s="7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96" t="str">
        <f t="shared" si="6"/>
        <v/>
      </c>
      <c r="BL30" s="31"/>
      <c r="BM30" s="177" t="s">
        <v>376</v>
      </c>
      <c r="BN30" s="194">
        <f>IF(BT30&lt;&gt;"",IFERROR(VLOOKUP(C30,MOMO!$C$5:$J$67,8,FALSE),""),"")</f>
        <v>45903</v>
      </c>
      <c r="BO30" s="157" t="str">
        <f>IF(BT30&lt;&gt;"",IFERROR(VLOOKUP(C30,MOMO!$C$5:$J$67,7,FALSE),""),"")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0">
        <v>1121</v>
      </c>
      <c r="BR30" s="103" t="s">
        <v>201</v>
      </c>
      <c r="BT30" s="135">
        <f>IFERROR(VLOOKUP(C30,MOMO!$C$5:$G$673,4,FALSE),"")</f>
        <v>1075000</v>
      </c>
      <c r="BU30" t="str">
        <f t="shared" si="7"/>
        <v>Tiền doanh thu ngày 02/09/2025 chi nhánh CMT8 TÂY NINH</v>
      </c>
      <c r="CC30" s="201" t="str">
        <f t="shared" si="8"/>
        <v>sacomabank Công Ty stk: 0961315526</v>
      </c>
      <c r="CP30" s="104">
        <f t="shared" si="9"/>
        <v>45902</v>
      </c>
      <c r="CR30" s="177" t="s">
        <v>232</v>
      </c>
      <c r="CS30" s="242">
        <f>IF(CY30&lt;&gt;"",IFERROR(VLOOKUP(C30,GRAB!$C$5:$G$67,5,FALSE),""),"")</f>
        <v>45903</v>
      </c>
      <c r="CT30" s="157" t="str">
        <f>IFERROR(VLOOKUP(C30,GRAB!$C$5:$E$67,3,FALSE),"")</f>
        <v>Grab TT 71398304 2184010105686017 Ca Phe Muoi Chu Long Tay Ninh CKN 801144 - CONG TY TNHH GRAB - Ngan hang TMCP Cong Thuong Viet Nam</v>
      </c>
      <c r="CV30" s="182">
        <v>1121</v>
      </c>
      <c r="CW30" s="184" t="s">
        <v>377</v>
      </c>
      <c r="CY30">
        <f>IFERROR(VLOOKUP(C30,GRAB!$C$5:$E$67,2,FALSE),"")</f>
        <v>1897105</v>
      </c>
      <c r="CZ30" t="str">
        <f t="shared" si="10"/>
        <v>Tiền doanh thu ngày 02/09/2025 chi nhánh CMT8 TÂY NINH</v>
      </c>
      <c r="DH30" s="185" t="str">
        <f t="shared" si="11"/>
        <v>sacomabank Công Ty stk: 0961315526</v>
      </c>
      <c r="DU30" s="104">
        <f t="shared" si="12"/>
        <v>45902</v>
      </c>
      <c r="DW30" s="177" t="s">
        <v>241</v>
      </c>
      <c r="DX30" s="104" t="str">
        <f>IF(ED30&lt;&gt;"",IFERROR(VLOOKUP(C30,BE!$C$5:$K$67,9,FALSE),""),"")</f>
        <v/>
      </c>
      <c r="DY30" t="str">
        <f>IF(ED30&lt;&gt;"",IFERROR(VLOOKUP(C30,BE!$C$5:$J$67,8,FALSE),""),"")</f>
        <v/>
      </c>
      <c r="EA30">
        <v>1121</v>
      </c>
      <c r="EB30" s="177" t="s">
        <v>202</v>
      </c>
      <c r="ED30" t="str">
        <f>IFERROR(VLOOKUP(C30,BE!C30:I92,4,FALSE),"")</f>
        <v/>
      </c>
      <c r="EE30" s="185" t="str">
        <f t="shared" si="13"/>
        <v/>
      </c>
      <c r="EM30" s="185" t="str">
        <f t="shared" si="14"/>
        <v/>
      </c>
      <c r="EZ30" s="104" t="str">
        <f t="shared" si="15"/>
        <v/>
      </c>
      <c r="FB30" s="177" t="s">
        <v>233</v>
      </c>
      <c r="FC30" s="104">
        <f>IF(FI30&lt;&gt;"",IFERROR(VLOOKUP(C30,'ZALO-PAY'!$C$5:$G$67,4,FALSE),""),"")</f>
        <v>45903</v>
      </c>
      <c r="FD30" s="196" t="str">
        <f>IF(FI30&lt;&gt;"",IFERROR(VLOOKUP(C30,'ZALO-PAY'!$C$5:$G$67,5,FALSE),""),"")</f>
        <v>CT CP GIAI PHAP THANH TOAN VIET NAM VNPAY TT CA PHE MUOI CHU LONG DV QR Offline ngay 29.08.02.09.25</v>
      </c>
      <c r="FF30">
        <v>1121</v>
      </c>
      <c r="FG30" s="177" t="s">
        <v>235</v>
      </c>
      <c r="FI30">
        <f>IFERROR(VLOOKUP(C30,'ZALO-PAY'!$C$5:$E$67,2,FALSE),"")</f>
        <v>44000</v>
      </c>
      <c r="FJ30" s="185" t="str">
        <f t="shared" si="16"/>
        <v>Tiền doanh thu ngày 02/09/2025 chi nhánh CMT8 TÂY NINH</v>
      </c>
      <c r="FR30" s="185" t="str">
        <f t="shared" si="17"/>
        <v>sacomabank Công Ty stk: 0961315526</v>
      </c>
      <c r="GE30" s="104">
        <f t="shared" si="18"/>
        <v>45902</v>
      </c>
      <c r="GG30" s="177" t="s">
        <v>378</v>
      </c>
      <c r="GK30">
        <v>1121</v>
      </c>
      <c r="GL30" s="177" t="s">
        <v>236</v>
      </c>
      <c r="GN30" t="str">
        <f>IFERROR(VLOOKUP(C30,XANHSM!$C$5:$E$67,2,FALSE),"")</f>
        <v/>
      </c>
      <c r="GO30" s="185" t="str">
        <f t="shared" si="19"/>
        <v/>
      </c>
      <c r="GW30" t="str">
        <f t="shared" si="20"/>
        <v/>
      </c>
      <c r="HJ30" s="104" t="str">
        <f t="shared" si="21"/>
        <v/>
      </c>
      <c r="HL30" s="177" t="s">
        <v>379</v>
      </c>
      <c r="HP30">
        <v>1121</v>
      </c>
      <c r="HQ30" s="177" t="s">
        <v>237</v>
      </c>
      <c r="HS30" t="str">
        <f>IFERROR(VLOOKUP(C30,'TIỀN MẶT'!$C$5:$H$67,4,FALSE),"")</f>
        <v/>
      </c>
      <c r="HT30" s="185" t="str">
        <f t="shared" si="22"/>
        <v/>
      </c>
      <c r="IB30" t="str">
        <f t="shared" si="23"/>
        <v/>
      </c>
      <c r="IO30" s="104" t="str">
        <f t="shared" si="24"/>
        <v/>
      </c>
      <c r="IQ30" s="177" t="s">
        <v>380</v>
      </c>
      <c r="IU30">
        <v>1121</v>
      </c>
      <c r="IV30" s="177" t="s">
        <v>238</v>
      </c>
      <c r="IX30" t="str">
        <f>IFERROR(VLOOKUP(C30,'TIỀN MẶT'!$C$5:$H$67,5,FALSE),"")</f>
        <v/>
      </c>
      <c r="IY30" s="185" t="str">
        <f t="shared" si="25"/>
        <v/>
      </c>
      <c r="JG30" t="str">
        <f t="shared" si="26"/>
        <v/>
      </c>
      <c r="JT30" t="str">
        <f t="shared" si="27"/>
        <v/>
      </c>
      <c r="JV30" s="177" t="s">
        <v>381</v>
      </c>
      <c r="JW30" s="244" t="str">
        <f>IF(KC30&lt;&gt;"",IFERROR(VLOOKUP(C30,'VN-PAY'!$C$5:$G$67,4,FALSE),""),"")</f>
        <v/>
      </c>
      <c r="JX30" s="245" t="str">
        <f>IF(KC30&lt;&gt;"",IFERROR(VLOOKUP(C30,'VN-PAY'!$C$5:$G$67,5,FALSE),""),"")</f>
        <v/>
      </c>
      <c r="JZ30">
        <v>1121</v>
      </c>
      <c r="KA30" s="177" t="s">
        <v>239</v>
      </c>
      <c r="KC30" t="str">
        <f>IFERROR(VLOOKUP(C30,'VN-PAY'!$C$5:$E$66,2,FALSE),"")</f>
        <v/>
      </c>
      <c r="KD30" s="185" t="str">
        <f t="shared" si="28"/>
        <v/>
      </c>
      <c r="KL30" s="185" t="str">
        <f t="shared" si="29"/>
        <v/>
      </c>
      <c r="KY30" s="104" t="str">
        <f t="shared" si="30"/>
        <v/>
      </c>
      <c r="LA30" s="177" t="s">
        <v>382</v>
      </c>
      <c r="LB30" s="104">
        <f>IF(LH30&lt;&gt;"",IFERROR(VLOOKUP(C30,SHOPEE!$C$5:$G$67,4,FALSE),""),"")</f>
        <v>45903</v>
      </c>
      <c r="LC30" t="str">
        <f>IF(LH30&lt;&gt;"",IFERROR(VLOOKUP(C30,SHOPEE!$C$5:$G$67,5,FALSE),""),"")</f>
        <v>SHOPEEPAY CHUYEN TIEN 1963016148365582336 ShopeeFood thanh toan tu dong 02 09 2025 10673813 CKN 059725 - MBBANK IBFT - Ngan hang TMCP Quan Doi</v>
      </c>
      <c r="LE30">
        <v>1121</v>
      </c>
      <c r="LF30" s="177" t="s">
        <v>240</v>
      </c>
      <c r="LH30">
        <f>IFERROR(VLOOKUP(C30,SHOPEE!$C$5:$E$67,2,FALSE),"")</f>
        <v>481835</v>
      </c>
      <c r="LI30" s="185" t="str">
        <f t="shared" si="31"/>
        <v>Tiền doanh thu ngày 02/09/2025 chi nhánh CMT8 TÂY NINH</v>
      </c>
      <c r="LQ30" s="185" t="str">
        <f t="shared" si="32"/>
        <v>sacomabank Công Ty stk: 0961315526</v>
      </c>
      <c r="MD30" s="104">
        <f t="shared" si="33"/>
        <v>45902</v>
      </c>
      <c r="MF30" s="177" t="s">
        <v>383</v>
      </c>
    </row>
    <row r="31" spans="1:344" ht="15.75" customHeight="1">
      <c r="A31" s="84">
        <v>14</v>
      </c>
      <c r="B31" s="33" t="s">
        <v>37</v>
      </c>
      <c r="C31" s="91" t="s">
        <v>126</v>
      </c>
      <c r="D31" s="205">
        <f>IF(J31&lt;&gt;"",IFERROR(VLOOKUP(C31,'TIỀN MẶT'!$C$5:$J$67,7,FALSE),""),"")</f>
        <v>45903</v>
      </c>
      <c r="E31" s="234" t="str">
        <f>IF(J31&lt;&gt;"",IF(VLOOKUP(C31,'TIỀN MẶT'!$C$5:$J$67,8,FALSE)=0,"",VLOOKUP(C31,'TIỀN MẶT'!$C$5:$J$67,8,FALSE)),"")</f>
        <v>Nop TM ngay 02.09 FT25246338601557 CKN 094824 - VND-TGTT-DUONG QUOC TRI - Ngan hang TMCP Ky thuong Viet Nam</v>
      </c>
      <c r="F31" s="100"/>
      <c r="G31" s="71">
        <v>1121</v>
      </c>
      <c r="H31" s="177" t="s">
        <v>367</v>
      </c>
      <c r="I31" s="61"/>
      <c r="J31" s="63">
        <f>IFERROR(IF(VLOOKUP(C31,'TIỀN MẶT'!$C$5:$H$67,3,FALSE)&amp;""="","",VLOOKUP(C31,'TIỀN MẶT'!$C$5:$H$67,3,FALSE)),"")</f>
        <v>7661000</v>
      </c>
      <c r="K31" s="60" t="str">
        <f t="shared" si="1"/>
        <v>Tiền doanh thu ngày 02/09/2025 chi nhánh TÂY NINH</v>
      </c>
      <c r="L31" s="86"/>
      <c r="M31" s="87"/>
      <c r="N31" s="88"/>
      <c r="O31" s="89"/>
      <c r="P31" s="89"/>
      <c r="Q31" s="90"/>
      <c r="R31" s="90"/>
      <c r="S31" s="180" t="str">
        <f t="shared" si="2"/>
        <v>Sacombank Duong Thi Nhung stk: 0777691044</v>
      </c>
      <c r="T31" s="76"/>
      <c r="U31" s="74"/>
      <c r="V31" s="74"/>
      <c r="W31" s="74"/>
      <c r="X31" s="352" t="s">
        <v>774</v>
      </c>
      <c r="Y31" s="2"/>
      <c r="Z31" s="2"/>
      <c r="AA31" s="32"/>
      <c r="AB31" s="97"/>
      <c r="AC31" s="97"/>
      <c r="AD31" s="97"/>
      <c r="AE31" s="97"/>
      <c r="AF31" s="96">
        <f t="shared" si="3"/>
        <v>45902</v>
      </c>
      <c r="AG31" s="71"/>
      <c r="AH31" s="177" t="s">
        <v>372</v>
      </c>
      <c r="AI31" s="59"/>
      <c r="AJ31" s="71"/>
      <c r="AK31" s="71"/>
      <c r="AL31" s="71">
        <v>1121</v>
      </c>
      <c r="AM31" s="177">
        <v>113102</v>
      </c>
      <c r="AN31" s="71"/>
      <c r="AO31" s="71"/>
      <c r="AP31" s="98" t="str">
        <f t="shared" si="4"/>
        <v/>
      </c>
      <c r="AQ31" s="31"/>
      <c r="AR31" s="31"/>
      <c r="AS31" s="31"/>
      <c r="AT31" s="31"/>
      <c r="AU31" s="31"/>
      <c r="AV31" s="31"/>
      <c r="AW31" s="31"/>
      <c r="AX31" s="71" t="str">
        <f t="shared" si="5"/>
        <v/>
      </c>
      <c r="AY31" s="7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96" t="str">
        <f t="shared" si="6"/>
        <v/>
      </c>
      <c r="BL31" s="31"/>
      <c r="BM31" s="177" t="s">
        <v>376</v>
      </c>
      <c r="BN31" s="194">
        <f>IF(BT31&lt;&gt;"",IFERROR(VLOOKUP(C31,MOMO!$C$5:$J$67,8,FALSE),""),"")</f>
        <v>45903</v>
      </c>
      <c r="BO31" s="157" t="str">
        <f>IF(BT31&lt;&gt;"",IFERROR(VLOOKUP(C31,MOMO!$C$5:$J$67,7,FALSE),""),"")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1">
        <v>1121</v>
      </c>
      <c r="BR31" s="103" t="s">
        <v>201</v>
      </c>
      <c r="BT31" s="135">
        <f>IFERROR(VLOOKUP(C31,MOMO!$C$5:$G$673,4,FALSE),"")</f>
        <v>957000</v>
      </c>
      <c r="BU31" t="str">
        <f t="shared" si="7"/>
        <v>Tiền doanh thu ngày 02/09/2025 chi nhánh TÂY NINH</v>
      </c>
      <c r="CC31" s="201" t="str">
        <f t="shared" si="8"/>
        <v>sacomabank Công Ty stk: 0961315526</v>
      </c>
      <c r="CP31" s="104">
        <f t="shared" si="9"/>
        <v>45902</v>
      </c>
      <c r="CR31" s="177" t="s">
        <v>232</v>
      </c>
      <c r="CS31" s="242">
        <f>IF(CY31&lt;&gt;"",IFERROR(VLOOKUP(C31,GRAB!$C$5:$G$67,5,FALSE),""),"")</f>
        <v>45903</v>
      </c>
      <c r="CT31" s="157" t="str">
        <f>IFERROR(VLOOKUP(C31,GRAB!$C$5:$E$67,3,FALSE),"")</f>
        <v>Grab TT 71399759 2194195989940225 Ca Phe Muoi Chu Long Pham Van Dong Tay Ninh CKN 802233 - CONG TY TNHH GRAB - Ngan hang TMCP Cong Thuong Viet Nam</v>
      </c>
      <c r="CV31" s="182">
        <v>1121</v>
      </c>
      <c r="CW31" s="184" t="s">
        <v>377</v>
      </c>
      <c r="CY31">
        <f>IFERROR(VLOOKUP(C31,GRAB!$C$5:$E$67,2,FALSE),"")</f>
        <v>1026289</v>
      </c>
      <c r="CZ31" t="str">
        <f t="shared" si="10"/>
        <v>Tiền doanh thu ngày 02/09/2025 chi nhánh TÂY NINH</v>
      </c>
      <c r="DH31" s="185" t="str">
        <f t="shared" si="11"/>
        <v>sacomabank Công Ty stk: 0961315526</v>
      </c>
      <c r="DU31" s="104">
        <f t="shared" si="12"/>
        <v>45902</v>
      </c>
      <c r="DW31" s="177" t="s">
        <v>241</v>
      </c>
      <c r="DX31" s="104" t="str">
        <f>IF(ED31&lt;&gt;"",IFERROR(VLOOKUP(C31,BE!$C$5:$K$67,9,FALSE),""),"")</f>
        <v/>
      </c>
      <c r="DY31" t="str">
        <f>IF(ED31&lt;&gt;"",IFERROR(VLOOKUP(C31,BE!$C$5:$J$67,8,FALSE),""),"")</f>
        <v/>
      </c>
      <c r="EA31">
        <v>1121</v>
      </c>
      <c r="EB31" s="177" t="s">
        <v>202</v>
      </c>
      <c r="ED31" t="str">
        <f>IFERROR(VLOOKUP(C31,BE!C31:I93,4,FALSE),"")</f>
        <v/>
      </c>
      <c r="EE31" s="185" t="str">
        <f t="shared" si="13"/>
        <v/>
      </c>
      <c r="EM31" s="185" t="str">
        <f t="shared" si="14"/>
        <v/>
      </c>
      <c r="EZ31" s="104" t="str">
        <f t="shared" si="15"/>
        <v/>
      </c>
      <c r="FB31" s="177" t="s">
        <v>233</v>
      </c>
      <c r="FC31" s="104">
        <f>IF(FI31&lt;&gt;"",IFERROR(VLOOKUP(C31,'ZALO-PAY'!$C$5:$G$67,4,FALSE),""),"")</f>
        <v>45903</v>
      </c>
      <c r="FD31" s="196" t="str">
        <f>IF(FI31&lt;&gt;"",IFERROR(VLOOKUP(C31,'ZALO-PAY'!$C$5:$G$67,5,FALSE),""),"")</f>
        <v>CT CP GIAI PHAP THANH TOAN VIET NAM VNPAY TT CA PHE MUOI CHU LONG DV QR Offline ngay 29.08.02.09.25</v>
      </c>
      <c r="FF31">
        <v>1121</v>
      </c>
      <c r="FG31" s="177" t="s">
        <v>235</v>
      </c>
      <c r="FI31">
        <f>IFERROR(VLOOKUP(C31,'ZALO-PAY'!$C$5:$E$67,2,FALSE),"")</f>
        <v>78000</v>
      </c>
      <c r="FJ31" s="185" t="str">
        <f t="shared" si="16"/>
        <v>Tiền doanh thu ngày 02/09/2025 chi nhánh TÂY NINH</v>
      </c>
      <c r="FR31" s="185" t="str">
        <f t="shared" si="17"/>
        <v>sacomabank Công Ty stk: 0961315526</v>
      </c>
      <c r="GE31" s="104">
        <f t="shared" si="18"/>
        <v>45902</v>
      </c>
      <c r="GG31" s="177" t="s">
        <v>378</v>
      </c>
      <c r="GK31">
        <v>1121</v>
      </c>
      <c r="GL31" s="177" t="s">
        <v>236</v>
      </c>
      <c r="GN31" t="str">
        <f>IFERROR(VLOOKUP(C31,XANHSM!$C$5:$E$67,2,FALSE),"")</f>
        <v/>
      </c>
      <c r="GO31" s="185" t="str">
        <f t="shared" si="19"/>
        <v/>
      </c>
      <c r="GW31" t="str">
        <f t="shared" si="20"/>
        <v/>
      </c>
      <c r="HJ31" s="104" t="str">
        <f t="shared" si="21"/>
        <v/>
      </c>
      <c r="HL31" s="177" t="s">
        <v>379</v>
      </c>
      <c r="HP31">
        <v>1121</v>
      </c>
      <c r="HQ31" s="177" t="s">
        <v>237</v>
      </c>
      <c r="HS31" t="str">
        <f>IFERROR(VLOOKUP(C31,'TIỀN MẶT'!$C$5:$H$67,4,FALSE),"")</f>
        <v/>
      </c>
      <c r="HT31" s="185" t="str">
        <f t="shared" si="22"/>
        <v/>
      </c>
      <c r="IB31" t="str">
        <f t="shared" si="23"/>
        <v/>
      </c>
      <c r="IO31" s="104" t="str">
        <f t="shared" si="24"/>
        <v/>
      </c>
      <c r="IQ31" s="177" t="s">
        <v>380</v>
      </c>
      <c r="IU31">
        <v>1121</v>
      </c>
      <c r="IV31" s="177" t="s">
        <v>238</v>
      </c>
      <c r="IX31" t="str">
        <f>IFERROR(VLOOKUP(C31,'TIỀN MẶT'!$C$5:$H$67,5,FALSE),"")</f>
        <v/>
      </c>
      <c r="IY31" s="185" t="str">
        <f t="shared" si="25"/>
        <v/>
      </c>
      <c r="JG31" t="str">
        <f t="shared" si="26"/>
        <v/>
      </c>
      <c r="JT31" t="str">
        <f t="shared" si="27"/>
        <v/>
      </c>
      <c r="JV31" s="177" t="s">
        <v>381</v>
      </c>
      <c r="JW31" s="244" t="str">
        <f>IF(KC31&lt;&gt;"",IFERROR(VLOOKUP(C31,'VN-PAY'!$C$5:$G$67,4,FALSE),""),"")</f>
        <v/>
      </c>
      <c r="JX31" s="245" t="str">
        <f>IF(KC31&lt;&gt;"",IFERROR(VLOOKUP(C31,'VN-PAY'!$C$5:$G$67,5,FALSE),""),"")</f>
        <v/>
      </c>
      <c r="JZ31">
        <v>1121</v>
      </c>
      <c r="KA31" s="177" t="s">
        <v>239</v>
      </c>
      <c r="KC31" t="str">
        <f>IFERROR(VLOOKUP(C31,'VN-PAY'!$C$5:$E$66,2,FALSE),"")</f>
        <v/>
      </c>
      <c r="KD31" s="185" t="str">
        <f t="shared" si="28"/>
        <v/>
      </c>
      <c r="KL31" s="185" t="str">
        <f t="shared" si="29"/>
        <v/>
      </c>
      <c r="KY31" s="104" t="str">
        <f t="shared" si="30"/>
        <v/>
      </c>
      <c r="LA31" s="177" t="s">
        <v>382</v>
      </c>
      <c r="LB31" s="104">
        <f>IF(LH31&lt;&gt;"",IFERROR(VLOOKUP(C31,SHOPEE!$C$5:$G$67,4,FALSE),""),"")</f>
        <v>45903</v>
      </c>
      <c r="LC31" t="str">
        <f>IF(LH31&lt;&gt;"",IFERROR(VLOOKUP(C31,SHOPEE!$C$5:$G$67,5,FALSE),""),"")</f>
        <v>SHOPEEPAY CHUYEN TIEN 1963016148365582336 ShopeeFood thanh toan tu dong 02 09 2025 10673813 CKN 059725 - MBBANK IBFT - Ngan hang TMCP Quan Doi</v>
      </c>
      <c r="LE31">
        <v>1121</v>
      </c>
      <c r="LF31" s="177" t="s">
        <v>240</v>
      </c>
      <c r="LH31">
        <f>IFERROR(VLOOKUP(C31,SHOPEE!$C$5:$E$67,2,FALSE),"")</f>
        <v>0</v>
      </c>
      <c r="LI31" s="185" t="str">
        <f t="shared" si="31"/>
        <v>Tiền doanh thu ngày 02/09/2025 chi nhánh TÂY NINH</v>
      </c>
      <c r="LQ31" s="185" t="str">
        <f t="shared" si="32"/>
        <v>sacomabank Công Ty stk: 0961315526</v>
      </c>
      <c r="MD31" s="104">
        <f t="shared" si="33"/>
        <v>45902</v>
      </c>
      <c r="MF31" s="177" t="s">
        <v>383</v>
      </c>
    </row>
    <row r="32" spans="1:344" ht="15.75" customHeight="1">
      <c r="A32" s="84">
        <f t="shared" si="0"/>
        <v>15</v>
      </c>
      <c r="B32" s="33" t="s">
        <v>517</v>
      </c>
      <c r="C32" s="91" t="s">
        <v>127</v>
      </c>
      <c r="D32" s="205">
        <f>IF(J32&lt;&gt;"",IFERROR(VLOOKUP(C32,'TIỀN MẶT'!$C$5:$J$67,7,FALSE),""),"")</f>
        <v>45903</v>
      </c>
      <c r="E32" s="234" t="str">
        <f>IF(J32&lt;&gt;"",IF(VLOOKUP(C32,'TIỀN MẶT'!$C$5:$J$67,8,FALSE)=0,"",VLOOKUP(C32,'TIỀN MẶT'!$C$5:$J$67,8,FALSE)),"")</f>
        <v>NOP TM 2/9</v>
      </c>
      <c r="F32" s="100"/>
      <c r="G32" s="71">
        <v>1121</v>
      </c>
      <c r="H32" s="177" t="s">
        <v>367</v>
      </c>
      <c r="I32" s="61"/>
      <c r="J32" s="63">
        <f>IFERROR(IF(VLOOKUP(C32,'TIỀN MẶT'!$C$5:$H$67,3,FALSE)&amp;""="","",VLOOKUP(C32,'TIỀN MẶT'!$C$5:$H$67,3,FALSE)),"")</f>
        <v>15445000</v>
      </c>
      <c r="K32" s="60" t="str">
        <f t="shared" si="1"/>
        <v>Tiền doanh thu ngày 02/09/2025 chi nhánh 101 THÍCH QUẢNG ĐỨC</v>
      </c>
      <c r="L32" s="86"/>
      <c r="M32" s="87"/>
      <c r="N32" s="88"/>
      <c r="O32" s="89"/>
      <c r="P32" s="89"/>
      <c r="Q32" s="90"/>
      <c r="R32" s="90"/>
      <c r="S32" s="180" t="str">
        <f t="shared" si="2"/>
        <v>Sacombank Duong Thi Nhung stk: 0777691044</v>
      </c>
      <c r="T32" s="76"/>
      <c r="U32" s="74"/>
      <c r="V32" s="74"/>
      <c r="W32" s="74"/>
      <c r="X32" s="352" t="s">
        <v>775</v>
      </c>
      <c r="Y32" s="2"/>
      <c r="Z32" s="2"/>
      <c r="AA32" s="32"/>
      <c r="AB32" s="97"/>
      <c r="AC32" s="97"/>
      <c r="AD32" s="97"/>
      <c r="AE32" s="97"/>
      <c r="AF32" s="96">
        <f t="shared" si="3"/>
        <v>45902</v>
      </c>
      <c r="AG32" s="71"/>
      <c r="AH32" s="177" t="s">
        <v>372</v>
      </c>
      <c r="AI32" s="59"/>
      <c r="AJ32" s="71"/>
      <c r="AK32" s="71"/>
      <c r="AL32" s="71">
        <v>1121</v>
      </c>
      <c r="AM32" s="177">
        <v>113102</v>
      </c>
      <c r="AN32" s="71"/>
      <c r="AO32" s="71"/>
      <c r="AP32" s="98" t="str">
        <f t="shared" si="4"/>
        <v/>
      </c>
      <c r="AQ32" s="31"/>
      <c r="AR32" s="31"/>
      <c r="AS32" s="31"/>
      <c r="AT32" s="31"/>
      <c r="AU32" s="31"/>
      <c r="AV32" s="31"/>
      <c r="AW32" s="31"/>
      <c r="AX32" s="71" t="str">
        <f t="shared" si="5"/>
        <v/>
      </c>
      <c r="AY32" s="7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96" t="str">
        <f t="shared" si="6"/>
        <v/>
      </c>
      <c r="BL32" s="31"/>
      <c r="BM32" s="177" t="s">
        <v>376</v>
      </c>
      <c r="BN32" s="194">
        <f>IF(BT32&lt;&gt;"",IFERROR(VLOOKUP(C32,MOMO!$C$5:$J$67,8,FALSE),""),"")</f>
        <v>45903</v>
      </c>
      <c r="BO32" s="157" t="str">
        <f>IF(BT32&lt;&gt;"",IFERROR(VLOOKUP(C32,MOMO!$C$5:$J$67,7,FALSE),""),"")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2">
        <v>1121</v>
      </c>
      <c r="BR32" s="103" t="s">
        <v>201</v>
      </c>
      <c r="BT32" s="135">
        <f>IFERROR(VLOOKUP(C32,MOMO!$C$5:$G$673,4,FALSE),"")</f>
        <v>2257000</v>
      </c>
      <c r="BU32" t="str">
        <f t="shared" si="7"/>
        <v>Tiền doanh thu ngày 02/09/2025 chi nhánh 101 THÍCH QUẢNG ĐỨC</v>
      </c>
      <c r="CC32" s="201" t="str">
        <f t="shared" si="8"/>
        <v>sacomabank Công Ty stk: 0961315526</v>
      </c>
      <c r="CP32" s="104">
        <f t="shared" si="9"/>
        <v>45902</v>
      </c>
      <c r="CR32" s="177" t="s">
        <v>232</v>
      </c>
      <c r="CS32" s="242">
        <f>IF(CY32&lt;&gt;"",IFERROR(VLOOKUP(C32,GRAB!$C$5:$G$67,5,FALSE),""),"")</f>
        <v>45903</v>
      </c>
      <c r="CT32" s="157" t="str">
        <f>IFERROR(VLOOKUP(C32,GRAB!$C$5:$E$67,3,FALSE),"")</f>
        <v>Grab TT 71398321 2188237116483585 Ca Phe Muoi Chu Long 101 Thich Quang Duc CKN 801154 - CONG TY TNHH GRAB - Ngan hang TMCP Cong Thuong Viet Nam</v>
      </c>
      <c r="CV32" s="182">
        <v>1121</v>
      </c>
      <c r="CW32" s="184" t="s">
        <v>377</v>
      </c>
      <c r="CY32">
        <f>IFERROR(VLOOKUP(C32,GRAB!$C$5:$E$67,2,FALSE),"")</f>
        <v>2878685</v>
      </c>
      <c r="CZ32" t="str">
        <f t="shared" si="10"/>
        <v>Tiền doanh thu ngày 02/09/2025 chi nhánh 101 THÍCH QUẢNG ĐỨC</v>
      </c>
      <c r="DH32" s="185" t="str">
        <f t="shared" si="11"/>
        <v>sacomabank Công Ty stk: 0961315526</v>
      </c>
      <c r="DU32" s="104">
        <f t="shared" si="12"/>
        <v>45902</v>
      </c>
      <c r="DW32" s="177" t="s">
        <v>241</v>
      </c>
      <c r="DX32" s="104" t="str">
        <f>IF(ED32&lt;&gt;"",IFERROR(VLOOKUP(C32,BE!$C$5:$K$67,9,FALSE),""),"")</f>
        <v/>
      </c>
      <c r="DY32" t="str">
        <f>IF(ED32&lt;&gt;"",IFERROR(VLOOKUP(C32,BE!$C$5:$J$67,8,FALSE),""),"")</f>
        <v/>
      </c>
      <c r="EA32">
        <v>1121</v>
      </c>
      <c r="EB32" s="177" t="s">
        <v>202</v>
      </c>
      <c r="ED32" t="str">
        <f>IFERROR(VLOOKUP(C32,BE!C32:I94,4,FALSE),"")</f>
        <v/>
      </c>
      <c r="EE32" s="185" t="str">
        <f t="shared" si="13"/>
        <v/>
      </c>
      <c r="EM32" s="185" t="str">
        <f t="shared" si="14"/>
        <v/>
      </c>
      <c r="EZ32" s="104" t="str">
        <f t="shared" si="15"/>
        <v/>
      </c>
      <c r="FB32" s="177" t="s">
        <v>233</v>
      </c>
      <c r="FC32" s="104" t="str">
        <f>IF(FI32&lt;&gt;"",IFERROR(VLOOKUP(C32,'ZALO-PAY'!$C$5:$G$67,4,FALSE),""),"")</f>
        <v/>
      </c>
      <c r="FD32" s="196" t="str">
        <f>IF(FI32&lt;&gt;"",IFERROR(VLOOKUP(C32,'ZALO-PAY'!$C$5:$G$67,5,FALSE),""),"")</f>
        <v/>
      </c>
      <c r="FF32">
        <v>1121</v>
      </c>
      <c r="FG32" s="177" t="s">
        <v>235</v>
      </c>
      <c r="FI32" t="str">
        <f>IFERROR(VLOOKUP(C32,'ZALO-PAY'!$C$5:$E$67,2,FALSE),"")</f>
        <v/>
      </c>
      <c r="FJ32" s="185" t="str">
        <f t="shared" si="16"/>
        <v/>
      </c>
      <c r="FR32" s="185" t="str">
        <f t="shared" si="17"/>
        <v/>
      </c>
      <c r="GE32" s="104" t="str">
        <f t="shared" si="18"/>
        <v/>
      </c>
      <c r="GG32" s="177" t="s">
        <v>378</v>
      </c>
      <c r="GK32">
        <v>1121</v>
      </c>
      <c r="GL32" s="177" t="s">
        <v>236</v>
      </c>
      <c r="GN32" t="str">
        <f>IFERROR(VLOOKUP(C32,XANHSM!$C$5:$E$67,2,FALSE),"")</f>
        <v/>
      </c>
      <c r="GO32" s="185" t="str">
        <f t="shared" si="19"/>
        <v/>
      </c>
      <c r="GW32" t="str">
        <f t="shared" si="20"/>
        <v/>
      </c>
      <c r="HJ32" s="104" t="str">
        <f t="shared" si="21"/>
        <v/>
      </c>
      <c r="HL32" s="177" t="s">
        <v>379</v>
      </c>
      <c r="HP32">
        <v>1121</v>
      </c>
      <c r="HQ32" s="177" t="s">
        <v>237</v>
      </c>
      <c r="HS32" t="str">
        <f>IFERROR(VLOOKUP(C32,'TIỀN MẶT'!$C$5:$H$67,4,FALSE),"")</f>
        <v/>
      </c>
      <c r="HT32" s="185" t="str">
        <f t="shared" si="22"/>
        <v/>
      </c>
      <c r="IB32" t="str">
        <f t="shared" si="23"/>
        <v/>
      </c>
      <c r="IO32" s="104" t="str">
        <f t="shared" si="24"/>
        <v/>
      </c>
      <c r="IQ32" s="177" t="s">
        <v>380</v>
      </c>
      <c r="IU32">
        <v>1121</v>
      </c>
      <c r="IV32" s="177" t="s">
        <v>238</v>
      </c>
      <c r="IX32" t="str">
        <f>IFERROR(VLOOKUP(C32,'TIỀN MẶT'!$C$5:$H$67,5,FALSE),"")</f>
        <v/>
      </c>
      <c r="IY32" s="185" t="str">
        <f t="shared" si="25"/>
        <v/>
      </c>
      <c r="JG32" t="str">
        <f t="shared" si="26"/>
        <v/>
      </c>
      <c r="JT32" t="str">
        <f t="shared" si="27"/>
        <v/>
      </c>
      <c r="JV32" s="177" t="s">
        <v>381</v>
      </c>
      <c r="JW32" s="244" t="str">
        <f>IF(KC32&lt;&gt;"",IFERROR(VLOOKUP(C32,'VN-PAY'!$C$5:$G$67,4,FALSE),""),"")</f>
        <v/>
      </c>
      <c r="JX32" s="245" t="str">
        <f>IF(KC32&lt;&gt;"",IFERROR(VLOOKUP(C32,'VN-PAY'!$C$5:$G$67,5,FALSE),""),"")</f>
        <v/>
      </c>
      <c r="JZ32">
        <v>1121</v>
      </c>
      <c r="KA32" s="177" t="s">
        <v>239</v>
      </c>
      <c r="KC32" t="str">
        <f>IFERROR(VLOOKUP(C32,'VN-PAY'!$C$5:$E$66,2,FALSE),"")</f>
        <v/>
      </c>
      <c r="KD32" s="185" t="str">
        <f t="shared" si="28"/>
        <v/>
      </c>
      <c r="KL32" s="185" t="str">
        <f t="shared" si="29"/>
        <v/>
      </c>
      <c r="KY32" s="104" t="str">
        <f t="shared" si="30"/>
        <v/>
      </c>
      <c r="LA32" s="177" t="s">
        <v>382</v>
      </c>
      <c r="LB32" s="104">
        <f>IF(LH32&lt;&gt;"",IFERROR(VLOOKUP(C32,SHOPEE!$C$5:$G$67,4,FALSE),""),"")</f>
        <v>45903</v>
      </c>
      <c r="LC32" t="str">
        <f>IF(LH32&lt;&gt;"",IFERROR(VLOOKUP(C32,SHOPEE!$C$5:$G$67,5,FALSE),""),"")</f>
        <v>SHOPEEPAY CHUYEN TIEN 1963016148365582336 ShopeeFood thanh toan tu dong 02 09 2025 10673813 CKN 059725 - MBBANK IBFT - Ngan hang TMCP Quan Doi</v>
      </c>
      <c r="LE32">
        <v>1121</v>
      </c>
      <c r="LF32" s="177" t="s">
        <v>240</v>
      </c>
      <c r="LH32">
        <f>IFERROR(VLOOKUP(C32,SHOPEE!$C$5:$E$67,2,FALSE),"")</f>
        <v>651135</v>
      </c>
      <c r="LI32" s="185" t="str">
        <f t="shared" si="31"/>
        <v>Tiền doanh thu ngày 02/09/2025 chi nhánh 101 THÍCH QUẢNG ĐỨC</v>
      </c>
      <c r="LQ32" s="185" t="str">
        <f t="shared" si="32"/>
        <v>sacomabank Công Ty stk: 0961315526</v>
      </c>
      <c r="MD32" s="104">
        <f t="shared" si="33"/>
        <v>45902</v>
      </c>
      <c r="MF32" s="177" t="s">
        <v>383</v>
      </c>
    </row>
    <row r="33" spans="1:344" ht="15.75" customHeight="1">
      <c r="A33" s="84">
        <v>15</v>
      </c>
      <c r="B33" s="33" t="s">
        <v>42</v>
      </c>
      <c r="C33" s="91" t="s">
        <v>128</v>
      </c>
      <c r="D33" s="205">
        <f>IF(J33&lt;&gt;"",IFERROR(VLOOKUP(C33,'TIỀN MẶT'!$C$5:$J$67,7,FALSE),""),"")</f>
        <v>45903</v>
      </c>
      <c r="E33" s="234" t="str">
        <f>IF(J33&lt;&gt;"",IF(VLOOKUP(C33,'TIỀN MẶT'!$C$5:$J$67,8,FALSE)=0,"",VLOOKUP(C33,'TIỀN MẶT'!$C$5:$J$67,8,FALSE)),"")</f>
        <v>NOP TM NGAY 2/9</v>
      </c>
      <c r="F33" s="100"/>
      <c r="G33" s="71">
        <v>1121</v>
      </c>
      <c r="H33" s="177" t="s">
        <v>367</v>
      </c>
      <c r="I33" s="61"/>
      <c r="J33" s="63">
        <f>IFERROR(IF(VLOOKUP(C33,'TIỀN MẶT'!$C$5:$H$67,3,FALSE)&amp;""="","",VLOOKUP(C33,'TIỀN MẶT'!$C$5:$H$67,3,FALSE)),"")</f>
        <v>11156000</v>
      </c>
      <c r="K33" s="60" t="str">
        <f t="shared" si="1"/>
        <v>Tiền doanh thu ngày 02/09/2025 chi nhánh 244 THÍCH QUẢNG ĐỨC</v>
      </c>
      <c r="L33" s="86"/>
      <c r="M33" s="87"/>
      <c r="N33" s="88"/>
      <c r="O33" s="89"/>
      <c r="P33" s="89"/>
      <c r="Q33" s="90"/>
      <c r="R33" s="90"/>
      <c r="S33" s="180" t="str">
        <f t="shared" si="2"/>
        <v>Sacombank Duong Thi Nhung stk: 0777691044</v>
      </c>
      <c r="T33" s="76"/>
      <c r="U33" s="74"/>
      <c r="V33" s="74"/>
      <c r="W33" s="74"/>
      <c r="X33" s="352" t="s">
        <v>776</v>
      </c>
      <c r="Y33" s="2"/>
      <c r="Z33" s="2"/>
      <c r="AA33" s="32"/>
      <c r="AB33" s="97"/>
      <c r="AC33" s="97"/>
      <c r="AD33" s="97"/>
      <c r="AE33" s="97"/>
      <c r="AF33" s="96">
        <f t="shared" si="3"/>
        <v>45902</v>
      </c>
      <c r="AG33" s="71"/>
      <c r="AH33" s="177" t="s">
        <v>372</v>
      </c>
      <c r="AI33" s="59"/>
      <c r="AJ33" s="71"/>
      <c r="AK33" s="71"/>
      <c r="AL33" s="71">
        <v>1121</v>
      </c>
      <c r="AM33" s="177">
        <v>113102</v>
      </c>
      <c r="AN33" s="71"/>
      <c r="AO33" s="71"/>
      <c r="AP33" s="98" t="str">
        <f t="shared" si="4"/>
        <v/>
      </c>
      <c r="AQ33" s="31"/>
      <c r="AR33" s="31"/>
      <c r="AS33" s="31"/>
      <c r="AT33" s="31"/>
      <c r="AU33" s="31"/>
      <c r="AV33" s="31"/>
      <c r="AW33" s="31"/>
      <c r="AX33" s="71" t="str">
        <f t="shared" si="5"/>
        <v/>
      </c>
      <c r="AY33" s="7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96" t="str">
        <f t="shared" si="6"/>
        <v/>
      </c>
      <c r="BL33" s="31"/>
      <c r="BM33" s="177" t="s">
        <v>376</v>
      </c>
      <c r="BN33" s="194">
        <f>IF(BT33&lt;&gt;"",IFERROR(VLOOKUP(C33,MOMO!$C$5:$J$67,8,FALSE),""),"")</f>
        <v>45903</v>
      </c>
      <c r="BO33" s="157" t="str">
        <f>IF(BT33&lt;&gt;"",IFERROR(VLOOKUP(C33,MOMO!$C$5:$J$67,7,FALSE),""),"")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3">
        <v>1121</v>
      </c>
      <c r="BR33" s="103" t="s">
        <v>201</v>
      </c>
      <c r="BT33" s="135">
        <f>IFERROR(VLOOKUP(C33,MOMO!$C$5:$G$673,4,FALSE),"")</f>
        <v>1588000</v>
      </c>
      <c r="BU33" t="str">
        <f t="shared" si="7"/>
        <v>Tiền doanh thu ngày 02/09/2025 chi nhánh 244 THÍCH QUẢNG ĐỨC</v>
      </c>
      <c r="CC33" s="201" t="str">
        <f t="shared" si="8"/>
        <v>sacomabank Công Ty stk: 0961315526</v>
      </c>
      <c r="CP33" s="104">
        <f t="shared" si="9"/>
        <v>45902</v>
      </c>
      <c r="CR33" s="177" t="s">
        <v>232</v>
      </c>
      <c r="CS33" s="242">
        <f>IF(CY33&lt;&gt;"",IFERROR(VLOOKUP(C33,GRAB!$C$5:$G$67,5,FALSE),""),"")</f>
        <v>45903</v>
      </c>
      <c r="CT33" s="157" t="str">
        <f>IFERROR(VLOOKUP(C33,GRAB!$C$5:$E$67,3,FALSE),"")</f>
        <v>Grab TT 71398619 2188237116440577 Ca Phe Muoi Chu Long Binh Duong CKN 801287 - CONG TY TNHH GRAB - Ngan hang TMCP Cong Thuong Viet Nam</v>
      </c>
      <c r="CV33" s="182">
        <v>1121</v>
      </c>
      <c r="CW33" s="184" t="s">
        <v>377</v>
      </c>
      <c r="CY33">
        <f>IFERROR(VLOOKUP(C33,GRAB!$C$5:$E$67,2,FALSE),"")</f>
        <v>938200</v>
      </c>
      <c r="CZ33" t="str">
        <f t="shared" si="10"/>
        <v>Tiền doanh thu ngày 02/09/2025 chi nhánh 244 THÍCH QUẢNG ĐỨC</v>
      </c>
      <c r="DH33" s="185" t="str">
        <f t="shared" si="11"/>
        <v>sacomabank Công Ty stk: 0961315526</v>
      </c>
      <c r="DU33" s="104">
        <f t="shared" si="12"/>
        <v>45902</v>
      </c>
      <c r="DW33" s="177" t="s">
        <v>241</v>
      </c>
      <c r="DX33" s="104" t="str">
        <f>IF(ED33&lt;&gt;"",IFERROR(VLOOKUP(C33,BE!$C$5:$K$67,9,FALSE),""),"")</f>
        <v/>
      </c>
      <c r="DY33" t="str">
        <f>IF(ED33&lt;&gt;"",IFERROR(VLOOKUP(C33,BE!$C$5:$J$67,8,FALSE),""),"")</f>
        <v/>
      </c>
      <c r="EA33">
        <v>1121</v>
      </c>
      <c r="EB33" s="177" t="s">
        <v>202</v>
      </c>
      <c r="ED33" t="str">
        <f>IFERROR(VLOOKUP(C33,BE!C33:I95,4,FALSE),"")</f>
        <v/>
      </c>
      <c r="EE33" s="185" t="str">
        <f t="shared" si="13"/>
        <v/>
      </c>
      <c r="EM33" s="185" t="str">
        <f t="shared" si="14"/>
        <v/>
      </c>
      <c r="EZ33" s="104" t="str">
        <f t="shared" si="15"/>
        <v/>
      </c>
      <c r="FB33" s="177" t="s">
        <v>233</v>
      </c>
      <c r="FC33" s="104" t="str">
        <f>IF(FI33&lt;&gt;"",IFERROR(VLOOKUP(C33,'ZALO-PAY'!$C$5:$G$67,4,FALSE),""),"")</f>
        <v/>
      </c>
      <c r="FD33" s="196" t="str">
        <f>IF(FI33&lt;&gt;"",IFERROR(VLOOKUP(C33,'ZALO-PAY'!$C$5:$G$67,5,FALSE),""),"")</f>
        <v/>
      </c>
      <c r="FF33">
        <v>1121</v>
      </c>
      <c r="FG33" s="177" t="s">
        <v>235</v>
      </c>
      <c r="FI33" t="str">
        <f>IFERROR(VLOOKUP(C33,'ZALO-PAY'!$C$5:$E$67,2,FALSE),"")</f>
        <v/>
      </c>
      <c r="FJ33" s="185" t="str">
        <f t="shared" si="16"/>
        <v/>
      </c>
      <c r="FR33" s="185" t="str">
        <f t="shared" si="17"/>
        <v/>
      </c>
      <c r="GE33" s="104" t="str">
        <f t="shared" si="18"/>
        <v/>
      </c>
      <c r="GG33" s="177" t="s">
        <v>378</v>
      </c>
      <c r="GK33">
        <v>1121</v>
      </c>
      <c r="GL33" s="177" t="s">
        <v>236</v>
      </c>
      <c r="GN33" t="str">
        <f>IFERROR(VLOOKUP(C33,XANHSM!$C$5:$E$67,2,FALSE),"")</f>
        <v/>
      </c>
      <c r="GO33" s="185" t="str">
        <f t="shared" si="19"/>
        <v/>
      </c>
      <c r="GW33" t="str">
        <f t="shared" si="20"/>
        <v/>
      </c>
      <c r="HJ33" s="104" t="str">
        <f t="shared" si="21"/>
        <v/>
      </c>
      <c r="HL33" s="177" t="s">
        <v>379</v>
      </c>
      <c r="HP33">
        <v>1121</v>
      </c>
      <c r="HQ33" s="177" t="s">
        <v>237</v>
      </c>
      <c r="HS33" t="str">
        <f>IFERROR(VLOOKUP(C33,'TIỀN MẶT'!$C$5:$H$67,4,FALSE),"")</f>
        <v/>
      </c>
      <c r="HT33" s="185" t="str">
        <f t="shared" si="22"/>
        <v/>
      </c>
      <c r="IB33" t="str">
        <f t="shared" si="23"/>
        <v/>
      </c>
      <c r="IO33" s="104" t="str">
        <f t="shared" si="24"/>
        <v/>
      </c>
      <c r="IQ33" s="177" t="s">
        <v>380</v>
      </c>
      <c r="IU33">
        <v>1121</v>
      </c>
      <c r="IV33" s="177" t="s">
        <v>238</v>
      </c>
      <c r="IX33" t="str">
        <f>IFERROR(VLOOKUP(C33,'TIỀN MẶT'!$C$5:$H$67,5,FALSE),"")</f>
        <v/>
      </c>
      <c r="IY33" s="185" t="str">
        <f t="shared" si="25"/>
        <v/>
      </c>
      <c r="JG33" t="str">
        <f t="shared" si="26"/>
        <v/>
      </c>
      <c r="JT33" t="str">
        <f t="shared" si="27"/>
        <v/>
      </c>
      <c r="JV33" s="177" t="s">
        <v>381</v>
      </c>
      <c r="JW33" s="244" t="str">
        <f>IF(KC33&lt;&gt;"",IFERROR(VLOOKUP(C33,'VN-PAY'!$C$5:$G$67,4,FALSE),""),"")</f>
        <v/>
      </c>
      <c r="JX33" s="245" t="str">
        <f>IF(KC33&lt;&gt;"",IFERROR(VLOOKUP(C33,'VN-PAY'!$C$5:$G$67,5,FALSE),""),"")</f>
        <v/>
      </c>
      <c r="JZ33">
        <v>1121</v>
      </c>
      <c r="KA33" s="177" t="s">
        <v>239</v>
      </c>
      <c r="KC33" t="str">
        <f>IFERROR(VLOOKUP(C33,'VN-PAY'!$C$5:$E$66,2,FALSE),"")</f>
        <v/>
      </c>
      <c r="KD33" s="185" t="str">
        <f t="shared" si="28"/>
        <v/>
      </c>
      <c r="KL33" s="185" t="str">
        <f t="shared" si="29"/>
        <v/>
      </c>
      <c r="KY33" s="104" t="str">
        <f t="shared" si="30"/>
        <v/>
      </c>
      <c r="LA33" s="177" t="s">
        <v>382</v>
      </c>
      <c r="LB33" s="104">
        <f>IF(LH33&lt;&gt;"",IFERROR(VLOOKUP(C33,SHOPEE!$C$5:$G$67,4,FALSE),""),"")</f>
        <v>45903</v>
      </c>
      <c r="LC33" t="str">
        <f>IF(LH33&lt;&gt;"",IFERROR(VLOOKUP(C33,SHOPEE!$C$5:$G$67,5,FALSE),""),"")</f>
        <v>SHOPEEPAY CHUYEN TIEN 1963016148365582336 ShopeeFood thanh toan tu dong 02 09 2025 10673813 CKN 059725 - MBBANK IBFT - Ngan hang TMCP Quan Doi</v>
      </c>
      <c r="LE33">
        <v>1121</v>
      </c>
      <c r="LF33" s="177" t="s">
        <v>240</v>
      </c>
      <c r="LH33">
        <f>IFERROR(VLOOKUP(C33,SHOPEE!$C$5:$E$67,2,FALSE),"")</f>
        <v>951184</v>
      </c>
      <c r="LI33" s="185" t="str">
        <f t="shared" si="31"/>
        <v>Tiền doanh thu ngày 02/09/2025 chi nhánh 244 THÍCH QUẢNG ĐỨC</v>
      </c>
      <c r="LQ33" s="185" t="str">
        <f t="shared" si="32"/>
        <v>sacomabank Công Ty stk: 0961315526</v>
      </c>
      <c r="MD33" s="104">
        <f t="shared" si="33"/>
        <v>45902</v>
      </c>
      <c r="MF33" s="177" t="s">
        <v>383</v>
      </c>
    </row>
    <row r="34" spans="1:344" ht="15.75" customHeight="1">
      <c r="A34" s="84">
        <f t="shared" si="0"/>
        <v>16</v>
      </c>
      <c r="B34" s="33" t="s">
        <v>43</v>
      </c>
      <c r="C34" s="91" t="s">
        <v>129</v>
      </c>
      <c r="D34" s="205">
        <f>IF(J34&lt;&gt;"",IFERROR(VLOOKUP(C34,'TIỀN MẶT'!$C$5:$J$67,7,FALSE),""),"")</f>
        <v>45904</v>
      </c>
      <c r="E34" s="234" t="str">
        <f>IF(J34&lt;&gt;"",IF(VLOOKUP(C34,'TIỀN MẶT'!$C$5:$J$67,8,FALSE)=0,"",VLOOKUP(C34,'TIỀN MẶT'!$C$5:$J$67,8,FALSE)),"")</f>
        <v>TM 02 09 CKN 960691 - MBBANK IBFT - Ngan hang TMCP Quan Doi</v>
      </c>
      <c r="F34" s="100"/>
      <c r="G34" s="71">
        <v>1121</v>
      </c>
      <c r="H34" s="177" t="s">
        <v>367</v>
      </c>
      <c r="I34" s="61"/>
      <c r="J34" s="63">
        <f>IFERROR(IF(VLOOKUP(C34,'TIỀN MẶT'!$C$5:$H$67,3,FALSE)&amp;""="","",VLOOKUP(C34,'TIỀN MẶT'!$C$5:$H$67,3,FALSE)),"")</f>
        <v>8458000</v>
      </c>
      <c r="K34" s="60" t="str">
        <f t="shared" si="1"/>
        <v>Tiền doanh thu ngày 02/09/2025 chi nhánh 1349 CMT8 BÌNH DƯƠNG</v>
      </c>
      <c r="L34" s="86"/>
      <c r="M34" s="87"/>
      <c r="N34" s="88"/>
      <c r="O34" s="89"/>
      <c r="P34" s="89"/>
      <c r="Q34" s="90"/>
      <c r="R34" s="90"/>
      <c r="S34" s="180" t="str">
        <f t="shared" si="2"/>
        <v>Sacombank Duong Thi Nhung stk: 0777691044</v>
      </c>
      <c r="T34" s="76"/>
      <c r="U34" s="74"/>
      <c r="V34" s="74"/>
      <c r="W34" s="74"/>
      <c r="X34" s="352" t="s">
        <v>777</v>
      </c>
      <c r="Y34" s="2"/>
      <c r="Z34" s="2"/>
      <c r="AA34" s="32"/>
      <c r="AB34" s="97"/>
      <c r="AC34" s="97"/>
      <c r="AD34" s="97"/>
      <c r="AE34" s="97"/>
      <c r="AF34" s="96">
        <f t="shared" si="3"/>
        <v>45902</v>
      </c>
      <c r="AG34" s="71"/>
      <c r="AH34" s="177" t="s">
        <v>372</v>
      </c>
      <c r="AI34" s="59"/>
      <c r="AJ34" s="71"/>
      <c r="AK34" s="71"/>
      <c r="AL34" s="71">
        <v>1121</v>
      </c>
      <c r="AM34" s="177">
        <v>113102</v>
      </c>
      <c r="AN34" s="71"/>
      <c r="AO34" s="71"/>
      <c r="AP34" s="98" t="str">
        <f t="shared" si="4"/>
        <v/>
      </c>
      <c r="AQ34" s="31"/>
      <c r="AR34" s="31"/>
      <c r="AS34" s="31"/>
      <c r="AT34" s="31"/>
      <c r="AU34" s="31"/>
      <c r="AV34" s="31"/>
      <c r="AW34" s="31"/>
      <c r="AX34" s="71" t="str">
        <f t="shared" si="5"/>
        <v/>
      </c>
      <c r="AY34" s="7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96" t="str">
        <f t="shared" si="6"/>
        <v/>
      </c>
      <c r="BL34" s="31"/>
      <c r="BM34" s="177" t="s">
        <v>376</v>
      </c>
      <c r="BN34" s="194">
        <f>IF(BT34&lt;&gt;"",IFERROR(VLOOKUP(C34,MOMO!$C$5:$J$67,8,FALSE),""),"")</f>
        <v>45903</v>
      </c>
      <c r="BO34" s="157" t="str">
        <f>IF(BT34&lt;&gt;"",IFERROR(VLOOKUP(C34,MOMO!$C$5:$J$67,7,FALSE),""),"")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4">
        <v>1121</v>
      </c>
      <c r="BR34" s="103" t="s">
        <v>201</v>
      </c>
      <c r="BT34" s="135">
        <f>IFERROR(VLOOKUP(C34,MOMO!$C$5:$G$673,4,FALSE),"")</f>
        <v>2184000</v>
      </c>
      <c r="BU34" t="str">
        <f t="shared" si="7"/>
        <v>Tiền doanh thu ngày 02/09/2025 chi nhánh 1349 CMT8 BÌNH DƯƠNG</v>
      </c>
      <c r="CC34" s="201" t="str">
        <f t="shared" si="8"/>
        <v>sacomabank Công Ty stk: 0961315526</v>
      </c>
      <c r="CP34" s="104">
        <f t="shared" si="9"/>
        <v>45902</v>
      </c>
      <c r="CR34" s="177" t="s">
        <v>232</v>
      </c>
      <c r="CS34" s="242">
        <f>IF(CY34&lt;&gt;"",IFERROR(VLOOKUP(C34,GRAB!$C$5:$G$67,5,FALSE),""),"")</f>
        <v>45903</v>
      </c>
      <c r="CT34" s="157" t="str">
        <f>IFERROR(VLOOKUP(C34,GRAB!$C$5:$E$67,3,FALSE),"")</f>
        <v>Grab TT 71399680 2200645688256513 Ca Phe Muoi Chu Long CMT8 CKN 802193 - CONG TY TNHH GRAB - Ngan hang TMCP Cong Thuong Viet Nam</v>
      </c>
      <c r="CV34" s="182">
        <v>1121</v>
      </c>
      <c r="CW34" s="184" t="s">
        <v>377</v>
      </c>
      <c r="CY34">
        <f>IFERROR(VLOOKUP(C34,GRAB!$C$5:$E$67,2,FALSE),"")</f>
        <v>1133920</v>
      </c>
      <c r="CZ34" t="str">
        <f t="shared" si="10"/>
        <v>Tiền doanh thu ngày 02/09/2025 chi nhánh 1349 CMT8 BÌNH DƯƠNG</v>
      </c>
      <c r="DH34" s="185" t="str">
        <f t="shared" si="11"/>
        <v>sacomabank Công Ty stk: 0961315526</v>
      </c>
      <c r="DU34" s="104">
        <f t="shared" si="12"/>
        <v>45902</v>
      </c>
      <c r="DW34" s="177" t="s">
        <v>241</v>
      </c>
      <c r="DX34" s="104" t="str">
        <f>IF(ED34&lt;&gt;"",IFERROR(VLOOKUP(C34,BE!$C$5:$K$67,9,FALSE),""),"")</f>
        <v/>
      </c>
      <c r="DY34" t="str">
        <f>IF(ED34&lt;&gt;"",IFERROR(VLOOKUP(C34,BE!$C$5:$J$67,8,FALSE),""),"")</f>
        <v/>
      </c>
      <c r="EA34">
        <v>1121</v>
      </c>
      <c r="EB34" s="177" t="s">
        <v>202</v>
      </c>
      <c r="ED34" t="str">
        <f>IFERROR(VLOOKUP(C34,BE!C34:I96,4,FALSE),"")</f>
        <v/>
      </c>
      <c r="EE34" s="185" t="str">
        <f t="shared" si="13"/>
        <v/>
      </c>
      <c r="EM34" s="185" t="str">
        <f t="shared" si="14"/>
        <v/>
      </c>
      <c r="EZ34" s="104" t="str">
        <f t="shared" si="15"/>
        <v/>
      </c>
      <c r="FB34" s="177" t="s">
        <v>233</v>
      </c>
      <c r="FC34" s="104" t="str">
        <f>IF(FI34&lt;&gt;"",IFERROR(VLOOKUP(C34,'ZALO-PAY'!$C$5:$G$67,4,FALSE),""),"")</f>
        <v/>
      </c>
      <c r="FD34" s="196" t="str">
        <f>IF(FI34&lt;&gt;"",IFERROR(VLOOKUP(C34,'ZALO-PAY'!$C$5:$G$67,5,FALSE),""),"")</f>
        <v/>
      </c>
      <c r="FF34">
        <v>1121</v>
      </c>
      <c r="FG34" s="177" t="s">
        <v>235</v>
      </c>
      <c r="FI34" t="str">
        <f>IFERROR(VLOOKUP(C34,'ZALO-PAY'!$C$5:$E$67,2,FALSE),"")</f>
        <v/>
      </c>
      <c r="FJ34" s="185" t="str">
        <f t="shared" si="16"/>
        <v/>
      </c>
      <c r="FR34" s="185" t="str">
        <f t="shared" si="17"/>
        <v/>
      </c>
      <c r="GE34" s="104" t="str">
        <f t="shared" si="18"/>
        <v/>
      </c>
      <c r="GG34" s="177" t="s">
        <v>378</v>
      </c>
      <c r="GK34">
        <v>1121</v>
      </c>
      <c r="GL34" s="177" t="s">
        <v>236</v>
      </c>
      <c r="GN34" t="str">
        <f>IFERROR(VLOOKUP(C34,XANHSM!$C$5:$E$67,2,FALSE),"")</f>
        <v/>
      </c>
      <c r="GO34" s="185" t="str">
        <f t="shared" si="19"/>
        <v/>
      </c>
      <c r="GW34" t="str">
        <f t="shared" si="20"/>
        <v/>
      </c>
      <c r="HJ34" s="104" t="str">
        <f t="shared" si="21"/>
        <v/>
      </c>
      <c r="HL34" s="177" t="s">
        <v>379</v>
      </c>
      <c r="HP34">
        <v>1121</v>
      </c>
      <c r="HQ34" s="177" t="s">
        <v>237</v>
      </c>
      <c r="HS34" t="str">
        <f>IFERROR(VLOOKUP(C34,'TIỀN MẶT'!$C$5:$H$67,4,FALSE),"")</f>
        <v/>
      </c>
      <c r="HT34" s="185" t="str">
        <f t="shared" si="22"/>
        <v/>
      </c>
      <c r="IB34" t="str">
        <f t="shared" si="23"/>
        <v/>
      </c>
      <c r="IO34" s="104" t="str">
        <f t="shared" si="24"/>
        <v/>
      </c>
      <c r="IQ34" s="177" t="s">
        <v>380</v>
      </c>
      <c r="IU34">
        <v>1121</v>
      </c>
      <c r="IV34" s="177" t="s">
        <v>238</v>
      </c>
      <c r="IX34" t="str">
        <f>IFERROR(VLOOKUP(C34,'TIỀN MẶT'!$C$5:$H$67,5,FALSE),"")</f>
        <v/>
      </c>
      <c r="IY34" s="185" t="str">
        <f t="shared" si="25"/>
        <v/>
      </c>
      <c r="JG34" t="str">
        <f t="shared" si="26"/>
        <v/>
      </c>
      <c r="JT34" t="str">
        <f t="shared" si="27"/>
        <v/>
      </c>
      <c r="JV34" s="177" t="s">
        <v>381</v>
      </c>
      <c r="JW34" s="244" t="str">
        <f>IF(KC34&lt;&gt;"",IFERROR(VLOOKUP(C34,'VN-PAY'!$C$5:$G$67,4,FALSE),""),"")</f>
        <v/>
      </c>
      <c r="JX34" s="245" t="str">
        <f>IF(KC34&lt;&gt;"",IFERROR(VLOOKUP(C34,'VN-PAY'!$C$5:$G$67,5,FALSE),""),"")</f>
        <v/>
      </c>
      <c r="JZ34">
        <v>1121</v>
      </c>
      <c r="KA34" s="177" t="s">
        <v>239</v>
      </c>
      <c r="KC34" t="str">
        <f>IFERROR(VLOOKUP(C34,'VN-PAY'!$C$5:$E$66,2,FALSE),"")</f>
        <v/>
      </c>
      <c r="KD34" s="185" t="str">
        <f t="shared" si="28"/>
        <v/>
      </c>
      <c r="KL34" s="185" t="str">
        <f t="shared" si="29"/>
        <v/>
      </c>
      <c r="KY34" s="104" t="str">
        <f t="shared" si="30"/>
        <v/>
      </c>
      <c r="LA34" s="177" t="s">
        <v>382</v>
      </c>
      <c r="LB34" s="104">
        <f>IF(LH34&lt;&gt;"",IFERROR(VLOOKUP(C34,SHOPEE!$C$5:$G$67,4,FALSE),""),"")</f>
        <v>45903</v>
      </c>
      <c r="LC34" t="str">
        <f>IF(LH34&lt;&gt;"",IFERROR(VLOOKUP(C34,SHOPEE!$C$5:$G$67,5,FALSE),""),"")</f>
        <v>SHOPEEPAY CHUYEN TIEN 1963016148365582336 ShopeeFood thanh toan tu dong 02 09 2025 10673813 CKN 059725 - MBBANK IBFT - Ngan hang TMCP Quan Doi</v>
      </c>
      <c r="LE34">
        <v>1121</v>
      </c>
      <c r="LF34" s="177" t="s">
        <v>240</v>
      </c>
      <c r="LH34">
        <f>IFERROR(VLOOKUP(C34,SHOPEE!$C$5:$E$67,2,FALSE),"")</f>
        <v>803915</v>
      </c>
      <c r="LI34" s="185" t="str">
        <f t="shared" si="31"/>
        <v>Tiền doanh thu ngày 02/09/2025 chi nhánh 1349 CMT8 BÌNH DƯƠNG</v>
      </c>
      <c r="LQ34" s="185" t="str">
        <f t="shared" si="32"/>
        <v>sacomabank Công Ty stk: 0961315526</v>
      </c>
      <c r="MD34" s="104">
        <f t="shared" si="33"/>
        <v>45902</v>
      </c>
      <c r="MF34" s="177" t="s">
        <v>383</v>
      </c>
    </row>
    <row r="35" spans="1:344" ht="15.75" customHeight="1">
      <c r="A35" s="84">
        <v>16</v>
      </c>
      <c r="B35" s="33" t="s">
        <v>518</v>
      </c>
      <c r="C35" s="91" t="s">
        <v>130</v>
      </c>
      <c r="D35" s="205">
        <f>IF(J35&lt;&gt;"",IFERROR(VLOOKUP(C35,'TIỀN MẶT'!$C$5:$J$67,7,FALSE),""),"")</f>
        <v>45903</v>
      </c>
      <c r="E35" s="234" t="str">
        <f>IF(J35&lt;&gt;"",IF(VLOOKUP(C35,'TIỀN MẶT'!$C$5:$J$67,8,FALSE)=0,"",VLOOKUP(C35,'TIỀN MẶT'!$C$5:$J$67,8,FALSE)),"")</f>
        <v>NOP TM 2/9</v>
      </c>
      <c r="F35" s="100"/>
      <c r="G35" s="71">
        <v>1121</v>
      </c>
      <c r="H35" s="177" t="s">
        <v>367</v>
      </c>
      <c r="I35" s="61"/>
      <c r="J35" s="63">
        <f>IFERROR(IF(VLOOKUP(C35,'TIỀN MẶT'!$C$5:$H$67,3,FALSE)&amp;""="","",VLOOKUP(C35,'TIỀN MẶT'!$C$5:$H$67,3,FALSE)),"")</f>
        <v>6941000</v>
      </c>
      <c r="K35" s="60" t="str">
        <f t="shared" si="1"/>
        <v>Tiền doanh thu ngày 02/09/2025 chi nhánh NGUYỄN AN NINH</v>
      </c>
      <c r="L35" s="86"/>
      <c r="M35" s="87"/>
      <c r="N35" s="88"/>
      <c r="O35" s="89"/>
      <c r="P35" s="89"/>
      <c r="Q35" s="90"/>
      <c r="R35" s="90"/>
      <c r="S35" s="180" t="str">
        <f t="shared" si="2"/>
        <v>Sacombank Duong Thi Nhung stk: 0777691044</v>
      </c>
      <c r="T35" s="76"/>
      <c r="U35" s="74"/>
      <c r="V35" s="74"/>
      <c r="W35" s="74"/>
      <c r="X35" s="353"/>
      <c r="Y35" s="2"/>
      <c r="Z35" s="2"/>
      <c r="AA35" s="32"/>
      <c r="AB35" s="97"/>
      <c r="AC35" s="97"/>
      <c r="AD35" s="97"/>
      <c r="AE35" s="97"/>
      <c r="AF35" s="96">
        <f t="shared" si="3"/>
        <v>45902</v>
      </c>
      <c r="AG35" s="71"/>
      <c r="AH35" s="177" t="s">
        <v>372</v>
      </c>
      <c r="AI35" s="59"/>
      <c r="AJ35" s="71"/>
      <c r="AK35" s="71"/>
      <c r="AL35" s="71">
        <v>1121</v>
      </c>
      <c r="AM35" s="177">
        <v>113102</v>
      </c>
      <c r="AN35" s="71"/>
      <c r="AO35" s="71"/>
      <c r="AP35" s="98" t="str">
        <f t="shared" si="4"/>
        <v/>
      </c>
      <c r="AQ35" s="31"/>
      <c r="AR35" s="31"/>
      <c r="AS35" s="31"/>
      <c r="AT35" s="31"/>
      <c r="AU35" s="31"/>
      <c r="AV35" s="31"/>
      <c r="AW35" s="31"/>
      <c r="AX35" s="71" t="str">
        <f t="shared" si="5"/>
        <v/>
      </c>
      <c r="AY35" s="7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96" t="str">
        <f t="shared" si="6"/>
        <v/>
      </c>
      <c r="BL35" s="31"/>
      <c r="BM35" s="177" t="s">
        <v>376</v>
      </c>
      <c r="BN35" s="194">
        <f>IF(BT35&lt;&gt;"",IFERROR(VLOOKUP(C35,MOMO!$C$5:$J$67,8,FALSE),""),"")</f>
        <v>45903</v>
      </c>
      <c r="BO35" s="157" t="str">
        <f>IF(BT35&lt;&gt;"",IFERROR(VLOOKUP(C35,MOMO!$C$5:$J$67,7,FALSE),""),"")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5">
        <v>1121</v>
      </c>
      <c r="BR35" s="103" t="s">
        <v>201</v>
      </c>
      <c r="BT35" s="135">
        <f>IFERROR(VLOOKUP(C35,MOMO!$C$5:$G$673,4,FALSE),"")</f>
        <v>696000</v>
      </c>
      <c r="BU35" t="str">
        <f t="shared" si="7"/>
        <v>Tiền doanh thu ngày 02/09/2025 chi nhánh NGUYỄN AN NINH</v>
      </c>
      <c r="CC35" s="201" t="str">
        <f t="shared" si="8"/>
        <v>sacomabank Công Ty stk: 0961315526</v>
      </c>
      <c r="CP35" s="104">
        <f t="shared" si="9"/>
        <v>45902</v>
      </c>
      <c r="CR35" s="177" t="s">
        <v>232</v>
      </c>
      <c r="CS35" s="242">
        <f>IF(CY35&lt;&gt;"",IFERROR(VLOOKUP(C35,GRAB!$C$5:$G$67,5,FALSE),""),"")</f>
        <v>45903</v>
      </c>
      <c r="CT35" s="157" t="str">
        <f>IFERROR(VLOOKUP(C35,GRAB!$C$5:$E$67,3,FALSE),"")</f>
        <v>Grab TT 71393697 2099024312444929 Ca Phe Muoi Chu Long Nguyen An Ninh CKN 795758 - CONG TY TNHH GRAB - Ngan hang TMCP Cong Thuong Viet Nam</v>
      </c>
      <c r="CV35" s="182">
        <v>1121</v>
      </c>
      <c r="CW35" s="184" t="s">
        <v>377</v>
      </c>
      <c r="CY35">
        <f>IFERROR(VLOOKUP(C35,GRAB!$C$5:$E$67,2,FALSE),"")</f>
        <v>1464331</v>
      </c>
      <c r="CZ35" t="str">
        <f t="shared" si="10"/>
        <v>Tiền doanh thu ngày 02/09/2025 chi nhánh NGUYỄN AN NINH</v>
      </c>
      <c r="DH35" s="185" t="str">
        <f t="shared" si="11"/>
        <v>sacomabank Công Ty stk: 0961315526</v>
      </c>
      <c r="DU35" s="104">
        <f t="shared" si="12"/>
        <v>45902</v>
      </c>
      <c r="DW35" s="177" t="s">
        <v>241</v>
      </c>
      <c r="DX35" s="104" t="str">
        <f>IF(ED35&lt;&gt;"",IFERROR(VLOOKUP(C35,BE!$C$5:$K$67,9,FALSE),""),"")</f>
        <v/>
      </c>
      <c r="DY35" t="str">
        <f>IF(ED35&lt;&gt;"",IFERROR(VLOOKUP(C35,BE!$C$5:$J$67,8,FALSE),""),"")</f>
        <v/>
      </c>
      <c r="EA35">
        <v>1121</v>
      </c>
      <c r="EB35" s="177" t="s">
        <v>202</v>
      </c>
      <c r="ED35" t="str">
        <f>IFERROR(VLOOKUP(C35,BE!C35:I97,4,FALSE),"")</f>
        <v/>
      </c>
      <c r="EE35" s="185" t="str">
        <f t="shared" si="13"/>
        <v/>
      </c>
      <c r="EM35" s="185" t="str">
        <f t="shared" si="14"/>
        <v/>
      </c>
      <c r="EZ35" s="104" t="str">
        <f t="shared" si="15"/>
        <v/>
      </c>
      <c r="FB35" s="177" t="s">
        <v>233</v>
      </c>
      <c r="FC35" s="104" t="str">
        <f>IF(FI35&lt;&gt;"",IFERROR(VLOOKUP(C35,'ZALO-PAY'!$C$5:$G$67,4,FALSE),""),"")</f>
        <v/>
      </c>
      <c r="FD35" s="196" t="str">
        <f>IF(FI35&lt;&gt;"",IFERROR(VLOOKUP(C35,'ZALO-PAY'!$C$5:$G$67,5,FALSE),""),"")</f>
        <v/>
      </c>
      <c r="FF35">
        <v>1121</v>
      </c>
      <c r="FG35" s="177" t="s">
        <v>235</v>
      </c>
      <c r="FI35" t="str">
        <f>IFERROR(VLOOKUP(C35,'ZALO-PAY'!$C$5:$E$67,2,FALSE),"")</f>
        <v/>
      </c>
      <c r="FJ35" s="185" t="str">
        <f t="shared" si="16"/>
        <v/>
      </c>
      <c r="FR35" s="185" t="str">
        <f t="shared" si="17"/>
        <v/>
      </c>
      <c r="GE35" s="104" t="str">
        <f t="shared" si="18"/>
        <v/>
      </c>
      <c r="GG35" s="177" t="s">
        <v>378</v>
      </c>
      <c r="GK35">
        <v>1121</v>
      </c>
      <c r="GL35" s="177" t="s">
        <v>236</v>
      </c>
      <c r="GN35" t="str">
        <f>IFERROR(VLOOKUP(C35,XANHSM!$C$5:$E$67,2,FALSE),"")</f>
        <v/>
      </c>
      <c r="GO35" s="185" t="str">
        <f t="shared" si="19"/>
        <v/>
      </c>
      <c r="GW35" t="str">
        <f t="shared" si="20"/>
        <v/>
      </c>
      <c r="HJ35" s="104" t="str">
        <f t="shared" si="21"/>
        <v/>
      </c>
      <c r="HL35" s="177" t="s">
        <v>379</v>
      </c>
      <c r="HP35">
        <v>1121</v>
      </c>
      <c r="HQ35" s="177" t="s">
        <v>237</v>
      </c>
      <c r="HS35" t="str">
        <f>IFERROR(VLOOKUP(C35,'TIỀN MẶT'!$C$5:$H$67,4,FALSE),"")</f>
        <v/>
      </c>
      <c r="HT35" s="185" t="str">
        <f t="shared" si="22"/>
        <v/>
      </c>
      <c r="IB35" t="str">
        <f t="shared" si="23"/>
        <v/>
      </c>
      <c r="IO35" s="104" t="str">
        <f t="shared" si="24"/>
        <v/>
      </c>
      <c r="IQ35" s="177" t="s">
        <v>380</v>
      </c>
      <c r="IU35">
        <v>1121</v>
      </c>
      <c r="IV35" s="177" t="s">
        <v>238</v>
      </c>
      <c r="IX35" t="str">
        <f>IFERROR(VLOOKUP(C35,'TIỀN MẶT'!$C$5:$H$67,5,FALSE),"")</f>
        <v/>
      </c>
      <c r="IY35" s="185" t="str">
        <f t="shared" si="25"/>
        <v/>
      </c>
      <c r="JG35" t="str">
        <f t="shared" si="26"/>
        <v/>
      </c>
      <c r="JT35" t="str">
        <f t="shared" si="27"/>
        <v/>
      </c>
      <c r="JV35" s="177" t="s">
        <v>381</v>
      </c>
      <c r="JW35" s="244" t="str">
        <f>IF(KC35&lt;&gt;"",IFERROR(VLOOKUP(C35,'VN-PAY'!$C$5:$G$67,4,FALSE),""),"")</f>
        <v/>
      </c>
      <c r="JX35" s="245" t="str">
        <f>IF(KC35&lt;&gt;"",IFERROR(VLOOKUP(C35,'VN-PAY'!$C$5:$G$67,5,FALSE),""),"")</f>
        <v/>
      </c>
      <c r="JZ35">
        <v>1121</v>
      </c>
      <c r="KA35" s="177" t="s">
        <v>239</v>
      </c>
      <c r="KC35" t="str">
        <f>IFERROR(VLOOKUP(C35,'VN-PAY'!$C$5:$E$66,2,FALSE),"")</f>
        <v/>
      </c>
      <c r="KD35" s="185" t="str">
        <f t="shared" si="28"/>
        <v/>
      </c>
      <c r="KL35" s="185" t="str">
        <f t="shared" si="29"/>
        <v/>
      </c>
      <c r="KY35" s="104" t="str">
        <f t="shared" si="30"/>
        <v/>
      </c>
      <c r="LA35" s="177" t="s">
        <v>382</v>
      </c>
      <c r="LB35" s="104" t="str">
        <f>IF(LH35&lt;&gt;"",IFERROR(VLOOKUP(C35,SHOPEE!$C$5:$G$67,4,FALSE),""),"")</f>
        <v/>
      </c>
      <c r="LC35" t="str">
        <f>IF(LH35&lt;&gt;"",IFERROR(VLOOKUP(C35,SHOPEE!$C$5:$G$67,5,FALSE),""),"")</f>
        <v/>
      </c>
      <c r="LE35">
        <v>1121</v>
      </c>
      <c r="LF35" s="177" t="s">
        <v>240</v>
      </c>
      <c r="LH35" t="str">
        <f>IFERROR(VLOOKUP(C35,SHOPEE!$C$5:$E$67,2,FALSE),"")</f>
        <v/>
      </c>
      <c r="LI35" s="185" t="str">
        <f t="shared" si="31"/>
        <v>Tiền doanh thu ngày  chi nhánh NGUYỄN AN NINH</v>
      </c>
      <c r="LQ35" s="185" t="str">
        <f t="shared" si="32"/>
        <v/>
      </c>
      <c r="MD35" s="104" t="str">
        <f t="shared" si="33"/>
        <v/>
      </c>
      <c r="MF35" s="177" t="s">
        <v>383</v>
      </c>
    </row>
    <row r="36" spans="1:344" ht="15.75" customHeight="1">
      <c r="A36" s="84">
        <f t="shared" si="0"/>
        <v>17</v>
      </c>
      <c r="B36" s="33" t="s">
        <v>519</v>
      </c>
      <c r="C36" s="91" t="s">
        <v>131</v>
      </c>
      <c r="D36" s="205">
        <f>IF(J36&lt;&gt;"",IFERROR(VLOOKUP(C36,'TIỀN MẶT'!$C$5:$J$67,7,FALSE),""),"")</f>
        <v>45903</v>
      </c>
      <c r="E36" s="234" t="str">
        <f>IF(J36&lt;&gt;"",IF(VLOOKUP(C36,'TIỀN MẶT'!$C$5:$J$67,8,FALSE)=0,"",VLOOKUP(C36,'TIỀN MẶT'!$C$5:$J$67,8,FALSE)),"")</f>
        <v>NOP TM 2/9</v>
      </c>
      <c r="F36" s="100"/>
      <c r="G36" s="71">
        <v>1121</v>
      </c>
      <c r="H36" s="177" t="s">
        <v>367</v>
      </c>
      <c r="I36" s="61"/>
      <c r="J36" s="63">
        <f>IFERROR(IF(VLOOKUP(C36,'TIỀN MẶT'!$C$5:$H$67,3,FALSE)&amp;""="","",VLOOKUP(C36,'TIỀN MẶT'!$C$5:$H$67,3,FALSE)),"")</f>
        <v>11434000</v>
      </c>
      <c r="K36" s="60" t="str">
        <f t="shared" si="1"/>
        <v>Tiền doanh thu ngày 02/09/2025 chi nhánh TRẦN HƯNG ĐẠO</v>
      </c>
      <c r="L36" s="86"/>
      <c r="M36" s="87"/>
      <c r="N36" s="88"/>
      <c r="O36" s="89"/>
      <c r="P36" s="89"/>
      <c r="Q36" s="90"/>
      <c r="R36" s="90"/>
      <c r="S36" s="180" t="str">
        <f t="shared" si="2"/>
        <v>Sacombank Duong Thi Nhung stk: 0777691044</v>
      </c>
      <c r="T36" s="76"/>
      <c r="U36" s="74"/>
      <c r="V36" s="74"/>
      <c r="W36" s="74"/>
      <c r="X36" s="353"/>
      <c r="Y36" s="2"/>
      <c r="Z36" s="2"/>
      <c r="AA36" s="32"/>
      <c r="AB36" s="97"/>
      <c r="AC36" s="97"/>
      <c r="AD36" s="97"/>
      <c r="AE36" s="97"/>
      <c r="AF36" s="96">
        <f t="shared" si="3"/>
        <v>45902</v>
      </c>
      <c r="AG36" s="71"/>
      <c r="AH36" s="177" t="s">
        <v>372</v>
      </c>
      <c r="AI36" s="59"/>
      <c r="AJ36" s="71"/>
      <c r="AK36" s="71"/>
      <c r="AL36" s="71">
        <v>1121</v>
      </c>
      <c r="AM36" s="177">
        <v>113102</v>
      </c>
      <c r="AN36" s="71"/>
      <c r="AO36" s="71"/>
      <c r="AP36" s="98" t="str">
        <f t="shared" si="4"/>
        <v/>
      </c>
      <c r="AQ36" s="31"/>
      <c r="AR36" s="31"/>
      <c r="AS36" s="31"/>
      <c r="AT36" s="31"/>
      <c r="AU36" s="31"/>
      <c r="AV36" s="31"/>
      <c r="AW36" s="31"/>
      <c r="AX36" s="71" t="str">
        <f t="shared" si="5"/>
        <v/>
      </c>
      <c r="AY36" s="7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96" t="str">
        <f t="shared" si="6"/>
        <v/>
      </c>
      <c r="BL36" s="31"/>
      <c r="BM36" s="177" t="s">
        <v>376</v>
      </c>
      <c r="BN36" s="194">
        <f>IF(BT36&lt;&gt;"",IFERROR(VLOOKUP(C36,MOMO!$C$5:$J$67,8,FALSE),""),"")</f>
        <v>45903</v>
      </c>
      <c r="BO36" s="157" t="str">
        <f>IF(BT36&lt;&gt;"",IFERROR(VLOOKUP(C36,MOMO!$C$5:$J$67,7,FALSE),""),"")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6">
        <v>1121</v>
      </c>
      <c r="BR36" s="103" t="s">
        <v>201</v>
      </c>
      <c r="BT36" s="135">
        <f>IFERROR(VLOOKUP(C36,MOMO!$C$5:$G$673,4,FALSE),"")</f>
        <v>2455000</v>
      </c>
      <c r="BU36" t="str">
        <f t="shared" si="7"/>
        <v>Tiền doanh thu ngày 02/09/2025 chi nhánh TRẦN HƯNG ĐẠO</v>
      </c>
      <c r="CC36" s="201" t="str">
        <f t="shared" si="8"/>
        <v>sacomabank Công Ty stk: 0961315526</v>
      </c>
      <c r="CP36" s="104">
        <f t="shared" si="9"/>
        <v>45902</v>
      </c>
      <c r="CR36" s="177" t="s">
        <v>232</v>
      </c>
      <c r="CS36" s="242">
        <f>IF(CY36&lt;&gt;"",IFERROR(VLOOKUP(C36,GRAB!$C$5:$G$67,5,FALSE),""),"")</f>
        <v>45903</v>
      </c>
      <c r="CT36" s="157" t="str">
        <f>IFERROR(VLOOKUP(C36,GRAB!$C$5:$E$67,3,FALSE),"")</f>
        <v>Grab TT 71393693 2099024379518977 Ca Phe Muoi Chu Long Tran Hung Dao CKN 795757 - CONG TY TNHH GRAB - Ngan hang TMCP Cong Thuong Viet Nam</v>
      </c>
      <c r="CV36" s="182">
        <v>1121</v>
      </c>
      <c r="CW36" s="184" t="s">
        <v>377</v>
      </c>
      <c r="CY36">
        <f>IFERROR(VLOOKUP(C36,GRAB!$C$5:$E$67,2,FALSE),"")</f>
        <v>2912803</v>
      </c>
      <c r="CZ36" t="str">
        <f t="shared" si="10"/>
        <v>Tiền doanh thu ngày 02/09/2025 chi nhánh TRẦN HƯNG ĐẠO</v>
      </c>
      <c r="DH36" s="185" t="str">
        <f t="shared" si="11"/>
        <v>sacomabank Công Ty stk: 0961315526</v>
      </c>
      <c r="DU36" s="104">
        <f t="shared" si="12"/>
        <v>45902</v>
      </c>
      <c r="DW36" s="177" t="s">
        <v>241</v>
      </c>
      <c r="DX36" s="104" t="str">
        <f>IF(ED36&lt;&gt;"",IFERROR(VLOOKUP(C36,BE!$C$5:$K$67,9,FALSE),""),"")</f>
        <v/>
      </c>
      <c r="DY36" t="str">
        <f>IF(ED36&lt;&gt;"",IFERROR(VLOOKUP(C36,BE!$C$5:$J$67,8,FALSE),""),"")</f>
        <v/>
      </c>
      <c r="EA36">
        <v>1121</v>
      </c>
      <c r="EB36" s="177" t="s">
        <v>202</v>
      </c>
      <c r="ED36" t="str">
        <f>IFERROR(VLOOKUP(C36,BE!C36:I98,4,FALSE),"")</f>
        <v/>
      </c>
      <c r="EE36" s="185" t="str">
        <f t="shared" si="13"/>
        <v/>
      </c>
      <c r="EM36" s="185" t="str">
        <f t="shared" si="14"/>
        <v/>
      </c>
      <c r="EZ36" s="104" t="str">
        <f t="shared" si="15"/>
        <v/>
      </c>
      <c r="FB36" s="177" t="s">
        <v>233</v>
      </c>
      <c r="FC36" s="104" t="str">
        <f>IF(FI36&lt;&gt;"",IFERROR(VLOOKUP(C36,'ZALO-PAY'!$C$5:$G$67,4,FALSE),""),"")</f>
        <v/>
      </c>
      <c r="FD36" s="196" t="str">
        <f>IF(FI36&lt;&gt;"",IFERROR(VLOOKUP(C36,'ZALO-PAY'!$C$5:$G$67,5,FALSE),""),"")</f>
        <v/>
      </c>
      <c r="FF36">
        <v>1121</v>
      </c>
      <c r="FG36" s="177" t="s">
        <v>235</v>
      </c>
      <c r="FI36" t="str">
        <f>IFERROR(VLOOKUP(C36,'ZALO-PAY'!$C$5:$E$67,2,FALSE),"")</f>
        <v/>
      </c>
      <c r="FJ36" s="185" t="str">
        <f t="shared" si="16"/>
        <v/>
      </c>
      <c r="FR36" s="185" t="str">
        <f t="shared" si="17"/>
        <v/>
      </c>
      <c r="GE36" s="104" t="str">
        <f t="shared" si="18"/>
        <v/>
      </c>
      <c r="GG36" s="177" t="s">
        <v>378</v>
      </c>
      <c r="GK36">
        <v>1121</v>
      </c>
      <c r="GL36" s="177" t="s">
        <v>236</v>
      </c>
      <c r="GN36" t="str">
        <f>IFERROR(VLOOKUP(C36,XANHSM!$C$5:$E$67,2,FALSE),"")</f>
        <v/>
      </c>
      <c r="GO36" s="185" t="str">
        <f t="shared" si="19"/>
        <v/>
      </c>
      <c r="GW36" t="str">
        <f t="shared" si="20"/>
        <v/>
      </c>
      <c r="HJ36" s="104" t="str">
        <f t="shared" si="21"/>
        <v/>
      </c>
      <c r="HL36" s="177" t="s">
        <v>379</v>
      </c>
      <c r="HP36">
        <v>1121</v>
      </c>
      <c r="HQ36" s="177" t="s">
        <v>237</v>
      </c>
      <c r="HS36" t="str">
        <f>IFERROR(VLOOKUP(C36,'TIỀN MẶT'!$C$5:$H$67,4,FALSE),"")</f>
        <v/>
      </c>
      <c r="HT36" s="185" t="str">
        <f t="shared" si="22"/>
        <v/>
      </c>
      <c r="IB36" t="str">
        <f t="shared" si="23"/>
        <v/>
      </c>
      <c r="IO36" s="104" t="str">
        <f t="shared" si="24"/>
        <v/>
      </c>
      <c r="IQ36" s="177" t="s">
        <v>380</v>
      </c>
      <c r="IU36">
        <v>1121</v>
      </c>
      <c r="IV36" s="177" t="s">
        <v>238</v>
      </c>
      <c r="IX36" t="str">
        <f>IFERROR(VLOOKUP(C36,'TIỀN MẶT'!$C$5:$H$67,5,FALSE),"")</f>
        <v/>
      </c>
      <c r="IY36" s="185" t="str">
        <f t="shared" si="25"/>
        <v/>
      </c>
      <c r="JG36" t="str">
        <f t="shared" si="26"/>
        <v/>
      </c>
      <c r="JT36" t="str">
        <f t="shared" si="27"/>
        <v/>
      </c>
      <c r="JV36" s="177" t="s">
        <v>381</v>
      </c>
      <c r="JW36" s="244" t="str">
        <f>IF(KC36&lt;&gt;"",IFERROR(VLOOKUP(C36,'VN-PAY'!$C$5:$G$67,4,FALSE),""),"")</f>
        <v/>
      </c>
      <c r="JX36" s="245" t="str">
        <f>IF(KC36&lt;&gt;"",IFERROR(VLOOKUP(C36,'VN-PAY'!$C$5:$G$67,5,FALSE),""),"")</f>
        <v/>
      </c>
      <c r="JZ36">
        <v>1121</v>
      </c>
      <c r="KA36" s="177" t="s">
        <v>239</v>
      </c>
      <c r="KC36" t="str">
        <f>IFERROR(VLOOKUP(C36,'VN-PAY'!$C$5:$E$66,2,FALSE),"")</f>
        <v/>
      </c>
      <c r="KD36" s="185" t="str">
        <f t="shared" si="28"/>
        <v/>
      </c>
      <c r="KL36" s="185" t="str">
        <f t="shared" si="29"/>
        <v/>
      </c>
      <c r="KY36" s="104" t="str">
        <f t="shared" si="30"/>
        <v/>
      </c>
      <c r="LA36" s="177" t="s">
        <v>382</v>
      </c>
      <c r="LB36" s="104">
        <f>IF(LH36&lt;&gt;"",IFERROR(VLOOKUP(C36,SHOPEE!$C$5:$G$67,4,FALSE),""),"")</f>
        <v>45903</v>
      </c>
      <c r="LC36" t="str">
        <f>IF(LH36&lt;&gt;"",IFERROR(VLOOKUP(C36,SHOPEE!$C$5:$G$67,5,FALSE),""),"")</f>
        <v>SHOPEEPAY CHUYEN TIEN 1963016148365582336 ShopeeFood thanh toan tu dong 02 09 2025 10673813 CKN 059725 - MBBANK IBFT - Ngan hang TMCP Quan Doi</v>
      </c>
      <c r="LE36">
        <v>1121</v>
      </c>
      <c r="LF36" s="177" t="s">
        <v>240</v>
      </c>
      <c r="LH36">
        <f>IFERROR(VLOOKUP(C36,SHOPEE!$C$5:$E$67,2,FALSE),"")</f>
        <v>151308</v>
      </c>
      <c r="LI36" s="185" t="str">
        <f t="shared" si="31"/>
        <v>Tiền doanh thu ngày 02/09/2025 chi nhánh TRẦN HƯNG ĐẠO</v>
      </c>
      <c r="LQ36" s="185" t="str">
        <f t="shared" si="32"/>
        <v>sacomabank Công Ty stk: 0961315526</v>
      </c>
      <c r="MD36" s="104">
        <f t="shared" si="33"/>
        <v>45902</v>
      </c>
      <c r="MF36" s="177" t="s">
        <v>383</v>
      </c>
    </row>
    <row r="37" spans="1:344" ht="15.75" customHeight="1">
      <c r="A37" s="84">
        <v>17</v>
      </c>
      <c r="B37" s="33" t="s">
        <v>368</v>
      </c>
      <c r="C37" s="91" t="s">
        <v>132</v>
      </c>
      <c r="D37" s="205">
        <f>IF(J37&lt;&gt;"",IFERROR(VLOOKUP(C37,'TIỀN MẶT'!$C$5:$J$67,7,FALSE),""),"")</f>
        <v>0</v>
      </c>
      <c r="E37" s="234" t="str">
        <f>IF(J37&lt;&gt;"",IF(VLOOKUP(C37,'TIỀN MẶT'!$C$5:$J$67,8,FALSE)=0,"",VLOOKUP(C37,'TIỀN MẶT'!$C$5:$J$67,8,FALSE)),"")</f>
        <v/>
      </c>
      <c r="F37" s="100"/>
      <c r="G37" s="71">
        <v>1121</v>
      </c>
      <c r="H37" s="177" t="s">
        <v>367</v>
      </c>
      <c r="I37" s="61"/>
      <c r="J37" s="63">
        <f>IFERROR(IF(VLOOKUP(C37,'TIỀN MẶT'!$C$5:$H$67,3,FALSE)&amp;""="","",VLOOKUP(C37,'TIỀN MẶT'!$C$5:$H$67,3,FALSE)),"")</f>
        <v>6919000</v>
      </c>
      <c r="K37" s="60" t="str">
        <f t="shared" si="1"/>
        <v>Tiền doanh thu ngày 02/09/2025 chi nhánh THUẬN AN</v>
      </c>
      <c r="L37" s="86"/>
      <c r="M37" s="87"/>
      <c r="N37" s="88"/>
      <c r="O37" s="89"/>
      <c r="P37" s="89"/>
      <c r="Q37" s="90"/>
      <c r="R37" s="90"/>
      <c r="S37" s="180" t="str">
        <f t="shared" si="2"/>
        <v>Sacombank Duong Thi Nhung stk: 0777691044</v>
      </c>
      <c r="T37" s="76"/>
      <c r="U37" s="74"/>
      <c r="V37" s="74"/>
      <c r="W37" s="74"/>
      <c r="X37" s="353"/>
      <c r="Y37" s="2"/>
      <c r="Z37" s="2"/>
      <c r="AA37" s="32"/>
      <c r="AB37" s="97"/>
      <c r="AC37" s="97"/>
      <c r="AD37" s="97"/>
      <c r="AE37" s="97"/>
      <c r="AF37" s="96">
        <f t="shared" si="3"/>
        <v>45902</v>
      </c>
      <c r="AG37" s="71"/>
      <c r="AH37" s="177" t="s">
        <v>372</v>
      </c>
      <c r="AI37" s="59"/>
      <c r="AJ37" s="71"/>
      <c r="AK37" s="71"/>
      <c r="AL37" s="71">
        <v>1121</v>
      </c>
      <c r="AM37" s="177">
        <v>113102</v>
      </c>
      <c r="AN37" s="71"/>
      <c r="AO37" s="71"/>
      <c r="AP37" s="98" t="str">
        <f t="shared" si="4"/>
        <v/>
      </c>
      <c r="AQ37" s="31"/>
      <c r="AR37" s="31"/>
      <c r="AS37" s="31"/>
      <c r="AT37" s="31"/>
      <c r="AU37" s="31"/>
      <c r="AV37" s="31"/>
      <c r="AW37" s="31"/>
      <c r="AX37" s="71" t="str">
        <f t="shared" si="5"/>
        <v/>
      </c>
      <c r="AY37" s="7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96" t="str">
        <f t="shared" si="6"/>
        <v/>
      </c>
      <c r="BL37" s="31"/>
      <c r="BM37" s="177" t="s">
        <v>376</v>
      </c>
      <c r="BN37" s="194" t="str">
        <f>IF(BT37&lt;&gt;"",IFERROR(VLOOKUP(C37,MOMO!$C$5:$J$67,8,FALSE),""),"")</f>
        <v/>
      </c>
      <c r="BO37" s="157" t="str">
        <f>IF(BT37&lt;&gt;"",IFERROR(VLOOKUP(C37,MOMO!$C$5:$J$67,7,FALSE),""),"")</f>
        <v/>
      </c>
      <c r="BQ37">
        <v>1121</v>
      </c>
      <c r="BR37" s="103" t="s">
        <v>201</v>
      </c>
      <c r="BT37" s="135" t="str">
        <f>IFERROR(VLOOKUP(C37,MOMO!$C$5:$G$673,4,FALSE),"")</f>
        <v/>
      </c>
      <c r="BU37" t="str">
        <f t="shared" si="7"/>
        <v/>
      </c>
      <c r="CC37" s="201" t="str">
        <f t="shared" si="8"/>
        <v/>
      </c>
      <c r="CP37" s="104" t="str">
        <f t="shared" si="9"/>
        <v/>
      </c>
      <c r="CR37" s="177" t="s">
        <v>232</v>
      </c>
      <c r="CS37" s="242">
        <f>IF(CY37&lt;&gt;"",IFERROR(VLOOKUP(C37,GRAB!$C$5:$G$67,5,FALSE),""),"")</f>
        <v>45903</v>
      </c>
      <c r="CT37" s="157" t="str">
        <f>IFERROR(VLOOKUP(C37,GRAB!$C$5:$E$67,3,FALSE),"")</f>
        <v>Grab TT 71397415 2174484220129281 Ca Phe Muoi Chu Long Thuan An CKN 799739 - CONG TY TNHH GRAB - Ngan hang TMCP Cong Thuong Viet Nam</v>
      </c>
      <c r="CV37" s="182">
        <v>1121</v>
      </c>
      <c r="CW37" s="184" t="s">
        <v>377</v>
      </c>
      <c r="CY37">
        <f>IFERROR(VLOOKUP(C37,GRAB!$C$5:$E$67,2,FALSE),"")</f>
        <v>2651047</v>
      </c>
      <c r="CZ37" t="str">
        <f t="shared" si="10"/>
        <v>Tiền doanh thu ngày 02/09/2025 chi nhánh THUẬN AN</v>
      </c>
      <c r="DH37" s="185" t="str">
        <f t="shared" si="11"/>
        <v>sacomabank Công Ty stk: 0961315526</v>
      </c>
      <c r="DU37" s="104">
        <f t="shared" si="12"/>
        <v>45902</v>
      </c>
      <c r="DW37" s="177" t="s">
        <v>241</v>
      </c>
      <c r="DX37" s="104" t="str">
        <f>IF(ED37&lt;&gt;"",IFERROR(VLOOKUP(C37,BE!$C$5:$K$67,9,FALSE),""),"")</f>
        <v/>
      </c>
      <c r="DY37" t="str">
        <f>IF(ED37&lt;&gt;"",IFERROR(VLOOKUP(C37,BE!$C$5:$J$67,8,FALSE),""),"")</f>
        <v/>
      </c>
      <c r="EA37">
        <v>1121</v>
      </c>
      <c r="EB37" s="177" t="s">
        <v>202</v>
      </c>
      <c r="ED37" t="str">
        <f>IFERROR(VLOOKUP(C37,BE!C37:I99,4,FALSE),"")</f>
        <v/>
      </c>
      <c r="EE37" s="185" t="str">
        <f t="shared" si="13"/>
        <v/>
      </c>
      <c r="EM37" s="185" t="str">
        <f t="shared" si="14"/>
        <v/>
      </c>
      <c r="EZ37" s="104" t="str">
        <f t="shared" si="15"/>
        <v/>
      </c>
      <c r="FB37" s="177" t="s">
        <v>233</v>
      </c>
      <c r="FC37" s="104">
        <f>IF(FI37&lt;&gt;"",IFERROR(VLOOKUP(C37,'ZALO-PAY'!$C$5:$G$67,4,FALSE),""),"")</f>
        <v>45903</v>
      </c>
      <c r="FD37" s="196" t="str">
        <f>IF(FI37&lt;&gt;"",IFERROR(VLOOKUP(C37,'ZALO-PAY'!$C$5:$G$67,5,FALSE),""),"")</f>
        <v>CT CP GIAI PHAP THANH TOAN VIET NAM VNPAY TT CA PHE MUOI CHU LONG DV QR Offline ngay 29.08.02.09.25</v>
      </c>
      <c r="FF37">
        <v>1121</v>
      </c>
      <c r="FG37" s="177" t="s">
        <v>235</v>
      </c>
      <c r="FI37">
        <f>IFERROR(VLOOKUP(C37,'ZALO-PAY'!$C$5:$E$67,2,FALSE),"")</f>
        <v>1536000</v>
      </c>
      <c r="FJ37" s="185" t="str">
        <f t="shared" si="16"/>
        <v>Tiền doanh thu ngày 02/09/2025 chi nhánh THUẬN AN</v>
      </c>
      <c r="FR37" s="185" t="str">
        <f t="shared" si="17"/>
        <v>sacomabank Công Ty stk: 0961315526</v>
      </c>
      <c r="GE37" s="104">
        <f t="shared" si="18"/>
        <v>45902</v>
      </c>
      <c r="GG37" s="177" t="s">
        <v>378</v>
      </c>
      <c r="GK37">
        <v>1121</v>
      </c>
      <c r="GL37" s="177" t="s">
        <v>236</v>
      </c>
      <c r="GN37" t="str">
        <f>IFERROR(VLOOKUP(C37,XANHSM!$C$5:$E$67,2,FALSE),"")</f>
        <v/>
      </c>
      <c r="GO37" s="185" t="str">
        <f t="shared" si="19"/>
        <v/>
      </c>
      <c r="GW37" t="str">
        <f t="shared" si="20"/>
        <v/>
      </c>
      <c r="HJ37" s="104" t="str">
        <f t="shared" si="21"/>
        <v/>
      </c>
      <c r="HL37" s="177" t="s">
        <v>379</v>
      </c>
      <c r="HP37">
        <v>1121</v>
      </c>
      <c r="HQ37" s="177" t="s">
        <v>237</v>
      </c>
      <c r="HS37" t="str">
        <f>IFERROR(VLOOKUP(C37,'TIỀN MẶT'!$C$5:$H$67,4,FALSE),"")</f>
        <v/>
      </c>
      <c r="HT37" s="185" t="str">
        <f t="shared" si="22"/>
        <v/>
      </c>
      <c r="IB37" t="str">
        <f t="shared" si="23"/>
        <v/>
      </c>
      <c r="IO37" s="104" t="str">
        <f t="shared" si="24"/>
        <v/>
      </c>
      <c r="IQ37" s="177" t="s">
        <v>380</v>
      </c>
      <c r="IU37">
        <v>1121</v>
      </c>
      <c r="IV37" s="177" t="s">
        <v>238</v>
      </c>
      <c r="IX37" t="str">
        <f>IFERROR(VLOOKUP(C37,'TIỀN MẶT'!$C$5:$H$67,5,FALSE),"")</f>
        <v/>
      </c>
      <c r="IY37" s="185" t="str">
        <f t="shared" si="25"/>
        <v/>
      </c>
      <c r="JG37" t="str">
        <f t="shared" si="26"/>
        <v/>
      </c>
      <c r="JT37" t="str">
        <f t="shared" si="27"/>
        <v/>
      </c>
      <c r="JV37" s="177" t="s">
        <v>381</v>
      </c>
      <c r="JW37" s="244" t="str">
        <f>IF(KC37&lt;&gt;"",IFERROR(VLOOKUP(C37,'VN-PAY'!$C$5:$G$67,4,FALSE),""),"")</f>
        <v/>
      </c>
      <c r="JX37" s="245" t="str">
        <f>IF(KC37&lt;&gt;"",IFERROR(VLOOKUP(C37,'VN-PAY'!$C$5:$G$67,5,FALSE),""),"")</f>
        <v/>
      </c>
      <c r="JZ37">
        <v>1121</v>
      </c>
      <c r="KA37" s="177" t="s">
        <v>239</v>
      </c>
      <c r="KC37" t="str">
        <f>IFERROR(VLOOKUP(C37,'VN-PAY'!$C$5:$E$66,2,FALSE),"")</f>
        <v/>
      </c>
      <c r="KD37" s="185" t="str">
        <f t="shared" si="28"/>
        <v/>
      </c>
      <c r="KL37" s="185" t="str">
        <f t="shared" si="29"/>
        <v/>
      </c>
      <c r="KY37" s="104" t="str">
        <f t="shared" si="30"/>
        <v/>
      </c>
      <c r="LA37" s="177" t="s">
        <v>382</v>
      </c>
      <c r="LB37" s="104">
        <f>IF(LH37&lt;&gt;"",IFERROR(VLOOKUP(C37,SHOPEE!$C$5:$G$67,4,FALSE),""),"")</f>
        <v>45903</v>
      </c>
      <c r="LC37" t="str">
        <f>IF(LH37&lt;&gt;"",IFERROR(VLOOKUP(C37,SHOPEE!$C$5:$G$67,5,FALSE),""),"")</f>
        <v>SHOPEEPAY CHUYEN TIEN 1963016148365582336 ShopeeFood thanh toan tu dong 02 09 2025 10673813 CKN 059725 - MBBANK IBFT - Ngan hang TMCP Quan Doi</v>
      </c>
      <c r="LE37">
        <v>1121</v>
      </c>
      <c r="LF37" s="177" t="s">
        <v>240</v>
      </c>
      <c r="LH37">
        <f>IFERROR(VLOOKUP(C37,SHOPEE!$C$5:$E$67,2,FALSE),"")</f>
        <v>158469</v>
      </c>
      <c r="LI37" s="185" t="str">
        <f t="shared" si="31"/>
        <v>Tiền doanh thu ngày 02/09/2025 chi nhánh THUẬN AN</v>
      </c>
      <c r="LQ37" s="185" t="str">
        <f t="shared" si="32"/>
        <v>sacomabank Công Ty stk: 0961315526</v>
      </c>
      <c r="MD37" s="104">
        <f t="shared" si="33"/>
        <v>45902</v>
      </c>
      <c r="MF37" s="177" t="s">
        <v>383</v>
      </c>
    </row>
    <row r="38" spans="1:344" ht="15.75" customHeight="1">
      <c r="A38" s="84">
        <f t="shared" si="0"/>
        <v>18</v>
      </c>
      <c r="B38" s="33" t="s">
        <v>520</v>
      </c>
      <c r="C38" s="91" t="s">
        <v>133</v>
      </c>
      <c r="D38" s="205">
        <f>IF(J38&lt;&gt;"",IFERROR(VLOOKUP(C38,'TIỀN MẶT'!$C$5:$J$67,7,FALSE),""),"")</f>
        <v>45903</v>
      </c>
      <c r="E38" s="234" t="str">
        <f>IF(J38&lt;&gt;"",IF(VLOOKUP(C38,'TIỀN MẶT'!$C$5:$J$67,8,FALSE)=0,"",VLOOKUP(C38,'TIỀN MẶT'!$C$5:$J$67,8,FALSE)),"")</f>
        <v>NGUYEN PHAN DAI PHUC NGUYEN PHAN DAI PHUC.075089026384.NOP TIEN MAT NGAY 2/9.8151472 ,8151472.NT.TK.NGOAIACB.11894965, DUONG THI NHUNG, 0777691041, SG Thuong Tin Hoi So Chinh, TP Ho Chi Minh.</v>
      </c>
      <c r="F38" s="100"/>
      <c r="G38" s="71">
        <v>1121</v>
      </c>
      <c r="H38" s="177" t="s">
        <v>367</v>
      </c>
      <c r="I38" s="61"/>
      <c r="J38" s="63">
        <f>IFERROR(IF(VLOOKUP(C38,'TIỀN MẶT'!$C$5:$H$67,3,FALSE)&amp;""="","",VLOOKUP(C38,'TIỀN MẶT'!$C$5:$H$67,3,FALSE)),"")</f>
        <v>19605000</v>
      </c>
      <c r="K38" s="60" t="str">
        <f t="shared" si="1"/>
        <v>Tiền doanh thu ngày 02/09/2025 chi nhánh TRẢNG BOM</v>
      </c>
      <c r="L38" s="86"/>
      <c r="M38" s="87"/>
      <c r="N38" s="88"/>
      <c r="O38" s="89"/>
      <c r="P38" s="89"/>
      <c r="Q38" s="90"/>
      <c r="R38" s="90"/>
      <c r="S38" s="180" t="str">
        <f t="shared" si="2"/>
        <v>Sacombank Duong Thi Nhung stk: 0777691044</v>
      </c>
      <c r="T38" s="76"/>
      <c r="U38" s="74"/>
      <c r="V38" s="74"/>
      <c r="W38" s="74"/>
      <c r="X38" s="353"/>
      <c r="Y38" s="2"/>
      <c r="Z38" s="2"/>
      <c r="AA38" s="32"/>
      <c r="AB38" s="97"/>
      <c r="AC38" s="97"/>
      <c r="AD38" s="97"/>
      <c r="AE38" s="97"/>
      <c r="AF38" s="96">
        <f t="shared" si="3"/>
        <v>45902</v>
      </c>
      <c r="AG38" s="71"/>
      <c r="AH38" s="177" t="s">
        <v>372</v>
      </c>
      <c r="AI38" s="59"/>
      <c r="AJ38" s="71"/>
      <c r="AK38" s="71"/>
      <c r="AL38" s="71">
        <v>1121</v>
      </c>
      <c r="AM38" s="177">
        <v>113102</v>
      </c>
      <c r="AN38" s="71"/>
      <c r="AO38" s="71"/>
      <c r="AP38" s="98" t="str">
        <f t="shared" si="4"/>
        <v/>
      </c>
      <c r="AQ38" s="31"/>
      <c r="AR38" s="31"/>
      <c r="AS38" s="31"/>
      <c r="AT38" s="31"/>
      <c r="AU38" s="31"/>
      <c r="AV38" s="31"/>
      <c r="AW38" s="31"/>
      <c r="AX38" s="71" t="str">
        <f t="shared" si="5"/>
        <v/>
      </c>
      <c r="AY38" s="7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96" t="str">
        <f t="shared" si="6"/>
        <v/>
      </c>
      <c r="BL38" s="31"/>
      <c r="BM38" s="177" t="s">
        <v>376</v>
      </c>
      <c r="BN38" s="194">
        <f>IF(BT38&lt;&gt;"",IFERROR(VLOOKUP(C38,MOMO!$C$5:$J$67,8,FALSE),""),"")</f>
        <v>45903</v>
      </c>
      <c r="BO38" s="157" t="str">
        <f>IF(BT38&lt;&gt;"",IFERROR(VLOOKUP(C38,MOMO!$C$5:$J$67,7,FALSE),""),"")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8">
        <v>1121</v>
      </c>
      <c r="BR38" s="103" t="s">
        <v>201</v>
      </c>
      <c r="BT38" s="135">
        <f>IFERROR(VLOOKUP(C38,MOMO!$C$5:$G$673,4,FALSE),"")</f>
        <v>3445000</v>
      </c>
      <c r="BU38" t="str">
        <f t="shared" si="7"/>
        <v>Tiền doanh thu ngày 02/09/2025 chi nhánh TRẢNG BOM</v>
      </c>
      <c r="CC38" s="201" t="str">
        <f t="shared" si="8"/>
        <v>sacomabank Công Ty stk: 0961315526</v>
      </c>
      <c r="CP38" s="104">
        <f t="shared" si="9"/>
        <v>45902</v>
      </c>
      <c r="CR38" s="177" t="s">
        <v>232</v>
      </c>
      <c r="CS38" s="242">
        <f>IF(CY38&lt;&gt;"",IFERROR(VLOOKUP(C38,GRAB!$C$5:$G$67,5,FALSE),""),"")</f>
        <v>45903</v>
      </c>
      <c r="CT38" s="157" t="str">
        <f>IFERROR(VLOOKUP(C38,GRAB!$C$5:$E$67,3,FALSE),"")</f>
        <v/>
      </c>
      <c r="CV38" s="182">
        <v>1121</v>
      </c>
      <c r="CW38" s="184" t="s">
        <v>377</v>
      </c>
      <c r="CY38">
        <f>IFERROR(VLOOKUP(C38,GRAB!$C$5:$E$67,2,FALSE),"")</f>
        <v>1010507</v>
      </c>
      <c r="CZ38" t="str">
        <f t="shared" si="10"/>
        <v>Tiền doanh thu ngày 02/09/2025 chi nhánh TRẢNG BOM</v>
      </c>
      <c r="DH38" s="185" t="str">
        <f t="shared" si="11"/>
        <v>sacomabank Công Ty stk: 0961315526</v>
      </c>
      <c r="DU38" s="104">
        <f t="shared" si="12"/>
        <v>45902</v>
      </c>
      <c r="DW38" s="177" t="s">
        <v>241</v>
      </c>
      <c r="DX38" s="104" t="str">
        <f>IF(ED38&lt;&gt;"",IFERROR(VLOOKUP(C38,BE!$C$5:$K$67,9,FALSE),""),"")</f>
        <v/>
      </c>
      <c r="DY38" t="str">
        <f>IF(ED38&lt;&gt;"",IFERROR(VLOOKUP(C38,BE!$C$5:$J$67,8,FALSE),""),"")</f>
        <v/>
      </c>
      <c r="EA38">
        <v>1121</v>
      </c>
      <c r="EB38" s="177" t="s">
        <v>202</v>
      </c>
      <c r="ED38" t="str">
        <f>IFERROR(VLOOKUP(C38,BE!C38:I100,4,FALSE),"")</f>
        <v/>
      </c>
      <c r="EE38" s="185" t="str">
        <f t="shared" si="13"/>
        <v/>
      </c>
      <c r="EM38" s="185" t="str">
        <f t="shared" si="14"/>
        <v/>
      </c>
      <c r="EZ38" s="104" t="str">
        <f t="shared" si="15"/>
        <v/>
      </c>
      <c r="FB38" s="177" t="s">
        <v>233</v>
      </c>
      <c r="FC38" s="104" t="str">
        <f>IF(FI38&lt;&gt;"",IFERROR(VLOOKUP(C38,'ZALO-PAY'!$C$5:$G$67,4,FALSE),""),"")</f>
        <v/>
      </c>
      <c r="FD38" s="196" t="str">
        <f>IF(FI38&lt;&gt;"",IFERROR(VLOOKUP(C38,'ZALO-PAY'!$C$5:$G$67,5,FALSE),""),"")</f>
        <v/>
      </c>
      <c r="FF38">
        <v>1121</v>
      </c>
      <c r="FG38" s="177" t="s">
        <v>235</v>
      </c>
      <c r="FI38" t="str">
        <f>IFERROR(VLOOKUP(C38,'ZALO-PAY'!$C$5:$E$67,2,FALSE),"")</f>
        <v/>
      </c>
      <c r="FJ38" s="185" t="str">
        <f t="shared" si="16"/>
        <v/>
      </c>
      <c r="FR38" s="185" t="str">
        <f t="shared" si="17"/>
        <v/>
      </c>
      <c r="GE38" s="104" t="str">
        <f t="shared" si="18"/>
        <v/>
      </c>
      <c r="GG38" s="177" t="s">
        <v>378</v>
      </c>
      <c r="GK38">
        <v>1121</v>
      </c>
      <c r="GL38" s="177" t="s">
        <v>236</v>
      </c>
      <c r="GN38" t="str">
        <f>IFERROR(VLOOKUP(C38,XANHSM!$C$5:$E$67,2,FALSE),"")</f>
        <v/>
      </c>
      <c r="GO38" s="185" t="str">
        <f t="shared" si="19"/>
        <v/>
      </c>
      <c r="GW38" t="str">
        <f t="shared" si="20"/>
        <v/>
      </c>
      <c r="HJ38" s="104" t="str">
        <f t="shared" si="21"/>
        <v/>
      </c>
      <c r="HL38" s="177" t="s">
        <v>379</v>
      </c>
      <c r="HP38">
        <v>1121</v>
      </c>
      <c r="HQ38" s="177" t="s">
        <v>237</v>
      </c>
      <c r="HS38" t="str">
        <f>IFERROR(VLOOKUP(C38,'TIỀN MẶT'!$C$5:$H$67,4,FALSE),"")</f>
        <v/>
      </c>
      <c r="HT38" s="185" t="str">
        <f t="shared" si="22"/>
        <v/>
      </c>
      <c r="IB38" t="str">
        <f t="shared" si="23"/>
        <v/>
      </c>
      <c r="IO38" s="104" t="str">
        <f t="shared" si="24"/>
        <v/>
      </c>
      <c r="IQ38" s="177" t="s">
        <v>380</v>
      </c>
      <c r="IU38">
        <v>1121</v>
      </c>
      <c r="IV38" s="177" t="s">
        <v>238</v>
      </c>
      <c r="IX38" t="str">
        <f>IFERROR(VLOOKUP(C38,'TIỀN MẶT'!$C$5:$H$67,5,FALSE),"")</f>
        <v/>
      </c>
      <c r="IY38" s="185" t="str">
        <f t="shared" si="25"/>
        <v/>
      </c>
      <c r="JG38" t="str">
        <f t="shared" si="26"/>
        <v/>
      </c>
      <c r="JT38" t="str">
        <f t="shared" si="27"/>
        <v/>
      </c>
      <c r="JV38" s="177" t="s">
        <v>381</v>
      </c>
      <c r="JW38" s="244" t="str">
        <f>IF(KC38&lt;&gt;"",IFERROR(VLOOKUP(C38,'VN-PAY'!$C$5:$G$67,4,FALSE),""),"")</f>
        <v/>
      </c>
      <c r="JX38" s="245" t="str">
        <f>IF(KC38&lt;&gt;"",IFERROR(VLOOKUP(C38,'VN-PAY'!$C$5:$G$67,5,FALSE),""),"")</f>
        <v/>
      </c>
      <c r="JZ38">
        <v>1121</v>
      </c>
      <c r="KA38" s="177" t="s">
        <v>239</v>
      </c>
      <c r="KC38" t="str">
        <f>IFERROR(VLOOKUP(C38,'VN-PAY'!$C$5:$E$66,2,FALSE),"")</f>
        <v/>
      </c>
      <c r="KD38" s="185" t="str">
        <f t="shared" si="28"/>
        <v/>
      </c>
      <c r="KL38" s="185" t="str">
        <f t="shared" si="29"/>
        <v/>
      </c>
      <c r="KY38" s="104" t="str">
        <f t="shared" si="30"/>
        <v/>
      </c>
      <c r="LA38" s="177" t="s">
        <v>382</v>
      </c>
      <c r="LB38" s="104">
        <f>IF(LH38&lt;&gt;"",IFERROR(VLOOKUP(C38,SHOPEE!$C$5:$G$67,4,FALSE),""),"")</f>
        <v>45903</v>
      </c>
      <c r="LC38" t="str">
        <f>IF(LH38&lt;&gt;"",IFERROR(VLOOKUP(C38,SHOPEE!$C$5:$G$67,5,FALSE),""),"")</f>
        <v>SHOPEEPAY CHUYEN TIEN 1963016148365582336 ShopeeFood thanh toan tu dong 02 09 2025 10673813 CKN 059725 - MBBANK IBFT - Ngan hang TMCP Quan Doi</v>
      </c>
      <c r="LE38">
        <v>1121</v>
      </c>
      <c r="LF38" s="177" t="s">
        <v>240</v>
      </c>
      <c r="LH38">
        <f>IFERROR(VLOOKUP(C38,SHOPEE!$C$5:$E$67,2,FALSE),"")</f>
        <v>0</v>
      </c>
      <c r="LI38" s="185" t="str">
        <f t="shared" si="31"/>
        <v>Tiền doanh thu ngày 02/09/2025 chi nhánh TRẢNG BOM</v>
      </c>
      <c r="LQ38" s="185" t="str">
        <f t="shared" si="32"/>
        <v>sacomabank Công Ty stk: 0961315526</v>
      </c>
      <c r="MD38" s="104">
        <f t="shared" si="33"/>
        <v>45902</v>
      </c>
      <c r="MF38" s="177" t="s">
        <v>383</v>
      </c>
    </row>
    <row r="39" spans="1:344" ht="15.75" customHeight="1">
      <c r="A39" s="84">
        <v>18</v>
      </c>
      <c r="B39" s="33" t="s">
        <v>521</v>
      </c>
      <c r="C39" s="91" t="s">
        <v>134</v>
      </c>
      <c r="D39" s="205">
        <f>IF(J39&lt;&gt;"",IFERROR(VLOOKUP(C39,'TIỀN MẶT'!$C$5:$J$67,7,FALSE),""),"")</f>
        <v>45903</v>
      </c>
      <c r="E39" s="234" t="str">
        <f>IF(J39&lt;&gt;"",IF(VLOOKUP(C39,'TIỀN MẶT'!$C$5:$J$67,8,FALSE)=0,"",VLOOKUP(C39,'TIỀN MẶT'!$C$5:$J$67,8,FALSE)),"")</f>
        <v>NOP TM 2.9.2025</v>
      </c>
      <c r="F39" s="100"/>
      <c r="G39" s="71">
        <v>1121</v>
      </c>
      <c r="H39" s="177" t="s">
        <v>367</v>
      </c>
      <c r="I39" s="61"/>
      <c r="J39" s="63">
        <f>IFERROR(IF(VLOOKUP(C39,'TIỀN MẶT'!$C$5:$H$67,3,FALSE)&amp;""="","",VLOOKUP(C39,'TIỀN MẶT'!$C$5:$H$67,3,FALSE)),"")</f>
        <v>9476000</v>
      </c>
      <c r="K39" s="60" t="str">
        <f t="shared" si="1"/>
        <v>Tiền doanh thu ngày 02/09/2025 chi nhánh LONG THÀNH</v>
      </c>
      <c r="L39" s="86"/>
      <c r="M39" s="87"/>
      <c r="N39" s="88"/>
      <c r="O39" s="89"/>
      <c r="P39" s="89"/>
      <c r="Q39" s="90"/>
      <c r="R39" s="90"/>
      <c r="S39" s="180" t="str">
        <f t="shared" si="2"/>
        <v>Sacombank Duong Thi Nhung stk: 0777691044</v>
      </c>
      <c r="T39" s="76"/>
      <c r="U39" s="74"/>
      <c r="V39" s="74"/>
      <c r="W39" s="74"/>
      <c r="X39" s="353"/>
      <c r="Y39" s="2"/>
      <c r="Z39" s="2"/>
      <c r="AA39" s="32"/>
      <c r="AB39" s="97"/>
      <c r="AC39" s="97"/>
      <c r="AD39" s="97"/>
      <c r="AE39" s="97"/>
      <c r="AF39" s="96">
        <f t="shared" si="3"/>
        <v>45902</v>
      </c>
      <c r="AG39" s="71"/>
      <c r="AH39" s="177" t="s">
        <v>372</v>
      </c>
      <c r="AI39" s="59"/>
      <c r="AJ39" s="71"/>
      <c r="AK39" s="71"/>
      <c r="AL39" s="71">
        <v>1121</v>
      </c>
      <c r="AM39" s="177">
        <v>113102</v>
      </c>
      <c r="AN39" s="71"/>
      <c r="AO39" s="71"/>
      <c r="AP39" s="98" t="str">
        <f t="shared" si="4"/>
        <v/>
      </c>
      <c r="AQ39" s="31"/>
      <c r="AR39" s="31"/>
      <c r="AS39" s="31"/>
      <c r="AT39" s="31"/>
      <c r="AU39" s="31"/>
      <c r="AV39" s="31"/>
      <c r="AW39" s="31"/>
      <c r="AX39" s="71" t="str">
        <f t="shared" si="5"/>
        <v/>
      </c>
      <c r="AY39" s="7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96" t="str">
        <f t="shared" si="6"/>
        <v/>
      </c>
      <c r="BL39" s="31"/>
      <c r="BM39" s="177" t="s">
        <v>376</v>
      </c>
      <c r="BN39" s="194">
        <f>IF(BT39&lt;&gt;"",IFERROR(VLOOKUP(C39,MOMO!$C$5:$J$67,8,FALSE),""),"")</f>
        <v>45903</v>
      </c>
      <c r="BO39" s="157" t="str">
        <f>IF(BT39&lt;&gt;"",IFERROR(VLOOKUP(C39,MOMO!$C$5:$J$67,7,FALSE),""),"")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39">
        <v>1121</v>
      </c>
      <c r="BR39" s="103" t="s">
        <v>201</v>
      </c>
      <c r="BT39" s="135">
        <f>IFERROR(VLOOKUP(C39,MOMO!$C$5:$G$673,4,FALSE),"")</f>
        <v>1616000</v>
      </c>
      <c r="BU39" t="str">
        <f t="shared" si="7"/>
        <v>Tiền doanh thu ngày 02/09/2025 chi nhánh LONG THÀNH</v>
      </c>
      <c r="CC39" s="201" t="str">
        <f t="shared" si="8"/>
        <v>sacomabank Công Ty stk: 0961315526</v>
      </c>
      <c r="CP39" s="104">
        <f t="shared" si="9"/>
        <v>45902</v>
      </c>
      <c r="CR39" s="177" t="s">
        <v>232</v>
      </c>
      <c r="CS39" s="242">
        <f>IF(CY39&lt;&gt;"",IFERROR(VLOOKUP(C39,GRAB!$C$5:$G$67,5,FALSE),""),"")</f>
        <v>45903</v>
      </c>
      <c r="CT39" s="157" t="str">
        <f>IFERROR(VLOOKUP(C39,GRAB!$C$5:$E$67,3,FALSE),"")</f>
        <v>Grab TT 71398343 2184010105673729 Ca Phe Muoi Chu Long Long Thanh CKN 800464 - CONG TY TNHH GRAB - Ngan hang TMCP Cong Thuong Viet Nam</v>
      </c>
      <c r="CV39" s="182">
        <v>1121</v>
      </c>
      <c r="CW39" s="184" t="s">
        <v>377</v>
      </c>
      <c r="CY39">
        <f>IFERROR(VLOOKUP(C39,GRAB!$C$5:$E$67,2,FALSE),"")</f>
        <v>1483871</v>
      </c>
      <c r="CZ39" t="str">
        <f t="shared" si="10"/>
        <v>Tiền doanh thu ngày 02/09/2025 chi nhánh LONG THÀNH</v>
      </c>
      <c r="DH39" s="185" t="str">
        <f t="shared" si="11"/>
        <v>sacomabank Công Ty stk: 0961315526</v>
      </c>
      <c r="DU39" s="104">
        <f t="shared" si="12"/>
        <v>45902</v>
      </c>
      <c r="DW39" s="177" t="s">
        <v>241</v>
      </c>
      <c r="DX39" s="104" t="str">
        <f>IF(ED39&lt;&gt;"",IFERROR(VLOOKUP(C39,BE!$C$5:$K$67,9,FALSE),""),"")</f>
        <v/>
      </c>
      <c r="DY39" t="str">
        <f>IF(ED39&lt;&gt;"",IFERROR(VLOOKUP(C39,BE!$C$5:$J$67,8,FALSE),""),"")</f>
        <v/>
      </c>
      <c r="EA39">
        <v>1121</v>
      </c>
      <c r="EB39" s="177" t="s">
        <v>202</v>
      </c>
      <c r="ED39" t="str">
        <f>IFERROR(VLOOKUP(C39,BE!C39:I101,4,FALSE),"")</f>
        <v/>
      </c>
      <c r="EE39" s="185" t="str">
        <f t="shared" si="13"/>
        <v/>
      </c>
      <c r="EM39" s="185" t="str">
        <f t="shared" si="14"/>
        <v/>
      </c>
      <c r="EZ39" s="104" t="str">
        <f t="shared" si="15"/>
        <v/>
      </c>
      <c r="FB39" s="177" t="s">
        <v>233</v>
      </c>
      <c r="FC39" s="104">
        <f>IF(FI39&lt;&gt;"",IFERROR(VLOOKUP(C39,'ZALO-PAY'!$C$5:$G$67,4,FALSE),""),"")</f>
        <v>45903</v>
      </c>
      <c r="FD39" s="196" t="str">
        <f>IF(FI39&lt;&gt;"",IFERROR(VLOOKUP(C39,'ZALO-PAY'!$C$5:$G$67,5,FALSE),""),"")</f>
        <v>CT CP GIAI PHAP THANH TOAN VIET NAM VNPAY TT CA PHE MUOI CHU LONG DV QR Offline ngay 29.08.02.09.25</v>
      </c>
      <c r="FF39">
        <v>1121</v>
      </c>
      <c r="FG39" s="177" t="s">
        <v>235</v>
      </c>
      <c r="FI39">
        <f>IFERROR(VLOOKUP(C39,'ZALO-PAY'!$C$5:$E$67,2,FALSE),"")</f>
        <v>50000</v>
      </c>
      <c r="FJ39" s="185" t="str">
        <f t="shared" si="16"/>
        <v>Tiền doanh thu ngày 02/09/2025 chi nhánh LONG THÀNH</v>
      </c>
      <c r="FR39" s="185" t="str">
        <f t="shared" si="17"/>
        <v>sacomabank Công Ty stk: 0961315526</v>
      </c>
      <c r="GE39" s="104">
        <f t="shared" si="18"/>
        <v>45902</v>
      </c>
      <c r="GG39" s="177" t="s">
        <v>378</v>
      </c>
      <c r="GK39">
        <v>1121</v>
      </c>
      <c r="GL39" s="177" t="s">
        <v>236</v>
      </c>
      <c r="GN39" t="str">
        <f>IFERROR(VLOOKUP(C39,XANHSM!$C$5:$E$67,2,FALSE),"")</f>
        <v/>
      </c>
      <c r="GO39" s="185" t="str">
        <f t="shared" si="19"/>
        <v/>
      </c>
      <c r="GW39" t="str">
        <f t="shared" si="20"/>
        <v/>
      </c>
      <c r="HJ39" s="104" t="str">
        <f t="shared" si="21"/>
        <v/>
      </c>
      <c r="HL39" s="177" t="s">
        <v>379</v>
      </c>
      <c r="HP39">
        <v>1121</v>
      </c>
      <c r="HQ39" s="177" t="s">
        <v>237</v>
      </c>
      <c r="HS39" t="str">
        <f>IFERROR(VLOOKUP(C39,'TIỀN MẶT'!$C$5:$H$67,4,FALSE),"")</f>
        <v/>
      </c>
      <c r="HT39" s="185" t="str">
        <f t="shared" si="22"/>
        <v/>
      </c>
      <c r="IB39" t="str">
        <f t="shared" si="23"/>
        <v/>
      </c>
      <c r="IO39" s="104" t="str">
        <f t="shared" si="24"/>
        <v/>
      </c>
      <c r="IQ39" s="177" t="s">
        <v>380</v>
      </c>
      <c r="IU39">
        <v>1121</v>
      </c>
      <c r="IV39" s="177" t="s">
        <v>238</v>
      </c>
      <c r="IX39" t="str">
        <f>IFERROR(VLOOKUP(C39,'TIỀN MẶT'!$C$5:$H$67,5,FALSE),"")</f>
        <v/>
      </c>
      <c r="IY39" s="185" t="str">
        <f t="shared" si="25"/>
        <v/>
      </c>
      <c r="JG39" t="str">
        <f t="shared" si="26"/>
        <v/>
      </c>
      <c r="JT39" t="str">
        <f t="shared" si="27"/>
        <v/>
      </c>
      <c r="JV39" s="177" t="s">
        <v>381</v>
      </c>
      <c r="JW39" s="244" t="str">
        <f>IF(KC39&lt;&gt;"",IFERROR(VLOOKUP(C39,'VN-PAY'!$C$5:$G$67,4,FALSE),""),"")</f>
        <v/>
      </c>
      <c r="JX39" s="245" t="str">
        <f>IF(KC39&lt;&gt;"",IFERROR(VLOOKUP(C39,'VN-PAY'!$C$5:$G$67,5,FALSE),""),"")</f>
        <v/>
      </c>
      <c r="JZ39">
        <v>1121</v>
      </c>
      <c r="KA39" s="177" t="s">
        <v>239</v>
      </c>
      <c r="KC39" t="str">
        <f>IFERROR(VLOOKUP(C39,'VN-PAY'!$C$5:$E$66,2,FALSE),"")</f>
        <v/>
      </c>
      <c r="KD39" s="185" t="str">
        <f t="shared" si="28"/>
        <v/>
      </c>
      <c r="KL39" s="185" t="str">
        <f t="shared" si="29"/>
        <v/>
      </c>
      <c r="KY39" s="104" t="str">
        <f t="shared" si="30"/>
        <v/>
      </c>
      <c r="LA39" s="177" t="s">
        <v>382</v>
      </c>
      <c r="LB39" s="104">
        <f>IF(LH39&lt;&gt;"",IFERROR(VLOOKUP(C39,SHOPEE!$C$5:$G$67,4,FALSE),""),"")</f>
        <v>45903</v>
      </c>
      <c r="LC39" t="str">
        <f>IF(LH39&lt;&gt;"",IFERROR(VLOOKUP(C39,SHOPEE!$C$5:$G$67,5,FALSE),""),"")</f>
        <v>SHOPEEPAY CHUYEN TIEN 1963016148365582336 ShopeeFood thanh toan tu dong 02 09 2025 10673813 CKN 059725 - MBBANK IBFT - Ngan hang TMCP Quan Doi</v>
      </c>
      <c r="LE39">
        <v>1121</v>
      </c>
      <c r="LF39" s="177" t="s">
        <v>240</v>
      </c>
      <c r="LH39">
        <f>IFERROR(VLOOKUP(C39,SHOPEE!$C$5:$E$67,2,FALSE),"")</f>
        <v>0</v>
      </c>
      <c r="LI39" s="185" t="str">
        <f t="shared" si="31"/>
        <v>Tiền doanh thu ngày 02/09/2025 chi nhánh LONG THÀNH</v>
      </c>
      <c r="LQ39" s="185" t="str">
        <f t="shared" si="32"/>
        <v>sacomabank Công Ty stk: 0961315526</v>
      </c>
      <c r="MD39" s="104">
        <f t="shared" si="33"/>
        <v>45902</v>
      </c>
      <c r="MF39" s="177" t="s">
        <v>383</v>
      </c>
    </row>
    <row r="40" spans="1:344" ht="15.75" customHeight="1">
      <c r="A40" s="84">
        <f t="shared" si="0"/>
        <v>19</v>
      </c>
      <c r="B40" s="33" t="s">
        <v>522</v>
      </c>
      <c r="C40" s="91" t="s">
        <v>135</v>
      </c>
      <c r="D40" s="205">
        <f>IF(J40&lt;&gt;"",IFERROR(VLOOKUP(C40,'TIỀN MẶT'!$C$5:$J$67,7,FALSE),""),"")</f>
        <v>45904</v>
      </c>
      <c r="E40" s="234" t="str">
        <f>IF(J40&lt;&gt;"",IF(VLOOKUP(C40,'TIỀN MẶT'!$C$5:$J$67,8,FALSE)=0,"",VLOOKUP(C40,'TIỀN MẶT'!$C$5:$J$67,8,FALSE)),"")</f>
        <v>Tm ngay 3-9 FT25247206296080 CKN 092644 - VND-TGTT-HO CAO DUY MINH - Ngan hang TMCP Ky thuong Viet Nam</v>
      </c>
      <c r="F40" s="100"/>
      <c r="G40" s="71">
        <v>1121</v>
      </c>
      <c r="H40" s="177" t="s">
        <v>367</v>
      </c>
      <c r="I40" s="61"/>
      <c r="J40" s="63">
        <f>IFERROR(IF(VLOOKUP(C40,'TIỀN MẶT'!$C$5:$H$67,3,FALSE)&amp;""="","",VLOOKUP(C40,'TIỀN MẶT'!$C$5:$H$67,3,FALSE)),"")</f>
        <v>15300000</v>
      </c>
      <c r="K40" s="60" t="str">
        <f t="shared" si="1"/>
        <v>Tiền doanh thu ngày 02/09/2025 chi nhánh HÀ HUY GIÁP</v>
      </c>
      <c r="L40" s="86"/>
      <c r="M40" s="87"/>
      <c r="N40" s="88"/>
      <c r="O40" s="89"/>
      <c r="P40" s="89"/>
      <c r="Q40" s="90"/>
      <c r="R40" s="90"/>
      <c r="S40" s="180" t="str">
        <f t="shared" si="2"/>
        <v>Sacombank Duong Thi Nhung stk: 0777691044</v>
      </c>
      <c r="T40" s="76"/>
      <c r="U40" s="74"/>
      <c r="V40" s="74"/>
      <c r="W40" s="74"/>
      <c r="X40" s="353"/>
      <c r="Y40" s="2"/>
      <c r="Z40" s="2"/>
      <c r="AA40" s="32"/>
      <c r="AB40" s="97"/>
      <c r="AC40" s="97"/>
      <c r="AD40" s="97"/>
      <c r="AE40" s="97"/>
      <c r="AF40" s="96">
        <f t="shared" si="3"/>
        <v>45902</v>
      </c>
      <c r="AG40" s="71"/>
      <c r="AH40" s="177" t="s">
        <v>372</v>
      </c>
      <c r="AI40" s="59"/>
      <c r="AJ40" s="71"/>
      <c r="AK40" s="71"/>
      <c r="AL40" s="71">
        <v>1121</v>
      </c>
      <c r="AM40" s="177">
        <v>113102</v>
      </c>
      <c r="AN40" s="71"/>
      <c r="AO40" s="71"/>
      <c r="AP40" s="98" t="str">
        <f t="shared" si="4"/>
        <v/>
      </c>
      <c r="AQ40" s="31"/>
      <c r="AR40" s="31"/>
      <c r="AS40" s="31"/>
      <c r="AT40" s="31"/>
      <c r="AU40" s="31"/>
      <c r="AV40" s="31"/>
      <c r="AW40" s="31"/>
      <c r="AX40" s="71" t="str">
        <f t="shared" si="5"/>
        <v/>
      </c>
      <c r="AY40" s="7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96" t="str">
        <f t="shared" si="6"/>
        <v/>
      </c>
      <c r="BL40" s="31"/>
      <c r="BM40" s="177" t="s">
        <v>376</v>
      </c>
      <c r="BN40" s="194">
        <f>IF(BT40&lt;&gt;"",IFERROR(VLOOKUP(C40,MOMO!$C$5:$J$67,8,FALSE),""),"")</f>
        <v>45903</v>
      </c>
      <c r="BO40" s="157" t="str">
        <f>IF(BT40&lt;&gt;"",IFERROR(VLOOKUP(C40,MOMO!$C$5:$J$67,7,FALSE),""),"")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40">
        <v>1121</v>
      </c>
      <c r="BR40" s="103" t="s">
        <v>201</v>
      </c>
      <c r="BT40" s="135">
        <f>IFERROR(VLOOKUP(C40,MOMO!$C$5:$G$673,4,FALSE),"")</f>
        <v>2913000</v>
      </c>
      <c r="BU40" t="str">
        <f t="shared" si="7"/>
        <v>Tiền doanh thu ngày 02/09/2025 chi nhánh HÀ HUY GIÁP</v>
      </c>
      <c r="CC40" s="201" t="str">
        <f t="shared" si="8"/>
        <v>sacomabank Công Ty stk: 0961315526</v>
      </c>
      <c r="CP40" s="104">
        <f t="shared" si="9"/>
        <v>45902</v>
      </c>
      <c r="CR40" s="177" t="s">
        <v>232</v>
      </c>
      <c r="CS40" s="242">
        <f>IF(CY40&lt;&gt;"",IFERROR(VLOOKUP(C40,GRAB!$C$5:$G$67,5,FALSE),""),"")</f>
        <v>45903</v>
      </c>
      <c r="CT40" s="157" t="str">
        <f>IFERROR(VLOOKUP(C40,GRAB!$C$5:$E$67,3,FALSE),"")</f>
        <v>Grab TT 71398330 2184010097293313 Ca Phe Muoi Chu Long Bien Hoa CKN 800455 - CONG TY TNHH GRAB - Ngan hang TMCP Cong Thuong Viet Nam</v>
      </c>
      <c r="CV40" s="182">
        <v>1121</v>
      </c>
      <c r="CW40" s="184" t="s">
        <v>377</v>
      </c>
      <c r="CY40">
        <f>IFERROR(VLOOKUP(C40,GRAB!$C$5:$E$67,2,FALSE),"")</f>
        <v>905763</v>
      </c>
      <c r="CZ40" t="str">
        <f t="shared" si="10"/>
        <v>Tiền doanh thu ngày 02/09/2025 chi nhánh HÀ HUY GIÁP</v>
      </c>
      <c r="DH40" s="185" t="str">
        <f t="shared" si="11"/>
        <v>sacomabank Công Ty stk: 0961315526</v>
      </c>
      <c r="DU40" s="104">
        <f t="shared" si="12"/>
        <v>45902</v>
      </c>
      <c r="DW40" s="177" t="s">
        <v>241</v>
      </c>
      <c r="DX40" s="104" t="str">
        <f>IF(ED40&lt;&gt;"",IFERROR(VLOOKUP(C40,BE!$C$5:$K$67,9,FALSE),""),"")</f>
        <v/>
      </c>
      <c r="DY40" t="str">
        <f>IF(ED40&lt;&gt;"",IFERROR(VLOOKUP(C40,BE!$C$5:$J$67,8,FALSE),""),"")</f>
        <v/>
      </c>
      <c r="EA40">
        <v>1121</v>
      </c>
      <c r="EB40" s="177" t="s">
        <v>202</v>
      </c>
      <c r="ED40" t="str">
        <f>IFERROR(VLOOKUP(C40,BE!C40:I102,4,FALSE),"")</f>
        <v/>
      </c>
      <c r="EE40" s="185" t="str">
        <f t="shared" si="13"/>
        <v/>
      </c>
      <c r="EM40" s="185" t="str">
        <f t="shared" si="14"/>
        <v/>
      </c>
      <c r="EZ40" s="104" t="str">
        <f t="shared" si="15"/>
        <v/>
      </c>
      <c r="FB40" s="177" t="s">
        <v>233</v>
      </c>
      <c r="FC40" s="104" t="str">
        <f>IF(FI40&lt;&gt;"",IFERROR(VLOOKUP(C40,'ZALO-PAY'!$C$5:$G$67,4,FALSE),""),"")</f>
        <v/>
      </c>
      <c r="FD40" s="196" t="str">
        <f>IF(FI40&lt;&gt;"",IFERROR(VLOOKUP(C40,'ZALO-PAY'!$C$5:$G$67,5,FALSE),""),"")</f>
        <v/>
      </c>
      <c r="FF40">
        <v>1121</v>
      </c>
      <c r="FG40" s="177" t="s">
        <v>235</v>
      </c>
      <c r="FI40" t="str">
        <f>IFERROR(VLOOKUP(C40,'ZALO-PAY'!$C$5:$E$67,2,FALSE),"")</f>
        <v/>
      </c>
      <c r="FJ40" s="185" t="str">
        <f t="shared" si="16"/>
        <v/>
      </c>
      <c r="FR40" s="185" t="str">
        <f t="shared" si="17"/>
        <v/>
      </c>
      <c r="GE40" s="104" t="str">
        <f t="shared" si="18"/>
        <v/>
      </c>
      <c r="GG40" s="177" t="s">
        <v>378</v>
      </c>
      <c r="GK40">
        <v>1121</v>
      </c>
      <c r="GL40" s="177" t="s">
        <v>236</v>
      </c>
      <c r="GN40" t="str">
        <f>IFERROR(VLOOKUP(C40,XANHSM!$C$5:$E$67,2,FALSE),"")</f>
        <v/>
      </c>
      <c r="GO40" s="185" t="str">
        <f t="shared" si="19"/>
        <v/>
      </c>
      <c r="GW40" t="str">
        <f t="shared" si="20"/>
        <v/>
      </c>
      <c r="HJ40" s="104" t="str">
        <f t="shared" si="21"/>
        <v/>
      </c>
      <c r="HL40" s="177" t="s">
        <v>379</v>
      </c>
      <c r="HP40">
        <v>1121</v>
      </c>
      <c r="HQ40" s="177" t="s">
        <v>237</v>
      </c>
      <c r="HS40" t="str">
        <f>IFERROR(VLOOKUP(C40,'TIỀN MẶT'!$C$5:$H$67,4,FALSE),"")</f>
        <v/>
      </c>
      <c r="HT40" s="185" t="str">
        <f t="shared" si="22"/>
        <v/>
      </c>
      <c r="IB40" t="str">
        <f t="shared" si="23"/>
        <v/>
      </c>
      <c r="IO40" s="104" t="str">
        <f t="shared" si="24"/>
        <v/>
      </c>
      <c r="IQ40" s="177" t="s">
        <v>380</v>
      </c>
      <c r="IU40">
        <v>1121</v>
      </c>
      <c r="IV40" s="177" t="s">
        <v>238</v>
      </c>
      <c r="IX40" t="str">
        <f>IFERROR(VLOOKUP(C40,'TIỀN MẶT'!$C$5:$H$67,5,FALSE),"")</f>
        <v/>
      </c>
      <c r="IY40" s="185" t="str">
        <f t="shared" si="25"/>
        <v/>
      </c>
      <c r="JG40" t="str">
        <f t="shared" si="26"/>
        <v/>
      </c>
      <c r="JT40" t="str">
        <f t="shared" si="27"/>
        <v/>
      </c>
      <c r="JV40" s="177" t="s">
        <v>381</v>
      </c>
      <c r="JW40" s="244" t="str">
        <f>IF(KC40&lt;&gt;"",IFERROR(VLOOKUP(C40,'VN-PAY'!$C$5:$G$67,4,FALSE),""),"")</f>
        <v/>
      </c>
      <c r="JX40" s="245" t="str">
        <f>IF(KC40&lt;&gt;"",IFERROR(VLOOKUP(C40,'VN-PAY'!$C$5:$G$67,5,FALSE),""),"")</f>
        <v/>
      </c>
      <c r="JZ40">
        <v>1121</v>
      </c>
      <c r="KA40" s="177" t="s">
        <v>239</v>
      </c>
      <c r="KC40" t="str">
        <f>IFERROR(VLOOKUP(C40,'VN-PAY'!$C$5:$E$66,2,FALSE),"")</f>
        <v/>
      </c>
      <c r="KD40" s="185" t="str">
        <f t="shared" si="28"/>
        <v/>
      </c>
      <c r="KL40" s="185" t="str">
        <f t="shared" si="29"/>
        <v/>
      </c>
      <c r="KY40" s="104" t="str">
        <f t="shared" si="30"/>
        <v/>
      </c>
      <c r="LA40" s="177" t="s">
        <v>382</v>
      </c>
      <c r="LB40" s="104">
        <f>IF(LH40&lt;&gt;"",IFERROR(VLOOKUP(C40,SHOPEE!$C$5:$G$67,4,FALSE),""),"")</f>
        <v>45903</v>
      </c>
      <c r="LC40" t="str">
        <f>IF(LH40&lt;&gt;"",IFERROR(VLOOKUP(C40,SHOPEE!$C$5:$G$67,5,FALSE),""),"")</f>
        <v>SHOPEEPAY CHUYEN TIEN 1963016148365582336 ShopeeFood thanh toan tu dong 02 09 2025 10673813 CKN 059725 - MBBANK IBFT - Ngan hang TMCP Quan Doi</v>
      </c>
      <c r="LE40">
        <v>1121</v>
      </c>
      <c r="LF40" s="177" t="s">
        <v>240</v>
      </c>
      <c r="LH40">
        <f>IFERROR(VLOOKUP(C40,SHOPEE!$C$5:$E$67,2,FALSE),"")</f>
        <v>2548171</v>
      </c>
      <c r="LI40" s="185" t="str">
        <f t="shared" si="31"/>
        <v>Tiền doanh thu ngày 02/09/2025 chi nhánh HÀ HUY GIÁP</v>
      </c>
      <c r="LQ40" s="185" t="str">
        <f t="shared" si="32"/>
        <v>sacomabank Công Ty stk: 0961315526</v>
      </c>
      <c r="MD40" s="104">
        <f t="shared" si="33"/>
        <v>45902</v>
      </c>
      <c r="MF40" s="177" t="s">
        <v>383</v>
      </c>
    </row>
    <row r="41" spans="1:344" ht="15.75" customHeight="1">
      <c r="A41" s="84">
        <v>19</v>
      </c>
      <c r="B41" s="33" t="s">
        <v>53</v>
      </c>
      <c r="C41" s="91" t="s">
        <v>136</v>
      </c>
      <c r="D41" s="205">
        <f>IF(J41&lt;&gt;"",IFERROR(VLOOKUP(C41,'TIỀN MẶT'!$C$5:$J$67,7,FALSE),""),"")</f>
        <v>45903</v>
      </c>
      <c r="E41" s="234" t="str">
        <f>IF(J41&lt;&gt;"",IF(VLOOKUP(C41,'TIỀN MẶT'!$C$5:$J$67,8,FALSE)=0,"",VLOOKUP(C41,'TIỀN MẶT'!$C$5:$J$67,8,FALSE)),"")</f>
        <v>NOP TM NGAY 02/09/2025</v>
      </c>
      <c r="F41" s="100"/>
      <c r="G41" s="71">
        <v>1121</v>
      </c>
      <c r="H41" s="177" t="s">
        <v>367</v>
      </c>
      <c r="I41" s="61"/>
      <c r="J41" s="63">
        <f>IFERROR(IF(VLOOKUP(C41,'TIỀN MẶT'!$C$5:$H$67,3,FALSE)&amp;""="","",VLOOKUP(C41,'TIỀN MẶT'!$C$5:$H$67,3,FALSE)),"")</f>
        <v>5166000</v>
      </c>
      <c r="K41" s="60" t="str">
        <f t="shared" si="1"/>
        <v>Tiền doanh thu ngày 02/09/2025 chi nhánh PHAN THIẾT</v>
      </c>
      <c r="L41" s="86"/>
      <c r="M41" s="87"/>
      <c r="N41" s="88"/>
      <c r="O41" s="89"/>
      <c r="P41" s="89"/>
      <c r="Q41" s="90"/>
      <c r="R41" s="90"/>
      <c r="S41" s="180" t="str">
        <f t="shared" si="2"/>
        <v>Sacombank Duong Thi Nhung stk: 0777691044</v>
      </c>
      <c r="T41" s="76"/>
      <c r="U41" s="74"/>
      <c r="V41" s="74"/>
      <c r="W41" s="74"/>
      <c r="X41" s="353"/>
      <c r="Y41" s="2"/>
      <c r="Z41" s="2"/>
      <c r="AA41" s="32"/>
      <c r="AB41" s="97"/>
      <c r="AC41" s="97"/>
      <c r="AD41" s="97"/>
      <c r="AE41" s="97"/>
      <c r="AF41" s="96">
        <f t="shared" si="3"/>
        <v>45902</v>
      </c>
      <c r="AG41" s="71"/>
      <c r="AH41" s="177" t="s">
        <v>372</v>
      </c>
      <c r="AI41" s="59"/>
      <c r="AJ41" s="71"/>
      <c r="AK41" s="71"/>
      <c r="AL41" s="71">
        <v>1121</v>
      </c>
      <c r="AM41" s="177">
        <v>113102</v>
      </c>
      <c r="AN41" s="71"/>
      <c r="AO41" s="71"/>
      <c r="AP41" s="98" t="str">
        <f t="shared" si="4"/>
        <v/>
      </c>
      <c r="AQ41" s="31"/>
      <c r="AR41" s="31"/>
      <c r="AS41" s="31"/>
      <c r="AT41" s="31"/>
      <c r="AU41" s="31"/>
      <c r="AV41" s="31"/>
      <c r="AW41" s="31"/>
      <c r="AX41" s="71" t="str">
        <f t="shared" si="5"/>
        <v/>
      </c>
      <c r="AY41" s="7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96" t="str">
        <f t="shared" si="6"/>
        <v/>
      </c>
      <c r="BL41" s="31"/>
      <c r="BM41" s="177" t="s">
        <v>376</v>
      </c>
      <c r="BN41" s="194" t="str">
        <f>IF(BT41&lt;&gt;"",IFERROR(VLOOKUP(C41,MOMO!$C$5:$J$67,8,FALSE),""),"")</f>
        <v/>
      </c>
      <c r="BO41" s="157" t="str">
        <f>IF(BT41&lt;&gt;"",IFERROR(VLOOKUP(C41,MOMO!$C$5:$J$67,7,FALSE),""),"")</f>
        <v/>
      </c>
      <c r="BQ41">
        <v>1121</v>
      </c>
      <c r="BR41" s="103" t="s">
        <v>201</v>
      </c>
      <c r="BT41" s="135" t="str">
        <f>IFERROR(VLOOKUP(C41,MOMO!$C$5:$G$673,4,FALSE),"")</f>
        <v/>
      </c>
      <c r="BU41" t="str">
        <f t="shared" si="7"/>
        <v/>
      </c>
      <c r="CC41" s="201" t="str">
        <f t="shared" si="8"/>
        <v/>
      </c>
      <c r="CP41" s="104" t="str">
        <f t="shared" si="9"/>
        <v/>
      </c>
      <c r="CR41" s="177" t="s">
        <v>232</v>
      </c>
      <c r="CS41" s="242">
        <f>IF(CY41&lt;&gt;"",IFERROR(VLOOKUP(C41,GRAB!$C$5:$G$67,5,FALSE),""),"")</f>
        <v>45903</v>
      </c>
      <c r="CT41" s="157" t="str">
        <f>IFERROR(VLOOKUP(C41,GRAB!$C$5:$E$67,3,FALSE),"")</f>
        <v>Grab TT 71398192 2184010097295361 Ca Phe Muoi Chu Long Phan Thiet CKN 800373 - CONG TY TNHH GRAB - Ngan hang TMCP Cong Thuong Viet Nam</v>
      </c>
      <c r="CV41" s="182">
        <v>1121</v>
      </c>
      <c r="CW41" s="184" t="s">
        <v>377</v>
      </c>
      <c r="CY41">
        <f>IFERROR(VLOOKUP(C41,GRAB!$C$5:$E$67,2,FALSE),"")</f>
        <v>1334446</v>
      </c>
      <c r="CZ41" t="str">
        <f t="shared" si="10"/>
        <v>Tiền doanh thu ngày 02/09/2025 chi nhánh PHAN THIẾT</v>
      </c>
      <c r="DH41" s="185" t="str">
        <f t="shared" si="11"/>
        <v>sacomabank Công Ty stk: 0961315526</v>
      </c>
      <c r="DU41" s="104">
        <f t="shared" si="12"/>
        <v>45902</v>
      </c>
      <c r="DW41" s="177" t="s">
        <v>241</v>
      </c>
      <c r="DX41" s="104" t="str">
        <f>IF(ED41&lt;&gt;"",IFERROR(VLOOKUP(C41,BE!$C$5:$K$67,9,FALSE),""),"")</f>
        <v/>
      </c>
      <c r="DY41" t="str">
        <f>IF(ED41&lt;&gt;"",IFERROR(VLOOKUP(C41,BE!$C$5:$J$67,8,FALSE),""),"")</f>
        <v/>
      </c>
      <c r="EA41">
        <v>1121</v>
      </c>
      <c r="EB41" s="177" t="s">
        <v>202</v>
      </c>
      <c r="ED41" t="str">
        <f>IFERROR(VLOOKUP(C41,BE!C41:I103,4,FALSE),"")</f>
        <v/>
      </c>
      <c r="EE41" s="185" t="str">
        <f t="shared" si="13"/>
        <v/>
      </c>
      <c r="EM41" s="185" t="str">
        <f t="shared" si="14"/>
        <v/>
      </c>
      <c r="EZ41" s="104" t="str">
        <f t="shared" si="15"/>
        <v/>
      </c>
      <c r="FB41" s="177" t="s">
        <v>233</v>
      </c>
      <c r="FC41" s="104">
        <f>IF(FI41&lt;&gt;"",IFERROR(VLOOKUP(C41,'ZALO-PAY'!$C$5:$G$67,4,FALSE),""),"")</f>
        <v>45903</v>
      </c>
      <c r="FD41" s="196" t="str">
        <f>IF(FI41&lt;&gt;"",IFERROR(VLOOKUP(C41,'ZALO-PAY'!$C$5:$G$67,5,FALSE),""),"")</f>
        <v>CT CP GIAI PHAP THANH TOAN VIET NAM VNPAY TT CA PHE MUOI CHU LONG DV QR Offline ngay 29.08.02.09.25</v>
      </c>
      <c r="FF41">
        <v>1121</v>
      </c>
      <c r="FG41" s="177" t="s">
        <v>235</v>
      </c>
      <c r="FI41">
        <f>IFERROR(VLOOKUP(C41,'ZALO-PAY'!$C$5:$E$67,2,FALSE),"")</f>
        <v>846000</v>
      </c>
      <c r="FJ41" s="185" t="str">
        <f t="shared" si="16"/>
        <v>Tiền doanh thu ngày 02/09/2025 chi nhánh PHAN THIẾT</v>
      </c>
      <c r="FR41" s="185" t="str">
        <f t="shared" si="17"/>
        <v>sacomabank Công Ty stk: 0961315526</v>
      </c>
      <c r="GE41" s="104">
        <f t="shared" si="18"/>
        <v>45902</v>
      </c>
      <c r="GG41" s="177" t="s">
        <v>378</v>
      </c>
      <c r="GK41">
        <v>1121</v>
      </c>
      <c r="GL41" s="177" t="s">
        <v>236</v>
      </c>
      <c r="GN41" t="str">
        <f>IFERROR(VLOOKUP(C41,XANHSM!$C$5:$E$67,2,FALSE),"")</f>
        <v/>
      </c>
      <c r="GO41" s="185" t="str">
        <f t="shared" si="19"/>
        <v/>
      </c>
      <c r="GW41" t="str">
        <f t="shared" si="20"/>
        <v/>
      </c>
      <c r="HJ41" s="104" t="str">
        <f t="shared" si="21"/>
        <v/>
      </c>
      <c r="HL41" s="177" t="s">
        <v>379</v>
      </c>
      <c r="HP41">
        <v>1121</v>
      </c>
      <c r="HQ41" s="177" t="s">
        <v>237</v>
      </c>
      <c r="HS41" t="str">
        <f>IFERROR(VLOOKUP(C41,'TIỀN MẶT'!$C$5:$H$67,4,FALSE),"")</f>
        <v/>
      </c>
      <c r="HT41" s="185" t="str">
        <f t="shared" si="22"/>
        <v/>
      </c>
      <c r="IB41" t="str">
        <f t="shared" si="23"/>
        <v/>
      </c>
      <c r="IO41" s="104" t="str">
        <f t="shared" si="24"/>
        <v/>
      </c>
      <c r="IQ41" s="177" t="s">
        <v>380</v>
      </c>
      <c r="IU41">
        <v>1121</v>
      </c>
      <c r="IV41" s="177" t="s">
        <v>238</v>
      </c>
      <c r="IX41" t="str">
        <f>IFERROR(VLOOKUP(C41,'TIỀN MẶT'!$C$5:$H$67,5,FALSE),"")</f>
        <v/>
      </c>
      <c r="IY41" s="185" t="str">
        <f t="shared" si="25"/>
        <v/>
      </c>
      <c r="JG41" t="str">
        <f t="shared" si="26"/>
        <v/>
      </c>
      <c r="JT41" t="str">
        <f t="shared" si="27"/>
        <v/>
      </c>
      <c r="JV41" s="177" t="s">
        <v>381</v>
      </c>
      <c r="JW41" s="244" t="str">
        <f>IF(KC41&lt;&gt;"",IFERROR(VLOOKUP(C41,'VN-PAY'!$C$5:$G$67,4,FALSE),""),"")</f>
        <v/>
      </c>
      <c r="JX41" s="245" t="str">
        <f>IF(KC41&lt;&gt;"",IFERROR(VLOOKUP(C41,'VN-PAY'!$C$5:$G$67,5,FALSE),""),"")</f>
        <v/>
      </c>
      <c r="JZ41">
        <v>1121</v>
      </c>
      <c r="KA41" s="177" t="s">
        <v>239</v>
      </c>
      <c r="KC41" t="str">
        <f>IFERROR(VLOOKUP(C41,'VN-PAY'!$C$5:$E$66,2,FALSE),"")</f>
        <v/>
      </c>
      <c r="KD41" s="185" t="str">
        <f t="shared" si="28"/>
        <v/>
      </c>
      <c r="KL41" s="185" t="str">
        <f t="shared" si="29"/>
        <v/>
      </c>
      <c r="KY41" s="104" t="str">
        <f t="shared" si="30"/>
        <v/>
      </c>
      <c r="LA41" s="177" t="s">
        <v>382</v>
      </c>
      <c r="LB41" s="104">
        <f>IF(LH41&lt;&gt;"",IFERROR(VLOOKUP(C41,SHOPEE!$C$5:$G$67,4,FALSE),""),"")</f>
        <v>45903</v>
      </c>
      <c r="LC41" t="str">
        <f>IF(LH41&lt;&gt;"",IFERROR(VLOOKUP(C41,SHOPEE!$C$5:$G$67,5,FALSE),""),"")</f>
        <v>SHOPEEPAY CHUYEN TIEN 1963016148365582336 ShopeeFood thanh toan tu dong 02 09 2025 10673813 CKN 059725 - MBBANK IBFT - Ngan hang TMCP Quan Doi</v>
      </c>
      <c r="LE41">
        <v>1121</v>
      </c>
      <c r="LF41" s="177" t="s">
        <v>240</v>
      </c>
      <c r="LH41">
        <f>IFERROR(VLOOKUP(C41,SHOPEE!$C$5:$E$67,2,FALSE),"")</f>
        <v>1281339</v>
      </c>
      <c r="LI41" s="185" t="str">
        <f t="shared" si="31"/>
        <v>Tiền doanh thu ngày 02/09/2025 chi nhánh PHAN THIẾT</v>
      </c>
      <c r="LQ41" s="185" t="str">
        <f t="shared" si="32"/>
        <v>sacomabank Công Ty stk: 0961315526</v>
      </c>
      <c r="MD41" s="104">
        <f t="shared" si="33"/>
        <v>45902</v>
      </c>
      <c r="MF41" s="177" t="s">
        <v>383</v>
      </c>
    </row>
    <row r="42" spans="1:344" ht="15.75" customHeight="1">
      <c r="A42" s="84">
        <f t="shared" si="0"/>
        <v>20</v>
      </c>
      <c r="B42" s="33" t="s">
        <v>55</v>
      </c>
      <c r="C42" s="91" t="s">
        <v>137</v>
      </c>
      <c r="D42" s="205">
        <f>IF(J42&lt;&gt;"",IFERROR(VLOOKUP(C42,'TIỀN MẶT'!$C$5:$J$67,7,FALSE),""),"")</f>
        <v>45904</v>
      </c>
      <c r="E42" s="234" t="str">
        <f>IF(J42&lt;&gt;"",IF(VLOOKUP(C42,'TIỀN MẶT'!$C$5:$J$67,8,FALSE)=0,"",VLOOKUP(C42,'TIỀN MẶT'!$C$5:$J$67,8,FALSE)),"")</f>
        <v>TM 02/09</v>
      </c>
      <c r="F42" s="100"/>
      <c r="G42" s="71">
        <v>1121</v>
      </c>
      <c r="H42" s="177" t="s">
        <v>367</v>
      </c>
      <c r="I42" s="61"/>
      <c r="J42" s="63">
        <f>IFERROR(IF(VLOOKUP(C42,'TIỀN MẶT'!$C$5:$H$67,3,FALSE)&amp;""="","",VLOOKUP(C42,'TIỀN MẶT'!$C$5:$H$67,3,FALSE)),"")</f>
        <v>10374000</v>
      </c>
      <c r="K42" s="60" t="str">
        <f t="shared" si="1"/>
        <v>Tiền doanh thu ngày 02/09/2025 chi nhánh BÌNH PHƯỚC</v>
      </c>
      <c r="L42" s="86"/>
      <c r="M42" s="87"/>
      <c r="N42" s="88"/>
      <c r="O42" s="89"/>
      <c r="P42" s="89"/>
      <c r="Q42" s="90"/>
      <c r="R42" s="90"/>
      <c r="S42" s="180" t="str">
        <f t="shared" si="2"/>
        <v>Sacombank Duong Thi Nhung stk: 0777691044</v>
      </c>
      <c r="T42" s="76"/>
      <c r="U42" s="74"/>
      <c r="V42" s="74"/>
      <c r="W42" s="74"/>
      <c r="X42" s="353"/>
      <c r="Y42" s="2"/>
      <c r="Z42" s="2"/>
      <c r="AA42" s="32"/>
      <c r="AB42" s="97"/>
      <c r="AC42" s="97"/>
      <c r="AD42" s="97"/>
      <c r="AE42" s="97"/>
      <c r="AF42" s="96">
        <f t="shared" si="3"/>
        <v>45902</v>
      </c>
      <c r="AG42" s="71"/>
      <c r="AH42" s="177" t="s">
        <v>372</v>
      </c>
      <c r="AI42" s="59"/>
      <c r="AJ42" s="71"/>
      <c r="AK42" s="71"/>
      <c r="AL42" s="71">
        <v>1121</v>
      </c>
      <c r="AM42" s="177">
        <v>113102</v>
      </c>
      <c r="AN42" s="71"/>
      <c r="AO42" s="71"/>
      <c r="AP42" s="98" t="str">
        <f t="shared" si="4"/>
        <v/>
      </c>
      <c r="AQ42" s="31"/>
      <c r="AR42" s="31"/>
      <c r="AS42" s="31"/>
      <c r="AT42" s="31"/>
      <c r="AU42" s="31"/>
      <c r="AV42" s="31"/>
      <c r="AW42" s="31"/>
      <c r="AX42" s="71" t="str">
        <f t="shared" si="5"/>
        <v/>
      </c>
      <c r="AY42" s="7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96" t="str">
        <f t="shared" si="6"/>
        <v/>
      </c>
      <c r="BL42" s="31"/>
      <c r="BM42" s="177" t="s">
        <v>376</v>
      </c>
      <c r="BN42" s="194">
        <f>IF(BT42&lt;&gt;"",IFERROR(VLOOKUP(C42,MOMO!$C$5:$J$67,8,FALSE),""),"")</f>
        <v>45903</v>
      </c>
      <c r="BO42" s="157" t="str">
        <f>IF(BT42&lt;&gt;"",IFERROR(VLOOKUP(C42,MOMO!$C$5:$J$67,7,FALSE),""),"")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42">
        <v>1121</v>
      </c>
      <c r="BR42" s="103" t="s">
        <v>201</v>
      </c>
      <c r="BT42" s="135">
        <f>IFERROR(VLOOKUP(C42,MOMO!$C$5:$G$673,4,FALSE),"")</f>
        <v>2387000</v>
      </c>
      <c r="BU42" t="str">
        <f t="shared" si="7"/>
        <v>Tiền doanh thu ngày 02/09/2025 chi nhánh BÌNH PHƯỚC</v>
      </c>
      <c r="CC42" s="201" t="str">
        <f t="shared" si="8"/>
        <v>sacomabank Công Ty stk: 0961315526</v>
      </c>
      <c r="CP42" s="104">
        <f t="shared" si="9"/>
        <v>45902</v>
      </c>
      <c r="CR42" s="177" t="s">
        <v>232</v>
      </c>
      <c r="CS42" s="242">
        <f>IF(CY42&lt;&gt;"",IFERROR(VLOOKUP(C42,GRAB!$C$5:$G$67,5,FALSE),""),"")</f>
        <v>45903</v>
      </c>
      <c r="CT42" s="157" t="str">
        <f>IFERROR(VLOOKUP(C42,GRAB!$C$5:$E$67,3,FALSE),"")</f>
        <v/>
      </c>
      <c r="CV42" s="182">
        <v>1121</v>
      </c>
      <c r="CW42" s="184" t="s">
        <v>377</v>
      </c>
      <c r="CY42">
        <f>IFERROR(VLOOKUP(C42,GRAB!$C$5:$E$67,2,FALSE),"")</f>
        <v>87437</v>
      </c>
      <c r="CZ42" t="str">
        <f t="shared" si="10"/>
        <v>Tiền doanh thu ngày 02/09/2025 chi nhánh BÌNH PHƯỚC</v>
      </c>
      <c r="DH42" s="185" t="str">
        <f t="shared" si="11"/>
        <v>sacomabank Công Ty stk: 0961315526</v>
      </c>
      <c r="DU42" s="104">
        <f t="shared" si="12"/>
        <v>45902</v>
      </c>
      <c r="DW42" s="177" t="s">
        <v>241</v>
      </c>
      <c r="DX42" s="104" t="str">
        <f>IF(ED42&lt;&gt;"",IFERROR(VLOOKUP(C42,BE!$C$5:$K$67,9,FALSE),""),"")</f>
        <v/>
      </c>
      <c r="DY42" t="str">
        <f>IF(ED42&lt;&gt;"",IFERROR(VLOOKUP(C42,BE!$C$5:$J$67,8,FALSE),""),"")</f>
        <v/>
      </c>
      <c r="EA42">
        <v>1121</v>
      </c>
      <c r="EB42" s="177" t="s">
        <v>202</v>
      </c>
      <c r="ED42" t="str">
        <f>IFERROR(VLOOKUP(C42,BE!C42:I104,4,FALSE),"")</f>
        <v/>
      </c>
      <c r="EE42" s="185" t="str">
        <f t="shared" si="13"/>
        <v/>
      </c>
      <c r="EM42" s="185" t="str">
        <f t="shared" si="14"/>
        <v/>
      </c>
      <c r="EZ42" s="104" t="str">
        <f t="shared" si="15"/>
        <v/>
      </c>
      <c r="FB42" s="177" t="s">
        <v>233</v>
      </c>
      <c r="FC42" s="104" t="str">
        <f>IF(FI42&lt;&gt;"",IFERROR(VLOOKUP(C42,'ZALO-PAY'!$C$5:$G$67,4,FALSE),""),"")</f>
        <v/>
      </c>
      <c r="FD42" s="196" t="str">
        <f>IF(FI42&lt;&gt;"",IFERROR(VLOOKUP(C42,'ZALO-PAY'!$C$5:$G$67,5,FALSE),""),"")</f>
        <v/>
      </c>
      <c r="FF42">
        <v>1121</v>
      </c>
      <c r="FG42" s="177" t="s">
        <v>235</v>
      </c>
      <c r="FI42" t="str">
        <f>IFERROR(VLOOKUP(C42,'ZALO-PAY'!$C$5:$E$67,2,FALSE),"")</f>
        <v/>
      </c>
      <c r="FJ42" s="185" t="str">
        <f t="shared" si="16"/>
        <v/>
      </c>
      <c r="FR42" s="185" t="str">
        <f t="shared" si="17"/>
        <v/>
      </c>
      <c r="GE42" s="104" t="str">
        <f t="shared" si="18"/>
        <v/>
      </c>
      <c r="GG42" s="177" t="s">
        <v>378</v>
      </c>
      <c r="GK42">
        <v>1121</v>
      </c>
      <c r="GL42" s="177" t="s">
        <v>236</v>
      </c>
      <c r="GN42" t="str">
        <f>IFERROR(VLOOKUP(C42,XANHSM!$C$5:$E$67,2,FALSE),"")</f>
        <v/>
      </c>
      <c r="GO42" s="185" t="str">
        <f t="shared" si="19"/>
        <v/>
      </c>
      <c r="GW42" t="str">
        <f t="shared" si="20"/>
        <v/>
      </c>
      <c r="HJ42" s="104" t="str">
        <f t="shared" si="21"/>
        <v/>
      </c>
      <c r="HL42" s="177" t="s">
        <v>379</v>
      </c>
      <c r="HP42">
        <v>1121</v>
      </c>
      <c r="HQ42" s="177" t="s">
        <v>237</v>
      </c>
      <c r="HS42" t="str">
        <f>IFERROR(VLOOKUP(C42,'TIỀN MẶT'!$C$5:$H$67,4,FALSE),"")</f>
        <v/>
      </c>
      <c r="HT42" s="185" t="str">
        <f t="shared" si="22"/>
        <v/>
      </c>
      <c r="IB42" t="str">
        <f t="shared" si="23"/>
        <v/>
      </c>
      <c r="IO42" s="104" t="str">
        <f t="shared" si="24"/>
        <v/>
      </c>
      <c r="IQ42" s="177" t="s">
        <v>380</v>
      </c>
      <c r="IU42">
        <v>1121</v>
      </c>
      <c r="IV42" s="177" t="s">
        <v>238</v>
      </c>
      <c r="IX42" t="str">
        <f>IFERROR(VLOOKUP(C42,'TIỀN MẶT'!$C$5:$H$67,5,FALSE),"")</f>
        <v/>
      </c>
      <c r="IY42" s="185" t="str">
        <f t="shared" si="25"/>
        <v/>
      </c>
      <c r="JG42" t="str">
        <f t="shared" si="26"/>
        <v/>
      </c>
      <c r="JT42" t="str">
        <f t="shared" si="27"/>
        <v/>
      </c>
      <c r="JV42" s="177" t="s">
        <v>381</v>
      </c>
      <c r="JW42" s="244" t="str">
        <f>IF(KC42&lt;&gt;"",IFERROR(VLOOKUP(C42,'VN-PAY'!$C$5:$G$67,4,FALSE),""),"")</f>
        <v/>
      </c>
      <c r="JX42" s="245" t="str">
        <f>IF(KC42&lt;&gt;"",IFERROR(VLOOKUP(C42,'VN-PAY'!$C$5:$G$67,5,FALSE),""),"")</f>
        <v/>
      </c>
      <c r="JZ42">
        <v>1121</v>
      </c>
      <c r="KA42" s="177" t="s">
        <v>239</v>
      </c>
      <c r="KC42" t="str">
        <f>IFERROR(VLOOKUP(C42,'VN-PAY'!$C$5:$E$66,2,FALSE),"")</f>
        <v/>
      </c>
      <c r="KD42" s="185" t="str">
        <f t="shared" si="28"/>
        <v/>
      </c>
      <c r="KL42" s="185" t="str">
        <f t="shared" si="29"/>
        <v/>
      </c>
      <c r="KY42" s="104" t="str">
        <f t="shared" si="30"/>
        <v/>
      </c>
      <c r="LA42" s="177" t="s">
        <v>382</v>
      </c>
      <c r="LB42" s="104">
        <f>IF(LH42&lt;&gt;"",IFERROR(VLOOKUP(C42,SHOPEE!$C$5:$G$67,4,FALSE),""),"")</f>
        <v>45903</v>
      </c>
      <c r="LC42" t="str">
        <f>IF(LH42&lt;&gt;"",IFERROR(VLOOKUP(C42,SHOPEE!$C$5:$G$67,5,FALSE),""),"")</f>
        <v>SHOPEEPAY CHUYEN TIEN 1963016148365582336 ShopeeFood thanh toan tu dong 02 09 2025 10673813 CKN 059725 - MBBANK IBFT - Ngan hang TMCP Quan Doi</v>
      </c>
      <c r="LE42">
        <v>1121</v>
      </c>
      <c r="LF42" s="177" t="s">
        <v>240</v>
      </c>
      <c r="LH42">
        <f>IFERROR(VLOOKUP(C42,SHOPEE!$C$5:$E$67,2,FALSE),"")</f>
        <v>406549</v>
      </c>
      <c r="LI42" s="185" t="str">
        <f t="shared" si="31"/>
        <v>Tiền doanh thu ngày 02/09/2025 chi nhánh BÌNH PHƯỚC</v>
      </c>
      <c r="LQ42" s="185" t="str">
        <f t="shared" si="32"/>
        <v>sacomabank Công Ty stk: 0961315526</v>
      </c>
      <c r="MD42" s="104">
        <f t="shared" si="33"/>
        <v>45902</v>
      </c>
      <c r="MF42" s="177" t="s">
        <v>383</v>
      </c>
    </row>
    <row r="43" spans="1:344" ht="15.75" customHeight="1">
      <c r="A43" s="84">
        <v>20</v>
      </c>
      <c r="B43" s="33" t="s">
        <v>523</v>
      </c>
      <c r="C43" s="85" t="s">
        <v>138</v>
      </c>
      <c r="D43" s="205">
        <f>IF(J43&lt;&gt;"",IFERROR(VLOOKUP(C43,'TIỀN MẶT'!$C$5:$J$67,7,FALSE),""),"")</f>
        <v>45903</v>
      </c>
      <c r="E43" s="234" t="str">
        <f>IF(J43&lt;&gt;"",IF(VLOOKUP(C43,'TIỀN MẶT'!$C$5:$J$67,8,FALSE)=0,"",VLOOKUP(C43,'TIỀN MẶT'!$C$5:$J$67,8,FALSE)),"")</f>
        <v>NOP TM 02/09/2025</v>
      </c>
      <c r="F43" s="100"/>
      <c r="G43" s="71">
        <v>1121</v>
      </c>
      <c r="H43" s="177" t="s">
        <v>367</v>
      </c>
      <c r="I43" s="61"/>
      <c r="J43" s="63">
        <f>IFERROR(IF(VLOOKUP(C43,'TIỀN MẶT'!$C$5:$H$67,3,FALSE)&amp;""="","",VLOOKUP(C43,'TIỀN MẶT'!$C$5:$H$67,3,FALSE)),"")</f>
        <v>6326000</v>
      </c>
      <c r="K43" s="60" t="str">
        <f t="shared" si="1"/>
        <v>Tiền doanh thu ngày 02/09/2025 chi nhánh BÀ RỊA</v>
      </c>
      <c r="L43" s="86"/>
      <c r="M43" s="87"/>
      <c r="N43" s="88"/>
      <c r="O43" s="89"/>
      <c r="P43" s="89"/>
      <c r="Q43" s="90"/>
      <c r="R43" s="90"/>
      <c r="S43" s="180" t="str">
        <f t="shared" si="2"/>
        <v>Sacombank Duong Thi Nhung stk: 0777691044</v>
      </c>
      <c r="T43" s="76"/>
      <c r="U43" s="74"/>
      <c r="V43" s="74"/>
      <c r="W43" s="74"/>
      <c r="X43" s="353"/>
      <c r="Y43" s="2"/>
      <c r="Z43" s="2"/>
      <c r="AA43" s="32"/>
      <c r="AB43" s="97"/>
      <c r="AC43" s="97"/>
      <c r="AD43" s="97"/>
      <c r="AE43" s="97"/>
      <c r="AF43" s="96">
        <f t="shared" si="3"/>
        <v>45902</v>
      </c>
      <c r="AG43" s="71"/>
      <c r="AH43" s="177" t="s">
        <v>372</v>
      </c>
      <c r="AI43" s="59"/>
      <c r="AJ43" s="71"/>
      <c r="AK43" s="71"/>
      <c r="AL43" s="71">
        <v>1121</v>
      </c>
      <c r="AM43" s="177">
        <v>113102</v>
      </c>
      <c r="AN43" s="71"/>
      <c r="AO43" s="71"/>
      <c r="AP43" s="98" t="str">
        <f t="shared" si="4"/>
        <v/>
      </c>
      <c r="AQ43" s="31"/>
      <c r="AR43" s="31"/>
      <c r="AS43" s="31"/>
      <c r="AT43" s="31"/>
      <c r="AU43" s="31"/>
      <c r="AV43" s="31"/>
      <c r="AW43" s="31"/>
      <c r="AX43" s="71" t="str">
        <f t="shared" si="5"/>
        <v/>
      </c>
      <c r="AY43" s="7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96" t="str">
        <f t="shared" si="6"/>
        <v/>
      </c>
      <c r="BL43" s="31"/>
      <c r="BM43" s="177" t="s">
        <v>376</v>
      </c>
      <c r="BN43" s="194" t="str">
        <f>IF(BT43&lt;&gt;"",IFERROR(VLOOKUP(C43,MOMO!$C$5:$J$67,8,FALSE),""),"")</f>
        <v/>
      </c>
      <c r="BO43" s="157" t="str">
        <f>IF(BT43&lt;&gt;"",IFERROR(VLOOKUP(C43,MOMO!$C$5:$J$67,7,FALSE),""),"")</f>
        <v/>
      </c>
      <c r="BQ43">
        <v>1121</v>
      </c>
      <c r="BR43" s="103" t="s">
        <v>201</v>
      </c>
      <c r="BT43" s="135" t="str">
        <f>IFERROR(VLOOKUP(C43,MOMO!$C$5:$G$673,4,FALSE),"")</f>
        <v/>
      </c>
      <c r="BU43" t="str">
        <f t="shared" si="7"/>
        <v/>
      </c>
      <c r="CC43" s="201" t="str">
        <f t="shared" si="8"/>
        <v/>
      </c>
      <c r="CP43" s="104" t="str">
        <f t="shared" si="9"/>
        <v/>
      </c>
      <c r="CR43" s="177" t="s">
        <v>232</v>
      </c>
      <c r="CS43" s="242">
        <f>IF(CY43&lt;&gt;"",IFERROR(VLOOKUP(C43,GRAB!$C$5:$G$67,5,FALSE),""),"")</f>
        <v>45903</v>
      </c>
      <c r="CT43" s="157" t="str">
        <f>IFERROR(VLOOKUP(C43,GRAB!$C$5:$E$67,3,FALSE),"")</f>
        <v>Grab TT 71398098 2184010097305601 Ca Phe Muoi Chu Long Ba Ria CKN 800320 - CONG TY TNHH GRAB - Ngan hang TMCP Cong Thuong Viet Nam</v>
      </c>
      <c r="CV43" s="182">
        <v>1121</v>
      </c>
      <c r="CW43" s="184" t="s">
        <v>377</v>
      </c>
      <c r="CY43">
        <f>IFERROR(VLOOKUP(C43,GRAB!$C$5:$E$67,2,FALSE),"")</f>
        <v>349665</v>
      </c>
      <c r="CZ43" t="str">
        <f t="shared" si="10"/>
        <v>Tiền doanh thu ngày 02/09/2025 chi nhánh BÀ RỊA</v>
      </c>
      <c r="DH43" s="185" t="str">
        <f t="shared" si="11"/>
        <v>sacomabank Công Ty stk: 0961315526</v>
      </c>
      <c r="DU43" s="104">
        <f t="shared" si="12"/>
        <v>45902</v>
      </c>
      <c r="DW43" s="177" t="s">
        <v>241</v>
      </c>
      <c r="DX43" s="104" t="str">
        <f>IF(ED43&lt;&gt;"",IFERROR(VLOOKUP(C43,BE!$C$5:$K$67,9,FALSE),""),"")</f>
        <v/>
      </c>
      <c r="DY43" t="str">
        <f>IF(ED43&lt;&gt;"",IFERROR(VLOOKUP(C43,BE!$C$5:$J$67,8,FALSE),""),"")</f>
        <v/>
      </c>
      <c r="EA43">
        <v>1121</v>
      </c>
      <c r="EB43" s="177" t="s">
        <v>202</v>
      </c>
      <c r="ED43" t="str">
        <f>IFERROR(VLOOKUP(C43,BE!C43:I105,4,FALSE),"")</f>
        <v/>
      </c>
      <c r="EE43" s="185" t="str">
        <f t="shared" si="13"/>
        <v/>
      </c>
      <c r="EM43" s="185" t="str">
        <f t="shared" si="14"/>
        <v/>
      </c>
      <c r="EZ43" s="104" t="str">
        <f t="shared" si="15"/>
        <v/>
      </c>
      <c r="FB43" s="177" t="s">
        <v>233</v>
      </c>
      <c r="FC43" s="104">
        <f>IF(FI43&lt;&gt;"",IFERROR(VLOOKUP(C43,'ZALO-PAY'!$C$5:$G$67,4,FALSE),""),"")</f>
        <v>45903</v>
      </c>
      <c r="FD43" s="196" t="str">
        <f>IF(FI43&lt;&gt;"",IFERROR(VLOOKUP(C43,'ZALO-PAY'!$C$5:$G$67,5,FALSE),""),"")</f>
        <v>CT CP GIAI PHAP THANH TOAN VIET NAM VNPAY TT CA PHE MUOI CHU LONG DV QR Offline ngay 29.08.02.09.25</v>
      </c>
      <c r="FF43">
        <v>1121</v>
      </c>
      <c r="FG43" s="177" t="s">
        <v>235</v>
      </c>
      <c r="FI43">
        <f>IFERROR(VLOOKUP(C43,'ZALO-PAY'!$C$5:$E$67,2,FALSE),"")</f>
        <v>222000</v>
      </c>
      <c r="FJ43" s="185" t="str">
        <f t="shared" si="16"/>
        <v>Tiền doanh thu ngày 02/09/2025 chi nhánh BÀ RỊA</v>
      </c>
      <c r="FR43" s="185" t="str">
        <f t="shared" si="17"/>
        <v>sacomabank Công Ty stk: 0961315526</v>
      </c>
      <c r="GE43" s="104">
        <f t="shared" si="18"/>
        <v>45902</v>
      </c>
      <c r="GG43" s="177" t="s">
        <v>378</v>
      </c>
      <c r="GK43">
        <v>1121</v>
      </c>
      <c r="GL43" s="177" t="s">
        <v>236</v>
      </c>
      <c r="GN43" t="str">
        <f>IFERROR(VLOOKUP(C43,XANHSM!$C$5:$E$67,2,FALSE),"")</f>
        <v/>
      </c>
      <c r="GO43" s="185" t="str">
        <f t="shared" si="19"/>
        <v/>
      </c>
      <c r="GW43" t="str">
        <f t="shared" si="20"/>
        <v/>
      </c>
      <c r="HJ43" s="104" t="str">
        <f t="shared" si="21"/>
        <v/>
      </c>
      <c r="HL43" s="177" t="s">
        <v>379</v>
      </c>
      <c r="HP43">
        <v>1121</v>
      </c>
      <c r="HQ43" s="177" t="s">
        <v>237</v>
      </c>
      <c r="HS43" t="str">
        <f>IFERROR(VLOOKUP(C43,'TIỀN MẶT'!$C$5:$H$67,4,FALSE),"")</f>
        <v/>
      </c>
      <c r="HT43" s="185" t="str">
        <f t="shared" si="22"/>
        <v/>
      </c>
      <c r="IB43" t="str">
        <f t="shared" si="23"/>
        <v/>
      </c>
      <c r="IO43" s="104" t="str">
        <f t="shared" si="24"/>
        <v/>
      </c>
      <c r="IQ43" s="177" t="s">
        <v>380</v>
      </c>
      <c r="IU43">
        <v>1121</v>
      </c>
      <c r="IV43" s="177" t="s">
        <v>238</v>
      </c>
      <c r="IX43" t="str">
        <f>IFERROR(VLOOKUP(C43,'TIỀN MẶT'!$C$5:$H$67,5,FALSE),"")</f>
        <v/>
      </c>
      <c r="IY43" s="185" t="str">
        <f t="shared" si="25"/>
        <v/>
      </c>
      <c r="JG43" t="str">
        <f t="shared" si="26"/>
        <v/>
      </c>
      <c r="JT43" t="str">
        <f t="shared" si="27"/>
        <v/>
      </c>
      <c r="JV43" s="177" t="s">
        <v>381</v>
      </c>
      <c r="JW43" s="244">
        <f>IF(KC43&lt;&gt;"",IFERROR(VLOOKUP(C43,'VN-PAY'!$C$5:$G$67,4,FALSE),""),"")</f>
        <v>45903</v>
      </c>
      <c r="JX43" s="245" t="str">
        <f>IF(KC43&lt;&gt;"",IFERROR(VLOOKUP(C43,'VN-PAY'!$C$5:$G$67,5,FALSE),""),"")</f>
        <v>CT CP GIAI PHAP THANH TOAN VIET NAM VNPAY TT CA PHE MUOI CHU LONG DV QR Offline ngay 29.08.02.09.63</v>
      </c>
      <c r="JZ43">
        <v>1121</v>
      </c>
      <c r="KA43" s="177" t="s">
        <v>239</v>
      </c>
      <c r="KC43">
        <f>IFERROR(VLOOKUP(C43,'VN-PAY'!$C$5:$E$66,2,FALSE),"")</f>
        <v>653000</v>
      </c>
      <c r="KD43" s="185" t="str">
        <f t="shared" si="28"/>
        <v>Tiền doanh thu ngày 02/09/2025 chi nhánh BÀ RỊA</v>
      </c>
      <c r="KL43" s="185" t="str">
        <f t="shared" si="29"/>
        <v>sacomabank Công Ty stk: 0961315526</v>
      </c>
      <c r="KY43" s="104">
        <f t="shared" si="30"/>
        <v>45902</v>
      </c>
      <c r="LA43" s="177" t="s">
        <v>382</v>
      </c>
      <c r="LB43" s="104">
        <f>IF(LH43&lt;&gt;"",IFERROR(VLOOKUP(C43,SHOPEE!$C$5:$G$67,4,FALSE),""),"")</f>
        <v>45903</v>
      </c>
      <c r="LC43" t="str">
        <f>IF(LH43&lt;&gt;"",IFERROR(VLOOKUP(C43,SHOPEE!$C$5:$G$67,5,FALSE),""),"")</f>
        <v>SHOPEEPAY CHUYEN TIEN 1963016148365582336 ShopeeFood thanh toan tu dong 02 09 2025 10673813 CKN 059725 - MBBANK IBFT - Ngan hang TMCP Quan Doi</v>
      </c>
      <c r="LE43">
        <v>1121</v>
      </c>
      <c r="LF43" s="177" t="s">
        <v>240</v>
      </c>
      <c r="LH43">
        <f>IFERROR(VLOOKUP(C43,SHOPEE!$C$5:$E$67,2,FALSE),"")</f>
        <v>78246</v>
      </c>
      <c r="LI43" s="185" t="str">
        <f t="shared" si="31"/>
        <v>Tiền doanh thu ngày 02/09/2025 chi nhánh BÀ RỊA</v>
      </c>
      <c r="LQ43" s="185" t="str">
        <f t="shared" si="32"/>
        <v>sacomabank Công Ty stk: 0961315526</v>
      </c>
      <c r="MD43" s="104">
        <f t="shared" si="33"/>
        <v>45902</v>
      </c>
      <c r="MF43" s="177" t="s">
        <v>383</v>
      </c>
    </row>
    <row r="44" spans="1:344" ht="15.75" customHeight="1">
      <c r="A44" s="84">
        <f t="shared" si="0"/>
        <v>21</v>
      </c>
      <c r="B44" s="33" t="s">
        <v>524</v>
      </c>
      <c r="C44" s="91" t="s">
        <v>139</v>
      </c>
      <c r="D44" s="205">
        <f>IF(J44&lt;&gt;"",IFERROR(VLOOKUP(C44,'TIỀN MẶT'!$C$5:$J$67,7,FALSE),""),"")</f>
        <v>45903</v>
      </c>
      <c r="E44" s="234" t="str">
        <f>IF(J44&lt;&gt;"",IF(VLOOKUP(C44,'TIỀN MẶT'!$C$5:$J$67,8,FALSE)=0,"",VLOOKUP(C44,'TIỀN MẶT'!$C$5:$J$67,8,FALSE)),"")</f>
        <v>NOP TM NGAY 02/09</v>
      </c>
      <c r="F44" s="100"/>
      <c r="G44" s="71">
        <v>1121</v>
      </c>
      <c r="H44" s="177" t="s">
        <v>367</v>
      </c>
      <c r="I44" s="61"/>
      <c r="J44" s="63">
        <f>IFERROR(IF(VLOOKUP(C44,'TIỀN MẶT'!$C$5:$H$67,3,FALSE)&amp;""="","",VLOOKUP(C44,'TIỀN MẶT'!$C$5:$H$67,3,FALSE)),"")</f>
        <v>11605000</v>
      </c>
      <c r="K44" s="60" t="str">
        <f t="shared" si="1"/>
        <v>Tiền doanh thu ngày 02/09/2025 chi nhánh HOÀNG HOA THÁM</v>
      </c>
      <c r="L44" s="86"/>
      <c r="M44" s="87"/>
      <c r="N44" s="88"/>
      <c r="O44" s="89"/>
      <c r="P44" s="89"/>
      <c r="Q44" s="90"/>
      <c r="R44" s="90"/>
      <c r="S44" s="180" t="str">
        <f t="shared" si="2"/>
        <v>Sacombank Duong Thi Nhung stk: 0777691044</v>
      </c>
      <c r="T44" s="76"/>
      <c r="U44" s="74"/>
      <c r="V44" s="74"/>
      <c r="W44" s="74"/>
      <c r="X44" s="353"/>
      <c r="Y44" s="2"/>
      <c r="Z44" s="2"/>
      <c r="AA44" s="32"/>
      <c r="AB44" s="97"/>
      <c r="AC44" s="97"/>
      <c r="AD44" s="97"/>
      <c r="AE44" s="97"/>
      <c r="AF44" s="96">
        <f t="shared" si="3"/>
        <v>45902</v>
      </c>
      <c r="AG44" s="71"/>
      <c r="AH44" s="177" t="s">
        <v>372</v>
      </c>
      <c r="AI44" s="59"/>
      <c r="AJ44" s="71"/>
      <c r="AK44" s="71"/>
      <c r="AL44" s="71">
        <v>1121</v>
      </c>
      <c r="AM44" s="177">
        <v>113102</v>
      </c>
      <c r="AN44" s="71"/>
      <c r="AO44" s="71"/>
      <c r="AP44" s="98" t="str">
        <f t="shared" si="4"/>
        <v/>
      </c>
      <c r="AQ44" s="31"/>
      <c r="AR44" s="31"/>
      <c r="AS44" s="31"/>
      <c r="AT44" s="31"/>
      <c r="AU44" s="31"/>
      <c r="AV44" s="31"/>
      <c r="AW44" s="31"/>
      <c r="AX44" s="71" t="str">
        <f t="shared" si="5"/>
        <v/>
      </c>
      <c r="AY44" s="7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96" t="str">
        <f t="shared" si="6"/>
        <v/>
      </c>
      <c r="BL44" s="31"/>
      <c r="BM44" s="177" t="s">
        <v>376</v>
      </c>
      <c r="BN44" s="194">
        <f>IF(BT44&lt;&gt;"",IFERROR(VLOOKUP(C44,MOMO!$C$5:$J$67,8,FALSE),""),"")</f>
        <v>45903</v>
      </c>
      <c r="BO44" s="157" t="str">
        <f>IF(BT44&lt;&gt;"",IFERROR(VLOOKUP(C44,MOMO!$C$5:$J$67,7,FALSE),""),"")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44">
        <v>1121</v>
      </c>
      <c r="BR44" s="103" t="s">
        <v>201</v>
      </c>
      <c r="BT44" s="135">
        <f>IFERROR(VLOOKUP(C44,MOMO!$C$5:$G$673,4,FALSE),"")</f>
        <v>173000</v>
      </c>
      <c r="BU44" t="str">
        <f t="shared" si="7"/>
        <v>Tiền doanh thu ngày 02/09/2025 chi nhánh HOÀNG HOA THÁM</v>
      </c>
      <c r="CC44" s="201" t="str">
        <f t="shared" si="8"/>
        <v>sacomabank Công Ty stk: 0961315526</v>
      </c>
      <c r="CP44" s="104">
        <f t="shared" si="9"/>
        <v>45902</v>
      </c>
      <c r="CR44" s="177" t="s">
        <v>232</v>
      </c>
      <c r="CS44" s="242">
        <f>IF(CY44&lt;&gt;"",IFERROR(VLOOKUP(C44,GRAB!$C$5:$G$67,5,FALSE),""),"")</f>
        <v>45903</v>
      </c>
      <c r="CT44" s="157" t="str">
        <f>IFERROR(VLOOKUP(C44,GRAB!$C$5:$E$67,3,FALSE),"")</f>
        <v>Grab TT 71398183 2184010097321985 Ca Phe Muoi Chu Long Vung Tau CKN 800369 - CONG TY TNHH GRAB - Ngan hang TMCP Cong Thuong Viet Nam</v>
      </c>
      <c r="CV44" s="182">
        <v>1121</v>
      </c>
      <c r="CW44" s="184" t="s">
        <v>377</v>
      </c>
      <c r="CY44">
        <f>IFERROR(VLOOKUP(C44,GRAB!$C$5:$E$67,2,FALSE),"")</f>
        <v>2338679</v>
      </c>
      <c r="CZ44" t="str">
        <f t="shared" si="10"/>
        <v>Tiền doanh thu ngày 02/09/2025 chi nhánh HOÀNG HOA THÁM</v>
      </c>
      <c r="DH44" s="185" t="str">
        <f t="shared" si="11"/>
        <v>sacomabank Công Ty stk: 0961315526</v>
      </c>
      <c r="DU44" s="104">
        <f t="shared" si="12"/>
        <v>45902</v>
      </c>
      <c r="DW44" s="177" t="s">
        <v>241</v>
      </c>
      <c r="DX44" s="104" t="str">
        <f>IF(ED44&lt;&gt;"",IFERROR(VLOOKUP(C44,BE!$C$5:$K$67,9,FALSE),""),"")</f>
        <v/>
      </c>
      <c r="DY44" t="str">
        <f>IF(ED44&lt;&gt;"",IFERROR(VLOOKUP(C44,BE!$C$5:$J$67,8,FALSE),""),"")</f>
        <v/>
      </c>
      <c r="EA44">
        <v>1121</v>
      </c>
      <c r="EB44" s="177" t="s">
        <v>202</v>
      </c>
      <c r="ED44" t="str">
        <f>IFERROR(VLOOKUP(C44,BE!C44:I106,4,FALSE),"")</f>
        <v/>
      </c>
      <c r="EE44" s="185" t="str">
        <f t="shared" si="13"/>
        <v/>
      </c>
      <c r="EM44" s="185" t="str">
        <f t="shared" si="14"/>
        <v/>
      </c>
      <c r="EZ44" s="104" t="str">
        <f t="shared" si="15"/>
        <v/>
      </c>
      <c r="FB44" s="177" t="s">
        <v>233</v>
      </c>
      <c r="FC44" s="104" t="str">
        <f>IF(FI44&lt;&gt;"",IFERROR(VLOOKUP(C44,'ZALO-PAY'!$C$5:$G$67,4,FALSE),""),"")</f>
        <v/>
      </c>
      <c r="FD44" s="196" t="str">
        <f>IF(FI44&lt;&gt;"",IFERROR(VLOOKUP(C44,'ZALO-PAY'!$C$5:$G$67,5,FALSE),""),"")</f>
        <v/>
      </c>
      <c r="FF44">
        <v>1121</v>
      </c>
      <c r="FG44" s="177" t="s">
        <v>235</v>
      </c>
      <c r="FI44" t="str">
        <f>IFERROR(VLOOKUP(C44,'ZALO-PAY'!$C$5:$E$67,2,FALSE),"")</f>
        <v/>
      </c>
      <c r="FJ44" s="185" t="str">
        <f t="shared" si="16"/>
        <v/>
      </c>
      <c r="FR44" s="185" t="str">
        <f t="shared" si="17"/>
        <v/>
      </c>
      <c r="GE44" s="104" t="str">
        <f t="shared" si="18"/>
        <v/>
      </c>
      <c r="GG44" s="177" t="s">
        <v>378</v>
      </c>
      <c r="GK44">
        <v>1121</v>
      </c>
      <c r="GL44" s="177" t="s">
        <v>236</v>
      </c>
      <c r="GN44" t="str">
        <f>IFERROR(VLOOKUP(C44,XANHSM!$C$5:$E$67,2,FALSE),"")</f>
        <v/>
      </c>
      <c r="GO44" s="185" t="str">
        <f t="shared" si="19"/>
        <v/>
      </c>
      <c r="GW44" t="str">
        <f t="shared" si="20"/>
        <v/>
      </c>
      <c r="HJ44" s="104" t="str">
        <f t="shared" si="21"/>
        <v/>
      </c>
      <c r="HL44" s="177" t="s">
        <v>379</v>
      </c>
      <c r="HP44">
        <v>1121</v>
      </c>
      <c r="HQ44" s="177" t="s">
        <v>237</v>
      </c>
      <c r="HS44" t="str">
        <f>IFERROR(VLOOKUP(C44,'TIỀN MẶT'!$C$5:$H$67,4,FALSE),"")</f>
        <v/>
      </c>
      <c r="HT44" s="185" t="str">
        <f t="shared" si="22"/>
        <v/>
      </c>
      <c r="IB44" t="str">
        <f t="shared" si="23"/>
        <v/>
      </c>
      <c r="IO44" s="104" t="str">
        <f t="shared" si="24"/>
        <v/>
      </c>
      <c r="IQ44" s="177" t="s">
        <v>380</v>
      </c>
      <c r="IU44">
        <v>1121</v>
      </c>
      <c r="IV44" s="177" t="s">
        <v>238</v>
      </c>
      <c r="IX44" t="str">
        <f>IFERROR(VLOOKUP(C44,'TIỀN MẶT'!$C$5:$H$67,5,FALSE),"")</f>
        <v/>
      </c>
      <c r="IY44" s="185" t="str">
        <f t="shared" si="25"/>
        <v/>
      </c>
      <c r="JG44" t="str">
        <f t="shared" si="26"/>
        <v/>
      </c>
      <c r="JT44" t="str">
        <f t="shared" si="27"/>
        <v/>
      </c>
      <c r="JV44" s="177" t="s">
        <v>381</v>
      </c>
      <c r="JW44" s="244">
        <f>IF(KC44&lt;&gt;"",IFERROR(VLOOKUP(C44,'VN-PAY'!$C$5:$G$67,4,FALSE),""),"")</f>
        <v>45903</v>
      </c>
      <c r="JX44" s="245" t="str">
        <f>IF(KC44&lt;&gt;"",IFERROR(VLOOKUP(C44,'VN-PAY'!$C$5:$G$67,5,FALSE),""),"")</f>
        <v>CT CP GIAI PHAP THANH TOAN VIET NAM VNPAY TT CA PHE MUOI CHU LONG DV QR Offline ngay 29.08.02.09.64</v>
      </c>
      <c r="JZ44">
        <v>1121</v>
      </c>
      <c r="KA44" s="177" t="s">
        <v>239</v>
      </c>
      <c r="KC44">
        <f>IFERROR(VLOOKUP(C44,'VN-PAY'!$C$5:$E$66,2,FALSE),"")</f>
        <v>2977000</v>
      </c>
      <c r="KD44" s="185" t="str">
        <f t="shared" si="28"/>
        <v>Tiền doanh thu ngày 02/09/2025 chi nhánh HOÀNG HOA THÁM</v>
      </c>
      <c r="KL44" s="185" t="str">
        <f t="shared" si="29"/>
        <v>sacomabank Công Ty stk: 0961315526</v>
      </c>
      <c r="KY44" s="104">
        <f t="shared" si="30"/>
        <v>45902</v>
      </c>
      <c r="LA44" s="177" t="s">
        <v>382</v>
      </c>
      <c r="LB44" s="104">
        <f>IF(LH44&lt;&gt;"",IFERROR(VLOOKUP(C44,SHOPEE!$C$5:$G$67,4,FALSE),""),"")</f>
        <v>45903</v>
      </c>
      <c r="LC44" t="str">
        <f>IF(LH44&lt;&gt;"",IFERROR(VLOOKUP(C44,SHOPEE!$C$5:$G$67,5,FALSE),""),"")</f>
        <v>SHOPEEPAY CHUYEN TIEN 1963016148365582336 ShopeeFood thanh toan tu dong 02 09 2025 10673813 CKN 059725 - MBBANK IBFT - Ngan hang TMCP Quan Doi</v>
      </c>
      <c r="LE44">
        <v>1121</v>
      </c>
      <c r="LF44" s="177" t="s">
        <v>240</v>
      </c>
      <c r="LH44">
        <f>IFERROR(VLOOKUP(C44,SHOPEE!$C$5:$E$67,2,FALSE),"")</f>
        <v>1595711</v>
      </c>
      <c r="LI44" s="185" t="str">
        <f t="shared" si="31"/>
        <v>Tiền doanh thu ngày 02/09/2025 chi nhánh HOÀNG HOA THÁM</v>
      </c>
      <c r="LQ44" s="185" t="str">
        <f t="shared" si="32"/>
        <v>sacomabank Công Ty stk: 0961315526</v>
      </c>
      <c r="MD44" s="104">
        <f t="shared" si="33"/>
        <v>45902</v>
      </c>
      <c r="MF44" s="177" t="s">
        <v>383</v>
      </c>
    </row>
    <row r="45" spans="1:344" ht="15.75" customHeight="1">
      <c r="A45" s="84">
        <v>21</v>
      </c>
      <c r="B45" s="33" t="s">
        <v>525</v>
      </c>
      <c r="C45" s="91" t="s">
        <v>140</v>
      </c>
      <c r="D45" s="205">
        <f>IF(J45&lt;&gt;"",IFERROR(VLOOKUP(C45,'TIỀN MẶT'!$C$5:$J$67,7,FALSE),""),"")</f>
        <v>45903</v>
      </c>
      <c r="E45" s="234" t="str">
        <f>IF(J45&lt;&gt;"",IF(VLOOKUP(C45,'TIỀN MẶT'!$C$5:$J$67,8,FALSE)=0,"",VLOOKUP(C45,'TIỀN MẶT'!$C$5:$J$67,8,FALSE)),"")</f>
        <v>NOP TM TK NGAY 02.09</v>
      </c>
      <c r="F45" s="100"/>
      <c r="G45" s="71">
        <v>1121</v>
      </c>
      <c r="H45" s="177" t="s">
        <v>367</v>
      </c>
      <c r="I45" s="61"/>
      <c r="J45" s="63">
        <f>IFERROR(IF(VLOOKUP(C45,'TIỀN MẶT'!$C$5:$H$67,3,FALSE)&amp;""="","",VLOOKUP(C45,'TIỀN MẶT'!$C$5:$H$67,3,FALSE)),"")</f>
        <v>16323000</v>
      </c>
      <c r="K45" s="60" t="str">
        <f t="shared" si="1"/>
        <v>Tiền doanh thu ngày 02/09/2025 chi nhánh TRƯƠNG ĐỊNH</v>
      </c>
      <c r="L45" s="86"/>
      <c r="M45" s="87"/>
      <c r="N45" s="88"/>
      <c r="O45" s="89"/>
      <c r="P45" s="89"/>
      <c r="Q45" s="90"/>
      <c r="R45" s="90"/>
      <c r="S45" s="180" t="str">
        <f t="shared" si="2"/>
        <v>Sacombank Duong Thi Nhung stk: 0777691044</v>
      </c>
      <c r="T45" s="76"/>
      <c r="U45" s="74"/>
      <c r="V45" s="74"/>
      <c r="W45" s="74"/>
      <c r="X45" s="353"/>
      <c r="Y45" s="2"/>
      <c r="Z45" s="2"/>
      <c r="AA45" s="32"/>
      <c r="AB45" s="97"/>
      <c r="AC45" s="97"/>
      <c r="AD45" s="97"/>
      <c r="AE45" s="97"/>
      <c r="AF45" s="96">
        <f t="shared" si="3"/>
        <v>45902</v>
      </c>
      <c r="AG45" s="71"/>
      <c r="AH45" s="177" t="s">
        <v>372</v>
      </c>
      <c r="AI45" s="59"/>
      <c r="AJ45" s="71"/>
      <c r="AK45" s="71"/>
      <c r="AL45" s="71">
        <v>1121</v>
      </c>
      <c r="AM45" s="177">
        <v>113102</v>
      </c>
      <c r="AN45" s="71"/>
      <c r="AO45" s="71"/>
      <c r="AP45" s="98" t="str">
        <f t="shared" si="4"/>
        <v/>
      </c>
      <c r="AQ45" s="31"/>
      <c r="AR45" s="31"/>
      <c r="AS45" s="31"/>
      <c r="AT45" s="31"/>
      <c r="AU45" s="31"/>
      <c r="AV45" s="31"/>
      <c r="AW45" s="31"/>
      <c r="AX45" s="71" t="str">
        <f t="shared" si="5"/>
        <v/>
      </c>
      <c r="AY45" s="7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96" t="str">
        <f t="shared" si="6"/>
        <v/>
      </c>
      <c r="BL45" s="31"/>
      <c r="BM45" s="177" t="s">
        <v>376</v>
      </c>
      <c r="BN45" s="194">
        <f>IF(BT45&lt;&gt;"",IFERROR(VLOOKUP(C45,MOMO!$C$5:$J$67,8,FALSE),""),"")</f>
        <v>45903</v>
      </c>
      <c r="BO45" s="157" t="str">
        <f>IF(BT45&lt;&gt;"",IFERROR(VLOOKUP(C45,MOMO!$C$5:$J$67,7,FALSE),""),"")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45">
        <v>1121</v>
      </c>
      <c r="BR45" s="103" t="s">
        <v>201</v>
      </c>
      <c r="BT45" s="135">
        <f>IFERROR(VLOOKUP(C45,MOMO!$C$5:$G$673,4,FALSE),"")</f>
        <v>13198000</v>
      </c>
      <c r="BU45" t="str">
        <f t="shared" si="7"/>
        <v>Tiền doanh thu ngày 02/09/2025 chi nhánh TRƯƠNG ĐỊNH</v>
      </c>
      <c r="CC45" s="201" t="str">
        <f t="shared" si="8"/>
        <v>sacomabank Công Ty stk: 0961315526</v>
      </c>
      <c r="CP45" s="104">
        <f t="shared" si="9"/>
        <v>45902</v>
      </c>
      <c r="CR45" s="177" t="s">
        <v>232</v>
      </c>
      <c r="CS45" s="242">
        <f>IF(CY45&lt;&gt;"",IFERROR(VLOOKUP(C45,GRAB!$C$5:$G$67,5,FALSE),""),"")</f>
        <v>45903</v>
      </c>
      <c r="CT45" s="157" t="str">
        <f>IFERROR(VLOOKUP(C45,GRAB!$C$5:$E$67,3,FALSE),"")</f>
        <v>Grab TT 71394072 2103520463896577 Ca Phe Muoi Chu Long TRUONG DINH CKN 797006 - CONG TY TNHH GRAB - Ngan hang TMCP Cong Thuong Viet Nam</v>
      </c>
      <c r="CV45" s="182">
        <v>1121</v>
      </c>
      <c r="CW45" s="184" t="s">
        <v>377</v>
      </c>
      <c r="CY45">
        <f>IFERROR(VLOOKUP(C45,GRAB!$C$5:$E$67,2,FALSE),"")</f>
        <v>446546</v>
      </c>
      <c r="CZ45" t="str">
        <f t="shared" si="10"/>
        <v>Tiền doanh thu ngày 02/09/2025 chi nhánh TRƯƠNG ĐỊNH</v>
      </c>
      <c r="DH45" s="185" t="str">
        <f t="shared" si="11"/>
        <v>sacomabank Công Ty stk: 0961315526</v>
      </c>
      <c r="DU45" s="104">
        <f t="shared" si="12"/>
        <v>45902</v>
      </c>
      <c r="DW45" s="177" t="s">
        <v>241</v>
      </c>
      <c r="DX45" s="104">
        <f>IF(ED45&lt;&gt;"",IFERROR(VLOOKUP(C45,BE!$C$5:$K$67,9,FALSE),""),"")</f>
        <v>45904</v>
      </c>
      <c r="DY45" t="str">
        <f>IF(ED45&lt;&gt;"",IFERROR(VLOOKUP(C45,BE!$C$5:$J$67,8,FALSE),""),"")</f>
        <v>CONG TY CO PHAN BE GROUP 2784879 beFood thanh toan ky29082025 02092025</v>
      </c>
      <c r="EA45">
        <v>1121</v>
      </c>
      <c r="EB45" s="177" t="s">
        <v>202</v>
      </c>
      <c r="ED45">
        <f>IFERROR(VLOOKUP(C45,BE!C45:I107,4,FALSE),"")</f>
        <v>288000</v>
      </c>
      <c r="EE45" s="185" t="str">
        <f t="shared" si="13"/>
        <v>Tiền doanh thu ngày 02/09/2025 chi nhánh TRƯƠNG ĐỊNH</v>
      </c>
      <c r="EM45" s="185" t="str">
        <f t="shared" si="14"/>
        <v>sacomabank Công Ty stk: 0961315526</v>
      </c>
      <c r="EZ45" s="104">
        <f t="shared" si="15"/>
        <v>45902</v>
      </c>
      <c r="FB45" s="177" t="s">
        <v>233</v>
      </c>
      <c r="FC45" s="104" t="str">
        <f>IF(FI45&lt;&gt;"",IFERROR(VLOOKUP(C45,'ZALO-PAY'!$C$5:$G$67,4,FALSE),""),"")</f>
        <v/>
      </c>
      <c r="FD45" s="196" t="str">
        <f>IF(FI45&lt;&gt;"",IFERROR(VLOOKUP(C45,'ZALO-PAY'!$C$5:$G$67,5,FALSE),""),"")</f>
        <v/>
      </c>
      <c r="FF45">
        <v>1121</v>
      </c>
      <c r="FG45" s="177" t="s">
        <v>235</v>
      </c>
      <c r="FI45" t="str">
        <f>IFERROR(VLOOKUP(C45,'ZALO-PAY'!$C$5:$E$67,2,FALSE),"")</f>
        <v/>
      </c>
      <c r="FJ45" s="185" t="str">
        <f t="shared" si="16"/>
        <v/>
      </c>
      <c r="FR45" s="185" t="str">
        <f t="shared" si="17"/>
        <v/>
      </c>
      <c r="GE45" s="104" t="str">
        <f t="shared" si="18"/>
        <v/>
      </c>
      <c r="GG45" s="177" t="s">
        <v>378</v>
      </c>
      <c r="GK45">
        <v>1121</v>
      </c>
      <c r="GL45" s="177" t="s">
        <v>236</v>
      </c>
      <c r="GN45">
        <f>IFERROR(VLOOKUP(C45,XANHSM!$C$5:$E$67,2,FALSE),"")</f>
        <v>139000</v>
      </c>
      <c r="GO45" s="185" t="str">
        <f t="shared" si="19"/>
        <v>Tiền doanh thu ngày 02/09/2025 chi nhánh TRƯƠNG ĐỊNH</v>
      </c>
      <c r="GW45" t="str">
        <f t="shared" si="20"/>
        <v>sacomabank Công Ty stk: 0961315526</v>
      </c>
      <c r="HJ45" s="104">
        <f t="shared" si="21"/>
        <v>45902</v>
      </c>
      <c r="HL45" s="177" t="s">
        <v>379</v>
      </c>
      <c r="HP45">
        <v>1121</v>
      </c>
      <c r="HQ45" s="177" t="s">
        <v>237</v>
      </c>
      <c r="HS45" t="str">
        <f>IFERROR(VLOOKUP(C45,'TIỀN MẶT'!$C$5:$H$67,4,FALSE),"")</f>
        <v/>
      </c>
      <c r="HT45" s="185" t="str">
        <f t="shared" si="22"/>
        <v/>
      </c>
      <c r="IB45" t="str">
        <f t="shared" si="23"/>
        <v/>
      </c>
      <c r="IO45" s="104" t="str">
        <f t="shared" si="24"/>
        <v/>
      </c>
      <c r="IQ45" s="177" t="s">
        <v>380</v>
      </c>
      <c r="IU45">
        <v>1121</v>
      </c>
      <c r="IV45" s="177" t="s">
        <v>238</v>
      </c>
      <c r="IX45" t="str">
        <f>IFERROR(VLOOKUP(C45,'TIỀN MẶT'!$C$5:$H$67,5,FALSE),"")</f>
        <v/>
      </c>
      <c r="IY45" s="185" t="str">
        <f t="shared" si="25"/>
        <v/>
      </c>
      <c r="JG45" t="str">
        <f t="shared" si="26"/>
        <v/>
      </c>
      <c r="JT45" t="str">
        <f t="shared" si="27"/>
        <v/>
      </c>
      <c r="JV45" s="177" t="s">
        <v>381</v>
      </c>
      <c r="JW45" s="244" t="str">
        <f>IF(KC45&lt;&gt;"",IFERROR(VLOOKUP(C45,'VN-PAY'!$C$5:$G$67,4,FALSE),""),"")</f>
        <v/>
      </c>
      <c r="JX45" s="245" t="str">
        <f>IF(KC45&lt;&gt;"",IFERROR(VLOOKUP(C45,'VN-PAY'!$C$5:$G$67,5,FALSE),""),"")</f>
        <v/>
      </c>
      <c r="JZ45">
        <v>1121</v>
      </c>
      <c r="KA45" s="177" t="s">
        <v>239</v>
      </c>
      <c r="KC45" t="str">
        <f>IFERROR(VLOOKUP(C45,'VN-PAY'!$C$5:$E$66,2,FALSE),"")</f>
        <v/>
      </c>
      <c r="KD45" s="185" t="str">
        <f t="shared" si="28"/>
        <v/>
      </c>
      <c r="KL45" s="185" t="str">
        <f t="shared" si="29"/>
        <v/>
      </c>
      <c r="KY45" s="104" t="str">
        <f t="shared" si="30"/>
        <v/>
      </c>
      <c r="LA45" s="177" t="s">
        <v>382</v>
      </c>
      <c r="LB45" s="104">
        <f>IF(LH45&lt;&gt;"",IFERROR(VLOOKUP(C45,SHOPEE!$C$5:$G$67,4,FALSE),""),"")</f>
        <v>45903</v>
      </c>
      <c r="LC45" t="str">
        <f>IF(LH45&lt;&gt;"",IFERROR(VLOOKUP(C45,SHOPEE!$C$5:$G$67,5,FALSE),""),"")</f>
        <v>SHOPEEPAY CHUYEN TIEN 1963016148365582336 ShopeeFood thanh toan tu dong 02 09 2025 10673813 CKN 059725 - MBBANK IBFT - Ngan hang TMCP Quan Doi</v>
      </c>
      <c r="LE45">
        <v>1121</v>
      </c>
      <c r="LF45" s="177" t="s">
        <v>240</v>
      </c>
      <c r="LH45">
        <f>IFERROR(VLOOKUP(C45,SHOPEE!$C$5:$E$67,2,FALSE),"")</f>
        <v>2364001</v>
      </c>
      <c r="LI45" s="185" t="str">
        <f t="shared" si="31"/>
        <v>Tiền doanh thu ngày 02/09/2025 chi nhánh TRƯƠNG ĐỊNH</v>
      </c>
      <c r="LQ45" s="185" t="str">
        <f t="shared" si="32"/>
        <v>sacomabank Công Ty stk: 0961315526</v>
      </c>
      <c r="MD45" s="104">
        <f t="shared" si="33"/>
        <v>45902</v>
      </c>
      <c r="MF45" s="177" t="s">
        <v>383</v>
      </c>
    </row>
    <row r="46" spans="1:344" ht="15.75" customHeight="1">
      <c r="A46" s="84">
        <f t="shared" si="0"/>
        <v>22</v>
      </c>
      <c r="B46" s="33" t="s">
        <v>526</v>
      </c>
      <c r="C46" s="91" t="s">
        <v>141</v>
      </c>
      <c r="D46" s="205">
        <f>IF(J46&lt;&gt;"",IFERROR(VLOOKUP(C46,'TIỀN MẶT'!$C$5:$J$67,7,FALSE),""),"")</f>
        <v>45903</v>
      </c>
      <c r="E46" s="234" t="str">
        <f>IF(J46&lt;&gt;"",IF(VLOOKUP(C46,'TIỀN MẶT'!$C$5:$J$67,8,FALSE)=0,"",VLOOKUP(C46,'TIỀN MẶT'!$C$5:$J$67,8,FALSE)),"")</f>
        <v>NGUYEN THI GIANG NOP TM NGAY 02/09/2025</v>
      </c>
      <c r="F46" s="100"/>
      <c r="G46" s="71">
        <v>1121</v>
      </c>
      <c r="H46" s="177" t="s">
        <v>367</v>
      </c>
      <c r="I46" s="61"/>
      <c r="J46" s="63">
        <f>IFERROR(IF(VLOOKUP(C46,'TIỀN MẶT'!$C$5:$H$67,3,FALSE)&amp;""="","",VLOOKUP(C46,'TIỀN MẶT'!$C$5:$H$67,3,FALSE)),"")</f>
        <v>17423000</v>
      </c>
      <c r="K46" s="60" t="str">
        <f t="shared" si="1"/>
        <v>Tiền doanh thu ngày 02/09/2025 chi nhánh TÔN ĐỨC THẮNG</v>
      </c>
      <c r="L46" s="86"/>
      <c r="M46" s="87"/>
      <c r="N46" s="88"/>
      <c r="O46" s="89"/>
      <c r="P46" s="89"/>
      <c r="Q46" s="90"/>
      <c r="R46" s="90"/>
      <c r="S46" s="180" t="str">
        <f t="shared" si="2"/>
        <v>Sacombank Duong Thi Nhung stk: 0777691044</v>
      </c>
      <c r="T46" s="76"/>
      <c r="U46" s="74"/>
      <c r="V46" s="74"/>
      <c r="W46" s="74"/>
      <c r="X46" s="353"/>
      <c r="Y46" s="2"/>
      <c r="Z46" s="2"/>
      <c r="AA46" s="32"/>
      <c r="AB46" s="97"/>
      <c r="AC46" s="97"/>
      <c r="AD46" s="97"/>
      <c r="AE46" s="97"/>
      <c r="AF46" s="96">
        <f t="shared" si="3"/>
        <v>45902</v>
      </c>
      <c r="AG46" s="71"/>
      <c r="AH46" s="177" t="s">
        <v>372</v>
      </c>
      <c r="AI46" s="59"/>
      <c r="AJ46" s="71"/>
      <c r="AK46" s="71"/>
      <c r="AL46" s="71">
        <v>1121</v>
      </c>
      <c r="AM46" s="177">
        <v>113102</v>
      </c>
      <c r="AN46" s="71"/>
      <c r="AO46" s="71"/>
      <c r="AP46" s="98" t="str">
        <f t="shared" si="4"/>
        <v/>
      </c>
      <c r="AQ46" s="31"/>
      <c r="AR46" s="31"/>
      <c r="AS46" s="31"/>
      <c r="AT46" s="31"/>
      <c r="AU46" s="31"/>
      <c r="AV46" s="31"/>
      <c r="AW46" s="31"/>
      <c r="AX46" s="71" t="str">
        <f t="shared" si="5"/>
        <v/>
      </c>
      <c r="AY46" s="7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96" t="str">
        <f t="shared" si="6"/>
        <v/>
      </c>
      <c r="BL46" s="31"/>
      <c r="BM46" s="177" t="s">
        <v>376</v>
      </c>
      <c r="BN46" s="194" t="str">
        <f>IF(BT46&lt;&gt;"",IFERROR(VLOOKUP(C46,MOMO!$C$5:$J$67,8,FALSE),""),"")</f>
        <v/>
      </c>
      <c r="BO46" s="157" t="str">
        <f>IF(BT46&lt;&gt;"",IFERROR(VLOOKUP(C46,MOMO!$C$5:$J$67,7,FALSE),""),"")</f>
        <v/>
      </c>
      <c r="BQ46">
        <v>1121</v>
      </c>
      <c r="BR46" s="103" t="s">
        <v>201</v>
      </c>
      <c r="BT46" s="135" t="str">
        <f>IFERROR(VLOOKUP(C46,MOMO!$C$5:$G$673,4,FALSE),"")</f>
        <v/>
      </c>
      <c r="BU46" t="str">
        <f t="shared" si="7"/>
        <v/>
      </c>
      <c r="CC46" s="201" t="str">
        <f t="shared" si="8"/>
        <v/>
      </c>
      <c r="CP46" s="104" t="str">
        <f t="shared" si="9"/>
        <v/>
      </c>
      <c r="CR46" s="177" t="s">
        <v>232</v>
      </c>
      <c r="CS46" s="242">
        <f>IF(CY46&lt;&gt;"",IFERROR(VLOOKUP(C46,GRAB!$C$5:$G$67,5,FALSE),""),"")</f>
        <v>45903</v>
      </c>
      <c r="CT46" s="157" t="str">
        <f>IFERROR(VLOOKUP(C46,GRAB!$C$5:$E$67,3,FALSE),"")</f>
        <v>Grab TT 71394140 2103520463947777 Ca Phe Muoi Chu Long Ton Duc Thang CKN 797047 - CONG TY TNHH GRAB - Ngan hang TMCP Cong Thuong Viet Nam</v>
      </c>
      <c r="CV46" s="182">
        <v>1121</v>
      </c>
      <c r="CW46" s="184" t="s">
        <v>377</v>
      </c>
      <c r="CY46">
        <f>IFERROR(VLOOKUP(C46,GRAB!$C$5:$E$67,2,FALSE),"")</f>
        <v>349014</v>
      </c>
      <c r="CZ46" t="str">
        <f t="shared" si="10"/>
        <v>Tiền doanh thu ngày 02/09/2025 chi nhánh TÔN ĐỨC THẮNG</v>
      </c>
      <c r="DH46" s="185" t="str">
        <f t="shared" si="11"/>
        <v>sacomabank Công Ty stk: 0961315526</v>
      </c>
      <c r="DU46" s="104">
        <f t="shared" si="12"/>
        <v>45902</v>
      </c>
      <c r="DW46" s="177" t="s">
        <v>241</v>
      </c>
      <c r="DX46" s="104" t="str">
        <f>IF(ED46&lt;&gt;"",IFERROR(VLOOKUP(C46,BE!$C$5:$K$67,9,FALSE),""),"")</f>
        <v/>
      </c>
      <c r="DY46" t="str">
        <f>IF(ED46&lt;&gt;"",IFERROR(VLOOKUP(C46,BE!$C$5:$J$67,8,FALSE),""),"")</f>
        <v/>
      </c>
      <c r="EA46">
        <v>1121</v>
      </c>
      <c r="EB46" s="177" t="s">
        <v>202</v>
      </c>
      <c r="ED46" t="str">
        <f>IFERROR(VLOOKUP(C46,BE!C46:I108,4,FALSE),"")</f>
        <v/>
      </c>
      <c r="EE46" s="185" t="str">
        <f t="shared" si="13"/>
        <v/>
      </c>
      <c r="EM46" s="185" t="str">
        <f t="shared" si="14"/>
        <v/>
      </c>
      <c r="EZ46" s="104" t="str">
        <f t="shared" si="15"/>
        <v/>
      </c>
      <c r="FB46" s="177" t="s">
        <v>233</v>
      </c>
      <c r="FC46" s="104">
        <f>IF(FI46&lt;&gt;"",IFERROR(VLOOKUP(C46,'ZALO-PAY'!$C$5:$G$67,4,FALSE),""),"")</f>
        <v>45903</v>
      </c>
      <c r="FD46" s="196" t="str">
        <f>IF(FI46&lt;&gt;"",IFERROR(VLOOKUP(C46,'ZALO-PAY'!$C$5:$G$67,5,FALSE),""),"")</f>
        <v>CT CP GIAI PHAP THANH TOAN VIET NAM VNPAY TT CA PHE MUOI CHU LONG DV QR Offline ngay 29.08.02.09.25</v>
      </c>
      <c r="FF46">
        <v>1121</v>
      </c>
      <c r="FG46" s="177" t="s">
        <v>235</v>
      </c>
      <c r="FI46">
        <f>IFERROR(VLOOKUP(C46,'ZALO-PAY'!$C$5:$E$67,2,FALSE),"")</f>
        <v>13393000</v>
      </c>
      <c r="FJ46" s="185" t="str">
        <f t="shared" si="16"/>
        <v>Tiền doanh thu ngày 02/09/2025 chi nhánh TÔN ĐỨC THẮNG</v>
      </c>
      <c r="FR46" s="185" t="str">
        <f t="shared" si="17"/>
        <v>sacomabank Công Ty stk: 0961315526</v>
      </c>
      <c r="GE46" s="104">
        <f t="shared" si="18"/>
        <v>45902</v>
      </c>
      <c r="GG46" s="177" t="s">
        <v>378</v>
      </c>
      <c r="GK46">
        <v>1121</v>
      </c>
      <c r="GL46" s="177" t="s">
        <v>236</v>
      </c>
      <c r="GN46">
        <f>IFERROR(VLOOKUP(C46,XANHSM!$C$5:$E$67,2,FALSE),"")</f>
        <v>225000</v>
      </c>
      <c r="GO46" s="185" t="str">
        <f t="shared" si="19"/>
        <v>Tiền doanh thu ngày 02/09/2025 chi nhánh TÔN ĐỨC THẮNG</v>
      </c>
      <c r="GW46" t="str">
        <f t="shared" si="20"/>
        <v>sacomabank Công Ty stk: 0961315526</v>
      </c>
      <c r="HJ46" s="104">
        <f t="shared" si="21"/>
        <v>45902</v>
      </c>
      <c r="HL46" s="177" t="s">
        <v>379</v>
      </c>
      <c r="HP46">
        <v>1121</v>
      </c>
      <c r="HQ46" s="177" t="s">
        <v>237</v>
      </c>
      <c r="HS46" t="str">
        <f>IFERROR(VLOOKUP(C46,'TIỀN MẶT'!$C$5:$H$67,4,FALSE),"")</f>
        <v/>
      </c>
      <c r="HT46" s="185" t="str">
        <f t="shared" si="22"/>
        <v/>
      </c>
      <c r="IB46" t="str">
        <f t="shared" si="23"/>
        <v/>
      </c>
      <c r="IO46" s="104" t="str">
        <f t="shared" si="24"/>
        <v/>
      </c>
      <c r="IQ46" s="177" t="s">
        <v>380</v>
      </c>
      <c r="IU46">
        <v>1121</v>
      </c>
      <c r="IV46" s="177" t="s">
        <v>238</v>
      </c>
      <c r="IX46" t="str">
        <f>IFERROR(VLOOKUP(C46,'TIỀN MẶT'!$C$5:$H$67,5,FALSE),"")</f>
        <v/>
      </c>
      <c r="IY46" s="185" t="str">
        <f t="shared" si="25"/>
        <v/>
      </c>
      <c r="JG46" t="str">
        <f t="shared" si="26"/>
        <v/>
      </c>
      <c r="JT46" t="str">
        <f t="shared" si="27"/>
        <v/>
      </c>
      <c r="JV46" s="177" t="s">
        <v>381</v>
      </c>
      <c r="JW46" s="244" t="str">
        <f>IF(KC46&lt;&gt;"",IFERROR(VLOOKUP(C46,'VN-PAY'!$C$5:$G$67,4,FALSE),""),"")</f>
        <v/>
      </c>
      <c r="JX46" s="245" t="str">
        <f>IF(KC46&lt;&gt;"",IFERROR(VLOOKUP(C46,'VN-PAY'!$C$5:$G$67,5,FALSE),""),"")</f>
        <v/>
      </c>
      <c r="JZ46">
        <v>1121</v>
      </c>
      <c r="KA46" s="177" t="s">
        <v>239</v>
      </c>
      <c r="KC46" t="str">
        <f>IFERROR(VLOOKUP(C46,'VN-PAY'!$C$5:$E$66,2,FALSE),"")</f>
        <v/>
      </c>
      <c r="KD46" s="185" t="str">
        <f t="shared" si="28"/>
        <v/>
      </c>
      <c r="KL46" s="185" t="str">
        <f t="shared" si="29"/>
        <v/>
      </c>
      <c r="KY46" s="104" t="str">
        <f t="shared" si="30"/>
        <v/>
      </c>
      <c r="LA46" s="177" t="s">
        <v>382</v>
      </c>
      <c r="LB46" s="104">
        <f>IF(LH46&lt;&gt;"",IFERROR(VLOOKUP(C46,SHOPEE!$C$5:$G$67,4,FALSE),""),"")</f>
        <v>45903</v>
      </c>
      <c r="LC46" t="str">
        <f>IF(LH46&lt;&gt;"",IFERROR(VLOOKUP(C46,SHOPEE!$C$5:$G$67,5,FALSE),""),"")</f>
        <v>SHOPEEPAY CHUYEN TIEN 1963016148365582336 ShopeeFood thanh toan tu dong 02 09 2025 10673813 CKN 059725 - MBBANK IBFT - Ngan hang TMCP Quan Doi</v>
      </c>
      <c r="LE46">
        <v>1121</v>
      </c>
      <c r="LF46" s="177" t="s">
        <v>240</v>
      </c>
      <c r="LH46">
        <f>IFERROR(VLOOKUP(C46,SHOPEE!$C$5:$E$67,2,FALSE),"")</f>
        <v>823744</v>
      </c>
      <c r="LI46" s="185" t="str">
        <f t="shared" si="31"/>
        <v>Tiền doanh thu ngày 02/09/2025 chi nhánh TÔN ĐỨC THẮNG</v>
      </c>
      <c r="LQ46" s="185" t="str">
        <f t="shared" si="32"/>
        <v>sacomabank Công Ty stk: 0961315526</v>
      </c>
      <c r="MD46" s="104">
        <f t="shared" si="33"/>
        <v>45902</v>
      </c>
      <c r="MF46" s="177" t="s">
        <v>383</v>
      </c>
    </row>
    <row r="47" spans="1:344" ht="15.75" customHeight="1">
      <c r="A47" s="84">
        <v>22</v>
      </c>
      <c r="B47" s="33" t="s">
        <v>527</v>
      </c>
      <c r="C47" s="91" t="s">
        <v>142</v>
      </c>
      <c r="D47" s="205">
        <f>IF(J47&lt;&gt;"",IFERROR(VLOOKUP(C47,'TIỀN MẶT'!$C$5:$J$67,7,FALSE),""),"")</f>
        <v>45903</v>
      </c>
      <c r="E47" s="234" t="str">
        <f>IF(J47&lt;&gt;"",IF(VLOOKUP(C47,'TIỀN MẶT'!$C$5:$J$67,8,FALSE)=0,"",VLOOKUP(C47,'TIỀN MẶT'!$C$5:$J$67,8,FALSE)),"")</f>
        <v>NOP TM 02.09</v>
      </c>
      <c r="F47" s="100"/>
      <c r="G47" s="71">
        <v>1121</v>
      </c>
      <c r="H47" s="177" t="s">
        <v>367</v>
      </c>
      <c r="I47" s="61"/>
      <c r="J47" s="63">
        <f>IFERROR(IF(VLOOKUP(C47,'TIỀN MẶT'!$C$5:$H$67,3,FALSE)&amp;""="","",VLOOKUP(C47,'TIỀN MẶT'!$C$5:$H$67,3,FALSE)),"")</f>
        <v>17069000</v>
      </c>
      <c r="K47" s="60" t="str">
        <f t="shared" si="1"/>
        <v>Tiền doanh thu ngày 02/09/2025 chi nhánh THANH NHÀN</v>
      </c>
      <c r="L47" s="86"/>
      <c r="M47" s="87"/>
      <c r="N47" s="88"/>
      <c r="O47" s="89"/>
      <c r="P47" s="89"/>
      <c r="Q47" s="90"/>
      <c r="R47" s="90"/>
      <c r="S47" s="180" t="str">
        <f t="shared" si="2"/>
        <v>Sacombank Duong Thi Nhung stk: 0777691044</v>
      </c>
      <c r="T47" s="76"/>
      <c r="U47" s="74"/>
      <c r="V47" s="74"/>
      <c r="W47" s="74"/>
      <c r="X47" s="353"/>
      <c r="Y47" s="2"/>
      <c r="Z47" s="2"/>
      <c r="AA47" s="32"/>
      <c r="AB47" s="97"/>
      <c r="AC47" s="97"/>
      <c r="AD47" s="97"/>
      <c r="AE47" s="97"/>
      <c r="AF47" s="96">
        <f t="shared" si="3"/>
        <v>45902</v>
      </c>
      <c r="AG47" s="71"/>
      <c r="AH47" s="177" t="s">
        <v>372</v>
      </c>
      <c r="AI47" s="59"/>
      <c r="AJ47" s="71"/>
      <c r="AK47" s="71"/>
      <c r="AL47" s="71">
        <v>1121</v>
      </c>
      <c r="AM47" s="177">
        <v>113102</v>
      </c>
      <c r="AN47" s="71"/>
      <c r="AO47" s="71"/>
      <c r="AP47" s="98" t="str">
        <f t="shared" si="4"/>
        <v/>
      </c>
      <c r="AQ47" s="31"/>
      <c r="AR47" s="31"/>
      <c r="AS47" s="31"/>
      <c r="AT47" s="31"/>
      <c r="AU47" s="31"/>
      <c r="AV47" s="31"/>
      <c r="AW47" s="31"/>
      <c r="AX47" s="71" t="str">
        <f t="shared" si="5"/>
        <v/>
      </c>
      <c r="AY47" s="7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96" t="str">
        <f t="shared" si="6"/>
        <v/>
      </c>
      <c r="BL47" s="31"/>
      <c r="BM47" s="177" t="s">
        <v>376</v>
      </c>
      <c r="BN47" s="194">
        <f>IF(BT47&lt;&gt;"",IFERROR(VLOOKUP(C47,MOMO!$C$5:$J$67,8,FALSE),""),"")</f>
        <v>45903</v>
      </c>
      <c r="BO47" s="157" t="str">
        <f>IF(BT47&lt;&gt;"",IFERROR(VLOOKUP(C47,MOMO!$C$5:$J$67,7,FALSE),""),"")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47">
        <v>1121</v>
      </c>
      <c r="BR47" s="103" t="s">
        <v>201</v>
      </c>
      <c r="BT47" s="135">
        <f>IFERROR(VLOOKUP(C47,MOMO!$C$5:$G$673,4,FALSE),"")</f>
        <v>11623000</v>
      </c>
      <c r="BU47" t="str">
        <f t="shared" si="7"/>
        <v>Tiền doanh thu ngày 02/09/2025 chi nhánh THANH NHÀN</v>
      </c>
      <c r="CC47" s="201" t="str">
        <f t="shared" si="8"/>
        <v>sacomabank Công Ty stk: 0961315526</v>
      </c>
      <c r="CP47" s="104">
        <f t="shared" si="9"/>
        <v>45902</v>
      </c>
      <c r="CR47" s="177" t="s">
        <v>232</v>
      </c>
      <c r="CS47" s="242">
        <f>IF(CY47&lt;&gt;"",IFERROR(VLOOKUP(C47,GRAB!$C$5:$G$67,5,FALSE),""),"")</f>
        <v>45903</v>
      </c>
      <c r="CT47" s="157" t="str">
        <f>IFERROR(VLOOKUP(C47,GRAB!$C$5:$E$67,3,FALSE),"")</f>
        <v>Grab TT 71394283 2103520463994881 Ca Phe Muoi Chu Long Thanh Nhan CKN 796142 - CONG TY TNHH GRAB - Ngan hang TMCP Cong Thuong Viet Nam</v>
      </c>
      <c r="CV47" s="182">
        <v>1121</v>
      </c>
      <c r="CW47" s="184" t="s">
        <v>377</v>
      </c>
      <c r="CY47">
        <f>IFERROR(VLOOKUP(C47,GRAB!$C$5:$E$67,2,FALSE),"")</f>
        <v>149902</v>
      </c>
      <c r="CZ47" t="str">
        <f t="shared" si="10"/>
        <v>Tiền doanh thu ngày 02/09/2025 chi nhánh THANH NHÀN</v>
      </c>
      <c r="DH47" s="185" t="str">
        <f t="shared" si="11"/>
        <v>sacomabank Công Ty stk: 0961315526</v>
      </c>
      <c r="DU47" s="104">
        <f t="shared" si="12"/>
        <v>45902</v>
      </c>
      <c r="DW47" s="177" t="s">
        <v>241</v>
      </c>
      <c r="DX47" s="104">
        <f>IF(ED47&lt;&gt;"",IFERROR(VLOOKUP(C47,BE!$C$5:$K$67,9,FALSE),""),"")</f>
        <v>45904</v>
      </c>
      <c r="DY47" t="str">
        <f>IF(ED47&lt;&gt;"",IFERROR(VLOOKUP(C47,BE!$C$5:$J$67,8,FALSE),""),"")</f>
        <v>CONG TY CO PHAN BE GROUP 2784879 beFood thanh toan ky29082025 02092025</v>
      </c>
      <c r="EA47">
        <v>1121</v>
      </c>
      <c r="EB47" s="177" t="s">
        <v>202</v>
      </c>
      <c r="ED47">
        <f>IFERROR(VLOOKUP(C47,BE!C47:I109,4,FALSE),"")</f>
        <v>29250</v>
      </c>
      <c r="EE47" s="185" t="str">
        <f t="shared" si="13"/>
        <v>Tiền doanh thu ngày 02/09/2025 chi nhánh THANH NHÀN</v>
      </c>
      <c r="EM47" s="185" t="str">
        <f t="shared" si="14"/>
        <v>sacomabank Công Ty stk: 0961315526</v>
      </c>
      <c r="EZ47" s="104">
        <f t="shared" si="15"/>
        <v>45902</v>
      </c>
      <c r="FB47" s="177" t="s">
        <v>233</v>
      </c>
      <c r="FC47" s="104" t="str">
        <f>IF(FI47&lt;&gt;"",IFERROR(VLOOKUP(C47,'ZALO-PAY'!$C$5:$G$67,4,FALSE),""),"")</f>
        <v/>
      </c>
      <c r="FD47" s="196" t="str">
        <f>IF(FI47&lt;&gt;"",IFERROR(VLOOKUP(C47,'ZALO-PAY'!$C$5:$G$67,5,FALSE),""),"")</f>
        <v/>
      </c>
      <c r="FF47">
        <v>1121</v>
      </c>
      <c r="FG47" s="177" t="s">
        <v>235</v>
      </c>
      <c r="FI47" t="str">
        <f>IFERROR(VLOOKUP(C47,'ZALO-PAY'!$C$5:$E$67,2,FALSE),"")</f>
        <v/>
      </c>
      <c r="FJ47" s="185" t="str">
        <f t="shared" si="16"/>
        <v/>
      </c>
      <c r="FR47" s="185" t="str">
        <f t="shared" si="17"/>
        <v/>
      </c>
      <c r="GE47" s="104" t="str">
        <f t="shared" si="18"/>
        <v/>
      </c>
      <c r="GG47" s="177" t="s">
        <v>378</v>
      </c>
      <c r="GK47">
        <v>1121</v>
      </c>
      <c r="GL47" s="177" t="s">
        <v>236</v>
      </c>
      <c r="GN47">
        <f>IFERROR(VLOOKUP(C47,XANHSM!$C$5:$E$67,2,FALSE),"")</f>
        <v>0</v>
      </c>
      <c r="GO47" s="185" t="str">
        <f t="shared" si="19"/>
        <v>Tiền doanh thu ngày 02/09/2025 chi nhánh THANH NHÀN</v>
      </c>
      <c r="GW47" t="str">
        <f t="shared" si="20"/>
        <v>sacomabank Công Ty stk: 0961315526</v>
      </c>
      <c r="HJ47" s="104">
        <f t="shared" si="21"/>
        <v>45902</v>
      </c>
      <c r="HL47" s="177" t="s">
        <v>379</v>
      </c>
      <c r="HP47">
        <v>1121</v>
      </c>
      <c r="HQ47" s="177" t="s">
        <v>237</v>
      </c>
      <c r="HS47" t="str">
        <f>IFERROR(VLOOKUP(C47,'TIỀN MẶT'!$C$5:$H$67,4,FALSE),"")</f>
        <v/>
      </c>
      <c r="HT47" s="185" t="str">
        <f t="shared" si="22"/>
        <v/>
      </c>
      <c r="IB47" t="str">
        <f t="shared" si="23"/>
        <v/>
      </c>
      <c r="IO47" s="104" t="str">
        <f t="shared" si="24"/>
        <v/>
      </c>
      <c r="IQ47" s="177" t="s">
        <v>380</v>
      </c>
      <c r="IU47">
        <v>1121</v>
      </c>
      <c r="IV47" s="177" t="s">
        <v>238</v>
      </c>
      <c r="IX47" t="str">
        <f>IFERROR(VLOOKUP(C47,'TIỀN MẶT'!$C$5:$H$67,5,FALSE),"")</f>
        <v/>
      </c>
      <c r="IY47" s="185" t="str">
        <f t="shared" si="25"/>
        <v/>
      </c>
      <c r="JG47" t="str">
        <f t="shared" si="26"/>
        <v/>
      </c>
      <c r="JT47" t="str">
        <f t="shared" si="27"/>
        <v/>
      </c>
      <c r="JV47" s="177" t="s">
        <v>381</v>
      </c>
      <c r="JW47" s="244" t="str">
        <f>IF(KC47&lt;&gt;"",IFERROR(VLOOKUP(C47,'VN-PAY'!$C$5:$G$67,4,FALSE),""),"")</f>
        <v/>
      </c>
      <c r="JX47" s="245" t="str">
        <f>IF(KC47&lt;&gt;"",IFERROR(VLOOKUP(C47,'VN-PAY'!$C$5:$G$67,5,FALSE),""),"")</f>
        <v/>
      </c>
      <c r="JZ47">
        <v>1121</v>
      </c>
      <c r="KA47" s="177" t="s">
        <v>239</v>
      </c>
      <c r="KC47" t="str">
        <f>IFERROR(VLOOKUP(C47,'VN-PAY'!$C$5:$E$66,2,FALSE),"")</f>
        <v/>
      </c>
      <c r="KD47" s="185" t="str">
        <f t="shared" si="28"/>
        <v/>
      </c>
      <c r="KL47" s="185" t="str">
        <f t="shared" si="29"/>
        <v/>
      </c>
      <c r="KY47" s="104" t="str">
        <f t="shared" si="30"/>
        <v/>
      </c>
      <c r="LA47" s="177" t="s">
        <v>382</v>
      </c>
      <c r="LB47" s="104">
        <f>IF(LH47&lt;&gt;"",IFERROR(VLOOKUP(C47,SHOPEE!$C$5:$G$67,4,FALSE),""),"")</f>
        <v>45903</v>
      </c>
      <c r="LC47" t="str">
        <f>IF(LH47&lt;&gt;"",IFERROR(VLOOKUP(C47,SHOPEE!$C$5:$G$67,5,FALSE),""),"")</f>
        <v>SHOPEEPAY CHUYEN TIEN 1963016148365582336 ShopeeFood thanh toan tu dong 02 09 2025 10673813 CKN 059725 - MBBANK IBFT - Ngan hang TMCP Quan Doi</v>
      </c>
      <c r="LE47">
        <v>1121</v>
      </c>
      <c r="LF47" s="177" t="s">
        <v>240</v>
      </c>
      <c r="LH47">
        <f>IFERROR(VLOOKUP(C47,SHOPEE!$C$5:$E$67,2,FALSE),"")</f>
        <v>2881824</v>
      </c>
      <c r="LI47" s="185" t="str">
        <f t="shared" si="31"/>
        <v>Tiền doanh thu ngày 02/09/2025 chi nhánh THANH NHÀN</v>
      </c>
      <c r="LQ47" s="185" t="str">
        <f t="shared" si="32"/>
        <v>sacomabank Công Ty stk: 0961315526</v>
      </c>
      <c r="MD47" s="104">
        <f t="shared" si="33"/>
        <v>45902</v>
      </c>
      <c r="MF47" s="177" t="s">
        <v>383</v>
      </c>
    </row>
    <row r="48" spans="1:344" ht="15.75" customHeight="1">
      <c r="A48" s="84">
        <f t="shared" si="0"/>
        <v>23</v>
      </c>
      <c r="B48" s="33" t="s">
        <v>528</v>
      </c>
      <c r="C48" s="91" t="s">
        <v>143</v>
      </c>
      <c r="D48" s="205">
        <f>IF(J48&lt;&gt;"",IFERROR(VLOOKUP(C48,'TIỀN MẶT'!$C$5:$J$67,7,FALSE),""),"")</f>
        <v>45904</v>
      </c>
      <c r="E48" s="234" t="str">
        <f>IF(J48&lt;&gt;"",IF(VLOOKUP(C48,'TIỀN MẶT'!$C$5:$J$67,8,FALSE)=0,"",VLOOKUP(C48,'TIỀN MẶT'!$C$5:$J$67,8,FALSE)),"")</f>
        <v>NOP TM NGAY 02/09</v>
      </c>
      <c r="F48" s="100"/>
      <c r="G48" s="71">
        <v>1121</v>
      </c>
      <c r="H48" s="177" t="s">
        <v>367</v>
      </c>
      <c r="I48" s="61"/>
      <c r="J48" s="63">
        <f>IFERROR(IF(VLOOKUP(C48,'TIỀN MẶT'!$C$5:$H$67,3,FALSE)&amp;""="","",VLOOKUP(C48,'TIỀN MẶT'!$C$5:$H$67,3,FALSE)),"")</f>
        <v>13376000</v>
      </c>
      <c r="K48" s="60" t="str">
        <f t="shared" si="1"/>
        <v>Tiền doanh thu ngày 02/09/2025 chi nhánh ĐỘI CẤN</v>
      </c>
      <c r="L48" s="86"/>
      <c r="M48" s="87"/>
      <c r="N48" s="88"/>
      <c r="O48" s="89"/>
      <c r="P48" s="89"/>
      <c r="Q48" s="90"/>
      <c r="R48" s="90"/>
      <c r="S48" s="180" t="str">
        <f t="shared" si="2"/>
        <v>Sacombank Duong Thi Nhung stk: 0777691044</v>
      </c>
      <c r="T48" s="76"/>
      <c r="U48" s="74"/>
      <c r="V48" s="74"/>
      <c r="W48" s="74"/>
      <c r="X48" s="353"/>
      <c r="Y48" s="2"/>
      <c r="Z48" s="2"/>
      <c r="AA48" s="32"/>
      <c r="AB48" s="97"/>
      <c r="AC48" s="97"/>
      <c r="AD48" s="97"/>
      <c r="AE48" s="97"/>
      <c r="AF48" s="96">
        <f t="shared" si="3"/>
        <v>45902</v>
      </c>
      <c r="AG48" s="71"/>
      <c r="AH48" s="177" t="s">
        <v>372</v>
      </c>
      <c r="AI48" s="59"/>
      <c r="AJ48" s="71"/>
      <c r="AK48" s="71"/>
      <c r="AL48" s="71">
        <v>1121</v>
      </c>
      <c r="AM48" s="177">
        <v>113102</v>
      </c>
      <c r="AN48" s="71"/>
      <c r="AO48" s="71"/>
      <c r="AP48" s="98" t="str">
        <f t="shared" si="4"/>
        <v/>
      </c>
      <c r="AQ48" s="31"/>
      <c r="AR48" s="31"/>
      <c r="AS48" s="31"/>
      <c r="AT48" s="31"/>
      <c r="AU48" s="31"/>
      <c r="AV48" s="31"/>
      <c r="AW48" s="31"/>
      <c r="AX48" s="71" t="str">
        <f t="shared" si="5"/>
        <v/>
      </c>
      <c r="AY48" s="7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96" t="str">
        <f t="shared" si="6"/>
        <v/>
      </c>
      <c r="BL48" s="31"/>
      <c r="BM48" s="177" t="s">
        <v>376</v>
      </c>
      <c r="BN48" s="194" t="str">
        <f>IF(BT48&lt;&gt;"",IFERROR(VLOOKUP(C48,MOMO!$C$5:$J$67,8,FALSE),""),"")</f>
        <v/>
      </c>
      <c r="BO48" s="157" t="str">
        <f>IF(BT48&lt;&gt;"",IFERROR(VLOOKUP(C48,MOMO!$C$5:$J$67,7,FALSE),""),"")</f>
        <v/>
      </c>
      <c r="BQ48">
        <v>1121</v>
      </c>
      <c r="BR48" s="103" t="s">
        <v>201</v>
      </c>
      <c r="BT48" s="135" t="str">
        <f>IFERROR(VLOOKUP(C48,MOMO!$C$5:$G$673,4,FALSE),"")</f>
        <v/>
      </c>
      <c r="BU48" t="str">
        <f t="shared" si="7"/>
        <v/>
      </c>
      <c r="CC48" s="201" t="str">
        <f t="shared" si="8"/>
        <v/>
      </c>
      <c r="CP48" s="104" t="str">
        <f t="shared" si="9"/>
        <v/>
      </c>
      <c r="CR48" s="177" t="s">
        <v>232</v>
      </c>
      <c r="CS48" s="242">
        <f>IF(CY48&lt;&gt;"",IFERROR(VLOOKUP(C48,GRAB!$C$5:$G$67,5,FALSE),""),"")</f>
        <v>45903</v>
      </c>
      <c r="CT48" s="157" t="str">
        <f>IFERROR(VLOOKUP(C48,GRAB!$C$5:$E$67,3,FALSE),"")</f>
        <v>Grab TT 71394207 2103520463855617 Ca Phe Muoi Chu Long Doi Can CKN 797093 - CONG TY TNHH GRAB - Ngan hang TMCP Cong Thuong Viet Nam</v>
      </c>
      <c r="CV48" s="182">
        <v>1121</v>
      </c>
      <c r="CW48" s="184" t="s">
        <v>377</v>
      </c>
      <c r="CY48">
        <f>IFERROR(VLOOKUP(C48,GRAB!$C$5:$E$67,2,FALSE),"")</f>
        <v>143152</v>
      </c>
      <c r="CZ48" t="str">
        <f t="shared" si="10"/>
        <v>Tiền doanh thu ngày 02/09/2025 chi nhánh ĐỘI CẤN</v>
      </c>
      <c r="DH48" s="185" t="str">
        <f t="shared" si="11"/>
        <v>sacomabank Công Ty stk: 0961315526</v>
      </c>
      <c r="DU48" s="104">
        <f t="shared" si="12"/>
        <v>45902</v>
      </c>
      <c r="DW48" s="177" t="s">
        <v>241</v>
      </c>
      <c r="DX48" s="104">
        <f>IF(ED48&lt;&gt;"",IFERROR(VLOOKUP(C48,BE!$C$5:$K$67,9,FALSE),""),"")</f>
        <v>45904</v>
      </c>
      <c r="DY48" t="str">
        <f>IF(ED48&lt;&gt;"",IFERROR(VLOOKUP(C48,BE!$C$5:$J$67,8,FALSE),""),"")</f>
        <v>CONG TY CO PHAN BE GROUP 2784879 beFood thanh toan ky29082025 02092025</v>
      </c>
      <c r="EA48">
        <v>1121</v>
      </c>
      <c r="EB48" s="177" t="s">
        <v>202</v>
      </c>
      <c r="ED48">
        <f>IFERROR(VLOOKUP(C48,BE!C48:I110,4,FALSE),"")</f>
        <v>31500</v>
      </c>
      <c r="EE48" s="185" t="str">
        <f t="shared" si="13"/>
        <v>Tiền doanh thu ngày 02/09/2025 chi nhánh ĐỘI CẤN</v>
      </c>
      <c r="EM48" s="185" t="str">
        <f t="shared" si="14"/>
        <v>sacomabank Công Ty stk: 0961315526</v>
      </c>
      <c r="EZ48" s="104">
        <f t="shared" si="15"/>
        <v>45902</v>
      </c>
      <c r="FB48" s="177" t="s">
        <v>233</v>
      </c>
      <c r="FC48" s="104">
        <f>IF(FI48&lt;&gt;"",IFERROR(VLOOKUP(C48,'ZALO-PAY'!$C$5:$G$67,4,FALSE),""),"")</f>
        <v>45903</v>
      </c>
      <c r="FD48" s="196" t="str">
        <f>IF(FI48&lt;&gt;"",IFERROR(VLOOKUP(C48,'ZALO-PAY'!$C$5:$G$67,5,FALSE),""),"")</f>
        <v>CT CP GIAI PHAP THANH TOAN VIET NAM VNPAY TT CA PHE MUOI CHU LONG DV QR Offline ngay 29.08.02.09.25</v>
      </c>
      <c r="FF48">
        <v>1121</v>
      </c>
      <c r="FG48" s="177" t="s">
        <v>235</v>
      </c>
      <c r="FI48">
        <f>IFERROR(VLOOKUP(C48,'ZALO-PAY'!$C$5:$E$67,2,FALSE),"")</f>
        <v>10338000</v>
      </c>
      <c r="FJ48" s="185" t="str">
        <f t="shared" si="16"/>
        <v>Tiền doanh thu ngày 02/09/2025 chi nhánh ĐỘI CẤN</v>
      </c>
      <c r="FR48" s="185" t="str">
        <f t="shared" si="17"/>
        <v>sacomabank Công Ty stk: 0961315526</v>
      </c>
      <c r="GE48" s="104">
        <f t="shared" si="18"/>
        <v>45902</v>
      </c>
      <c r="GG48" s="177" t="s">
        <v>378</v>
      </c>
      <c r="GK48">
        <v>1121</v>
      </c>
      <c r="GL48" s="177" t="s">
        <v>236</v>
      </c>
      <c r="GN48">
        <f>IFERROR(VLOOKUP(C48,XANHSM!$C$5:$E$67,2,FALSE),"")</f>
        <v>65000</v>
      </c>
      <c r="GO48" s="185" t="str">
        <f t="shared" si="19"/>
        <v>Tiền doanh thu ngày 02/09/2025 chi nhánh ĐỘI CẤN</v>
      </c>
      <c r="GW48" t="str">
        <f t="shared" si="20"/>
        <v>sacomabank Công Ty stk: 0961315526</v>
      </c>
      <c r="HJ48" s="104">
        <f t="shared" si="21"/>
        <v>45902</v>
      </c>
      <c r="HL48" s="177" t="s">
        <v>379</v>
      </c>
      <c r="HP48">
        <v>1121</v>
      </c>
      <c r="HQ48" s="177" t="s">
        <v>237</v>
      </c>
      <c r="HS48" t="str">
        <f>IFERROR(VLOOKUP(C48,'TIỀN MẶT'!$C$5:$H$67,4,FALSE),"")</f>
        <v/>
      </c>
      <c r="HT48" s="185" t="str">
        <f t="shared" si="22"/>
        <v/>
      </c>
      <c r="IB48" t="str">
        <f t="shared" si="23"/>
        <v/>
      </c>
      <c r="IO48" s="104" t="str">
        <f t="shared" si="24"/>
        <v/>
      </c>
      <c r="IQ48" s="177" t="s">
        <v>380</v>
      </c>
      <c r="IU48">
        <v>1121</v>
      </c>
      <c r="IV48" s="177" t="s">
        <v>238</v>
      </c>
      <c r="IX48" t="str">
        <f>IFERROR(VLOOKUP(C48,'TIỀN MẶT'!$C$5:$H$67,5,FALSE),"")</f>
        <v/>
      </c>
      <c r="IY48" s="185" t="str">
        <f t="shared" si="25"/>
        <v/>
      </c>
      <c r="JG48" t="str">
        <f t="shared" si="26"/>
        <v/>
      </c>
      <c r="JT48" t="str">
        <f t="shared" si="27"/>
        <v/>
      </c>
      <c r="JV48" s="177" t="s">
        <v>381</v>
      </c>
      <c r="JW48" s="244" t="str">
        <f>IF(KC48&lt;&gt;"",IFERROR(VLOOKUP(C48,'VN-PAY'!$C$5:$G$67,4,FALSE),""),"")</f>
        <v/>
      </c>
      <c r="JX48" s="245" t="str">
        <f>IF(KC48&lt;&gt;"",IFERROR(VLOOKUP(C48,'VN-PAY'!$C$5:$G$67,5,FALSE),""),"")</f>
        <v/>
      </c>
      <c r="JZ48">
        <v>1121</v>
      </c>
      <c r="KA48" s="177" t="s">
        <v>239</v>
      </c>
      <c r="KC48" t="str">
        <f>IFERROR(VLOOKUP(C48,'VN-PAY'!$C$5:$E$66,2,FALSE),"")</f>
        <v/>
      </c>
      <c r="KD48" s="185" t="str">
        <f t="shared" si="28"/>
        <v/>
      </c>
      <c r="KL48" s="185" t="str">
        <f t="shared" si="29"/>
        <v/>
      </c>
      <c r="KY48" s="104" t="str">
        <f t="shared" si="30"/>
        <v/>
      </c>
      <c r="LA48" s="177" t="s">
        <v>382</v>
      </c>
      <c r="LB48" s="104">
        <f>IF(LH48&lt;&gt;"",IFERROR(VLOOKUP(C48,SHOPEE!$C$5:$G$67,4,FALSE),""),"")</f>
        <v>45903</v>
      </c>
      <c r="LC48" t="str">
        <f>IF(LH48&lt;&gt;"",IFERROR(VLOOKUP(C48,SHOPEE!$C$5:$G$67,5,FALSE),""),"")</f>
        <v>SHOPEEPAY CHUYEN TIEN 1963016148365582336 ShopeeFood thanh toan tu dong 02 09 2025 10673813 CKN 059725 - MBBANK IBFT - Ngan hang TMCP Quan Doi</v>
      </c>
      <c r="LE48">
        <v>1121</v>
      </c>
      <c r="LF48" s="177" t="s">
        <v>240</v>
      </c>
      <c r="LH48">
        <f>IFERROR(VLOOKUP(C48,SHOPEE!$C$5:$E$67,2,FALSE),"")</f>
        <v>230634</v>
      </c>
      <c r="LI48" s="185" t="str">
        <f t="shared" si="31"/>
        <v>Tiền doanh thu ngày 02/09/2025 chi nhánh ĐỘI CẤN</v>
      </c>
      <c r="LQ48" s="185" t="str">
        <f t="shared" si="32"/>
        <v>sacomabank Công Ty stk: 0961315526</v>
      </c>
      <c r="MD48" s="104">
        <f t="shared" si="33"/>
        <v>45902</v>
      </c>
      <c r="MF48" s="177" t="s">
        <v>383</v>
      </c>
    </row>
    <row r="49" spans="1:344" ht="15.75" customHeight="1">
      <c r="A49" s="84">
        <v>23</v>
      </c>
      <c r="B49" s="33" t="s">
        <v>529</v>
      </c>
      <c r="C49" s="85" t="s">
        <v>144</v>
      </c>
      <c r="D49" s="205">
        <f>IF(J49&lt;&gt;"",IFERROR(VLOOKUP(C49,'TIỀN MẶT'!$C$5:$J$67,7,FALSE),""),"")</f>
        <v>45903</v>
      </c>
      <c r="E49" s="234" t="str">
        <f>IF(J49&lt;&gt;"",IF(VLOOKUP(C49,'TIỀN MẶT'!$C$5:$J$67,8,FALSE)=0,"",VLOOKUP(C49,'TIỀN MẶT'!$C$5:$J$67,8,FALSE)),"")</f>
        <v>NOP TM 2.9</v>
      </c>
      <c r="F49" s="100"/>
      <c r="G49" s="71">
        <v>1121</v>
      </c>
      <c r="H49" s="177" t="s">
        <v>367</v>
      </c>
      <c r="I49" s="61"/>
      <c r="J49" s="63">
        <f>IFERROR(IF(VLOOKUP(C49,'TIỀN MẶT'!$C$5:$H$67,3,FALSE)&amp;""="","",VLOOKUP(C49,'TIỀN MẶT'!$C$5:$H$67,3,FALSE)),"")</f>
        <v>4752000</v>
      </c>
      <c r="K49" s="60" t="str">
        <f t="shared" si="1"/>
        <v>Tiền doanh thu ngày 02/09/2025 chi nhánh ĐƯỜNG LÁNG</v>
      </c>
      <c r="L49" s="86"/>
      <c r="M49" s="87"/>
      <c r="N49" s="88"/>
      <c r="O49" s="89"/>
      <c r="P49" s="89"/>
      <c r="Q49" s="90"/>
      <c r="R49" s="90"/>
      <c r="S49" s="180" t="str">
        <f t="shared" si="2"/>
        <v>Sacombank Duong Thi Nhung stk: 0777691044</v>
      </c>
      <c r="T49" s="76"/>
      <c r="U49" s="74"/>
      <c r="V49" s="74"/>
      <c r="W49" s="74"/>
      <c r="X49" s="353"/>
      <c r="Y49" s="2"/>
      <c r="Z49" s="2"/>
      <c r="AA49" s="32"/>
      <c r="AB49" s="97"/>
      <c r="AC49" s="97"/>
      <c r="AD49" s="97"/>
      <c r="AE49" s="97"/>
      <c r="AF49" s="96">
        <f t="shared" si="3"/>
        <v>45902</v>
      </c>
      <c r="AG49" s="71"/>
      <c r="AH49" s="177" t="s">
        <v>372</v>
      </c>
      <c r="AI49" s="59"/>
      <c r="AJ49" s="71"/>
      <c r="AK49" s="71"/>
      <c r="AL49" s="71">
        <v>1121</v>
      </c>
      <c r="AM49" s="177">
        <v>113102</v>
      </c>
      <c r="AN49" s="71"/>
      <c r="AO49" s="71"/>
      <c r="AP49" s="98" t="str">
        <f t="shared" si="4"/>
        <v/>
      </c>
      <c r="AQ49" s="31"/>
      <c r="AR49" s="31"/>
      <c r="AS49" s="31"/>
      <c r="AT49" s="31"/>
      <c r="AU49" s="31"/>
      <c r="AV49" s="31"/>
      <c r="AW49" s="31"/>
      <c r="AX49" s="71" t="str">
        <f t="shared" si="5"/>
        <v/>
      </c>
      <c r="AY49" s="7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96" t="str">
        <f t="shared" si="6"/>
        <v/>
      </c>
      <c r="BL49" s="31"/>
      <c r="BM49" s="177" t="s">
        <v>376</v>
      </c>
      <c r="BN49" s="194">
        <f>IF(BT49&lt;&gt;"",IFERROR(VLOOKUP(C49,MOMO!$C$5:$J$67,8,FALSE),""),"")</f>
        <v>45903</v>
      </c>
      <c r="BO49" s="157" t="str">
        <f>IF(BT49&lt;&gt;"",IFERROR(VLOOKUP(C49,MOMO!$C$5:$J$67,7,FALSE),""),"")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49">
        <v>1121</v>
      </c>
      <c r="BR49" s="103" t="s">
        <v>201</v>
      </c>
      <c r="BT49" s="135">
        <f>IFERROR(VLOOKUP(C49,MOMO!$C$5:$G$673,4,FALSE),"")</f>
        <v>8920000</v>
      </c>
      <c r="BU49" t="str">
        <f t="shared" si="7"/>
        <v>Tiền doanh thu ngày 02/09/2025 chi nhánh ĐƯỜNG LÁNG</v>
      </c>
      <c r="CC49" s="201" t="str">
        <f t="shared" si="8"/>
        <v>sacomabank Công Ty stk: 0961315526</v>
      </c>
      <c r="CP49" s="104">
        <f t="shared" si="9"/>
        <v>45902</v>
      </c>
      <c r="CR49" s="177" t="s">
        <v>232</v>
      </c>
      <c r="CS49" s="242">
        <f>IF(CY49&lt;&gt;"",IFERROR(VLOOKUP(C49,GRAB!$C$5:$G$67,5,FALSE),""),"")</f>
        <v>45903</v>
      </c>
      <c r="CT49" s="157" t="str">
        <f>IFERROR(VLOOKUP(C49,GRAB!$C$5:$E$67,3,FALSE),"")</f>
        <v>Grab TT 71400285 2212874047410177 Ca Phe Muoi Chu Long Duong Lang CKN 802547 - CONG TY TNHH GRAB - Ngan hang TMCP Cong Thuong Viet Nam</v>
      </c>
      <c r="CV49" s="182">
        <v>1121</v>
      </c>
      <c r="CW49" s="184" t="s">
        <v>377</v>
      </c>
      <c r="CY49">
        <f>IFERROR(VLOOKUP(C49,GRAB!$C$5:$E$67,2,FALSE),"")</f>
        <v>489410</v>
      </c>
      <c r="CZ49" t="str">
        <f t="shared" si="10"/>
        <v>Tiền doanh thu ngày 02/09/2025 chi nhánh ĐƯỜNG LÁNG</v>
      </c>
      <c r="DH49" s="185" t="str">
        <f t="shared" si="11"/>
        <v>sacomabank Công Ty stk: 0961315526</v>
      </c>
      <c r="DU49" s="104">
        <f t="shared" si="12"/>
        <v>45902</v>
      </c>
      <c r="DW49" s="177" t="s">
        <v>241</v>
      </c>
      <c r="DX49" s="104">
        <f>IF(ED49&lt;&gt;"",IFERROR(VLOOKUP(C49,BE!$C$5:$K$67,9,FALSE),""),"")</f>
        <v>45904</v>
      </c>
      <c r="DY49" t="str">
        <f>IF(ED49&lt;&gt;"",IFERROR(VLOOKUP(C49,BE!$C$5:$J$67,8,FALSE),""),"")</f>
        <v>CONG TY CO PHAN BE GROUP 2784879 beFood thanh toan ky29082025 02092025</v>
      </c>
      <c r="EA49">
        <v>1121</v>
      </c>
      <c r="EB49" s="177" t="s">
        <v>202</v>
      </c>
      <c r="ED49">
        <f>IFERROR(VLOOKUP(C49,BE!C49:I111,4,FALSE),"")</f>
        <v>126000</v>
      </c>
      <c r="EE49" s="185" t="str">
        <f t="shared" si="13"/>
        <v>Tiền doanh thu ngày 02/09/2025 chi nhánh ĐƯỜNG LÁNG</v>
      </c>
      <c r="EM49" s="185" t="str">
        <f t="shared" si="14"/>
        <v>sacomabank Công Ty stk: 0961315526</v>
      </c>
      <c r="EZ49" s="104">
        <f t="shared" si="15"/>
        <v>45902</v>
      </c>
      <c r="FB49" s="177" t="s">
        <v>233</v>
      </c>
      <c r="FC49" s="104" t="str">
        <f>IF(FI49&lt;&gt;"",IFERROR(VLOOKUP(C49,'ZALO-PAY'!$C$5:$G$67,4,FALSE),""),"")</f>
        <v/>
      </c>
      <c r="FD49" s="196" t="str">
        <f>IF(FI49&lt;&gt;"",IFERROR(VLOOKUP(C49,'ZALO-PAY'!$C$5:$G$67,5,FALSE),""),"")</f>
        <v/>
      </c>
      <c r="FF49">
        <v>1121</v>
      </c>
      <c r="FG49" s="177" t="s">
        <v>235</v>
      </c>
      <c r="FI49" t="str">
        <f>IFERROR(VLOOKUP(C49,'ZALO-PAY'!$C$5:$E$67,2,FALSE),"")</f>
        <v/>
      </c>
      <c r="FJ49" s="185" t="str">
        <f t="shared" si="16"/>
        <v/>
      </c>
      <c r="FR49" s="185" t="str">
        <f t="shared" si="17"/>
        <v/>
      </c>
      <c r="GE49" s="104" t="str">
        <f t="shared" si="18"/>
        <v/>
      </c>
      <c r="GG49" s="177" t="s">
        <v>378</v>
      </c>
      <c r="GK49">
        <v>1121</v>
      </c>
      <c r="GL49" s="177" t="s">
        <v>236</v>
      </c>
      <c r="GN49" t="str">
        <f>IFERROR(VLOOKUP(C49,XANHSM!$C$5:$E$67,2,FALSE),"")</f>
        <v/>
      </c>
      <c r="GO49" s="185" t="str">
        <f t="shared" si="19"/>
        <v/>
      </c>
      <c r="GW49" t="str">
        <f t="shared" si="20"/>
        <v/>
      </c>
      <c r="HJ49" s="104" t="str">
        <f t="shared" si="21"/>
        <v/>
      </c>
      <c r="HL49" s="177" t="s">
        <v>379</v>
      </c>
      <c r="HP49">
        <v>1121</v>
      </c>
      <c r="HQ49" s="177" t="s">
        <v>237</v>
      </c>
      <c r="HS49" t="str">
        <f>IFERROR(VLOOKUP(C49,'TIỀN MẶT'!$C$5:$H$67,4,FALSE),"")</f>
        <v/>
      </c>
      <c r="HT49" s="185" t="str">
        <f t="shared" si="22"/>
        <v/>
      </c>
      <c r="IB49" t="str">
        <f t="shared" si="23"/>
        <v/>
      </c>
      <c r="IO49" s="104" t="str">
        <f t="shared" si="24"/>
        <v/>
      </c>
      <c r="IQ49" s="177" t="s">
        <v>380</v>
      </c>
      <c r="IU49">
        <v>1121</v>
      </c>
      <c r="IV49" s="177" t="s">
        <v>238</v>
      </c>
      <c r="IX49" t="str">
        <f>IFERROR(VLOOKUP(C49,'TIỀN MẶT'!$C$5:$H$67,5,FALSE),"")</f>
        <v/>
      </c>
      <c r="IY49" s="185" t="str">
        <f t="shared" si="25"/>
        <v/>
      </c>
      <c r="JG49" t="str">
        <f t="shared" si="26"/>
        <v/>
      </c>
      <c r="JT49" t="str">
        <f t="shared" si="27"/>
        <v/>
      </c>
      <c r="JV49" s="177" t="s">
        <v>381</v>
      </c>
      <c r="JW49" s="244" t="str">
        <f>IF(KC49&lt;&gt;"",IFERROR(VLOOKUP(C49,'VN-PAY'!$C$5:$G$67,4,FALSE),""),"")</f>
        <v/>
      </c>
      <c r="JX49" s="245" t="str">
        <f>IF(KC49&lt;&gt;"",IFERROR(VLOOKUP(C49,'VN-PAY'!$C$5:$G$67,5,FALSE),""),"")</f>
        <v/>
      </c>
      <c r="JZ49">
        <v>1121</v>
      </c>
      <c r="KA49" s="177" t="s">
        <v>239</v>
      </c>
      <c r="KC49" t="str">
        <f>IFERROR(VLOOKUP(C49,'VN-PAY'!$C$5:$E$66,2,FALSE),"")</f>
        <v/>
      </c>
      <c r="KD49" s="185" t="str">
        <f t="shared" si="28"/>
        <v/>
      </c>
      <c r="KL49" s="185" t="str">
        <f t="shared" si="29"/>
        <v/>
      </c>
      <c r="KY49" s="104" t="str">
        <f t="shared" si="30"/>
        <v/>
      </c>
      <c r="LA49" s="177" t="s">
        <v>382</v>
      </c>
      <c r="LB49" s="104">
        <f>IF(LH49&lt;&gt;"",IFERROR(VLOOKUP(C49,SHOPEE!$C$5:$G$67,4,FALSE),""),"")</f>
        <v>45903</v>
      </c>
      <c r="LC49" t="str">
        <f>IF(LH49&lt;&gt;"",IFERROR(VLOOKUP(C49,SHOPEE!$C$5:$G$67,5,FALSE),""),"")</f>
        <v>SHOPEEPAY CHUYEN TIEN 1963016148365582336 ShopeeFood thanh toan tu dong 02 09 2025 10673813 CKN 059725 - MBBANK IBFT - Ngan hang TMCP Quan Doi</v>
      </c>
      <c r="LE49">
        <v>1121</v>
      </c>
      <c r="LF49" s="177" t="s">
        <v>240</v>
      </c>
      <c r="LH49">
        <f>IFERROR(VLOOKUP(C49,SHOPEE!$C$5:$E$67,2,FALSE),"")</f>
        <v>884342</v>
      </c>
      <c r="LI49" s="185" t="str">
        <f t="shared" si="31"/>
        <v>Tiền doanh thu ngày 02/09/2025 chi nhánh ĐƯỜNG LÁNG</v>
      </c>
      <c r="LQ49" s="185" t="str">
        <f t="shared" si="32"/>
        <v>sacomabank Công Ty stk: 0961315526</v>
      </c>
      <c r="MD49" s="104">
        <f t="shared" si="33"/>
        <v>45902</v>
      </c>
      <c r="MF49" s="177" t="s">
        <v>383</v>
      </c>
    </row>
    <row r="50" spans="1:344" ht="15.75" customHeight="1">
      <c r="A50" s="84">
        <f t="shared" si="0"/>
        <v>24</v>
      </c>
      <c r="B50" s="33" t="s">
        <v>530</v>
      </c>
      <c r="C50" s="91" t="s">
        <v>145</v>
      </c>
      <c r="D50" s="205">
        <f>IF(J50&lt;&gt;"",IFERROR(VLOOKUP(C50,'TIỀN MẶT'!$C$5:$J$67,7,FALSE),""),"")</f>
        <v>45903</v>
      </c>
      <c r="E50" s="234" t="str">
        <f>IF(J50&lt;&gt;"",IF(VLOOKUP(C50,'TIỀN MẶT'!$C$5:$J$67,8,FALSE)=0,"",VLOOKUP(C50,'TIỀN MẶT'!$C$5:$J$67,8,FALSE)),"")</f>
        <v>NOP TM TK NGAY 02/9/2025</v>
      </c>
      <c r="F50" s="100"/>
      <c r="G50" s="71">
        <v>1121</v>
      </c>
      <c r="H50" s="177" t="s">
        <v>367</v>
      </c>
      <c r="I50" s="61"/>
      <c r="J50" s="63">
        <f>IFERROR(IF(VLOOKUP(C50,'TIỀN MẶT'!$C$5:$H$67,3,FALSE)&amp;""="","",VLOOKUP(C50,'TIỀN MẶT'!$C$5:$H$67,3,FALSE)),"")</f>
        <v>3696000</v>
      </c>
      <c r="K50" s="60" t="str">
        <f t="shared" si="1"/>
        <v>Tiền doanh thu ngày 02/09/2025 chi nhánh LÊ DUẪN</v>
      </c>
      <c r="L50" s="86"/>
      <c r="M50" s="87"/>
      <c r="N50" s="88"/>
      <c r="O50" s="89"/>
      <c r="P50" s="89"/>
      <c r="Q50" s="90"/>
      <c r="R50" s="90"/>
      <c r="S50" s="180" t="str">
        <f t="shared" si="2"/>
        <v>Sacombank Duong Thi Nhung stk: 0777691044</v>
      </c>
      <c r="T50" s="76"/>
      <c r="U50" s="74"/>
      <c r="V50" s="74"/>
      <c r="W50" s="74"/>
      <c r="X50" s="353"/>
      <c r="Y50" s="2"/>
      <c r="Z50" s="2"/>
      <c r="AA50" s="32"/>
      <c r="AB50" s="97"/>
      <c r="AC50" s="97"/>
      <c r="AD50" s="97"/>
      <c r="AE50" s="97"/>
      <c r="AF50" s="96">
        <f t="shared" si="3"/>
        <v>45902</v>
      </c>
      <c r="AG50" s="71"/>
      <c r="AH50" s="177" t="s">
        <v>372</v>
      </c>
      <c r="AI50" s="59"/>
      <c r="AJ50" s="71"/>
      <c r="AK50" s="71"/>
      <c r="AL50" s="71">
        <v>1121</v>
      </c>
      <c r="AM50" s="177">
        <v>113102</v>
      </c>
      <c r="AN50" s="71"/>
      <c r="AO50" s="71"/>
      <c r="AP50" s="98" t="str">
        <f t="shared" si="4"/>
        <v/>
      </c>
      <c r="AQ50" s="31"/>
      <c r="AR50" s="31"/>
      <c r="AS50" s="31"/>
      <c r="AT50" s="31"/>
      <c r="AU50" s="31"/>
      <c r="AV50" s="31"/>
      <c r="AW50" s="31"/>
      <c r="AX50" s="71" t="str">
        <f t="shared" si="5"/>
        <v/>
      </c>
      <c r="AY50" s="7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96" t="str">
        <f t="shared" si="6"/>
        <v/>
      </c>
      <c r="BL50" s="31"/>
      <c r="BM50" s="177" t="s">
        <v>376</v>
      </c>
      <c r="BN50" s="194">
        <f>IF(BT50&lt;&gt;"",IFERROR(VLOOKUP(C50,MOMO!$C$5:$J$67,8,FALSE),""),"")</f>
        <v>45903</v>
      </c>
      <c r="BO50" s="157" t="str">
        <f>IF(BT50&lt;&gt;"",IFERROR(VLOOKUP(C50,MOMO!$C$5:$J$67,7,FALSE),""),"")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0">
        <v>1121</v>
      </c>
      <c r="BR50" s="103" t="s">
        <v>201</v>
      </c>
      <c r="BT50" s="135">
        <f>IFERROR(VLOOKUP(C50,MOMO!$C$5:$G$673,4,FALSE),"")</f>
        <v>2293000</v>
      </c>
      <c r="BU50" t="str">
        <f t="shared" si="7"/>
        <v>Tiền doanh thu ngày 02/09/2025 chi nhánh LÊ DUẪN</v>
      </c>
      <c r="CC50" s="201" t="str">
        <f t="shared" si="8"/>
        <v>sacomabank Công Ty stk: 0961315526</v>
      </c>
      <c r="CP50" s="104">
        <f t="shared" si="9"/>
        <v>45902</v>
      </c>
      <c r="CR50" s="177" t="s">
        <v>232</v>
      </c>
      <c r="CS50" s="242">
        <f>IF(CY50&lt;&gt;"",IFERROR(VLOOKUP(C50,GRAB!$C$5:$G$67,5,FALSE),""),"")</f>
        <v>45903</v>
      </c>
      <c r="CT50" s="157" t="str">
        <f>IFERROR(VLOOKUP(C50,GRAB!$C$5:$E$67,3,FALSE),"")</f>
        <v>Grab TT 71398478 2184010097307649 Ca Phe Muoi Chu Long Le Duan CKN 801221 - CONG TY TNHH GRAB - Ngan hang TMCP Cong Thuong Viet Nam</v>
      </c>
      <c r="CV50" s="182">
        <v>1121</v>
      </c>
      <c r="CW50" s="184" t="s">
        <v>377</v>
      </c>
      <c r="CY50">
        <f>IFERROR(VLOOKUP(C50,GRAB!$C$5:$E$67,2,FALSE),"")</f>
        <v>2008172</v>
      </c>
      <c r="CZ50" t="str">
        <f t="shared" si="10"/>
        <v>Tiền doanh thu ngày 02/09/2025 chi nhánh LÊ DUẪN</v>
      </c>
      <c r="DH50" s="185" t="str">
        <f t="shared" si="11"/>
        <v>sacomabank Công Ty stk: 0961315526</v>
      </c>
      <c r="DU50" s="104">
        <f t="shared" si="12"/>
        <v>45902</v>
      </c>
      <c r="DW50" s="177" t="s">
        <v>241</v>
      </c>
      <c r="DX50" s="104" t="str">
        <f>IF(ED50&lt;&gt;"",IFERROR(VLOOKUP(C50,BE!$C$5:$K$67,9,FALSE),""),"")</f>
        <v/>
      </c>
      <c r="DY50" t="str">
        <f>IF(ED50&lt;&gt;"",IFERROR(VLOOKUP(C50,BE!$C$5:$J$67,8,FALSE),""),"")</f>
        <v/>
      </c>
      <c r="EA50">
        <v>1121</v>
      </c>
      <c r="EB50" s="177" t="s">
        <v>202</v>
      </c>
      <c r="ED50" t="str">
        <f>IFERROR(VLOOKUP(C50,BE!C50:I112,4,FALSE),"")</f>
        <v/>
      </c>
      <c r="EE50" s="185" t="str">
        <f t="shared" si="13"/>
        <v/>
      </c>
      <c r="EM50" s="185" t="str">
        <f t="shared" si="14"/>
        <v/>
      </c>
      <c r="EZ50" s="104" t="str">
        <f t="shared" si="15"/>
        <v/>
      </c>
      <c r="FB50" s="177" t="s">
        <v>233</v>
      </c>
      <c r="FC50" s="104" t="str">
        <f>IF(FI50&lt;&gt;"",IFERROR(VLOOKUP(C50,'ZALO-PAY'!$C$5:$G$67,4,FALSE),""),"")</f>
        <v/>
      </c>
      <c r="FD50" s="196" t="str">
        <f>IF(FI50&lt;&gt;"",IFERROR(VLOOKUP(C50,'ZALO-PAY'!$C$5:$G$67,5,FALSE),""),"")</f>
        <v/>
      </c>
      <c r="FF50">
        <v>1121</v>
      </c>
      <c r="FG50" s="177" t="s">
        <v>235</v>
      </c>
      <c r="FI50" t="str">
        <f>IFERROR(VLOOKUP(C50,'ZALO-PAY'!$C$5:$E$67,2,FALSE),"")</f>
        <v/>
      </c>
      <c r="FJ50" s="185" t="str">
        <f t="shared" si="16"/>
        <v/>
      </c>
      <c r="FR50" s="185" t="str">
        <f t="shared" si="17"/>
        <v/>
      </c>
      <c r="GE50" s="104" t="str">
        <f t="shared" si="18"/>
        <v/>
      </c>
      <c r="GG50" s="177" t="s">
        <v>378</v>
      </c>
      <c r="GK50">
        <v>1121</v>
      </c>
      <c r="GL50" s="177" t="s">
        <v>236</v>
      </c>
      <c r="GN50" t="str">
        <f>IFERROR(VLOOKUP(C50,XANHSM!$C$5:$E$67,2,FALSE),"")</f>
        <v/>
      </c>
      <c r="GO50" s="185" t="str">
        <f t="shared" si="19"/>
        <v/>
      </c>
      <c r="GW50" t="str">
        <f t="shared" si="20"/>
        <v/>
      </c>
      <c r="HJ50" s="104" t="str">
        <f t="shared" si="21"/>
        <v/>
      </c>
      <c r="HL50" s="177" t="s">
        <v>379</v>
      </c>
      <c r="HP50">
        <v>1121</v>
      </c>
      <c r="HQ50" s="177" t="s">
        <v>237</v>
      </c>
      <c r="HS50" t="str">
        <f>IFERROR(VLOOKUP(C50,'TIỀN MẶT'!$C$5:$H$67,4,FALSE),"")</f>
        <v/>
      </c>
      <c r="HT50" s="185" t="str">
        <f t="shared" si="22"/>
        <v/>
      </c>
      <c r="IB50" t="str">
        <f t="shared" si="23"/>
        <v/>
      </c>
      <c r="IO50" s="104" t="str">
        <f t="shared" si="24"/>
        <v/>
      </c>
      <c r="IQ50" s="177" t="s">
        <v>380</v>
      </c>
      <c r="IU50">
        <v>1121</v>
      </c>
      <c r="IV50" s="177" t="s">
        <v>238</v>
      </c>
      <c r="IX50" t="str">
        <f>IFERROR(VLOOKUP(C50,'TIỀN MẶT'!$C$5:$H$67,5,FALSE),"")</f>
        <v/>
      </c>
      <c r="IY50" s="185" t="str">
        <f t="shared" si="25"/>
        <v/>
      </c>
      <c r="JG50" t="str">
        <f t="shared" si="26"/>
        <v/>
      </c>
      <c r="JT50" t="str">
        <f t="shared" si="27"/>
        <v/>
      </c>
      <c r="JV50" s="177" t="s">
        <v>381</v>
      </c>
      <c r="JW50" s="244" t="str">
        <f>IF(KC50&lt;&gt;"",IFERROR(VLOOKUP(C50,'VN-PAY'!$C$5:$G$67,4,FALSE),""),"")</f>
        <v/>
      </c>
      <c r="JX50" s="245" t="str">
        <f>IF(KC50&lt;&gt;"",IFERROR(VLOOKUP(C50,'VN-PAY'!$C$5:$G$67,5,FALSE),""),"")</f>
        <v/>
      </c>
      <c r="JZ50">
        <v>1121</v>
      </c>
      <c r="KA50" s="177" t="s">
        <v>239</v>
      </c>
      <c r="KC50" t="str">
        <f>IFERROR(VLOOKUP(C50,'VN-PAY'!$C$5:$E$66,2,FALSE),"")</f>
        <v/>
      </c>
      <c r="KD50" s="185" t="str">
        <f t="shared" si="28"/>
        <v/>
      </c>
      <c r="KL50" s="185" t="str">
        <f t="shared" si="29"/>
        <v/>
      </c>
      <c r="KY50" s="104" t="str">
        <f t="shared" si="30"/>
        <v/>
      </c>
      <c r="LA50" s="177" t="s">
        <v>382</v>
      </c>
      <c r="LB50" s="104">
        <f>IF(LH50&lt;&gt;"",IFERROR(VLOOKUP(C50,SHOPEE!$C$5:$G$67,4,FALSE),""),"")</f>
        <v>45903</v>
      </c>
      <c r="LC50" t="str">
        <f>IF(LH50&lt;&gt;"",IFERROR(VLOOKUP(C50,SHOPEE!$C$5:$G$67,5,FALSE),""),"")</f>
        <v>SHOPEEPAY CHUYEN TIEN 1963016148365582336 ShopeeFood thanh toan tu dong 02 09 2025 10673813 CKN 059725 - MBBANK IBFT - Ngan hang TMCP Quan Doi</v>
      </c>
      <c r="LE50">
        <v>1121</v>
      </c>
      <c r="LF50" s="177" t="s">
        <v>240</v>
      </c>
      <c r="LH50">
        <f>IFERROR(VLOOKUP(C50,SHOPEE!$C$5:$E$67,2,FALSE),"")</f>
        <v>1058601</v>
      </c>
      <c r="LI50" s="185" t="str">
        <f t="shared" si="31"/>
        <v>Tiền doanh thu ngày 02/09/2025 chi nhánh LÊ DUẪN</v>
      </c>
      <c r="LQ50" s="185" t="str">
        <f t="shared" si="32"/>
        <v>sacomabank Công Ty stk: 0961315526</v>
      </c>
      <c r="MD50" s="104">
        <f t="shared" si="33"/>
        <v>45902</v>
      </c>
      <c r="MF50" s="177" t="s">
        <v>383</v>
      </c>
    </row>
    <row r="51" spans="1:344" ht="15.75" customHeight="1">
      <c r="A51" s="84">
        <v>24</v>
      </c>
      <c r="B51" s="33" t="s">
        <v>531</v>
      </c>
      <c r="C51" s="91" t="s">
        <v>146</v>
      </c>
      <c r="D51" s="205">
        <f>IF(J51&lt;&gt;"",IFERROR(VLOOKUP(C51,'TIỀN MẶT'!$C$5:$J$67,7,FALSE),""),"")</f>
        <v>45903</v>
      </c>
      <c r="E51" s="234" t="str">
        <f>IF(J51&lt;&gt;"",IF(VLOOKUP(C51,'TIỀN MẶT'!$C$5:$J$67,8,FALSE)=0,"",VLOOKUP(C51,'TIỀN MẶT'!$C$5:$J$67,8,FALSE)),"")</f>
        <v>NOP TM NGAY 2/9</v>
      </c>
      <c r="F51" s="100"/>
      <c r="G51" s="71">
        <v>1121</v>
      </c>
      <c r="H51" s="177" t="s">
        <v>367</v>
      </c>
      <c r="I51" s="61"/>
      <c r="J51" s="63">
        <f>IFERROR(IF(VLOOKUP(C51,'TIỀN MẶT'!$C$5:$H$67,3,FALSE)&amp;""="","",VLOOKUP(C51,'TIỀN MẶT'!$C$5:$H$67,3,FALSE)),"")</f>
        <v>6124000</v>
      </c>
      <c r="K51" s="60" t="str">
        <f t="shared" si="1"/>
        <v>Tiền doanh thu ngày 02/09/2025 chi nhánh HOÀNG DIỆU</v>
      </c>
      <c r="L51" s="86"/>
      <c r="M51" s="87"/>
      <c r="N51" s="88"/>
      <c r="O51" s="89"/>
      <c r="P51" s="89"/>
      <c r="Q51" s="90"/>
      <c r="R51" s="90"/>
      <c r="S51" s="180" t="str">
        <f t="shared" si="2"/>
        <v>Sacombank Duong Thi Nhung stk: 0777691044</v>
      </c>
      <c r="T51" s="76"/>
      <c r="U51" s="74"/>
      <c r="V51" s="74"/>
      <c r="W51" s="74"/>
      <c r="X51" s="353"/>
      <c r="Y51" s="2"/>
      <c r="Z51" s="2"/>
      <c r="AA51" s="32"/>
      <c r="AB51" s="97"/>
      <c r="AC51" s="97"/>
      <c r="AD51" s="97"/>
      <c r="AE51" s="97"/>
      <c r="AF51" s="96">
        <f t="shared" si="3"/>
        <v>45902</v>
      </c>
      <c r="AG51" s="71"/>
      <c r="AH51" s="177" t="s">
        <v>372</v>
      </c>
      <c r="AI51" s="59"/>
      <c r="AJ51" s="71"/>
      <c r="AK51" s="71"/>
      <c r="AL51" s="71">
        <v>1121</v>
      </c>
      <c r="AM51" s="177">
        <v>113102</v>
      </c>
      <c r="AN51" s="71"/>
      <c r="AO51" s="71"/>
      <c r="AP51" s="98" t="str">
        <f t="shared" si="4"/>
        <v/>
      </c>
      <c r="AQ51" s="31"/>
      <c r="AR51" s="31"/>
      <c r="AS51" s="31"/>
      <c r="AT51" s="31"/>
      <c r="AU51" s="31"/>
      <c r="AV51" s="31"/>
      <c r="AW51" s="31"/>
      <c r="AX51" s="71" t="str">
        <f t="shared" si="5"/>
        <v/>
      </c>
      <c r="AY51" s="7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96" t="str">
        <f t="shared" si="6"/>
        <v/>
      </c>
      <c r="BL51" s="31"/>
      <c r="BM51" s="177" t="s">
        <v>376</v>
      </c>
      <c r="BN51" s="194">
        <f>IF(BT51&lt;&gt;"",IFERROR(VLOOKUP(C51,MOMO!$C$5:$J$67,8,FALSE),""),"")</f>
        <v>45903</v>
      </c>
      <c r="BO51" s="157" t="str">
        <f>IF(BT51&lt;&gt;"",IFERROR(VLOOKUP(C51,MOMO!$C$5:$J$67,7,FALSE),""),"")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1">
        <v>1121</v>
      </c>
      <c r="BR51" s="103" t="s">
        <v>201</v>
      </c>
      <c r="BT51" s="135">
        <f>IFERROR(VLOOKUP(C51,MOMO!$C$5:$G$673,4,FALSE),"")</f>
        <v>1369000</v>
      </c>
      <c r="BU51" t="str">
        <f t="shared" si="7"/>
        <v>Tiền doanh thu ngày 02/09/2025 chi nhánh HOÀNG DIỆU</v>
      </c>
      <c r="CC51" s="201" t="str">
        <f t="shared" si="8"/>
        <v>sacomabank Công Ty stk: 0961315526</v>
      </c>
      <c r="CP51" s="104">
        <f t="shared" si="9"/>
        <v>45902</v>
      </c>
      <c r="CR51" s="177" t="s">
        <v>232</v>
      </c>
      <c r="CS51" s="242">
        <f>IF(CY51&lt;&gt;"",IFERROR(VLOOKUP(C51,GRAB!$C$5:$G$67,5,FALSE),""),"")</f>
        <v>45903</v>
      </c>
      <c r="CT51" s="157" t="str">
        <f>IFERROR(VLOOKUP(C51,GRAB!$C$5:$E$67,3,FALSE),"")</f>
        <v>Grab TT 71398193 2184010097313793 Ca Phe Muoi Chu Long Hoang Dieu CKN 800374 - CONG TY TNHH GRAB - Ngan hang TMCP Cong Thuong Viet Nam</v>
      </c>
      <c r="CV51" s="182">
        <v>1121</v>
      </c>
      <c r="CW51" s="184" t="s">
        <v>377</v>
      </c>
      <c r="CY51">
        <f>IFERROR(VLOOKUP(C51,GRAB!$C$5:$E$67,2,FALSE),"")</f>
        <v>2838732</v>
      </c>
      <c r="CZ51" t="str">
        <f t="shared" si="10"/>
        <v>Tiền doanh thu ngày 02/09/2025 chi nhánh HOÀNG DIỆU</v>
      </c>
      <c r="DH51" s="185" t="str">
        <f t="shared" si="11"/>
        <v>sacomabank Công Ty stk: 0961315526</v>
      </c>
      <c r="DU51" s="104">
        <f t="shared" si="12"/>
        <v>45902</v>
      </c>
      <c r="DW51" s="177" t="s">
        <v>241</v>
      </c>
      <c r="DX51" s="104" t="str">
        <f>IF(ED51&lt;&gt;"",IFERROR(VLOOKUP(C51,BE!$C$5:$K$67,9,FALSE),""),"")</f>
        <v/>
      </c>
      <c r="DY51" t="str">
        <f>IF(ED51&lt;&gt;"",IFERROR(VLOOKUP(C51,BE!$C$5:$J$67,8,FALSE),""),"")</f>
        <v/>
      </c>
      <c r="EA51">
        <v>1121</v>
      </c>
      <c r="EB51" s="177" t="s">
        <v>202</v>
      </c>
      <c r="ED51" t="str">
        <f>IFERROR(VLOOKUP(C51,BE!C51:I113,4,FALSE),"")</f>
        <v/>
      </c>
      <c r="EE51" s="185" t="str">
        <f t="shared" si="13"/>
        <v/>
      </c>
      <c r="EM51" s="185" t="str">
        <f t="shared" si="14"/>
        <v/>
      </c>
      <c r="EZ51" s="104" t="str">
        <f t="shared" si="15"/>
        <v/>
      </c>
      <c r="FB51" s="177" t="s">
        <v>233</v>
      </c>
      <c r="FC51" s="104">
        <f>IF(FI51&lt;&gt;"",IFERROR(VLOOKUP(C51,'ZALO-PAY'!$C$5:$G$67,4,FALSE),""),"")</f>
        <v>45903</v>
      </c>
      <c r="FD51" s="196" t="str">
        <f>IF(FI51&lt;&gt;"",IFERROR(VLOOKUP(C51,'ZALO-PAY'!$C$5:$G$67,5,FALSE),""),"")</f>
        <v>CT CP GIAI PHAP THANH TOAN VIET NAM VNPAY TT CA PHE MUOI CHU LONG DV QR Offline ngay 29.08.02.09.25</v>
      </c>
      <c r="FF51">
        <v>1121</v>
      </c>
      <c r="FG51" s="177" t="s">
        <v>235</v>
      </c>
      <c r="FI51">
        <f>IFERROR(VLOOKUP(C51,'ZALO-PAY'!$C$5:$E$67,2,FALSE),"")</f>
        <v>280000</v>
      </c>
      <c r="FJ51" s="185" t="str">
        <f t="shared" si="16"/>
        <v>Tiền doanh thu ngày 02/09/2025 chi nhánh HOÀNG DIỆU</v>
      </c>
      <c r="FR51" s="185" t="str">
        <f t="shared" si="17"/>
        <v>sacomabank Công Ty stk: 0961315526</v>
      </c>
      <c r="GE51" s="104">
        <f t="shared" si="18"/>
        <v>45902</v>
      </c>
      <c r="GG51" s="177" t="s">
        <v>378</v>
      </c>
      <c r="GK51">
        <v>1121</v>
      </c>
      <c r="GL51" s="177" t="s">
        <v>236</v>
      </c>
      <c r="GN51" t="str">
        <f>IFERROR(VLOOKUP(C51,XANHSM!$C$5:$E$67,2,FALSE),"")</f>
        <v/>
      </c>
      <c r="GO51" s="185" t="str">
        <f t="shared" si="19"/>
        <v/>
      </c>
      <c r="GW51" t="str">
        <f t="shared" si="20"/>
        <v/>
      </c>
      <c r="HJ51" s="104" t="str">
        <f t="shared" si="21"/>
        <v/>
      </c>
      <c r="HL51" s="177" t="s">
        <v>379</v>
      </c>
      <c r="HP51">
        <v>1121</v>
      </c>
      <c r="HQ51" s="177" t="s">
        <v>237</v>
      </c>
      <c r="HS51" t="str">
        <f>IFERROR(VLOOKUP(C51,'TIỀN MẶT'!$C$5:$H$67,4,FALSE),"")</f>
        <v/>
      </c>
      <c r="HT51" s="185" t="str">
        <f t="shared" si="22"/>
        <v/>
      </c>
      <c r="IB51" t="str">
        <f t="shared" si="23"/>
        <v/>
      </c>
      <c r="IO51" s="104" t="str">
        <f t="shared" si="24"/>
        <v/>
      </c>
      <c r="IQ51" s="177" t="s">
        <v>380</v>
      </c>
      <c r="IU51">
        <v>1121</v>
      </c>
      <c r="IV51" s="177" t="s">
        <v>238</v>
      </c>
      <c r="IX51" t="str">
        <f>IFERROR(VLOOKUP(C51,'TIỀN MẶT'!$C$5:$H$67,5,FALSE),"")</f>
        <v/>
      </c>
      <c r="IY51" s="185" t="str">
        <f t="shared" si="25"/>
        <v/>
      </c>
      <c r="JG51" t="str">
        <f t="shared" si="26"/>
        <v/>
      </c>
      <c r="JT51" t="str">
        <f t="shared" si="27"/>
        <v/>
      </c>
      <c r="JV51" s="177" t="s">
        <v>381</v>
      </c>
      <c r="JW51" s="244">
        <f>IF(KC51&lt;&gt;"",IFERROR(VLOOKUP(C51,'VN-PAY'!$C$5:$G$67,4,FALSE),""),"")</f>
        <v>45903</v>
      </c>
      <c r="JX51" s="245" t="str">
        <f>IF(KC51&lt;&gt;"",IFERROR(VLOOKUP(C51,'VN-PAY'!$C$5:$G$67,5,FALSE),""),"")</f>
        <v>CT CP GIAI PHAP THANH TOAN VIET NAM VNPAY TT CA PHE MUOI CHU LONG DV QR Offline ngay 29.08.02.09.71</v>
      </c>
      <c r="JZ51">
        <v>1121</v>
      </c>
      <c r="KA51" s="177" t="s">
        <v>239</v>
      </c>
      <c r="KC51">
        <f>IFERROR(VLOOKUP(C51,'VN-PAY'!$C$5:$E$66,2,FALSE),"")</f>
        <v>310000</v>
      </c>
      <c r="KD51" s="185" t="str">
        <f t="shared" si="28"/>
        <v>Tiền doanh thu ngày 02/09/2025 chi nhánh HOÀNG DIỆU</v>
      </c>
      <c r="KL51" s="185" t="str">
        <f t="shared" si="29"/>
        <v>sacomabank Công Ty stk: 0961315526</v>
      </c>
      <c r="KY51" s="104">
        <f t="shared" si="30"/>
        <v>45902</v>
      </c>
      <c r="LA51" s="177" t="s">
        <v>382</v>
      </c>
      <c r="LB51" s="104">
        <f>IF(LH51&lt;&gt;"",IFERROR(VLOOKUP(C51,SHOPEE!$C$5:$G$67,4,FALSE),""),"")</f>
        <v>45903</v>
      </c>
      <c r="LC51" t="str">
        <f>IF(LH51&lt;&gt;"",IFERROR(VLOOKUP(C51,SHOPEE!$C$5:$G$67,5,FALSE),""),"")</f>
        <v>SHOPEEPAY CHUYEN TIEN 1963016148365582336 ShopeeFood thanh toan tu dong 02 09 2025 10673813 CKN 059725 - MBBANK IBFT - Ngan hang TMCP Quan Doi</v>
      </c>
      <c r="LE51">
        <v>1121</v>
      </c>
      <c r="LF51" s="177" t="s">
        <v>240</v>
      </c>
      <c r="LH51">
        <f>IFERROR(VLOOKUP(C51,SHOPEE!$C$5:$E$67,2,FALSE),"")</f>
        <v>994883</v>
      </c>
      <c r="LI51" s="185" t="str">
        <f t="shared" si="31"/>
        <v>Tiền doanh thu ngày 02/09/2025 chi nhánh HOÀNG DIỆU</v>
      </c>
      <c r="LQ51" s="185" t="str">
        <f t="shared" si="32"/>
        <v>sacomabank Công Ty stk: 0961315526</v>
      </c>
      <c r="MD51" s="104">
        <f t="shared" si="33"/>
        <v>45902</v>
      </c>
      <c r="MF51" s="177" t="s">
        <v>383</v>
      </c>
    </row>
    <row r="52" spans="1:344" ht="18" customHeight="1">
      <c r="A52" s="84">
        <f t="shared" si="0"/>
        <v>25</v>
      </c>
      <c r="B52" s="33" t="s">
        <v>532</v>
      </c>
      <c r="C52" s="91" t="s">
        <v>147</v>
      </c>
      <c r="D52" s="205">
        <f>IF(J52&lt;&gt;"",IFERROR(VLOOKUP(C52,'TIỀN MẶT'!$C$5:$J$67,7,FALSE),""),"")</f>
        <v>45903</v>
      </c>
      <c r="E52" s="234" t="str">
        <f>IF(J52&lt;&gt;"",IF(VLOOKUP(C52,'TIỀN MẶT'!$C$5:$J$67,8,FALSE)=0,"",VLOOKUP(C52,'TIỀN MẶT'!$C$5:$J$67,8,FALSE)),"")</f>
        <v>NOP TIEN MAT NGAY 2.9</v>
      </c>
      <c r="F52" s="100"/>
      <c r="G52" s="71">
        <v>1121</v>
      </c>
      <c r="H52" s="177" t="s">
        <v>367</v>
      </c>
      <c r="I52" s="61"/>
      <c r="J52" s="63">
        <f>IFERROR(IF(VLOOKUP(C52,'TIỀN MẶT'!$C$5:$H$67,3,FALSE)&amp;""="","",VLOOKUP(C52,'TIỀN MẶT'!$C$5:$H$67,3,FALSE)),"")</f>
        <v>11787000</v>
      </c>
      <c r="K52" s="60" t="str">
        <f t="shared" si="1"/>
        <v>Tiền doanh thu ngày 02/09/2025 chi nhánh TP QUẢNG NGÃI</v>
      </c>
      <c r="L52" s="86"/>
      <c r="M52" s="87"/>
      <c r="N52" s="88"/>
      <c r="O52" s="89"/>
      <c r="P52" s="89"/>
      <c r="Q52" s="90"/>
      <c r="R52" s="90"/>
      <c r="S52" s="180" t="str">
        <f t="shared" si="2"/>
        <v>Sacombank Duong Thi Nhung stk: 0777691044</v>
      </c>
      <c r="T52" s="76"/>
      <c r="U52" s="74"/>
      <c r="V52" s="74"/>
      <c r="W52" s="74"/>
      <c r="X52" s="353"/>
      <c r="Y52" s="2"/>
      <c r="Z52" s="2"/>
      <c r="AA52" s="32"/>
      <c r="AB52" s="97"/>
      <c r="AC52" s="97"/>
      <c r="AD52" s="97"/>
      <c r="AE52" s="97"/>
      <c r="AF52" s="96">
        <f t="shared" si="3"/>
        <v>45902</v>
      </c>
      <c r="AG52" s="71"/>
      <c r="AH52" s="177" t="s">
        <v>372</v>
      </c>
      <c r="AI52" s="59"/>
      <c r="AJ52" s="71"/>
      <c r="AK52" s="71"/>
      <c r="AL52" s="71">
        <v>1121</v>
      </c>
      <c r="AM52" s="177">
        <v>113102</v>
      </c>
      <c r="AN52" s="71"/>
      <c r="AO52" s="71"/>
      <c r="AP52" s="98" t="str">
        <f t="shared" si="4"/>
        <v/>
      </c>
      <c r="AQ52" s="31"/>
      <c r="AR52" s="31"/>
      <c r="AS52" s="31"/>
      <c r="AT52" s="31"/>
      <c r="AU52" s="31"/>
      <c r="AV52" s="31"/>
      <c r="AW52" s="31"/>
      <c r="AX52" s="71" t="str">
        <f t="shared" si="5"/>
        <v/>
      </c>
      <c r="AY52" s="7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96" t="str">
        <f t="shared" si="6"/>
        <v/>
      </c>
      <c r="BL52" s="31"/>
      <c r="BM52" s="177" t="s">
        <v>376</v>
      </c>
      <c r="BN52" s="194">
        <f>IF(BT52&lt;&gt;"",IFERROR(VLOOKUP(C52,MOMO!$C$5:$J$67,8,FALSE),""),"")</f>
        <v>45903</v>
      </c>
      <c r="BO52" s="157" t="str">
        <f>IF(BT52&lt;&gt;"",IFERROR(VLOOKUP(C52,MOMO!$C$5:$J$67,7,FALSE),""),"")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2">
        <v>1121</v>
      </c>
      <c r="BR52" s="103" t="s">
        <v>201</v>
      </c>
      <c r="BT52" s="135">
        <f>IFERROR(VLOOKUP(C52,MOMO!$C$5:$G$673,4,FALSE),"")</f>
        <v>2023000</v>
      </c>
      <c r="BU52" t="str">
        <f t="shared" si="7"/>
        <v>Tiền doanh thu ngày 02/09/2025 chi nhánh TP QUẢNG NGÃI</v>
      </c>
      <c r="CC52" s="201" t="str">
        <f t="shared" si="8"/>
        <v>sacomabank Công Ty stk: 0961315526</v>
      </c>
      <c r="CP52" s="104">
        <f t="shared" si="9"/>
        <v>45902</v>
      </c>
      <c r="CR52" s="177" t="s">
        <v>232</v>
      </c>
      <c r="CS52" s="242">
        <f>IF(CY52&lt;&gt;"",IFERROR(VLOOKUP(C52,GRAB!$C$5:$G$67,5,FALSE),""),"")</f>
        <v>45903</v>
      </c>
      <c r="CT52" s="157" t="str">
        <f>IFERROR(VLOOKUP(C52,GRAB!$C$5:$E$67,3,FALSE),"")</f>
        <v>Grab TT 71398315 2184010105679873 Ca Phe Muoi Chu Long Quang Ngai CKN 801150 - CONG TY TNHH GRAB - Ngan hang TMCP Cong Thuong Viet Nam</v>
      </c>
      <c r="CV52" s="182">
        <v>1121</v>
      </c>
      <c r="CW52" s="184" t="s">
        <v>377</v>
      </c>
      <c r="CY52">
        <f>IFERROR(VLOOKUP(C52,GRAB!$C$5:$E$67,2,FALSE),"")</f>
        <v>1356307</v>
      </c>
      <c r="CZ52" t="str">
        <f t="shared" si="10"/>
        <v>Tiền doanh thu ngày 02/09/2025 chi nhánh TP QUẢNG NGÃI</v>
      </c>
      <c r="DH52" s="185" t="str">
        <f t="shared" si="11"/>
        <v>sacomabank Công Ty stk: 0961315526</v>
      </c>
      <c r="DU52" s="104">
        <f t="shared" si="12"/>
        <v>45902</v>
      </c>
      <c r="DW52" s="177" t="s">
        <v>241</v>
      </c>
      <c r="DX52" s="104" t="str">
        <f>IF(ED52&lt;&gt;"",IFERROR(VLOOKUP(C52,BE!$C$5:$K$67,9,FALSE),""),"")</f>
        <v/>
      </c>
      <c r="DY52" t="str">
        <f>IF(ED52&lt;&gt;"",IFERROR(VLOOKUP(C52,BE!$C$5:$J$67,8,FALSE),""),"")</f>
        <v/>
      </c>
      <c r="EA52">
        <v>1121</v>
      </c>
      <c r="EB52" s="177" t="s">
        <v>202</v>
      </c>
      <c r="ED52" t="str">
        <f>IFERROR(VLOOKUP(C52,BE!C52:I114,4,FALSE),"")</f>
        <v/>
      </c>
      <c r="EE52" s="185" t="str">
        <f t="shared" si="13"/>
        <v/>
      </c>
      <c r="EM52" s="185" t="str">
        <f t="shared" si="14"/>
        <v/>
      </c>
      <c r="EZ52" s="104" t="str">
        <f t="shared" si="15"/>
        <v/>
      </c>
      <c r="FB52" s="177" t="s">
        <v>233</v>
      </c>
      <c r="FC52" s="104">
        <f>IF(FI52&lt;&gt;"",IFERROR(VLOOKUP(C52,'ZALO-PAY'!$C$5:$G$67,4,FALSE),""),"")</f>
        <v>45903</v>
      </c>
      <c r="FD52" s="196" t="str">
        <f>IF(FI52&lt;&gt;"",IFERROR(VLOOKUP(C52,'ZALO-PAY'!$C$5:$G$67,5,FALSE),""),"")</f>
        <v>CT CP GIAI PHAP THANH TOAN VIET NAM VNPAY TT CA PHE MUOI CHU LONG DV QR Offline ngay 29.08.02.09.25</v>
      </c>
      <c r="FF52">
        <v>1121</v>
      </c>
      <c r="FG52" s="177" t="s">
        <v>235</v>
      </c>
      <c r="FI52">
        <f>IFERROR(VLOOKUP(C52,'ZALO-PAY'!$C$5:$E$67,2,FALSE),"")</f>
        <v>79000</v>
      </c>
      <c r="FJ52" s="185" t="str">
        <f t="shared" si="16"/>
        <v>Tiền doanh thu ngày 02/09/2025 chi nhánh TP QUẢNG NGÃI</v>
      </c>
      <c r="FR52" s="185" t="str">
        <f t="shared" si="17"/>
        <v>sacomabank Công Ty stk: 0961315526</v>
      </c>
      <c r="GE52" s="104">
        <f t="shared" si="18"/>
        <v>45902</v>
      </c>
      <c r="GG52" s="177" t="s">
        <v>378</v>
      </c>
      <c r="GK52">
        <v>1121</v>
      </c>
      <c r="GL52" s="177" t="s">
        <v>236</v>
      </c>
      <c r="GN52" t="str">
        <f>IFERROR(VLOOKUP(C52,XANHSM!$C$5:$E$67,2,FALSE),"")</f>
        <v/>
      </c>
      <c r="GO52" s="185" t="str">
        <f t="shared" si="19"/>
        <v/>
      </c>
      <c r="GW52" t="str">
        <f t="shared" si="20"/>
        <v/>
      </c>
      <c r="HJ52" s="104" t="str">
        <f t="shared" si="21"/>
        <v/>
      </c>
      <c r="HL52" s="177" t="s">
        <v>379</v>
      </c>
      <c r="HP52">
        <v>1121</v>
      </c>
      <c r="HQ52" s="177" t="s">
        <v>237</v>
      </c>
      <c r="HS52" t="str">
        <f>IFERROR(VLOOKUP(C52,'TIỀN MẶT'!$C$5:$H$67,4,FALSE),"")</f>
        <v/>
      </c>
      <c r="HT52" s="185" t="str">
        <f t="shared" si="22"/>
        <v/>
      </c>
      <c r="IB52" t="str">
        <f t="shared" si="23"/>
        <v/>
      </c>
      <c r="IO52" s="104" t="str">
        <f t="shared" si="24"/>
        <v/>
      </c>
      <c r="IQ52" s="177" t="s">
        <v>380</v>
      </c>
      <c r="IU52">
        <v>1121</v>
      </c>
      <c r="IV52" s="177" t="s">
        <v>238</v>
      </c>
      <c r="IX52" t="str">
        <f>IFERROR(VLOOKUP(C52,'TIỀN MẶT'!$C$5:$H$67,5,FALSE),"")</f>
        <v/>
      </c>
      <c r="IY52" s="185" t="str">
        <f t="shared" si="25"/>
        <v/>
      </c>
      <c r="JG52" t="str">
        <f t="shared" si="26"/>
        <v/>
      </c>
      <c r="JT52" t="str">
        <f t="shared" si="27"/>
        <v/>
      </c>
      <c r="JV52" s="177" t="s">
        <v>381</v>
      </c>
      <c r="JW52" s="244" t="str">
        <f>IF(KC52&lt;&gt;"",IFERROR(VLOOKUP(C52,'VN-PAY'!$C$5:$G$67,4,FALSE),""),"")</f>
        <v/>
      </c>
      <c r="JX52" s="245" t="str">
        <f>IF(KC52&lt;&gt;"",IFERROR(VLOOKUP(C52,'VN-PAY'!$C$5:$G$67,5,FALSE),""),"")</f>
        <v/>
      </c>
      <c r="JZ52">
        <v>1121</v>
      </c>
      <c r="KA52" s="177" t="s">
        <v>239</v>
      </c>
      <c r="KC52" t="str">
        <f>IFERROR(VLOOKUP(C52,'VN-PAY'!$C$5:$E$66,2,FALSE),"")</f>
        <v/>
      </c>
      <c r="KD52" s="185" t="str">
        <f t="shared" si="28"/>
        <v/>
      </c>
      <c r="KL52" s="185" t="str">
        <f t="shared" si="29"/>
        <v/>
      </c>
      <c r="KY52" s="104" t="str">
        <f t="shared" si="30"/>
        <v/>
      </c>
      <c r="LA52" s="177" t="s">
        <v>382</v>
      </c>
      <c r="LB52" s="104">
        <f>IF(LH52&lt;&gt;"",IFERROR(VLOOKUP(C52,SHOPEE!$C$5:$G$67,4,FALSE),""),"")</f>
        <v>45903</v>
      </c>
      <c r="LC52" t="str">
        <f>IF(LH52&lt;&gt;"",IFERROR(VLOOKUP(C52,SHOPEE!$C$5:$G$67,5,FALSE),""),"")</f>
        <v>SHOPEEPAY CHUYEN TIEN 1963016148365582336 ShopeeFood thanh toan tu dong 02 09 2025 10673813 CKN 059725 - MBBANK IBFT - Ngan hang TMCP Quan Doi</v>
      </c>
      <c r="LE52">
        <v>1121</v>
      </c>
      <c r="LF52" s="177" t="s">
        <v>240</v>
      </c>
      <c r="LH52">
        <f>IFERROR(VLOOKUP(C52,SHOPEE!$C$5:$E$67,2,FALSE),"")</f>
        <v>815429</v>
      </c>
      <c r="LI52" s="185" t="str">
        <f t="shared" si="31"/>
        <v>Tiền doanh thu ngày 02/09/2025 chi nhánh TP QUẢNG NGÃI</v>
      </c>
      <c r="LQ52" s="185" t="str">
        <f t="shared" si="32"/>
        <v>sacomabank Công Ty stk: 0961315526</v>
      </c>
      <c r="MD52" s="104">
        <f t="shared" si="33"/>
        <v>45902</v>
      </c>
      <c r="MF52" s="177" t="s">
        <v>383</v>
      </c>
    </row>
    <row r="53" spans="1:344" ht="18" customHeight="1">
      <c r="A53" s="84">
        <v>25</v>
      </c>
      <c r="B53" s="33" t="s">
        <v>532</v>
      </c>
      <c r="C53" s="85" t="s">
        <v>148</v>
      </c>
      <c r="D53" s="205" t="str">
        <f>IF(J53&lt;&gt;"",IFERROR(VLOOKUP(C53,'TIỀN MẶT'!$C$5:$J$67,7,FALSE),""),"")</f>
        <v/>
      </c>
      <c r="E53" s="234" t="str">
        <f>IF(J53&lt;&gt;"",IF(VLOOKUP(C53,'TIỀN MẶT'!$C$5:$J$67,8,FALSE)=0,"",VLOOKUP(C53,'TIỀN MẶT'!$C$5:$J$67,8,FALSE)),"")</f>
        <v/>
      </c>
      <c r="F53" s="100"/>
      <c r="G53" s="71">
        <v>1121</v>
      </c>
      <c r="H53" s="177" t="s">
        <v>367</v>
      </c>
      <c r="I53" s="61"/>
      <c r="J53" s="63" t="str">
        <f>IFERROR(IF(VLOOKUP(C53,'TIỀN MẶT'!$C$5:$H$67,3,FALSE)&amp;""="","",VLOOKUP(C53,'TIỀN MẶT'!$C$5:$H$67,3,FALSE)),"")</f>
        <v/>
      </c>
      <c r="K53" s="60" t="str">
        <f t="shared" si="1"/>
        <v/>
      </c>
      <c r="L53" s="86"/>
      <c r="M53" s="87"/>
      <c r="N53" s="88"/>
      <c r="O53" s="89"/>
      <c r="P53" s="89"/>
      <c r="Q53" s="90"/>
      <c r="R53" s="90"/>
      <c r="S53" s="180" t="str">
        <f t="shared" si="2"/>
        <v/>
      </c>
      <c r="T53" s="76"/>
      <c r="U53" s="74"/>
      <c r="V53" s="74"/>
      <c r="W53" s="74"/>
      <c r="X53" s="353"/>
      <c r="Y53" s="2"/>
      <c r="Z53" s="2"/>
      <c r="AA53" s="32"/>
      <c r="AB53" s="97"/>
      <c r="AC53" s="97"/>
      <c r="AD53" s="97"/>
      <c r="AE53" s="97"/>
      <c r="AF53" s="96" t="str">
        <f t="shared" si="3"/>
        <v/>
      </c>
      <c r="AG53" s="71"/>
      <c r="AH53" s="177" t="s">
        <v>372</v>
      </c>
      <c r="AI53" s="59"/>
      <c r="AJ53" s="71"/>
      <c r="AK53" s="71"/>
      <c r="AL53" s="71">
        <v>1121</v>
      </c>
      <c r="AM53" s="177">
        <v>113102</v>
      </c>
      <c r="AN53" s="71"/>
      <c r="AO53" s="71"/>
      <c r="AP53" s="98" t="str">
        <f t="shared" si="4"/>
        <v/>
      </c>
      <c r="AQ53" s="31"/>
      <c r="AR53" s="31"/>
      <c r="AS53" s="31"/>
      <c r="AT53" s="31"/>
      <c r="AU53" s="31"/>
      <c r="AV53" s="31"/>
      <c r="AW53" s="31"/>
      <c r="AX53" s="71" t="str">
        <f t="shared" si="5"/>
        <v/>
      </c>
      <c r="AY53" s="7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96" t="str">
        <f t="shared" si="6"/>
        <v/>
      </c>
      <c r="BL53" s="31"/>
      <c r="BM53" s="177" t="s">
        <v>376</v>
      </c>
      <c r="BN53" s="194" t="str">
        <f>IF(BT53&lt;&gt;"",IFERROR(VLOOKUP(C53,MOMO!$C$5:$J$67,8,FALSE),""),"")</f>
        <v/>
      </c>
      <c r="BO53" s="157" t="str">
        <f>IF(BT53&lt;&gt;"",IFERROR(VLOOKUP(C53,MOMO!$C$5:$J$67,7,FALSE),""),"")</f>
        <v/>
      </c>
      <c r="BQ53">
        <v>1121</v>
      </c>
      <c r="BR53" s="103" t="s">
        <v>201</v>
      </c>
      <c r="BT53" s="135" t="str">
        <f>IFERROR(VLOOKUP(C53,MOMO!$C$5:$G$673,4,FALSE),"")</f>
        <v/>
      </c>
      <c r="BU53" t="str">
        <f t="shared" si="7"/>
        <v/>
      </c>
      <c r="CC53" s="201" t="str">
        <f t="shared" si="8"/>
        <v/>
      </c>
      <c r="CP53" s="104" t="str">
        <f t="shared" si="9"/>
        <v/>
      </c>
      <c r="CR53" s="177" t="s">
        <v>232</v>
      </c>
      <c r="CS53" s="242" t="str">
        <f>IF(CY53&lt;&gt;"",IFERROR(VLOOKUP(C53,GRAB!$C$5:$G$67,5,FALSE),""),"")</f>
        <v/>
      </c>
      <c r="CT53" s="157" t="str">
        <f>IFERROR(VLOOKUP(C53,GRAB!$C$5:$E$67,3,FALSE),"")</f>
        <v/>
      </c>
      <c r="CV53" s="182">
        <v>1121</v>
      </c>
      <c r="CW53" s="184" t="s">
        <v>377</v>
      </c>
      <c r="CY53" t="str">
        <f>IFERROR(VLOOKUP(C53,GRAB!$C$5:$E$67,2,FALSE),"")</f>
        <v/>
      </c>
      <c r="CZ53" t="str">
        <f t="shared" si="10"/>
        <v/>
      </c>
      <c r="DH53" s="185" t="str">
        <f t="shared" si="11"/>
        <v/>
      </c>
      <c r="DU53" s="104" t="str">
        <f t="shared" si="12"/>
        <v/>
      </c>
      <c r="DW53" s="177" t="s">
        <v>241</v>
      </c>
      <c r="DX53" s="104" t="str">
        <f>IF(ED53&lt;&gt;"",IFERROR(VLOOKUP(C53,BE!$C$5:$K$67,9,FALSE),""),"")</f>
        <v/>
      </c>
      <c r="DY53" t="str">
        <f>IF(ED53&lt;&gt;"",IFERROR(VLOOKUP(C53,BE!$C$5:$J$67,8,FALSE),""),"")</f>
        <v/>
      </c>
      <c r="EA53">
        <v>1121</v>
      </c>
      <c r="EB53" s="177" t="s">
        <v>202</v>
      </c>
      <c r="ED53" t="str">
        <f>IFERROR(VLOOKUP(C53,BE!C53:I115,4,FALSE),"")</f>
        <v/>
      </c>
      <c r="EE53" s="185" t="str">
        <f t="shared" si="13"/>
        <v/>
      </c>
      <c r="EM53" s="185" t="str">
        <f t="shared" si="14"/>
        <v/>
      </c>
      <c r="EZ53" s="104" t="str">
        <f t="shared" si="15"/>
        <v/>
      </c>
      <c r="FB53" s="177" t="s">
        <v>233</v>
      </c>
      <c r="FC53" s="104" t="str">
        <f>IF(FI53&lt;&gt;"",IFERROR(VLOOKUP(C53,'ZALO-PAY'!$C$5:$G$67,4,FALSE),""),"")</f>
        <v/>
      </c>
      <c r="FD53" s="196" t="str">
        <f>IF(FI53&lt;&gt;"",IFERROR(VLOOKUP(C53,'ZALO-PAY'!$C$5:$G$67,5,FALSE),""),"")</f>
        <v/>
      </c>
      <c r="FF53">
        <v>1121</v>
      </c>
      <c r="FG53" s="177" t="s">
        <v>235</v>
      </c>
      <c r="FI53" t="str">
        <f>IFERROR(VLOOKUP(C53,'ZALO-PAY'!$C$5:$E$67,2,FALSE),"")</f>
        <v/>
      </c>
      <c r="FJ53" s="185" t="str">
        <f t="shared" si="16"/>
        <v/>
      </c>
      <c r="FR53" s="185" t="str">
        <f t="shared" si="17"/>
        <v/>
      </c>
      <c r="GE53" s="104" t="str">
        <f t="shared" si="18"/>
        <v/>
      </c>
      <c r="GG53" s="177" t="s">
        <v>378</v>
      </c>
      <c r="GK53">
        <v>1121</v>
      </c>
      <c r="GL53" s="177" t="s">
        <v>236</v>
      </c>
      <c r="GN53" t="str">
        <f>IFERROR(VLOOKUP(C53,XANHSM!$C$5:$E$67,2,FALSE),"")</f>
        <v/>
      </c>
      <c r="GO53" s="185" t="str">
        <f t="shared" si="19"/>
        <v/>
      </c>
      <c r="GW53" t="str">
        <f t="shared" si="20"/>
        <v/>
      </c>
      <c r="HJ53" s="104" t="str">
        <f t="shared" si="21"/>
        <v/>
      </c>
      <c r="HL53" s="177" t="s">
        <v>379</v>
      </c>
      <c r="HP53">
        <v>1121</v>
      </c>
      <c r="HQ53" s="177" t="s">
        <v>237</v>
      </c>
      <c r="HS53" t="str">
        <f>IFERROR(VLOOKUP(C53,'TIỀN MẶT'!$C$5:$H$67,4,FALSE),"")</f>
        <v/>
      </c>
      <c r="HT53" s="185" t="str">
        <f t="shared" si="22"/>
        <v/>
      </c>
      <c r="IB53" t="str">
        <f t="shared" si="23"/>
        <v/>
      </c>
      <c r="IO53" s="104" t="str">
        <f t="shared" si="24"/>
        <v/>
      </c>
      <c r="IQ53" s="177" t="s">
        <v>380</v>
      </c>
      <c r="IU53">
        <v>1121</v>
      </c>
      <c r="IV53" s="177" t="s">
        <v>238</v>
      </c>
      <c r="IX53" t="str">
        <f>IFERROR(VLOOKUP(C53,'TIỀN MẶT'!$C$5:$H$67,5,FALSE),"")</f>
        <v/>
      </c>
      <c r="IY53" s="185" t="str">
        <f t="shared" si="25"/>
        <v/>
      </c>
      <c r="JG53" t="str">
        <f t="shared" si="26"/>
        <v/>
      </c>
      <c r="JT53" t="str">
        <f t="shared" si="27"/>
        <v/>
      </c>
      <c r="JV53" s="177" t="s">
        <v>381</v>
      </c>
      <c r="JW53" s="244" t="str">
        <f>IF(KC53&lt;&gt;"",IFERROR(VLOOKUP(C53,'VN-PAY'!$C$5:$G$67,4,FALSE),""),"")</f>
        <v/>
      </c>
      <c r="JX53" s="245" t="str">
        <f>IF(KC53&lt;&gt;"",IFERROR(VLOOKUP(C53,'VN-PAY'!$C$5:$G$67,5,FALSE),""),"")</f>
        <v/>
      </c>
      <c r="JZ53">
        <v>1121</v>
      </c>
      <c r="KA53" s="177" t="s">
        <v>239</v>
      </c>
      <c r="KC53" t="str">
        <f>IFERROR(VLOOKUP(C53,'VN-PAY'!$C$5:$E$66,2,FALSE),"")</f>
        <v/>
      </c>
      <c r="KD53" s="185" t="str">
        <f t="shared" si="28"/>
        <v/>
      </c>
      <c r="KL53" s="185" t="str">
        <f t="shared" si="29"/>
        <v/>
      </c>
      <c r="KY53" s="104" t="str">
        <f t="shared" si="30"/>
        <v/>
      </c>
      <c r="LA53" s="177" t="s">
        <v>382</v>
      </c>
      <c r="LB53" s="104">
        <f>IF(LH53&lt;&gt;"",IFERROR(VLOOKUP(C53,SHOPEE!$C$5:$G$67,4,FALSE),""),"")</f>
        <v>45903</v>
      </c>
      <c r="LC53" t="str">
        <f>IF(LH53&lt;&gt;"",IFERROR(VLOOKUP(C53,SHOPEE!$C$5:$G$67,5,FALSE),""),"")</f>
        <v>SHOPEEPAY CHUYEN TIEN 1963016148365582336 ShopeeFood thanh toan tu dong 02 09 2025 10673813 CKN 059725 - MBBANK IBFT - Ngan hang TMCP Quan Doi</v>
      </c>
      <c r="LE53">
        <v>1121</v>
      </c>
      <c r="LF53" s="177" t="s">
        <v>240</v>
      </c>
      <c r="LH53">
        <f>IFERROR(VLOOKUP(C53,SHOPEE!$C$5:$E$67,2,FALSE),"")</f>
        <v>0</v>
      </c>
      <c r="LI53" s="185" t="str">
        <f t="shared" si="31"/>
        <v>Tiền doanh thu ngày 02/09/2025 chi nhánh TP QUẢNG NGÃI</v>
      </c>
      <c r="LQ53" s="185" t="str">
        <f t="shared" si="32"/>
        <v>sacomabank Công Ty stk: 0961315526</v>
      </c>
      <c r="MD53" s="104">
        <f t="shared" si="33"/>
        <v>45902</v>
      </c>
      <c r="MF53" s="177" t="s">
        <v>383</v>
      </c>
    </row>
    <row r="54" spans="1:344" ht="18" customHeight="1">
      <c r="A54" s="84">
        <f t="shared" si="0"/>
        <v>26</v>
      </c>
      <c r="B54" s="33" t="s">
        <v>533</v>
      </c>
      <c r="C54" s="91" t="s">
        <v>149</v>
      </c>
      <c r="D54" s="205">
        <f>IF(J54&lt;&gt;"",IFERROR(VLOOKUP(C54,'TIỀN MẶT'!$C$5:$J$67,7,FALSE),""),"")</f>
        <v>45903</v>
      </c>
      <c r="E54" s="234" t="str">
        <f>IF(J54&lt;&gt;"",IF(VLOOKUP(C54,'TIỀN MẶT'!$C$5:$J$67,8,FALSE)=0,"",VLOOKUP(C54,'TIỀN MẶT'!$C$5:$J$67,8,FALSE)),"")</f>
        <v>TM 02.09.2025</v>
      </c>
      <c r="F54" s="100"/>
      <c r="G54" s="71">
        <v>1121</v>
      </c>
      <c r="H54" s="177" t="s">
        <v>367</v>
      </c>
      <c r="I54" s="61"/>
      <c r="J54" s="63">
        <f>IFERROR(IF(VLOOKUP(C54,'TIỀN MẶT'!$C$5:$H$67,3,FALSE)&amp;""="","",VLOOKUP(C54,'TIỀN MẶT'!$C$5:$H$67,3,FALSE)),"")</f>
        <v>2377000</v>
      </c>
      <c r="K54" s="60" t="str">
        <f t="shared" si="1"/>
        <v>Tiền doanh thu ngày 02/09/2025 chi nhánh HÙNG VƯƠNG - HUẾ</v>
      </c>
      <c r="L54" s="86"/>
      <c r="M54" s="87"/>
      <c r="N54" s="88"/>
      <c r="O54" s="89"/>
      <c r="P54" s="89"/>
      <c r="Q54" s="90"/>
      <c r="R54" s="92"/>
      <c r="S54" s="180" t="str">
        <f t="shared" si="2"/>
        <v>Sacombank Duong Thi Nhung stk: 0777691044</v>
      </c>
      <c r="T54" s="77"/>
      <c r="U54" s="75"/>
      <c r="V54" s="75"/>
      <c r="W54" s="75"/>
      <c r="X54" s="353"/>
      <c r="Y54" s="2"/>
      <c r="Z54" s="2"/>
      <c r="AA54" s="32"/>
      <c r="AB54" s="97"/>
      <c r="AC54" s="97"/>
      <c r="AD54" s="97"/>
      <c r="AE54" s="97"/>
      <c r="AF54" s="96">
        <f t="shared" si="3"/>
        <v>45902</v>
      </c>
      <c r="AG54" s="71"/>
      <c r="AH54" s="177" t="s">
        <v>372</v>
      </c>
      <c r="AI54" s="59"/>
      <c r="AJ54" s="71"/>
      <c r="AK54" s="71"/>
      <c r="AL54" s="71">
        <v>1121</v>
      </c>
      <c r="AM54" s="177">
        <v>113102</v>
      </c>
      <c r="AN54" s="71"/>
      <c r="AO54" s="71"/>
      <c r="AP54" s="98" t="str">
        <f t="shared" si="4"/>
        <v/>
      </c>
      <c r="AQ54" s="31"/>
      <c r="AR54" s="31"/>
      <c r="AS54" s="31"/>
      <c r="AT54" s="31"/>
      <c r="AU54" s="31"/>
      <c r="AV54" s="31"/>
      <c r="AW54" s="31"/>
      <c r="AX54" s="71" t="str">
        <f t="shared" si="5"/>
        <v/>
      </c>
      <c r="AY54" s="7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96" t="str">
        <f t="shared" si="6"/>
        <v/>
      </c>
      <c r="BL54" s="31"/>
      <c r="BM54" s="177" t="s">
        <v>376</v>
      </c>
      <c r="BN54" s="194">
        <f>IF(BT54&lt;&gt;"",IFERROR(VLOOKUP(C54,MOMO!$C$5:$J$67,8,FALSE),""),"")</f>
        <v>45903</v>
      </c>
      <c r="BO54" s="157" t="str">
        <f>IF(BT54&lt;&gt;"",IFERROR(VLOOKUP(C54,MOMO!$C$5:$J$67,7,FALSE),""),"")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4">
        <v>1121</v>
      </c>
      <c r="BR54" s="103" t="s">
        <v>201</v>
      </c>
      <c r="BT54" s="135">
        <f>IFERROR(VLOOKUP(C54,MOMO!$C$5:$G$673,4,FALSE),"")</f>
        <v>34000</v>
      </c>
      <c r="BU54" t="str">
        <f t="shared" si="7"/>
        <v>Tiền doanh thu ngày 02/09/2025 chi nhánh HÙNG VƯƠNG - HUẾ</v>
      </c>
      <c r="CC54" s="201" t="str">
        <f t="shared" si="8"/>
        <v>sacomabank Công Ty stk: 0961315526</v>
      </c>
      <c r="CP54" s="104">
        <f t="shared" si="9"/>
        <v>45902</v>
      </c>
      <c r="CR54" s="177" t="s">
        <v>232</v>
      </c>
      <c r="CS54" s="242">
        <f>IF(CY54&lt;&gt;"",IFERROR(VLOOKUP(C54,GRAB!$C$5:$G$67,5,FALSE),""),"")</f>
        <v>45903</v>
      </c>
      <c r="CT54" s="157" t="str">
        <f>IFERROR(VLOOKUP(C54,GRAB!$C$5:$E$67,3,FALSE),"")</f>
        <v>Grab TT 71404135 2245664218095617 Ca Phe Muoi Chu Long Hung Vuong CKN 805822 - CONG TY TNHH GRAB - Ngan hang TMCP Cong Thuong Viet Nam</v>
      </c>
      <c r="CV54" s="182">
        <v>1121</v>
      </c>
      <c r="CW54" s="184" t="s">
        <v>377</v>
      </c>
      <c r="CY54">
        <f>IFERROR(VLOOKUP(C54,GRAB!$C$5:$E$67,2,FALSE),"")</f>
        <v>680630</v>
      </c>
      <c r="CZ54" t="str">
        <f t="shared" si="10"/>
        <v>Tiền doanh thu ngày 02/09/2025 chi nhánh HÙNG VƯƠNG - HUẾ</v>
      </c>
      <c r="DH54" s="185" t="str">
        <f t="shared" si="11"/>
        <v>sacomabank Công Ty stk: 0961315526</v>
      </c>
      <c r="DU54" s="104">
        <f t="shared" si="12"/>
        <v>45902</v>
      </c>
      <c r="DW54" s="177" t="s">
        <v>241</v>
      </c>
      <c r="DX54" s="104" t="str">
        <f>IF(ED54&lt;&gt;"",IFERROR(VLOOKUP(C54,BE!$C$5:$K$67,9,FALSE),""),"")</f>
        <v/>
      </c>
      <c r="DY54" t="str">
        <f>IF(ED54&lt;&gt;"",IFERROR(VLOOKUP(C54,BE!$C$5:$J$67,8,FALSE),""),"")</f>
        <v/>
      </c>
      <c r="EA54">
        <v>1121</v>
      </c>
      <c r="EB54" s="177" t="s">
        <v>202</v>
      </c>
      <c r="ED54" t="str">
        <f>IFERROR(VLOOKUP(C54,BE!C54:I116,4,FALSE),"")</f>
        <v/>
      </c>
      <c r="EE54" s="185" t="str">
        <f t="shared" si="13"/>
        <v/>
      </c>
      <c r="EM54" s="185" t="str">
        <f t="shared" si="14"/>
        <v/>
      </c>
      <c r="EZ54" s="104" t="str">
        <f t="shared" si="15"/>
        <v/>
      </c>
      <c r="FB54" s="177" t="s">
        <v>233</v>
      </c>
      <c r="FC54" s="104">
        <f>IF(FI54&lt;&gt;"",IFERROR(VLOOKUP(C54,'ZALO-PAY'!$C$5:$G$67,4,FALSE),""),"")</f>
        <v>45903</v>
      </c>
      <c r="FD54" s="196" t="str">
        <f>IF(FI54&lt;&gt;"",IFERROR(VLOOKUP(C54,'ZALO-PAY'!$C$5:$G$67,5,FALSE),""),"")</f>
        <v>CT CP GIAI PHAP THANH TOAN VIET NAM VNPAY TT CA PHE MUOI CHU LONG DV QR Offline ngay 29.08.02.09.25</v>
      </c>
      <c r="FF54">
        <v>1121</v>
      </c>
      <c r="FG54" s="177" t="s">
        <v>235</v>
      </c>
      <c r="FI54">
        <f>IFERROR(VLOOKUP(C54,'ZALO-PAY'!$C$5:$E$67,2,FALSE),"")</f>
        <v>384000</v>
      </c>
      <c r="FJ54" s="185" t="str">
        <f t="shared" si="16"/>
        <v>Tiền doanh thu ngày 02/09/2025 chi nhánh HÙNG VƯƠNG - HUẾ</v>
      </c>
      <c r="FR54" s="185" t="str">
        <f t="shared" si="17"/>
        <v>sacomabank Công Ty stk: 0961315526</v>
      </c>
      <c r="GE54" s="104">
        <f t="shared" si="18"/>
        <v>45902</v>
      </c>
      <c r="GG54" s="177" t="s">
        <v>378</v>
      </c>
      <c r="GK54">
        <v>1121</v>
      </c>
      <c r="GL54" s="177" t="s">
        <v>236</v>
      </c>
      <c r="GN54" t="str">
        <f>IFERROR(VLOOKUP(C54,XANHSM!$C$5:$E$67,2,FALSE),"")</f>
        <v/>
      </c>
      <c r="GO54" s="185" t="str">
        <f t="shared" si="19"/>
        <v/>
      </c>
      <c r="GW54" t="str">
        <f t="shared" si="20"/>
        <v/>
      </c>
      <c r="HJ54" s="104" t="str">
        <f t="shared" si="21"/>
        <v/>
      </c>
      <c r="HL54" s="177" t="s">
        <v>379</v>
      </c>
      <c r="HP54">
        <v>1121</v>
      </c>
      <c r="HQ54" s="177" t="s">
        <v>237</v>
      </c>
      <c r="HS54" t="str">
        <f>IFERROR(VLOOKUP(C54,'TIỀN MẶT'!$C$5:$H$67,4,FALSE),"")</f>
        <v/>
      </c>
      <c r="HT54" s="185" t="str">
        <f t="shared" si="22"/>
        <v/>
      </c>
      <c r="IB54" t="str">
        <f t="shared" si="23"/>
        <v/>
      </c>
      <c r="IO54" s="104" t="str">
        <f t="shared" si="24"/>
        <v/>
      </c>
      <c r="IQ54" s="177" t="s">
        <v>380</v>
      </c>
      <c r="IU54">
        <v>1121</v>
      </c>
      <c r="IV54" s="177" t="s">
        <v>238</v>
      </c>
      <c r="IX54" t="str">
        <f>IFERROR(VLOOKUP(C54,'TIỀN MẶT'!$C$5:$H$67,5,FALSE),"")</f>
        <v/>
      </c>
      <c r="IY54" s="185" t="str">
        <f t="shared" si="25"/>
        <v/>
      </c>
      <c r="JG54" t="str">
        <f t="shared" si="26"/>
        <v/>
      </c>
      <c r="JT54" t="str">
        <f t="shared" si="27"/>
        <v/>
      </c>
      <c r="JV54" s="177" t="s">
        <v>381</v>
      </c>
      <c r="JW54" s="244">
        <f>IF(KC54&lt;&gt;"",IFERROR(VLOOKUP(C54,'VN-PAY'!$C$5:$G$67,4,FALSE),""),"")</f>
        <v>45903</v>
      </c>
      <c r="JX54" s="245" t="str">
        <f>IF(KC54&lt;&gt;"",IFERROR(VLOOKUP(C54,'VN-PAY'!$C$5:$G$67,5,FALSE),""),"")</f>
        <v>CT CP GIAI PHAP THANH TOAN VIET NAM VNPAY TT CA PHE MUOI CHU LONG DV QR Offline ngay 29.08.02.09.74</v>
      </c>
      <c r="JZ54">
        <v>1121</v>
      </c>
      <c r="KA54" s="177" t="s">
        <v>239</v>
      </c>
      <c r="KC54">
        <f>IFERROR(VLOOKUP(C54,'VN-PAY'!$C$5:$E$66,2,FALSE),"")</f>
        <v>36000</v>
      </c>
      <c r="KD54" s="185" t="str">
        <f t="shared" si="28"/>
        <v>Tiền doanh thu ngày 02/09/2025 chi nhánh HÙNG VƯƠNG - HUẾ</v>
      </c>
      <c r="KL54" s="185" t="str">
        <f t="shared" si="29"/>
        <v>sacomabank Công Ty stk: 0961315526</v>
      </c>
      <c r="KY54" s="104">
        <f t="shared" si="30"/>
        <v>45902</v>
      </c>
      <c r="LA54" s="177" t="s">
        <v>382</v>
      </c>
      <c r="LB54" s="104">
        <f>IF(LH54&lt;&gt;"",IFERROR(VLOOKUP(C54,SHOPEE!$C$5:$G$67,4,FALSE),""),"")</f>
        <v>45903</v>
      </c>
      <c r="LC54" t="str">
        <f>IF(LH54&lt;&gt;"",IFERROR(VLOOKUP(C54,SHOPEE!$C$5:$G$67,5,FALSE),""),"")</f>
        <v>SHOPEEPAY CHUYEN TIEN 1963016148365582336 ShopeeFood thanh toan tu dong 02 09 2025 10673813 CKN 059725 - MBBANK IBFT - Ngan hang TMCP Quan Doi</v>
      </c>
      <c r="LE54">
        <v>1121</v>
      </c>
      <c r="LF54" s="177" t="s">
        <v>240</v>
      </c>
      <c r="LH54">
        <f>IFERROR(VLOOKUP(C54,SHOPEE!$C$5:$E$67,2,FALSE),"")</f>
        <v>193908</v>
      </c>
      <c r="LI54" s="185" t="str">
        <f t="shared" si="31"/>
        <v>Tiền doanh thu ngày 02/09/2025 chi nhánh HÙNG VƯƠNG - HUẾ</v>
      </c>
      <c r="LQ54" s="185" t="str">
        <f t="shared" si="32"/>
        <v>sacomabank Công Ty stk: 0961315526</v>
      </c>
      <c r="MD54" s="104">
        <f t="shared" si="33"/>
        <v>45902</v>
      </c>
      <c r="MF54" s="177" t="s">
        <v>383</v>
      </c>
    </row>
    <row r="55" spans="1:344" ht="18" customHeight="1">
      <c r="A55" s="84">
        <v>26</v>
      </c>
      <c r="B55" s="33" t="s">
        <v>534</v>
      </c>
      <c r="C55" s="91" t="s">
        <v>150</v>
      </c>
      <c r="D55" s="205">
        <f>IF(J55&lt;&gt;"",IFERROR(VLOOKUP(C55,'TIỀN MẶT'!$C$5:$J$67,7,FALSE),""),"")</f>
        <v>45903</v>
      </c>
      <c r="E55" s="234" t="str">
        <f>IF(J55&lt;&gt;"",IF(VLOOKUP(C55,'TIỀN MẶT'!$C$5:$J$67,8,FALSE)=0,"",VLOOKUP(C55,'TIỀN MẶT'!$C$5:$J$67,8,FALSE)),"")</f>
        <v>TM 02.09.2025</v>
      </c>
      <c r="F55" s="100"/>
      <c r="G55" s="71">
        <v>1121</v>
      </c>
      <c r="H55" s="177" t="s">
        <v>367</v>
      </c>
      <c r="I55" s="61"/>
      <c r="J55" s="63">
        <f>IFERROR(IF(VLOOKUP(C55,'TIỀN MẶT'!$C$5:$H$67,3,FALSE)&amp;""="","",VLOOKUP(C55,'TIỀN MẶT'!$C$5:$H$67,3,FALSE)),"")</f>
        <v>4349000</v>
      </c>
      <c r="K55" s="60" t="str">
        <f t="shared" si="1"/>
        <v>Tiền doanh thu ngày 02/09/2025 chi nhánh BÀ TRIỆU- HUẾ</v>
      </c>
      <c r="L55" s="86"/>
      <c r="M55" s="87"/>
      <c r="N55" s="88"/>
      <c r="O55" s="89"/>
      <c r="P55" s="89"/>
      <c r="Q55" s="90"/>
      <c r="R55" s="93"/>
      <c r="S55" s="180" t="str">
        <f t="shared" si="2"/>
        <v>Sacombank Duong Thi Nhung stk: 0777691044</v>
      </c>
      <c r="T55" s="79"/>
      <c r="U55" s="75"/>
      <c r="V55" s="75"/>
      <c r="W55" s="75"/>
      <c r="X55" s="353"/>
      <c r="Y55" s="2"/>
      <c r="Z55" s="2"/>
      <c r="AA55" s="32"/>
      <c r="AB55" s="97"/>
      <c r="AC55" s="97"/>
      <c r="AD55" s="97"/>
      <c r="AE55" s="97"/>
      <c r="AF55" s="96">
        <f t="shared" si="3"/>
        <v>45902</v>
      </c>
      <c r="AG55" s="71"/>
      <c r="AH55" s="177" t="s">
        <v>372</v>
      </c>
      <c r="AI55" s="59"/>
      <c r="AJ55" s="71"/>
      <c r="AK55" s="71"/>
      <c r="AL55" s="71">
        <v>1121</v>
      </c>
      <c r="AM55" s="177">
        <v>113102</v>
      </c>
      <c r="AN55" s="71"/>
      <c r="AO55" s="71"/>
      <c r="AP55" s="98" t="str">
        <f t="shared" si="4"/>
        <v/>
      </c>
      <c r="AQ55" s="31"/>
      <c r="AR55" s="31"/>
      <c r="AS55" s="31"/>
      <c r="AT55" s="31"/>
      <c r="AU55" s="31"/>
      <c r="AV55" s="31"/>
      <c r="AW55" s="31"/>
      <c r="AX55" s="71" t="str">
        <f t="shared" si="5"/>
        <v/>
      </c>
      <c r="AY55" s="7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96" t="str">
        <f t="shared" si="6"/>
        <v/>
      </c>
      <c r="BL55" s="31"/>
      <c r="BM55" s="177" t="s">
        <v>376</v>
      </c>
      <c r="BN55" s="194">
        <f>IF(BT55&lt;&gt;"",IFERROR(VLOOKUP(C55,MOMO!$C$5:$J$67,8,FALSE),""),"")</f>
        <v>45903</v>
      </c>
      <c r="BO55" s="157" t="str">
        <f>IF(BT55&lt;&gt;"",IFERROR(VLOOKUP(C55,MOMO!$C$5:$J$67,7,FALSE),""),"")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5">
        <v>1121</v>
      </c>
      <c r="BR55" s="103" t="s">
        <v>201</v>
      </c>
      <c r="BT55" s="135">
        <f>IFERROR(VLOOKUP(C55,MOMO!$C$5:$G$673,4,FALSE),"")</f>
        <v>1522000</v>
      </c>
      <c r="BU55" t="str">
        <f t="shared" si="7"/>
        <v>Tiền doanh thu ngày 02/09/2025 chi nhánh BÀ TRIỆU- HUẾ</v>
      </c>
      <c r="CC55" s="201" t="str">
        <f t="shared" si="8"/>
        <v>sacomabank Công Ty stk: 0961315526</v>
      </c>
      <c r="CP55" s="104">
        <f t="shared" si="9"/>
        <v>45902</v>
      </c>
      <c r="CR55" s="177" t="s">
        <v>232</v>
      </c>
      <c r="CS55" s="242">
        <f>IF(CY55&lt;&gt;"",IFERROR(VLOOKUP(C55,GRAB!$C$5:$G$67,5,FALSE),""),"")</f>
        <v>45903</v>
      </c>
      <c r="CT55" s="157" t="str">
        <f>IFERROR(VLOOKUP(C55,GRAB!$C$5:$E$67,3,FALSE),"")</f>
        <v/>
      </c>
      <c r="CV55" s="182">
        <v>1121</v>
      </c>
      <c r="CW55" s="184" t="s">
        <v>377</v>
      </c>
      <c r="CY55">
        <f>IFERROR(VLOOKUP(C55,GRAB!$C$5:$E$67,2,FALSE),"")</f>
        <v>1025834</v>
      </c>
      <c r="CZ55" t="str">
        <f t="shared" si="10"/>
        <v>Tiền doanh thu ngày 02/09/2025 chi nhánh BÀ TRIỆU- HUẾ</v>
      </c>
      <c r="DH55" s="185" t="str">
        <f t="shared" si="11"/>
        <v>sacomabank Công Ty stk: 0961315526</v>
      </c>
      <c r="DU55" s="104">
        <f t="shared" si="12"/>
        <v>45902</v>
      </c>
      <c r="DW55" s="177" t="s">
        <v>241</v>
      </c>
      <c r="DX55" s="104" t="str">
        <f>IF(ED55&lt;&gt;"",IFERROR(VLOOKUP(C55,BE!$C$5:$K$67,9,FALSE),""),"")</f>
        <v/>
      </c>
      <c r="DY55" t="str">
        <f>IF(ED55&lt;&gt;"",IFERROR(VLOOKUP(C55,BE!$C$5:$J$67,8,FALSE),""),"")</f>
        <v/>
      </c>
      <c r="EA55">
        <v>1121</v>
      </c>
      <c r="EB55" s="177" t="s">
        <v>202</v>
      </c>
      <c r="ED55" t="str">
        <f>IFERROR(VLOOKUP(C55,BE!C55:I117,4,FALSE),"")</f>
        <v/>
      </c>
      <c r="EE55" s="185" t="str">
        <f t="shared" si="13"/>
        <v/>
      </c>
      <c r="EM55" s="185" t="str">
        <f t="shared" si="14"/>
        <v/>
      </c>
      <c r="EZ55" s="104" t="str">
        <f t="shared" si="15"/>
        <v/>
      </c>
      <c r="FB55" s="177" t="s">
        <v>233</v>
      </c>
      <c r="FC55" s="104" t="str">
        <f>IF(FI55&lt;&gt;"",IFERROR(VLOOKUP(C55,'ZALO-PAY'!$C$5:$G$67,4,FALSE),""),"")</f>
        <v/>
      </c>
      <c r="FD55" s="196" t="str">
        <f>IF(FI55&lt;&gt;"",IFERROR(VLOOKUP(C55,'ZALO-PAY'!$C$5:$G$67,5,FALSE),""),"")</f>
        <v/>
      </c>
      <c r="FF55">
        <v>1121</v>
      </c>
      <c r="FG55" s="177" t="s">
        <v>235</v>
      </c>
      <c r="FI55" t="str">
        <f>IFERROR(VLOOKUP(C55,'ZALO-PAY'!$C$5:$E$67,2,FALSE),"")</f>
        <v/>
      </c>
      <c r="FJ55" s="185" t="str">
        <f t="shared" si="16"/>
        <v/>
      </c>
      <c r="FR55" s="185" t="str">
        <f t="shared" si="17"/>
        <v/>
      </c>
      <c r="GE55" s="104" t="str">
        <f t="shared" si="18"/>
        <v/>
      </c>
      <c r="GG55" s="177" t="s">
        <v>378</v>
      </c>
      <c r="GK55">
        <v>1121</v>
      </c>
      <c r="GL55" s="177" t="s">
        <v>236</v>
      </c>
      <c r="GN55" t="str">
        <f>IFERROR(VLOOKUP(C55,XANHSM!$C$5:$E$67,2,FALSE),"")</f>
        <v/>
      </c>
      <c r="GO55" s="185" t="str">
        <f t="shared" si="19"/>
        <v/>
      </c>
      <c r="GW55" t="str">
        <f t="shared" si="20"/>
        <v/>
      </c>
      <c r="HJ55" s="104" t="str">
        <f t="shared" si="21"/>
        <v/>
      </c>
      <c r="HL55" s="177" t="s">
        <v>379</v>
      </c>
      <c r="HP55">
        <v>1121</v>
      </c>
      <c r="HQ55" s="177" t="s">
        <v>237</v>
      </c>
      <c r="HS55" t="str">
        <f>IFERROR(VLOOKUP(C55,'TIỀN MẶT'!$C$5:$H$67,4,FALSE),"")</f>
        <v/>
      </c>
      <c r="HT55" s="185" t="str">
        <f t="shared" si="22"/>
        <v/>
      </c>
      <c r="IB55" t="str">
        <f t="shared" si="23"/>
        <v/>
      </c>
      <c r="IO55" s="104" t="str">
        <f t="shared" si="24"/>
        <v/>
      </c>
      <c r="IQ55" s="177" t="s">
        <v>380</v>
      </c>
      <c r="IU55">
        <v>1121</v>
      </c>
      <c r="IV55" s="177" t="s">
        <v>238</v>
      </c>
      <c r="IX55" t="str">
        <f>IFERROR(VLOOKUP(C55,'TIỀN MẶT'!$C$5:$H$67,5,FALSE),"")</f>
        <v/>
      </c>
      <c r="IY55" s="185" t="str">
        <f t="shared" si="25"/>
        <v/>
      </c>
      <c r="JG55" t="str">
        <f t="shared" si="26"/>
        <v/>
      </c>
      <c r="JT55" t="str">
        <f t="shared" si="27"/>
        <v/>
      </c>
      <c r="JV55" s="177" t="s">
        <v>381</v>
      </c>
      <c r="JW55" s="244" t="str">
        <f>IF(KC55&lt;&gt;"",IFERROR(VLOOKUP(C55,'VN-PAY'!$C$5:$G$67,4,FALSE),""),"")</f>
        <v/>
      </c>
      <c r="JX55" s="245" t="str">
        <f>IF(KC55&lt;&gt;"",IFERROR(VLOOKUP(C55,'VN-PAY'!$C$5:$G$67,5,FALSE),""),"")</f>
        <v/>
      </c>
      <c r="JZ55">
        <v>1121</v>
      </c>
      <c r="KA55" s="177" t="s">
        <v>239</v>
      </c>
      <c r="KC55" t="str">
        <f>IFERROR(VLOOKUP(C55,'VN-PAY'!$C$5:$E$66,2,FALSE),"")</f>
        <v/>
      </c>
      <c r="KD55" s="185" t="str">
        <f t="shared" si="28"/>
        <v/>
      </c>
      <c r="KL55" s="185" t="str">
        <f t="shared" si="29"/>
        <v/>
      </c>
      <c r="KY55" s="104" t="str">
        <f t="shared" si="30"/>
        <v/>
      </c>
      <c r="LA55" s="177" t="s">
        <v>382</v>
      </c>
      <c r="LB55" s="104">
        <f>IF(LH55&lt;&gt;"",IFERROR(VLOOKUP(C55,SHOPEE!$C$5:$G$67,4,FALSE),""),"")</f>
        <v>45903</v>
      </c>
      <c r="LC55" t="str">
        <f>IF(LH55&lt;&gt;"",IFERROR(VLOOKUP(C55,SHOPEE!$C$5:$G$67,5,FALSE),""),"")</f>
        <v>SHOPEEPAY CHUYEN TIEN 1963016148365582336 ShopeeFood thanh toan tu dong 02 09 2025 10673813 CKN 059725 - MBBANK IBFT - Ngan hang TMCP Quan Doi</v>
      </c>
      <c r="LE55">
        <v>1121</v>
      </c>
      <c r="LF55" s="177" t="s">
        <v>240</v>
      </c>
      <c r="LH55">
        <f>IFERROR(VLOOKUP(C55,SHOPEE!$C$5:$E$67,2,FALSE),"")</f>
        <v>1360845</v>
      </c>
      <c r="LI55" s="185" t="str">
        <f t="shared" si="31"/>
        <v>Tiền doanh thu ngày 02/09/2025 chi nhánh BÀ TRIỆU- HUẾ</v>
      </c>
      <c r="LQ55" s="185" t="str">
        <f t="shared" si="32"/>
        <v>sacomabank Công Ty stk: 0961315526</v>
      </c>
      <c r="MD55" s="104">
        <f t="shared" si="33"/>
        <v>45902</v>
      </c>
      <c r="MF55" s="177" t="s">
        <v>383</v>
      </c>
    </row>
    <row r="56" spans="1:344" ht="18" customHeight="1">
      <c r="A56" s="84">
        <f t="shared" si="0"/>
        <v>27</v>
      </c>
      <c r="B56" s="33" t="s">
        <v>535</v>
      </c>
      <c r="C56" s="91" t="s">
        <v>151</v>
      </c>
      <c r="D56" s="205">
        <f>IF(J56&lt;&gt;"",IFERROR(VLOOKUP(C56,'TIỀN MẶT'!$C$5:$J$67,7,FALSE),""),"")</f>
        <v>45903</v>
      </c>
      <c r="E56" s="234" t="str">
        <f>IF(J56&lt;&gt;"",IF(VLOOKUP(C56,'TIỀN MẶT'!$C$5:$J$67,8,FALSE)=0,"",VLOOKUP(C56,'TIỀN MẶT'!$C$5:$J$67,8,FALSE)),"")</f>
        <v>TM 02/09</v>
      </c>
      <c r="F56" s="100"/>
      <c r="G56" s="71">
        <v>1121</v>
      </c>
      <c r="H56" s="177" t="s">
        <v>367</v>
      </c>
      <c r="I56" s="61"/>
      <c r="J56" s="63">
        <f>IFERROR(IF(VLOOKUP(C56,'TIỀN MẶT'!$C$5:$H$67,3,FALSE)&amp;""="","",VLOOKUP(C56,'TIỀN MẶT'!$C$5:$H$67,3,FALSE)),"")</f>
        <v>10624000</v>
      </c>
      <c r="K56" s="60" t="str">
        <f t="shared" si="1"/>
        <v>Tiền doanh thu ngày 02/09/2025 chi nhánh ĐOÀN THỊ ĐIỂM-HUẾ</v>
      </c>
      <c r="L56" s="86"/>
      <c r="M56" s="87"/>
      <c r="N56" s="88"/>
      <c r="O56" s="89"/>
      <c r="P56" s="89"/>
      <c r="Q56" s="90"/>
      <c r="R56" s="93"/>
      <c r="S56" s="180" t="str">
        <f t="shared" si="2"/>
        <v>Sacombank Duong Thi Nhung stk: 0777691044</v>
      </c>
      <c r="T56" s="79"/>
      <c r="U56" s="75"/>
      <c r="V56" s="75"/>
      <c r="W56" s="75"/>
      <c r="X56" s="353"/>
      <c r="Y56" s="2"/>
      <c r="Z56" s="2"/>
      <c r="AA56" s="32"/>
      <c r="AB56" s="97"/>
      <c r="AC56" s="97"/>
      <c r="AD56" s="97"/>
      <c r="AE56" s="97"/>
      <c r="AF56" s="96">
        <f t="shared" si="3"/>
        <v>45902</v>
      </c>
      <c r="AG56" s="71"/>
      <c r="AH56" s="177" t="s">
        <v>372</v>
      </c>
      <c r="AI56" s="59"/>
      <c r="AJ56" s="71"/>
      <c r="AK56" s="71"/>
      <c r="AL56" s="71">
        <v>1121</v>
      </c>
      <c r="AM56" s="177">
        <v>113102</v>
      </c>
      <c r="AN56" s="71"/>
      <c r="AO56" s="71"/>
      <c r="AP56" s="98" t="str">
        <f t="shared" si="4"/>
        <v/>
      </c>
      <c r="AQ56" s="31"/>
      <c r="AR56" s="31"/>
      <c r="AS56" s="31"/>
      <c r="AT56" s="31"/>
      <c r="AU56" s="31"/>
      <c r="AV56" s="31"/>
      <c r="AW56" s="31"/>
      <c r="AX56" s="71" t="str">
        <f t="shared" si="5"/>
        <v/>
      </c>
      <c r="AY56" s="7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96" t="str">
        <f t="shared" si="6"/>
        <v/>
      </c>
      <c r="BL56" s="31"/>
      <c r="BM56" s="177" t="s">
        <v>376</v>
      </c>
      <c r="BN56" s="194">
        <f>IF(BT56&lt;&gt;"",IFERROR(VLOOKUP(C56,MOMO!$C$5:$J$67,8,FALSE),""),"")</f>
        <v>45903</v>
      </c>
      <c r="BO56" s="157" t="str">
        <f>IF(BT56&lt;&gt;"",IFERROR(VLOOKUP(C56,MOMO!$C$5:$J$67,7,FALSE),""),"")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6">
        <v>1121</v>
      </c>
      <c r="BR56" s="103" t="s">
        <v>201</v>
      </c>
      <c r="BT56" s="135">
        <f>IFERROR(VLOOKUP(C56,MOMO!$C$5:$G$673,4,FALSE),"")</f>
        <v>6390000</v>
      </c>
      <c r="BU56" t="str">
        <f t="shared" si="7"/>
        <v>Tiền doanh thu ngày 02/09/2025 chi nhánh ĐOÀN THỊ ĐIỂM-HUẾ</v>
      </c>
      <c r="CC56" s="201" t="str">
        <f t="shared" si="8"/>
        <v>sacomabank Công Ty stk: 0961315526</v>
      </c>
      <c r="CP56" s="104">
        <f t="shared" si="9"/>
        <v>45902</v>
      </c>
      <c r="CR56" s="177" t="s">
        <v>232</v>
      </c>
      <c r="CS56" s="242">
        <f>IF(CY56&lt;&gt;"",IFERROR(VLOOKUP(C56,GRAB!$C$5:$G$67,5,FALSE),""),"")</f>
        <v>45903</v>
      </c>
      <c r="CT56" s="157" t="str">
        <f>IFERROR(VLOOKUP(C56,GRAB!$C$5:$E$67,3,FALSE),"")</f>
        <v>Grab TT 71403663 2245664234874881 Ca Phe Muoi Chu Long Doan Thi Diem CKN 806456 - CONG TY TNHH GRAB - Ngan hang TMCP Cong Thuong Viet Nam</v>
      </c>
      <c r="CV56" s="182">
        <v>1121</v>
      </c>
      <c r="CW56" s="184" t="s">
        <v>377</v>
      </c>
      <c r="CY56">
        <f>IFERROR(VLOOKUP(C56,GRAB!$C$5:$E$67,2,FALSE),"")</f>
        <v>460761</v>
      </c>
      <c r="CZ56" t="str">
        <f t="shared" si="10"/>
        <v>Tiền doanh thu ngày 02/09/2025 chi nhánh ĐOÀN THỊ ĐIỂM-HUẾ</v>
      </c>
      <c r="DH56" s="185" t="str">
        <f t="shared" si="11"/>
        <v>sacomabank Công Ty stk: 0961315526</v>
      </c>
      <c r="DU56" s="104">
        <f t="shared" si="12"/>
        <v>45902</v>
      </c>
      <c r="DW56" s="177" t="s">
        <v>241</v>
      </c>
      <c r="DX56" s="104" t="str">
        <f>IF(ED56&lt;&gt;"",IFERROR(VLOOKUP(C56,BE!$C$5:$K$67,9,FALSE),""),"")</f>
        <v/>
      </c>
      <c r="DY56" t="str">
        <f>IF(ED56&lt;&gt;"",IFERROR(VLOOKUP(C56,BE!$C$5:$J$67,8,FALSE),""),"")</f>
        <v/>
      </c>
      <c r="EA56">
        <v>1121</v>
      </c>
      <c r="EB56" s="177" t="s">
        <v>202</v>
      </c>
      <c r="ED56" t="str">
        <f>IFERROR(VLOOKUP(C56,BE!C56:I118,4,FALSE),"")</f>
        <v/>
      </c>
      <c r="EE56" s="185" t="str">
        <f t="shared" si="13"/>
        <v/>
      </c>
      <c r="EM56" s="185" t="str">
        <f t="shared" si="14"/>
        <v/>
      </c>
      <c r="EZ56" s="104" t="str">
        <f t="shared" si="15"/>
        <v/>
      </c>
      <c r="FB56" s="177" t="s">
        <v>233</v>
      </c>
      <c r="FC56" s="104" t="str">
        <f>IF(FI56&lt;&gt;"",IFERROR(VLOOKUP(C56,'ZALO-PAY'!$C$5:$G$67,4,FALSE),""),"")</f>
        <v/>
      </c>
      <c r="FD56" s="196" t="str">
        <f>IF(FI56&lt;&gt;"",IFERROR(VLOOKUP(C56,'ZALO-PAY'!$C$5:$G$67,5,FALSE),""),"")</f>
        <v/>
      </c>
      <c r="FF56">
        <v>1121</v>
      </c>
      <c r="FG56" s="177" t="s">
        <v>235</v>
      </c>
      <c r="FI56" t="str">
        <f>IFERROR(VLOOKUP(C56,'ZALO-PAY'!$C$5:$E$67,2,FALSE),"")</f>
        <v/>
      </c>
      <c r="FJ56" s="185" t="str">
        <f t="shared" si="16"/>
        <v/>
      </c>
      <c r="FR56" s="185" t="str">
        <f t="shared" si="17"/>
        <v/>
      </c>
      <c r="GE56" s="104" t="str">
        <f t="shared" si="18"/>
        <v/>
      </c>
      <c r="GG56" s="177" t="s">
        <v>378</v>
      </c>
      <c r="GK56">
        <v>1121</v>
      </c>
      <c r="GL56" s="177" t="s">
        <v>236</v>
      </c>
      <c r="GN56" t="str">
        <f>IFERROR(VLOOKUP(C56,XANHSM!$C$5:$E$67,2,FALSE),"")</f>
        <v/>
      </c>
      <c r="GO56" s="185" t="str">
        <f t="shared" si="19"/>
        <v/>
      </c>
      <c r="GW56" t="str">
        <f t="shared" si="20"/>
        <v/>
      </c>
      <c r="HJ56" s="104" t="str">
        <f t="shared" si="21"/>
        <v/>
      </c>
      <c r="HL56" s="177" t="s">
        <v>379</v>
      </c>
      <c r="HP56">
        <v>1121</v>
      </c>
      <c r="HQ56" s="177" t="s">
        <v>237</v>
      </c>
      <c r="HS56" t="str">
        <f>IFERROR(VLOOKUP(C56,'TIỀN MẶT'!$C$5:$H$67,4,FALSE),"")</f>
        <v/>
      </c>
      <c r="HT56" s="185" t="str">
        <f t="shared" si="22"/>
        <v/>
      </c>
      <c r="IB56" t="str">
        <f t="shared" si="23"/>
        <v/>
      </c>
      <c r="IO56" s="104" t="str">
        <f t="shared" si="24"/>
        <v/>
      </c>
      <c r="IQ56" s="177" t="s">
        <v>380</v>
      </c>
      <c r="IU56">
        <v>1121</v>
      </c>
      <c r="IV56" s="177" t="s">
        <v>238</v>
      </c>
      <c r="IX56" t="str">
        <f>IFERROR(VLOOKUP(C56,'TIỀN MẶT'!$C$5:$H$67,5,FALSE),"")</f>
        <v/>
      </c>
      <c r="IY56" s="185" t="str">
        <f t="shared" si="25"/>
        <v/>
      </c>
      <c r="JG56" t="str">
        <f t="shared" si="26"/>
        <v/>
      </c>
      <c r="JT56" t="str">
        <f t="shared" si="27"/>
        <v/>
      </c>
      <c r="JV56" s="177" t="s">
        <v>381</v>
      </c>
      <c r="JW56" s="244" t="str">
        <f>IF(KC56&lt;&gt;"",IFERROR(VLOOKUP(C56,'VN-PAY'!$C$5:$G$67,4,FALSE),""),"")</f>
        <v/>
      </c>
      <c r="JX56" s="245" t="str">
        <f>IF(KC56&lt;&gt;"",IFERROR(VLOOKUP(C56,'VN-PAY'!$C$5:$G$67,5,FALSE),""),"")</f>
        <v/>
      </c>
      <c r="JZ56">
        <v>1121</v>
      </c>
      <c r="KA56" s="177" t="s">
        <v>239</v>
      </c>
      <c r="KC56" t="str">
        <f>IFERROR(VLOOKUP(C56,'VN-PAY'!$C$5:$E$66,2,FALSE),"")</f>
        <v/>
      </c>
      <c r="KD56" s="185" t="str">
        <f t="shared" si="28"/>
        <v/>
      </c>
      <c r="KL56" s="185" t="str">
        <f t="shared" si="29"/>
        <v/>
      </c>
      <c r="KY56" s="104" t="str">
        <f t="shared" si="30"/>
        <v/>
      </c>
      <c r="LA56" s="177" t="s">
        <v>382</v>
      </c>
      <c r="LB56" s="104">
        <f>IF(LH56&lt;&gt;"",IFERROR(VLOOKUP(C56,SHOPEE!$C$5:$G$67,4,FALSE),""),"")</f>
        <v>45903</v>
      </c>
      <c r="LC56" t="str">
        <f>IF(LH56&lt;&gt;"",IFERROR(VLOOKUP(C56,SHOPEE!$C$5:$G$67,5,FALSE),""),"")</f>
        <v>SHOPEEPAY CHUYEN TIEN 1963016148365582336 ShopeeFood thanh toan tu dong 02 09 2025 10673813 CKN 059725 - MBBANK IBFT - Ngan hang TMCP Quan Doi</v>
      </c>
      <c r="LE56">
        <v>1121</v>
      </c>
      <c r="LF56" s="177" t="s">
        <v>240</v>
      </c>
      <c r="LH56">
        <f>IFERROR(VLOOKUP(C56,SHOPEE!$C$5:$E$67,2,FALSE),"")</f>
        <v>310326</v>
      </c>
      <c r="LI56" s="185" t="str">
        <f t="shared" si="31"/>
        <v>Tiền doanh thu ngày 02/09/2025 chi nhánh ĐOÀN THỊ ĐIỂM-HUẾ</v>
      </c>
      <c r="LQ56" s="185" t="str">
        <f t="shared" si="32"/>
        <v>sacomabank Công Ty stk: 0961315526</v>
      </c>
      <c r="MD56" s="104">
        <f t="shared" si="33"/>
        <v>45902</v>
      </c>
      <c r="MF56" s="177" t="s">
        <v>383</v>
      </c>
    </row>
    <row r="57" spans="1:344" ht="15.75" customHeight="1">
      <c r="A57" s="84">
        <v>27</v>
      </c>
      <c r="B57" s="33" t="s">
        <v>80</v>
      </c>
      <c r="C57" s="91" t="s">
        <v>152</v>
      </c>
      <c r="D57" s="205">
        <f>IF(J57&lt;&gt;"",IFERROR(VLOOKUP(C57,'TIỀN MẶT'!$C$5:$J$67,7,FALSE),""),"")</f>
        <v>45903</v>
      </c>
      <c r="E57" s="234" t="str">
        <f>IF(J57&lt;&gt;"",IF(VLOOKUP(C57,'TIỀN MẶT'!$C$5:$J$67,8,FALSE)=0,"",VLOOKUP(C57,'TIỀN MẶT'!$C$5:$J$67,8,FALSE)),"")</f>
        <v>NOP TM NGAY 02.09.2025</v>
      </c>
      <c r="F57" s="100"/>
      <c r="G57" s="71">
        <v>1121</v>
      </c>
      <c r="H57" s="177" t="s">
        <v>367</v>
      </c>
      <c r="I57" s="61"/>
      <c r="J57" s="63">
        <f>IFERROR(IF(VLOOKUP(C57,'TIỀN MẶT'!$C$5:$H$67,3,FALSE)&amp;""="","",VLOOKUP(C57,'TIỀN MẶT'!$C$5:$H$67,3,FALSE)),"")</f>
        <v>11444000</v>
      </c>
      <c r="K57" s="60" t="str">
        <f t="shared" si="1"/>
        <v>Tiền doanh thu ngày 02/09/2025 chi nhánh LONG AN</v>
      </c>
      <c r="L57" s="86"/>
      <c r="M57" s="87"/>
      <c r="N57" s="88"/>
      <c r="O57" s="89"/>
      <c r="P57" s="89"/>
      <c r="Q57" s="90"/>
      <c r="R57" s="93"/>
      <c r="S57" s="180" t="str">
        <f t="shared" si="2"/>
        <v>Sacombank Duong Thi Nhung stk: 0777691044</v>
      </c>
      <c r="T57" s="79"/>
      <c r="U57" s="75"/>
      <c r="V57" s="75"/>
      <c r="W57" s="75"/>
      <c r="X57" s="353"/>
      <c r="Y57" s="2"/>
      <c r="Z57" s="2"/>
      <c r="AA57" s="32"/>
      <c r="AB57" s="97"/>
      <c r="AC57" s="97"/>
      <c r="AD57" s="97"/>
      <c r="AE57" s="97"/>
      <c r="AF57" s="96">
        <f t="shared" si="3"/>
        <v>45902</v>
      </c>
      <c r="AG57" s="71"/>
      <c r="AH57" s="177" t="s">
        <v>372</v>
      </c>
      <c r="AI57" s="59"/>
      <c r="AJ57" s="71"/>
      <c r="AK57" s="71"/>
      <c r="AL57" s="71">
        <v>1121</v>
      </c>
      <c r="AM57" s="177">
        <v>113102</v>
      </c>
      <c r="AN57" s="71"/>
      <c r="AO57" s="71"/>
      <c r="AP57" s="98" t="str">
        <f t="shared" si="4"/>
        <v/>
      </c>
      <c r="AQ57" s="31"/>
      <c r="AR57" s="31"/>
      <c r="AS57" s="31"/>
      <c r="AT57" s="31"/>
      <c r="AU57" s="31"/>
      <c r="AV57" s="31"/>
      <c r="AW57" s="31"/>
      <c r="AX57" s="71" t="str">
        <f t="shared" si="5"/>
        <v/>
      </c>
      <c r="AY57" s="7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96" t="str">
        <f t="shared" si="6"/>
        <v/>
      </c>
      <c r="BL57" s="31"/>
      <c r="BM57" s="177" t="s">
        <v>376</v>
      </c>
      <c r="BN57" s="194" t="str">
        <f>IF(BT57&lt;&gt;"",IFERROR(VLOOKUP(C57,MOMO!$C$5:$J$67,8,FALSE),""),"")</f>
        <v/>
      </c>
      <c r="BO57" s="157" t="str">
        <f>IF(BT57&lt;&gt;"",IFERROR(VLOOKUP(C57,MOMO!$C$5:$J$67,7,FALSE),""),"")</f>
        <v/>
      </c>
      <c r="BQ57">
        <v>1121</v>
      </c>
      <c r="BR57" s="103" t="s">
        <v>201</v>
      </c>
      <c r="BT57" s="135" t="str">
        <f>IFERROR(VLOOKUP(C57,MOMO!$C$5:$G$673,4,FALSE),"")</f>
        <v/>
      </c>
      <c r="BU57" t="str">
        <f t="shared" si="7"/>
        <v/>
      </c>
      <c r="CC57" s="201" t="str">
        <f t="shared" si="8"/>
        <v/>
      </c>
      <c r="CP57" s="104" t="str">
        <f t="shared" si="9"/>
        <v/>
      </c>
      <c r="CR57" s="177" t="s">
        <v>232</v>
      </c>
      <c r="CS57" s="242">
        <f>IF(CY57&lt;&gt;"",IFERROR(VLOOKUP(C57,GRAB!$C$5:$G$67,5,FALSE),""),"")</f>
        <v>45903</v>
      </c>
      <c r="CT57" s="157" t="str">
        <f>IFERROR(VLOOKUP(C57,GRAB!$C$5:$E$67,3,FALSE),"")</f>
        <v>Grab TT 71398313 2184010097289217 Ca Phe Muoi Chu Long Long An CKN 800445 - CONG TY TNHH GRAB - Ngan hang TMCP Cong Thuong Viet Nam</v>
      </c>
      <c r="CV57" s="182">
        <v>1121</v>
      </c>
      <c r="CW57" s="184" t="s">
        <v>377</v>
      </c>
      <c r="CY57">
        <f>IFERROR(VLOOKUP(C57,GRAB!$C$5:$E$67,2,FALSE),"")</f>
        <v>703515</v>
      </c>
      <c r="CZ57" t="str">
        <f t="shared" si="10"/>
        <v>Tiền doanh thu ngày 02/09/2025 chi nhánh LONG AN</v>
      </c>
      <c r="DH57" s="185" t="str">
        <f t="shared" si="11"/>
        <v>sacomabank Công Ty stk: 0961315526</v>
      </c>
      <c r="DU57" s="104">
        <f t="shared" si="12"/>
        <v>45902</v>
      </c>
      <c r="DW57" s="177" t="s">
        <v>241</v>
      </c>
      <c r="DX57" s="104" t="str">
        <f>IF(ED57&lt;&gt;"",IFERROR(VLOOKUP(C57,BE!$C$5:$K$67,9,FALSE),""),"")</f>
        <v/>
      </c>
      <c r="DY57" t="str">
        <f>IF(ED57&lt;&gt;"",IFERROR(VLOOKUP(C57,BE!$C$5:$J$67,8,FALSE),""),"")</f>
        <v/>
      </c>
      <c r="EA57">
        <v>1121</v>
      </c>
      <c r="EB57" s="177" t="s">
        <v>202</v>
      </c>
      <c r="ED57" t="str">
        <f>IFERROR(VLOOKUP(C57,BE!C57:I119,4,FALSE),"")</f>
        <v/>
      </c>
      <c r="EE57" s="185" t="str">
        <f t="shared" si="13"/>
        <v/>
      </c>
      <c r="EM57" s="185" t="str">
        <f t="shared" si="14"/>
        <v/>
      </c>
      <c r="EZ57" s="104" t="str">
        <f t="shared" si="15"/>
        <v/>
      </c>
      <c r="FB57" s="177" t="s">
        <v>233</v>
      </c>
      <c r="FC57" s="104">
        <f>IF(FI57&lt;&gt;"",IFERROR(VLOOKUP(C57,'ZALO-PAY'!$C$5:$G$67,4,FALSE),""),"")</f>
        <v>45903</v>
      </c>
      <c r="FD57" s="196" t="str">
        <f>IF(FI57&lt;&gt;"",IFERROR(VLOOKUP(C57,'ZALO-PAY'!$C$5:$G$67,5,FALSE),""),"")</f>
        <v>CT CP GIAI PHAP THANH TOAN VIET NAM VNPAY TT CA PHE MUOI CHU LONG DV QR Offline ngay 29.08.02.09.25</v>
      </c>
      <c r="FF57">
        <v>1121</v>
      </c>
      <c r="FG57" s="177" t="s">
        <v>235</v>
      </c>
      <c r="FI57">
        <f>IFERROR(VLOOKUP(C57,'ZALO-PAY'!$C$5:$E$67,2,FALSE),"")</f>
        <v>946000</v>
      </c>
      <c r="FJ57" s="185" t="str">
        <f t="shared" si="16"/>
        <v>Tiền doanh thu ngày 02/09/2025 chi nhánh LONG AN</v>
      </c>
      <c r="FR57" s="185" t="str">
        <f t="shared" si="17"/>
        <v>sacomabank Công Ty stk: 0961315526</v>
      </c>
      <c r="GE57" s="104">
        <f t="shared" si="18"/>
        <v>45902</v>
      </c>
      <c r="GG57" s="177" t="s">
        <v>378</v>
      </c>
      <c r="GK57">
        <v>1121</v>
      </c>
      <c r="GL57" s="177" t="s">
        <v>236</v>
      </c>
      <c r="GN57" t="str">
        <f>IFERROR(VLOOKUP(C57,XANHSM!$C$5:$E$67,2,FALSE),"")</f>
        <v/>
      </c>
      <c r="GO57" s="185" t="str">
        <f t="shared" si="19"/>
        <v/>
      </c>
      <c r="GW57" t="str">
        <f t="shared" si="20"/>
        <v/>
      </c>
      <c r="HJ57" s="104" t="str">
        <f t="shared" si="21"/>
        <v/>
      </c>
      <c r="HL57" s="177" t="s">
        <v>379</v>
      </c>
      <c r="HP57">
        <v>1121</v>
      </c>
      <c r="HQ57" s="177" t="s">
        <v>237</v>
      </c>
      <c r="HS57" t="str">
        <f>IFERROR(VLOOKUP(C57,'TIỀN MẶT'!$C$5:$H$67,4,FALSE),"")</f>
        <v/>
      </c>
      <c r="HT57" s="185" t="str">
        <f t="shared" si="22"/>
        <v/>
      </c>
      <c r="IB57" t="str">
        <f t="shared" si="23"/>
        <v/>
      </c>
      <c r="IO57" s="104" t="str">
        <f t="shared" si="24"/>
        <v/>
      </c>
      <c r="IQ57" s="177" t="s">
        <v>380</v>
      </c>
      <c r="IU57">
        <v>1121</v>
      </c>
      <c r="IV57" s="177" t="s">
        <v>238</v>
      </c>
      <c r="IX57" t="str">
        <f>IFERROR(VLOOKUP(C57,'TIỀN MẶT'!$C$5:$H$67,5,FALSE),"")</f>
        <v/>
      </c>
      <c r="IY57" s="185" t="str">
        <f t="shared" si="25"/>
        <v/>
      </c>
      <c r="JG57" t="str">
        <f t="shared" si="26"/>
        <v/>
      </c>
      <c r="JT57" t="str">
        <f t="shared" si="27"/>
        <v/>
      </c>
      <c r="JV57" s="177" t="s">
        <v>381</v>
      </c>
      <c r="JW57" s="244" t="str">
        <f>IF(KC57&lt;&gt;"",IFERROR(VLOOKUP(C57,'VN-PAY'!$C$5:$G$67,4,FALSE),""),"")</f>
        <v/>
      </c>
      <c r="JX57" s="245" t="str">
        <f>IF(KC57&lt;&gt;"",IFERROR(VLOOKUP(C57,'VN-PAY'!$C$5:$G$67,5,FALSE),""),"")</f>
        <v/>
      </c>
      <c r="JZ57">
        <v>1121</v>
      </c>
      <c r="KA57" s="177" t="s">
        <v>239</v>
      </c>
      <c r="KC57" t="str">
        <f>IFERROR(VLOOKUP(C57,'VN-PAY'!$C$5:$E$66,2,FALSE),"")</f>
        <v/>
      </c>
      <c r="KD57" s="185" t="str">
        <f t="shared" si="28"/>
        <v/>
      </c>
      <c r="KL57" s="185" t="str">
        <f t="shared" si="29"/>
        <v/>
      </c>
      <c r="KY57" s="104" t="str">
        <f t="shared" si="30"/>
        <v/>
      </c>
      <c r="LA57" s="177" t="s">
        <v>382</v>
      </c>
      <c r="LB57" s="104">
        <f>IF(LH57&lt;&gt;"",IFERROR(VLOOKUP(C57,SHOPEE!$C$5:$G$67,4,FALSE),""),"")</f>
        <v>45903</v>
      </c>
      <c r="LC57" t="str">
        <f>IF(LH57&lt;&gt;"",IFERROR(VLOOKUP(C57,SHOPEE!$C$5:$G$67,5,FALSE),""),"")</f>
        <v>SHOPEEPAY CHUYEN TIEN 1963016148365582336 ShopeeFood thanh toan tu dong 02 09 2025 10673813 CKN 059725 - MBBANK IBFT - Ngan hang TMCP Quan Doi</v>
      </c>
      <c r="LE57">
        <v>1121</v>
      </c>
      <c r="LF57" s="177" t="s">
        <v>240</v>
      </c>
      <c r="LH57">
        <f>IFERROR(VLOOKUP(C57,SHOPEE!$C$5:$E$67,2,FALSE),"")</f>
        <v>781512</v>
      </c>
      <c r="LI57" s="185" t="str">
        <f t="shared" si="31"/>
        <v>Tiền doanh thu ngày 02/09/2025 chi nhánh LONG AN</v>
      </c>
      <c r="LQ57" s="185" t="str">
        <f t="shared" si="32"/>
        <v>sacomabank Công Ty stk: 0961315526</v>
      </c>
      <c r="MD57" s="104">
        <f t="shared" si="33"/>
        <v>45902</v>
      </c>
      <c r="MF57" s="177" t="s">
        <v>383</v>
      </c>
    </row>
    <row r="58" spans="1:344" ht="15.75" customHeight="1">
      <c r="A58" s="84">
        <f t="shared" si="0"/>
        <v>28</v>
      </c>
      <c r="B58" s="33" t="s">
        <v>82</v>
      </c>
      <c r="C58" s="91" t="s">
        <v>153</v>
      </c>
      <c r="D58" s="205">
        <f>IF(J58&lt;&gt;"",IFERROR(VLOOKUP(C58,'TIỀN MẶT'!$C$5:$J$67,7,FALSE),""),"")</f>
        <v>45903</v>
      </c>
      <c r="E58" s="234" t="str">
        <f>IF(J58&lt;&gt;"",IF(VLOOKUP(C58,'TIỀN MẶT'!$C$5:$J$67,8,FALSE)=0,"",VLOOKUP(C58,'TIỀN MẶT'!$C$5:$J$67,8,FALSE)),"")</f>
        <v>NOP TM NGAY 02/09/2025</v>
      </c>
      <c r="F58" s="100"/>
      <c r="G58" s="71">
        <v>1121</v>
      </c>
      <c r="H58" s="177" t="s">
        <v>367</v>
      </c>
      <c r="I58" s="61"/>
      <c r="J58" s="63">
        <f>IFERROR(IF(VLOOKUP(C58,'TIỀN MẶT'!$C$5:$H$67,3,FALSE)&amp;""="","",VLOOKUP(C58,'TIỀN MẶT'!$C$5:$H$67,3,FALSE)),"")</f>
        <v>4723000</v>
      </c>
      <c r="K58" s="60" t="str">
        <f t="shared" si="1"/>
        <v>Tiền doanh thu ngày 02/09/2025 chi nhánh TIỀN GIANG</v>
      </c>
      <c r="L58" s="86"/>
      <c r="M58" s="87"/>
      <c r="N58" s="88"/>
      <c r="O58" s="89"/>
      <c r="P58" s="89"/>
      <c r="Q58" s="90"/>
      <c r="R58" s="93"/>
      <c r="S58" s="180" t="str">
        <f t="shared" si="2"/>
        <v>Sacombank Duong Thi Nhung stk: 0777691044</v>
      </c>
      <c r="T58" s="79"/>
      <c r="U58" s="78"/>
      <c r="V58" s="78"/>
      <c r="W58" s="78"/>
      <c r="X58" s="353"/>
      <c r="Y58" s="2"/>
      <c r="Z58" s="2"/>
      <c r="AA58" s="32"/>
      <c r="AB58" s="97"/>
      <c r="AC58" s="97"/>
      <c r="AD58" s="97"/>
      <c r="AE58" s="97"/>
      <c r="AF58" s="96">
        <f t="shared" si="3"/>
        <v>45902</v>
      </c>
      <c r="AG58" s="71"/>
      <c r="AH58" s="177" t="s">
        <v>372</v>
      </c>
      <c r="AI58" s="59"/>
      <c r="AJ58" s="71"/>
      <c r="AK58" s="71"/>
      <c r="AL58" s="71">
        <v>1121</v>
      </c>
      <c r="AM58" s="177">
        <v>113102</v>
      </c>
      <c r="AN58" s="71"/>
      <c r="AO58" s="71"/>
      <c r="AP58" s="98" t="str">
        <f t="shared" si="4"/>
        <v/>
      </c>
      <c r="AQ58" s="31"/>
      <c r="AR58" s="31"/>
      <c r="AS58" s="31"/>
      <c r="AT58" s="31"/>
      <c r="AU58" s="31"/>
      <c r="AV58" s="31"/>
      <c r="AW58" s="31"/>
      <c r="AX58" s="71" t="str">
        <f t="shared" si="5"/>
        <v/>
      </c>
      <c r="AY58" s="7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96" t="str">
        <f t="shared" si="6"/>
        <v/>
      </c>
      <c r="BL58" s="31"/>
      <c r="BM58" s="177" t="s">
        <v>376</v>
      </c>
      <c r="BN58" s="194">
        <f>IF(BT58&lt;&gt;"",IFERROR(VLOOKUP(C58,MOMO!$C$5:$J$67,8,FALSE),""),"")</f>
        <v>45903</v>
      </c>
      <c r="BO58" s="157" t="str">
        <f>IF(BT58&lt;&gt;"",IFERROR(VLOOKUP(C58,MOMO!$C$5:$J$67,7,FALSE),""),"")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8">
        <v>1121</v>
      </c>
      <c r="BR58" s="103" t="s">
        <v>201</v>
      </c>
      <c r="BT58" s="135">
        <f>IFERROR(VLOOKUP(C58,MOMO!$C$5:$G$673,4,FALSE),"")</f>
        <v>303000</v>
      </c>
      <c r="BU58" t="str">
        <f t="shared" si="7"/>
        <v>Tiền doanh thu ngày 02/09/2025 chi nhánh TIỀN GIANG</v>
      </c>
      <c r="CC58" s="201" t="str">
        <f t="shared" si="8"/>
        <v>sacomabank Công Ty stk: 0961315526</v>
      </c>
      <c r="CP58" s="104">
        <f t="shared" si="9"/>
        <v>45902</v>
      </c>
      <c r="CR58" s="177" t="s">
        <v>232</v>
      </c>
      <c r="CS58" s="242">
        <f>IF(CY58&lt;&gt;"",IFERROR(VLOOKUP(C58,GRAB!$C$5:$G$67,5,FALSE),""),"")</f>
        <v>45903</v>
      </c>
      <c r="CT58" s="157" t="str">
        <f>IFERROR(VLOOKUP(C58,GRAB!$C$5:$E$67,3,FALSE),"")</f>
        <v>Grab TT 71398332 2184010097360897 Ca Phe Muoi Chu Long My Tho CKN 800456 - CONG TY TNHH GRAB - Ngan hang TMCP Cong Thuong Viet Nam</v>
      </c>
      <c r="CV58" s="182">
        <v>1121</v>
      </c>
      <c r="CW58" s="184" t="s">
        <v>377</v>
      </c>
      <c r="CY58">
        <f>IFERROR(VLOOKUP(C58,GRAB!$C$5:$E$67,2,FALSE),"")</f>
        <v>562170</v>
      </c>
      <c r="CZ58" t="str">
        <f t="shared" si="10"/>
        <v>Tiền doanh thu ngày 02/09/2025 chi nhánh TIỀN GIANG</v>
      </c>
      <c r="DH58" s="185" t="str">
        <f t="shared" si="11"/>
        <v>sacomabank Công Ty stk: 0961315526</v>
      </c>
      <c r="DU58" s="104">
        <f t="shared" si="12"/>
        <v>45902</v>
      </c>
      <c r="DW58" s="177" t="s">
        <v>241</v>
      </c>
      <c r="DX58" s="104" t="str">
        <f>IF(ED58&lt;&gt;"",IFERROR(VLOOKUP(C58,BE!$C$5:$K$67,9,FALSE),""),"")</f>
        <v/>
      </c>
      <c r="DY58" t="str">
        <f>IF(ED58&lt;&gt;"",IFERROR(VLOOKUP(C58,BE!$C$5:$J$67,8,FALSE),""),"")</f>
        <v/>
      </c>
      <c r="EA58">
        <v>1121</v>
      </c>
      <c r="EB58" s="177" t="s">
        <v>202</v>
      </c>
      <c r="ED58" t="str">
        <f>IFERROR(VLOOKUP(C58,BE!C58:I120,4,FALSE),"")</f>
        <v/>
      </c>
      <c r="EE58" s="185" t="str">
        <f t="shared" si="13"/>
        <v/>
      </c>
      <c r="EM58" s="185" t="str">
        <f t="shared" si="14"/>
        <v/>
      </c>
      <c r="EZ58" s="104" t="str">
        <f t="shared" si="15"/>
        <v/>
      </c>
      <c r="FB58" s="177" t="s">
        <v>233</v>
      </c>
      <c r="FC58" s="104">
        <f>IF(FI58&lt;&gt;"",IFERROR(VLOOKUP(C58,'ZALO-PAY'!$C$5:$G$67,4,FALSE),""),"")</f>
        <v>45903</v>
      </c>
      <c r="FD58" s="196" t="str">
        <f>IF(FI58&lt;&gt;"",IFERROR(VLOOKUP(C58,'ZALO-PAY'!$C$5:$G$67,5,FALSE),""),"")</f>
        <v>CT CP GIAI PHAP THANH TOAN VIET NAM VNPAY TT CA PHE MUOI CHU LONG DV QR Offline ngay 29.08.02.09.25</v>
      </c>
      <c r="FF58">
        <v>1121</v>
      </c>
      <c r="FG58" s="177" t="s">
        <v>235</v>
      </c>
      <c r="FI58">
        <f>IFERROR(VLOOKUP(C58,'ZALO-PAY'!$C$5:$E$67,2,FALSE),"")</f>
        <v>15840</v>
      </c>
      <c r="FJ58" s="185" t="str">
        <f t="shared" si="16"/>
        <v>Tiền doanh thu ngày 02/09/2025 chi nhánh TIỀN GIANG</v>
      </c>
      <c r="FR58" s="185" t="str">
        <f t="shared" si="17"/>
        <v>sacomabank Công Ty stk: 0961315526</v>
      </c>
      <c r="GE58" s="104">
        <f t="shared" si="18"/>
        <v>45902</v>
      </c>
      <c r="GG58" s="177" t="s">
        <v>378</v>
      </c>
      <c r="GK58">
        <v>1121</v>
      </c>
      <c r="GL58" s="177" t="s">
        <v>236</v>
      </c>
      <c r="GN58" t="str">
        <f>IFERROR(VLOOKUP(C58,XANHSM!$C$5:$E$67,2,FALSE),"")</f>
        <v/>
      </c>
      <c r="GO58" s="185" t="str">
        <f t="shared" si="19"/>
        <v/>
      </c>
      <c r="GW58" t="str">
        <f t="shared" si="20"/>
        <v/>
      </c>
      <c r="HJ58" s="104" t="str">
        <f t="shared" si="21"/>
        <v/>
      </c>
      <c r="HL58" s="177" t="s">
        <v>379</v>
      </c>
      <c r="HP58">
        <v>1121</v>
      </c>
      <c r="HQ58" s="177" t="s">
        <v>237</v>
      </c>
      <c r="HS58" t="str">
        <f>IFERROR(VLOOKUP(C58,'TIỀN MẶT'!$C$5:$H$67,4,FALSE),"")</f>
        <v/>
      </c>
      <c r="HT58" s="185" t="str">
        <f t="shared" si="22"/>
        <v/>
      </c>
      <c r="IB58" t="str">
        <f t="shared" si="23"/>
        <v/>
      </c>
      <c r="IO58" s="104" t="str">
        <f t="shared" si="24"/>
        <v/>
      </c>
      <c r="IQ58" s="177" t="s">
        <v>380</v>
      </c>
      <c r="IU58">
        <v>1121</v>
      </c>
      <c r="IV58" s="177" t="s">
        <v>238</v>
      </c>
      <c r="IX58" t="str">
        <f>IFERROR(VLOOKUP(C58,'TIỀN MẶT'!$C$5:$H$67,5,FALSE),"")</f>
        <v/>
      </c>
      <c r="IY58" s="185" t="str">
        <f t="shared" si="25"/>
        <v/>
      </c>
      <c r="JG58" t="str">
        <f t="shared" si="26"/>
        <v/>
      </c>
      <c r="JT58" t="str">
        <f t="shared" si="27"/>
        <v/>
      </c>
      <c r="JV58" s="177" t="s">
        <v>381</v>
      </c>
      <c r="JW58" s="244" t="str">
        <f>IF(KC58&lt;&gt;"",IFERROR(VLOOKUP(C58,'VN-PAY'!$C$5:$G$67,4,FALSE),""),"")</f>
        <v/>
      </c>
      <c r="JX58" s="245" t="str">
        <f>IF(KC58&lt;&gt;"",IFERROR(VLOOKUP(C58,'VN-PAY'!$C$5:$G$67,5,FALSE),""),"")</f>
        <v/>
      </c>
      <c r="JZ58">
        <v>1121</v>
      </c>
      <c r="KA58" s="177" t="s">
        <v>239</v>
      </c>
      <c r="KC58" t="str">
        <f>IFERROR(VLOOKUP(C58,'VN-PAY'!$C$5:$E$66,2,FALSE),"")</f>
        <v/>
      </c>
      <c r="KD58" s="185" t="str">
        <f t="shared" si="28"/>
        <v/>
      </c>
      <c r="KL58" s="185" t="str">
        <f t="shared" si="29"/>
        <v/>
      </c>
      <c r="KY58" s="104" t="str">
        <f t="shared" si="30"/>
        <v/>
      </c>
      <c r="LA58" s="177" t="s">
        <v>382</v>
      </c>
      <c r="LB58" s="104">
        <f>IF(LH58&lt;&gt;"",IFERROR(VLOOKUP(C58,SHOPEE!$C$5:$G$67,4,FALSE),""),"")</f>
        <v>45903</v>
      </c>
      <c r="LC58" t="str">
        <f>IF(LH58&lt;&gt;"",IFERROR(VLOOKUP(C58,SHOPEE!$C$5:$G$67,5,FALSE),""),"")</f>
        <v>SHOPEEPAY CHUYEN TIEN 1963016148365582336 ShopeeFood thanh toan tu dong 02 09 2025 10673813 CKN 059725 - MBBANK IBFT - Ngan hang TMCP Quan Doi</v>
      </c>
      <c r="LE58">
        <v>1121</v>
      </c>
      <c r="LF58" s="177" t="s">
        <v>240</v>
      </c>
      <c r="LH58">
        <f>IFERROR(VLOOKUP(C58,SHOPEE!$C$5:$E$67,2,FALSE),"")</f>
        <v>58760</v>
      </c>
      <c r="LI58" s="185" t="str">
        <f t="shared" si="31"/>
        <v>Tiền doanh thu ngày 02/09/2025 chi nhánh TIỀN GIANG</v>
      </c>
      <c r="LQ58" s="185" t="str">
        <f t="shared" si="32"/>
        <v>sacomabank Công Ty stk: 0961315526</v>
      </c>
      <c r="MD58" s="104">
        <f t="shared" si="33"/>
        <v>45902</v>
      </c>
      <c r="MF58" s="177" t="s">
        <v>383</v>
      </c>
    </row>
    <row r="59" spans="1:344" ht="15.75" customHeight="1">
      <c r="A59" s="84">
        <v>28</v>
      </c>
      <c r="B59" s="33" t="s">
        <v>84</v>
      </c>
      <c r="C59" s="91" t="s">
        <v>154</v>
      </c>
      <c r="D59" s="205">
        <f>IF(J59&lt;&gt;"",IFERROR(VLOOKUP(C59,'TIỀN MẶT'!$C$5:$J$67,7,FALSE),""),"")</f>
        <v>45903</v>
      </c>
      <c r="E59" s="234" t="str">
        <f>IF(J59&lt;&gt;"",IF(VLOOKUP(C59,'TIỀN MẶT'!$C$5:$J$67,8,FALSE)=0,"",VLOOKUP(C59,'TIỀN MẶT'!$C$5:$J$67,8,FALSE)),"")</f>
        <v>NOP TM NGAY 02.09.2025</v>
      </c>
      <c r="F59" s="100"/>
      <c r="G59" s="71">
        <v>1121</v>
      </c>
      <c r="H59" s="177" t="s">
        <v>367</v>
      </c>
      <c r="I59" s="61"/>
      <c r="J59" s="63">
        <f>IFERROR(IF(VLOOKUP(C59,'TIỀN MẶT'!$C$5:$H$67,3,FALSE)&amp;""="","",VLOOKUP(C59,'TIỀN MẶT'!$C$5:$H$67,3,FALSE)),"")</f>
        <v>8015000</v>
      </c>
      <c r="K59" s="60" t="str">
        <f t="shared" si="1"/>
        <v>Tiền doanh thu ngày 02/09/2025 chi nhánh BẾN TRE</v>
      </c>
      <c r="L59" s="92" t="str">
        <f>VLOOKUP(C59,BE!$C$5:$I$67,2,0)</f>
        <v/>
      </c>
      <c r="M59" s="87"/>
      <c r="N59" s="88"/>
      <c r="O59" s="89"/>
      <c r="P59" s="89"/>
      <c r="Q59" s="90"/>
      <c r="R59" s="93"/>
      <c r="S59" s="180" t="str">
        <f t="shared" si="2"/>
        <v>Sacombank Duong Thi Nhung stk: 0777691044</v>
      </c>
      <c r="T59" s="79"/>
      <c r="U59" s="78"/>
      <c r="V59" s="78"/>
      <c r="W59" s="78"/>
      <c r="X59" s="353"/>
      <c r="Y59" s="2"/>
      <c r="Z59" s="2"/>
      <c r="AA59" s="32"/>
      <c r="AB59" s="97"/>
      <c r="AC59" s="97"/>
      <c r="AD59" s="97"/>
      <c r="AE59" s="97"/>
      <c r="AF59" s="96">
        <f t="shared" si="3"/>
        <v>45902</v>
      </c>
      <c r="AG59" s="71"/>
      <c r="AH59" s="177" t="s">
        <v>372</v>
      </c>
      <c r="AI59" s="59"/>
      <c r="AJ59" s="71"/>
      <c r="AK59" s="71"/>
      <c r="AL59" s="71">
        <v>1121</v>
      </c>
      <c r="AM59" s="177">
        <v>113102</v>
      </c>
      <c r="AN59" s="71"/>
      <c r="AO59" s="71"/>
      <c r="AP59" s="98" t="str">
        <f t="shared" si="4"/>
        <v/>
      </c>
      <c r="AQ59" s="31"/>
      <c r="AR59" s="31"/>
      <c r="AS59" s="31"/>
      <c r="AT59" s="31"/>
      <c r="AU59" s="31"/>
      <c r="AV59" s="31"/>
      <c r="AW59" s="31"/>
      <c r="AX59" s="71" t="str">
        <f t="shared" si="5"/>
        <v/>
      </c>
      <c r="AY59" s="7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96" t="str">
        <f t="shared" si="6"/>
        <v/>
      </c>
      <c r="BL59" s="31"/>
      <c r="BM59" s="177" t="s">
        <v>376</v>
      </c>
      <c r="BN59" s="194">
        <f>IF(BT59&lt;&gt;"",IFERROR(VLOOKUP(C59,MOMO!$C$5:$J$67,8,FALSE),""),"")</f>
        <v>45903</v>
      </c>
      <c r="BO59" s="157" t="str">
        <f>IF(BT59&lt;&gt;"",IFERROR(VLOOKUP(C59,MOMO!$C$5:$J$67,7,FALSE),""),"")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9">
        <v>1121</v>
      </c>
      <c r="BR59" s="103" t="s">
        <v>201</v>
      </c>
      <c r="BT59" s="135">
        <f>IFERROR(VLOOKUP(C59,MOMO!$C$5:$G$673,4,FALSE),"")</f>
        <v>683000</v>
      </c>
      <c r="BU59" t="str">
        <f t="shared" si="7"/>
        <v>Tiền doanh thu ngày 02/09/2025 chi nhánh BẾN TRE</v>
      </c>
      <c r="CC59" s="201" t="str">
        <f t="shared" si="8"/>
        <v>sacomabank Công Ty stk: 0961315526</v>
      </c>
      <c r="CP59" s="104">
        <f t="shared" si="9"/>
        <v>45902</v>
      </c>
      <c r="CR59" s="177" t="s">
        <v>232</v>
      </c>
      <c r="CS59" s="242">
        <f>IF(CY59&lt;&gt;"",IFERROR(VLOOKUP(C59,GRAB!$C$5:$G$67,5,FALSE),""),"")</f>
        <v>45903</v>
      </c>
      <c r="CT59" s="157" t="str">
        <f>IFERROR(VLOOKUP(C59,GRAB!$C$5:$E$67,3,FALSE),"")</f>
        <v>Grab TT 71398366 2184010097319937 Ca Phe Muoi Chu Long Ben Tre CKN 800480 - CONG TY TNHH GRAB - Ngan hang TMCP Cong Thuong Viet Nam</v>
      </c>
      <c r="CV59" s="182">
        <v>1121</v>
      </c>
      <c r="CW59" s="184" t="s">
        <v>377</v>
      </c>
      <c r="CY59">
        <f>IFERROR(VLOOKUP(C59,GRAB!$C$5:$E$67,2,FALSE),"")</f>
        <v>680820</v>
      </c>
      <c r="CZ59" t="str">
        <f t="shared" si="10"/>
        <v>Tiền doanh thu ngày 02/09/2025 chi nhánh BẾN TRE</v>
      </c>
      <c r="DH59" s="185" t="str">
        <f t="shared" si="11"/>
        <v>sacomabank Công Ty stk: 0961315526</v>
      </c>
      <c r="DU59" s="104">
        <f t="shared" si="12"/>
        <v>45902</v>
      </c>
      <c r="DW59" s="177" t="s">
        <v>241</v>
      </c>
      <c r="DX59" s="104" t="str">
        <f>IF(ED59&lt;&gt;"",IFERROR(VLOOKUP(C59,BE!$C$5:$K$67,9,FALSE),""),"")</f>
        <v/>
      </c>
      <c r="DY59" t="str">
        <f>IF(ED59&lt;&gt;"",IFERROR(VLOOKUP(C59,BE!$C$5:$J$67,8,FALSE),""),"")</f>
        <v/>
      </c>
      <c r="EA59">
        <v>1121</v>
      </c>
      <c r="EB59" s="177" t="s">
        <v>202</v>
      </c>
      <c r="ED59" t="str">
        <f>IFERROR(VLOOKUP(C59,BE!C59:I121,4,FALSE),"")</f>
        <v/>
      </c>
      <c r="EE59" s="185" t="str">
        <f t="shared" si="13"/>
        <v/>
      </c>
      <c r="EM59" s="185" t="str">
        <f t="shared" si="14"/>
        <v/>
      </c>
      <c r="EZ59" s="104" t="str">
        <f t="shared" si="15"/>
        <v/>
      </c>
      <c r="FB59" s="177" t="s">
        <v>233</v>
      </c>
      <c r="FC59" s="104" t="str">
        <f>IF(FI59&lt;&gt;"",IFERROR(VLOOKUP(C59,'ZALO-PAY'!$C$5:$G$67,4,FALSE),""),"")</f>
        <v/>
      </c>
      <c r="FD59" s="196" t="str">
        <f>IF(FI59&lt;&gt;"",IFERROR(VLOOKUP(C59,'ZALO-PAY'!$C$5:$G$67,5,FALSE),""),"")</f>
        <v/>
      </c>
      <c r="FF59">
        <v>1121</v>
      </c>
      <c r="FG59" s="177" t="s">
        <v>235</v>
      </c>
      <c r="FI59" t="str">
        <f>IFERROR(VLOOKUP(C59,'ZALO-PAY'!$C$5:$E$67,2,FALSE),"")</f>
        <v/>
      </c>
      <c r="FJ59" s="185" t="str">
        <f t="shared" si="16"/>
        <v/>
      </c>
      <c r="FR59" s="185" t="str">
        <f t="shared" si="17"/>
        <v/>
      </c>
      <c r="GE59" s="104" t="str">
        <f t="shared" si="18"/>
        <v/>
      </c>
      <c r="GG59" s="177" t="s">
        <v>378</v>
      </c>
      <c r="GK59">
        <v>1121</v>
      </c>
      <c r="GL59" s="177" t="s">
        <v>236</v>
      </c>
      <c r="GN59" t="str">
        <f>IFERROR(VLOOKUP(C59,XANHSM!$C$5:$E$67,2,FALSE),"")</f>
        <v/>
      </c>
      <c r="GO59" s="185" t="str">
        <f t="shared" si="19"/>
        <v/>
      </c>
      <c r="GW59" t="str">
        <f t="shared" si="20"/>
        <v/>
      </c>
      <c r="HJ59" s="104" t="str">
        <f t="shared" si="21"/>
        <v/>
      </c>
      <c r="HL59" s="177" t="s">
        <v>379</v>
      </c>
      <c r="HP59">
        <v>1121</v>
      </c>
      <c r="HQ59" s="177" t="s">
        <v>237</v>
      </c>
      <c r="HS59" t="str">
        <f>IFERROR(VLOOKUP(C59,'TIỀN MẶT'!$C$5:$H$67,4,FALSE),"")</f>
        <v/>
      </c>
      <c r="HT59" s="185" t="str">
        <f t="shared" si="22"/>
        <v/>
      </c>
      <c r="IB59" t="str">
        <f t="shared" si="23"/>
        <v/>
      </c>
      <c r="IO59" s="104" t="str">
        <f t="shared" si="24"/>
        <v/>
      </c>
      <c r="IQ59" s="177" t="s">
        <v>380</v>
      </c>
      <c r="IU59">
        <v>1121</v>
      </c>
      <c r="IV59" s="177" t="s">
        <v>238</v>
      </c>
      <c r="IX59" t="str">
        <f>IFERROR(VLOOKUP(C59,'TIỀN MẶT'!$C$5:$H$67,5,FALSE),"")</f>
        <v/>
      </c>
      <c r="IY59" s="185" t="str">
        <f t="shared" si="25"/>
        <v/>
      </c>
      <c r="JG59" t="str">
        <f t="shared" si="26"/>
        <v/>
      </c>
      <c r="JT59" t="str">
        <f t="shared" si="27"/>
        <v/>
      </c>
      <c r="JV59" s="177" t="s">
        <v>381</v>
      </c>
      <c r="JW59" s="244" t="str">
        <f>IF(KC59&lt;&gt;"",IFERROR(VLOOKUP(C59,'VN-PAY'!$C$5:$G$67,4,FALSE),""),"")</f>
        <v/>
      </c>
      <c r="JX59" s="245" t="str">
        <f>IF(KC59&lt;&gt;"",IFERROR(VLOOKUP(C59,'VN-PAY'!$C$5:$G$67,5,FALSE),""),"")</f>
        <v/>
      </c>
      <c r="JZ59">
        <v>1121</v>
      </c>
      <c r="KA59" s="177" t="s">
        <v>239</v>
      </c>
      <c r="KC59" t="str">
        <f>IFERROR(VLOOKUP(C59,'VN-PAY'!$C$5:$E$66,2,FALSE),"")</f>
        <v/>
      </c>
      <c r="KD59" s="185" t="str">
        <f t="shared" si="28"/>
        <v/>
      </c>
      <c r="KL59" s="185" t="str">
        <f t="shared" si="29"/>
        <v/>
      </c>
      <c r="KY59" s="104" t="str">
        <f t="shared" si="30"/>
        <v/>
      </c>
      <c r="LA59" s="177" t="s">
        <v>382</v>
      </c>
      <c r="LB59" s="104">
        <f>IF(LH59&lt;&gt;"",IFERROR(VLOOKUP(C59,SHOPEE!$C$5:$G$67,4,FALSE),""),"")</f>
        <v>45903</v>
      </c>
      <c r="LC59" t="str">
        <f>IF(LH59&lt;&gt;"",IFERROR(VLOOKUP(C59,SHOPEE!$C$5:$G$67,5,FALSE),""),"")</f>
        <v>SHOPEEPAY CHUYEN TIEN 1963016148365582336 ShopeeFood thanh toan tu dong 02 09 2025 10673813 CKN 059725 - MBBANK IBFT - Ngan hang TMCP Quan Doi</v>
      </c>
      <c r="LE59">
        <v>1121</v>
      </c>
      <c r="LF59" s="177" t="s">
        <v>240</v>
      </c>
      <c r="LH59">
        <f>IFERROR(VLOOKUP(C59,SHOPEE!$C$5:$E$67,2,FALSE),"")</f>
        <v>61583</v>
      </c>
      <c r="LI59" s="185" t="str">
        <f t="shared" si="31"/>
        <v>Tiền doanh thu ngày 02/09/2025 chi nhánh BẾN TRE</v>
      </c>
      <c r="LQ59" s="185" t="str">
        <f t="shared" si="32"/>
        <v>sacomabank Công Ty stk: 0961315526</v>
      </c>
      <c r="MD59" s="104">
        <f t="shared" si="33"/>
        <v>45902</v>
      </c>
      <c r="MF59" s="177" t="s">
        <v>383</v>
      </c>
    </row>
    <row r="60" spans="1:344" ht="15.75" customHeight="1">
      <c r="A60" s="84">
        <f t="shared" si="0"/>
        <v>29</v>
      </c>
      <c r="B60" s="33" t="s">
        <v>536</v>
      </c>
      <c r="C60" s="85" t="s">
        <v>155</v>
      </c>
      <c r="D60" s="205">
        <f>IF(J60&lt;&gt;"",IFERROR(VLOOKUP(C60,'TIỀN MẶT'!$C$5:$J$67,7,FALSE),""),"")</f>
        <v>45903</v>
      </c>
      <c r="E60" s="234" t="str">
        <f>IF(J60&lt;&gt;"",IF(VLOOKUP(C60,'TIỀN MẶT'!$C$5:$J$67,8,FALSE)=0,"",VLOOKUP(C60,'TIỀN MẶT'!$C$5:$J$67,8,FALSE)),"")</f>
        <v>CHAU KIM THANH NOP TM NGAY 02/09/2025</v>
      </c>
      <c r="F60" s="100"/>
      <c r="G60" s="71">
        <v>1121</v>
      </c>
      <c r="H60" s="177" t="s">
        <v>367</v>
      </c>
      <c r="I60" s="61"/>
      <c r="J60" s="63">
        <f>IFERROR(IF(VLOOKUP(C60,'TIỀN MẶT'!$C$5:$H$67,3,FALSE)&amp;""="","",VLOOKUP(C60,'TIỀN MẶT'!$C$5:$H$67,3,FALSE)),"")</f>
        <v>3674000</v>
      </c>
      <c r="K60" s="60" t="str">
        <f t="shared" si="1"/>
        <v>Tiền doanh thu ngày 02/09/2025 chi nhánh LONG XUYÊN</v>
      </c>
      <c r="L60" s="92" t="str">
        <f>VLOOKUP(C60,BE!$C$5:$I$67,2,0)</f>
        <v/>
      </c>
      <c r="M60" s="87"/>
      <c r="N60" s="88"/>
      <c r="O60" s="89"/>
      <c r="P60" s="89"/>
      <c r="Q60" s="90"/>
      <c r="R60" s="93"/>
      <c r="S60" s="180" t="str">
        <f t="shared" si="2"/>
        <v>Sacombank Duong Thi Nhung stk: 0777691044</v>
      </c>
      <c r="T60" s="79"/>
      <c r="U60" s="78"/>
      <c r="V60" s="78"/>
      <c r="W60" s="78"/>
      <c r="X60" s="353"/>
      <c r="Y60" s="2"/>
      <c r="Z60" s="2"/>
      <c r="AA60" s="32"/>
      <c r="AB60" s="97"/>
      <c r="AC60" s="97"/>
      <c r="AD60" s="97"/>
      <c r="AE60" s="97"/>
      <c r="AF60" s="96">
        <f t="shared" si="3"/>
        <v>45902</v>
      </c>
      <c r="AG60" s="71"/>
      <c r="AH60" s="177" t="s">
        <v>372</v>
      </c>
      <c r="AI60" s="59"/>
      <c r="AJ60" s="71"/>
      <c r="AK60" s="71"/>
      <c r="AL60" s="71">
        <v>1121</v>
      </c>
      <c r="AM60" s="177">
        <v>113102</v>
      </c>
      <c r="AN60" s="71"/>
      <c r="AO60" s="71"/>
      <c r="AP60" s="98" t="str">
        <f t="shared" si="4"/>
        <v/>
      </c>
      <c r="AQ60" s="31"/>
      <c r="AR60" s="31"/>
      <c r="AS60" s="31"/>
      <c r="AT60" s="31"/>
      <c r="AU60" s="31"/>
      <c r="AV60" s="31"/>
      <c r="AW60" s="31"/>
      <c r="AX60" s="71" t="str">
        <f t="shared" si="5"/>
        <v/>
      </c>
      <c r="AY60" s="7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96" t="str">
        <f t="shared" si="6"/>
        <v/>
      </c>
      <c r="BL60" s="31"/>
      <c r="BM60" s="177" t="s">
        <v>376</v>
      </c>
      <c r="BN60" s="194" t="str">
        <f>IF(BT60&lt;&gt;"",IFERROR(VLOOKUP(C60,MOMO!$C$5:$J$67,8,FALSE),""),"")</f>
        <v/>
      </c>
      <c r="BO60" s="157" t="str">
        <f>IF(BT60&lt;&gt;"",IFERROR(VLOOKUP(C60,MOMO!$C$5:$J$67,7,FALSE),""),"")</f>
        <v/>
      </c>
      <c r="BQ60">
        <v>1121</v>
      </c>
      <c r="BR60" s="103" t="s">
        <v>201</v>
      </c>
      <c r="BT60" s="135" t="str">
        <f>IFERROR(VLOOKUP(C60,MOMO!$C$5:$G$673,4,FALSE),"")</f>
        <v/>
      </c>
      <c r="BU60" t="str">
        <f t="shared" si="7"/>
        <v/>
      </c>
      <c r="CC60" s="201" t="str">
        <f t="shared" si="8"/>
        <v/>
      </c>
      <c r="CP60" s="104" t="str">
        <f t="shared" si="9"/>
        <v/>
      </c>
      <c r="CR60" s="177" t="s">
        <v>232</v>
      </c>
      <c r="CS60" s="242">
        <f>IF(CY60&lt;&gt;"",IFERROR(VLOOKUP(C60,GRAB!$C$5:$G$67,5,FALSE),""),"")</f>
        <v>45903</v>
      </c>
      <c r="CT60" s="157" t="str">
        <f>IFERROR(VLOOKUP(C60,GRAB!$C$5:$E$67,3,FALSE),"")</f>
        <v>Grab TT 71398101 2184010097317889 Ca Phe Muoi Chu Long Long Xuyen CKN 801044 - CONG TY TNHH GRAB - Ngan hang TMCP Cong Thuong Viet Nam</v>
      </c>
      <c r="CV60" s="182">
        <v>1121</v>
      </c>
      <c r="CW60" s="184" t="s">
        <v>377</v>
      </c>
      <c r="CY60">
        <f>IFERROR(VLOOKUP(C60,GRAB!$C$5:$E$67,2,FALSE),"")</f>
        <v>281053</v>
      </c>
      <c r="CZ60" t="str">
        <f t="shared" si="10"/>
        <v>Tiền doanh thu ngày 02/09/2025 chi nhánh LONG XUYÊN</v>
      </c>
      <c r="DH60" s="185" t="str">
        <f t="shared" si="11"/>
        <v>sacomabank Công Ty stk: 0961315526</v>
      </c>
      <c r="DU60" s="104">
        <f t="shared" si="12"/>
        <v>45902</v>
      </c>
      <c r="DW60" s="177" t="s">
        <v>241</v>
      </c>
      <c r="DX60" s="104" t="str">
        <f>IF(ED60&lt;&gt;"",IFERROR(VLOOKUP(C60,BE!$C$5:$K$67,9,FALSE),""),"")</f>
        <v/>
      </c>
      <c r="DY60" t="str">
        <f>IF(ED60&lt;&gt;"",IFERROR(VLOOKUP(C60,BE!$C$5:$J$67,8,FALSE),""),"")</f>
        <v/>
      </c>
      <c r="EA60">
        <v>1121</v>
      </c>
      <c r="EB60" s="177" t="s">
        <v>202</v>
      </c>
      <c r="ED60" t="str">
        <f>IFERROR(VLOOKUP(C60,BE!C60:I122,4,FALSE),"")</f>
        <v/>
      </c>
      <c r="EE60" s="185" t="str">
        <f t="shared" si="13"/>
        <v/>
      </c>
      <c r="EM60" s="185" t="str">
        <f t="shared" si="14"/>
        <v/>
      </c>
      <c r="EZ60" s="104" t="str">
        <f t="shared" si="15"/>
        <v/>
      </c>
      <c r="FB60" s="177" t="s">
        <v>233</v>
      </c>
      <c r="FC60" s="104">
        <f>IF(FI60&lt;&gt;"",IFERROR(VLOOKUP(C60,'ZALO-PAY'!$C$5:$G$67,4,FALSE),""),"")</f>
        <v>45903</v>
      </c>
      <c r="FD60" s="196" t="str">
        <f>IF(FI60&lt;&gt;"",IFERROR(VLOOKUP(C60,'ZALO-PAY'!$C$5:$G$67,5,FALSE),""),"")</f>
        <v>CT CP GIAI PHAP THANH TOAN VIET NAM VNPAY TT CA PHE MUOI CHU LONG DV QR Offline ngay 29.08.02.09.25</v>
      </c>
      <c r="FF60">
        <v>1121</v>
      </c>
      <c r="FG60" s="177" t="s">
        <v>235</v>
      </c>
      <c r="FI60">
        <f>IFERROR(VLOOKUP(C60,'ZALO-PAY'!$C$5:$E$67,2,FALSE),"")</f>
        <v>341000</v>
      </c>
      <c r="FJ60" s="185" t="str">
        <f t="shared" si="16"/>
        <v>Tiền doanh thu ngày 02/09/2025 chi nhánh LONG XUYÊN</v>
      </c>
      <c r="FR60" s="185" t="str">
        <f t="shared" si="17"/>
        <v>sacomabank Công Ty stk: 0961315526</v>
      </c>
      <c r="GE60" s="104">
        <f t="shared" si="18"/>
        <v>45902</v>
      </c>
      <c r="GG60" s="177" t="s">
        <v>378</v>
      </c>
      <c r="GK60">
        <v>1121</v>
      </c>
      <c r="GL60" s="177" t="s">
        <v>236</v>
      </c>
      <c r="GN60" t="str">
        <f>IFERROR(VLOOKUP(C60,XANHSM!$C$5:$E$67,2,FALSE),"")</f>
        <v/>
      </c>
      <c r="GO60" s="185" t="str">
        <f t="shared" si="19"/>
        <v/>
      </c>
      <c r="GW60" t="str">
        <f t="shared" si="20"/>
        <v/>
      </c>
      <c r="HJ60" s="104" t="str">
        <f t="shared" si="21"/>
        <v/>
      </c>
      <c r="HL60" s="177" t="s">
        <v>379</v>
      </c>
      <c r="HP60">
        <v>1121</v>
      </c>
      <c r="HQ60" s="177" t="s">
        <v>237</v>
      </c>
      <c r="HS60" t="str">
        <f>IFERROR(VLOOKUP(C60,'TIỀN MẶT'!$C$5:$H$67,4,FALSE),"")</f>
        <v/>
      </c>
      <c r="HT60" s="185" t="str">
        <f t="shared" si="22"/>
        <v/>
      </c>
      <c r="IB60" t="str">
        <f t="shared" si="23"/>
        <v/>
      </c>
      <c r="IO60" s="104" t="str">
        <f t="shared" si="24"/>
        <v/>
      </c>
      <c r="IQ60" s="177" t="s">
        <v>380</v>
      </c>
      <c r="IU60">
        <v>1121</v>
      </c>
      <c r="IV60" s="177" t="s">
        <v>238</v>
      </c>
      <c r="IX60" t="str">
        <f>IFERROR(VLOOKUP(C60,'TIỀN MẶT'!$C$5:$H$67,5,FALSE),"")</f>
        <v/>
      </c>
      <c r="IY60" s="185" t="str">
        <f t="shared" si="25"/>
        <v/>
      </c>
      <c r="JG60" t="str">
        <f t="shared" si="26"/>
        <v/>
      </c>
      <c r="JT60" t="str">
        <f t="shared" si="27"/>
        <v/>
      </c>
      <c r="JV60" s="177" t="s">
        <v>381</v>
      </c>
      <c r="JW60" s="244">
        <f>IF(KC60&lt;&gt;"",IFERROR(VLOOKUP(C60,'VN-PAY'!$C$5:$G$67,4,FALSE),""),"")</f>
        <v>45903</v>
      </c>
      <c r="JX60" s="245" t="str">
        <f>IF(KC60&lt;&gt;"",IFERROR(VLOOKUP(C60,'VN-PAY'!$C$5:$G$67,5,FALSE),""),"")</f>
        <v>CT CP GIAI PHAP THANH TOAN VIET NAM VNPAY TT CA PHE MUOI CHU LONG DV QR Offline ngay 29.08.02.09.80</v>
      </c>
      <c r="JZ60">
        <v>1121</v>
      </c>
      <c r="KA60" s="177" t="s">
        <v>239</v>
      </c>
      <c r="KC60">
        <f>IFERROR(VLOOKUP(C60,'VN-PAY'!$C$5:$E$66,2,FALSE),"")</f>
        <v>193000</v>
      </c>
      <c r="KD60" s="185" t="str">
        <f t="shared" si="28"/>
        <v>Tiền doanh thu ngày 02/09/2025 chi nhánh LONG XUYÊN</v>
      </c>
      <c r="KL60" s="185" t="str">
        <f t="shared" si="29"/>
        <v>sacomabank Công Ty stk: 0961315526</v>
      </c>
      <c r="KY60" s="104">
        <f t="shared" si="30"/>
        <v>45902</v>
      </c>
      <c r="LA60" s="177" t="s">
        <v>382</v>
      </c>
      <c r="LB60" s="104">
        <f>IF(LH60&lt;&gt;"",IFERROR(VLOOKUP(C60,SHOPEE!$C$5:$G$67,4,FALSE),""),"")</f>
        <v>45903</v>
      </c>
      <c r="LC60" t="str">
        <f>IF(LH60&lt;&gt;"",IFERROR(VLOOKUP(C60,SHOPEE!$C$5:$G$67,5,FALSE),""),"")</f>
        <v>SHOPEEPAY CHUYEN TIEN 1963016148365582336 ShopeeFood thanh toan tu dong 02 09 2025 10673813 CKN 059725 - MBBANK IBFT - Ngan hang TMCP Quan Doi</v>
      </c>
      <c r="LE60">
        <v>1121</v>
      </c>
      <c r="LF60" s="177" t="s">
        <v>240</v>
      </c>
      <c r="LH60">
        <f>IFERROR(VLOOKUP(C60,SHOPEE!$C$5:$E$67,2,FALSE),"")</f>
        <v>463471</v>
      </c>
      <c r="LI60" s="185" t="str">
        <f t="shared" si="31"/>
        <v>Tiền doanh thu ngày 02/09/2025 chi nhánh LONG XUYÊN</v>
      </c>
      <c r="LQ60" s="185" t="str">
        <f t="shared" si="32"/>
        <v>sacomabank Công Ty stk: 0961315526</v>
      </c>
      <c r="MD60" s="104">
        <f t="shared" si="33"/>
        <v>45902</v>
      </c>
      <c r="MF60" s="177" t="s">
        <v>383</v>
      </c>
    </row>
    <row r="61" spans="1:344" ht="15.75" customHeight="1">
      <c r="A61" s="84">
        <v>29</v>
      </c>
      <c r="B61" s="33" t="s">
        <v>88</v>
      </c>
      <c r="C61" s="91" t="s">
        <v>156</v>
      </c>
      <c r="D61" s="205">
        <f>IF(J61&lt;&gt;"",IFERROR(VLOOKUP(C61,'TIỀN MẶT'!$C$5:$J$67,7,FALSE),""),"")</f>
        <v>45903</v>
      </c>
      <c r="E61" s="234" t="str">
        <f>IF(J61&lt;&gt;"",IF(VLOOKUP(C61,'TIỀN MẶT'!$C$5:$J$67,8,FALSE)=0,"",VLOOKUP(C61,'TIỀN MẶT'!$C$5:$J$67,8,FALSE)),"")</f>
        <v>NOP TM NGAY 2/9/2025</v>
      </c>
      <c r="F61" s="100"/>
      <c r="G61" s="71">
        <v>1121</v>
      </c>
      <c r="H61" s="177" t="s">
        <v>367</v>
      </c>
      <c r="I61" s="61"/>
      <c r="J61" s="63">
        <f>IFERROR(IF(VLOOKUP(C61,'TIỀN MẶT'!$C$5:$H$67,3,FALSE)&amp;""="","",VLOOKUP(C61,'TIỀN MẶT'!$C$5:$H$67,3,FALSE)),"")</f>
        <v>7722000</v>
      </c>
      <c r="K61" s="60" t="str">
        <f t="shared" si="1"/>
        <v>Tiền doanh thu ngày 02/09/2025 chi nhánh CẦN THƠ</v>
      </c>
      <c r="L61" s="92" t="str">
        <f>VLOOKUP(C61,BE!$C$5:$I$67,2,0)</f>
        <v/>
      </c>
      <c r="M61" s="87"/>
      <c r="N61" s="88"/>
      <c r="O61" s="89"/>
      <c r="P61" s="89"/>
      <c r="Q61" s="90"/>
      <c r="R61" s="93"/>
      <c r="S61" s="180" t="str">
        <f t="shared" si="2"/>
        <v>Sacombank Duong Thi Nhung stk: 0777691044</v>
      </c>
      <c r="T61" s="79"/>
      <c r="U61" s="78"/>
      <c r="V61" s="78"/>
      <c r="W61" s="78"/>
      <c r="X61" s="353"/>
      <c r="Y61" s="2"/>
      <c r="Z61" s="2"/>
      <c r="AA61" s="32"/>
      <c r="AB61" s="97"/>
      <c r="AC61" s="97"/>
      <c r="AD61" s="97"/>
      <c r="AE61" s="97"/>
      <c r="AF61" s="96">
        <f t="shared" si="3"/>
        <v>45902</v>
      </c>
      <c r="AG61" s="71"/>
      <c r="AH61" s="177" t="s">
        <v>372</v>
      </c>
      <c r="AI61" s="59"/>
      <c r="AJ61" s="71"/>
      <c r="AK61" s="71"/>
      <c r="AL61" s="71">
        <v>1121</v>
      </c>
      <c r="AM61" s="177">
        <v>113102</v>
      </c>
      <c r="AN61" s="71"/>
      <c r="AO61" s="71"/>
      <c r="AP61" s="98" t="str">
        <f t="shared" si="4"/>
        <v/>
      </c>
      <c r="AQ61" s="31"/>
      <c r="AR61" s="31"/>
      <c r="AS61" s="31"/>
      <c r="AT61" s="31"/>
      <c r="AU61" s="31"/>
      <c r="AV61" s="31"/>
      <c r="AW61" s="31"/>
      <c r="AX61" s="71" t="str">
        <f t="shared" si="5"/>
        <v/>
      </c>
      <c r="AY61" s="7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96" t="str">
        <f t="shared" si="6"/>
        <v/>
      </c>
      <c r="BL61" s="31"/>
      <c r="BM61" s="177" t="s">
        <v>376</v>
      </c>
      <c r="BN61" s="194">
        <f>IF(BT61&lt;&gt;"",IFERROR(VLOOKUP(C61,MOMO!$C$5:$J$67,8,FALSE),""),"")</f>
        <v>45903</v>
      </c>
      <c r="BO61" s="157" t="str">
        <f>IF(BT61&lt;&gt;"",IFERROR(VLOOKUP(C61,MOMO!$C$5:$J$67,7,FALSE),""),"")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1">
        <v>1121</v>
      </c>
      <c r="BR61" s="103" t="s">
        <v>201</v>
      </c>
      <c r="BT61" s="135">
        <f>IFERROR(VLOOKUP(C61,MOMO!$C$5:$G$673,4,FALSE),"")</f>
        <v>1848000</v>
      </c>
      <c r="BU61" t="str">
        <f t="shared" si="7"/>
        <v>Tiền doanh thu ngày 02/09/2025 chi nhánh CẦN THƠ</v>
      </c>
      <c r="CC61" s="201" t="str">
        <f t="shared" si="8"/>
        <v>sacomabank Công Ty stk: 0961315526</v>
      </c>
      <c r="CP61" s="104">
        <f t="shared" si="9"/>
        <v>45902</v>
      </c>
      <c r="CR61" s="177" t="s">
        <v>232</v>
      </c>
      <c r="CS61" s="242">
        <f>IF(CY61&lt;&gt;"",IFERROR(VLOOKUP(C61,GRAB!$C$5:$G$67,5,FALSE),""),"")</f>
        <v>45903</v>
      </c>
      <c r="CT61" s="157" t="str">
        <f>IFERROR(VLOOKUP(C61,GRAB!$C$5:$E$67,3,FALSE),"")</f>
        <v>Grab TT 71398229 2184010097315841 Ca Phe Muoi Chu Long Can Tho CKN 800392 - CONG TY TNHH GRAB - Ngan hang TMCP Cong Thuong Viet Nam</v>
      </c>
      <c r="CV61" s="182">
        <v>1121</v>
      </c>
      <c r="CW61" s="184" t="s">
        <v>377</v>
      </c>
      <c r="CY61">
        <f>IFERROR(VLOOKUP(C61,GRAB!$C$5:$E$67,2,FALSE),"")</f>
        <v>1300804</v>
      </c>
      <c r="CZ61" t="str">
        <f t="shared" si="10"/>
        <v>Tiền doanh thu ngày 02/09/2025 chi nhánh CẦN THƠ</v>
      </c>
      <c r="DH61" s="185" t="str">
        <f t="shared" si="11"/>
        <v>sacomabank Công Ty stk: 0961315526</v>
      </c>
      <c r="DU61" s="104">
        <f t="shared" si="12"/>
        <v>45902</v>
      </c>
      <c r="DW61" s="177" t="s">
        <v>241</v>
      </c>
      <c r="DX61" s="104" t="str">
        <f>IF(ED61&lt;&gt;"",IFERROR(VLOOKUP(C61,BE!$C$5:$K$67,9,FALSE),""),"")</f>
        <v/>
      </c>
      <c r="DY61" t="str">
        <f>IF(ED61&lt;&gt;"",IFERROR(VLOOKUP(C61,BE!$C$5:$J$67,8,FALSE),""),"")</f>
        <v/>
      </c>
      <c r="EA61">
        <v>1121</v>
      </c>
      <c r="EB61" s="177" t="s">
        <v>202</v>
      </c>
      <c r="ED61" t="str">
        <f>IFERROR(VLOOKUP(C61,BE!C61:I123,4,FALSE),"")</f>
        <v/>
      </c>
      <c r="EE61" s="185" t="str">
        <f t="shared" si="13"/>
        <v/>
      </c>
      <c r="EM61" s="185" t="str">
        <f t="shared" si="14"/>
        <v/>
      </c>
      <c r="EZ61" s="104" t="str">
        <f t="shared" si="15"/>
        <v/>
      </c>
      <c r="FB61" s="177" t="s">
        <v>233</v>
      </c>
      <c r="FC61" s="104">
        <f>IF(FI61&lt;&gt;"",IFERROR(VLOOKUP(C61,'ZALO-PAY'!$C$5:$G$67,4,FALSE),""),"")</f>
        <v>45903</v>
      </c>
      <c r="FD61" s="196" t="str">
        <f>IF(FI61&lt;&gt;"",IFERROR(VLOOKUP(C61,'ZALO-PAY'!$C$5:$G$67,5,FALSE),""),"")</f>
        <v>CT CP GIAI PHAP THANH TOAN VIET NAM VNPAY TT CA PHE MUOI CHU LONG DV QR Offline ngay 29.08.02.09.25</v>
      </c>
      <c r="FF61">
        <v>1121</v>
      </c>
      <c r="FG61" s="177" t="s">
        <v>235</v>
      </c>
      <c r="FI61">
        <f>IFERROR(VLOOKUP(C61,'ZALO-PAY'!$C$5:$E$67,2,FALSE),"")</f>
        <v>151000</v>
      </c>
      <c r="FJ61" s="185" t="str">
        <f t="shared" si="16"/>
        <v>Tiền doanh thu ngày 02/09/2025 chi nhánh CẦN THƠ</v>
      </c>
      <c r="FR61" s="185" t="str">
        <f t="shared" si="17"/>
        <v>sacomabank Công Ty stk: 0961315526</v>
      </c>
      <c r="GE61" s="104">
        <f t="shared" si="18"/>
        <v>45902</v>
      </c>
      <c r="GG61" s="177" t="s">
        <v>378</v>
      </c>
      <c r="GK61">
        <v>1121</v>
      </c>
      <c r="GL61" s="177" t="s">
        <v>236</v>
      </c>
      <c r="GN61" t="str">
        <f>IFERROR(VLOOKUP(C61,XANHSM!$C$5:$E$67,2,FALSE),"")</f>
        <v/>
      </c>
      <c r="GO61" s="185" t="str">
        <f t="shared" si="19"/>
        <v/>
      </c>
      <c r="GW61" t="str">
        <f t="shared" si="20"/>
        <v/>
      </c>
      <c r="HJ61" s="104" t="str">
        <f t="shared" si="21"/>
        <v/>
      </c>
      <c r="HL61" s="177" t="s">
        <v>379</v>
      </c>
      <c r="HP61">
        <v>1121</v>
      </c>
      <c r="HQ61" s="177" t="s">
        <v>237</v>
      </c>
      <c r="HS61" t="str">
        <f>IFERROR(VLOOKUP(C61,'TIỀN MẶT'!$C$5:$H$67,4,FALSE),"")</f>
        <v/>
      </c>
      <c r="HT61" s="185" t="str">
        <f t="shared" si="22"/>
        <v/>
      </c>
      <c r="IB61" t="str">
        <f t="shared" si="23"/>
        <v/>
      </c>
      <c r="IO61" s="104" t="str">
        <f t="shared" si="24"/>
        <v/>
      </c>
      <c r="IQ61" s="177" t="s">
        <v>380</v>
      </c>
      <c r="IU61">
        <v>1121</v>
      </c>
      <c r="IV61" s="177" t="s">
        <v>238</v>
      </c>
      <c r="IX61" t="str">
        <f>IFERROR(VLOOKUP(C61,'TIỀN MẶT'!$C$5:$H$67,5,FALSE),"")</f>
        <v/>
      </c>
      <c r="IY61" s="185" t="str">
        <f t="shared" si="25"/>
        <v/>
      </c>
      <c r="JG61" t="str">
        <f t="shared" si="26"/>
        <v/>
      </c>
      <c r="JT61" t="str">
        <f t="shared" si="27"/>
        <v/>
      </c>
      <c r="JV61" s="177" t="s">
        <v>381</v>
      </c>
      <c r="JW61" s="244" t="str">
        <f>IF(KC61&lt;&gt;"",IFERROR(VLOOKUP(C61,'VN-PAY'!$C$5:$G$67,4,FALSE),""),"")</f>
        <v/>
      </c>
      <c r="JX61" s="245" t="str">
        <f>IF(KC61&lt;&gt;"",IFERROR(VLOOKUP(C61,'VN-PAY'!$C$5:$G$67,5,FALSE),""),"")</f>
        <v/>
      </c>
      <c r="JZ61">
        <v>1121</v>
      </c>
      <c r="KA61" s="177" t="s">
        <v>239</v>
      </c>
      <c r="KC61" t="str">
        <f>IFERROR(VLOOKUP(C61,'VN-PAY'!$C$5:$E$66,2,FALSE),"")</f>
        <v/>
      </c>
      <c r="KD61" s="185" t="str">
        <f t="shared" si="28"/>
        <v/>
      </c>
      <c r="KL61" s="185" t="str">
        <f t="shared" si="29"/>
        <v/>
      </c>
      <c r="KY61" s="104" t="str">
        <f t="shared" si="30"/>
        <v/>
      </c>
      <c r="LA61" s="177" t="s">
        <v>382</v>
      </c>
      <c r="LB61" s="104">
        <f>IF(LH61&lt;&gt;"",IFERROR(VLOOKUP(C61,SHOPEE!$C$5:$G$67,4,FALSE),""),"")</f>
        <v>45903</v>
      </c>
      <c r="LC61" t="str">
        <f>IF(LH61&lt;&gt;"",IFERROR(VLOOKUP(C61,SHOPEE!$C$5:$G$67,5,FALSE),""),"")</f>
        <v>SHOPEEPAY CHUYEN TIEN 1963016148365582336 ShopeeFood thanh toan tu dong 02 09 2025 10673813 CKN 059725 - MBBANK IBFT - Ngan hang TMCP Quan Doi</v>
      </c>
      <c r="LE61">
        <v>1121</v>
      </c>
      <c r="LF61" s="177" t="s">
        <v>240</v>
      </c>
      <c r="LH61">
        <f>IFERROR(VLOOKUP(C61,SHOPEE!$C$5:$E$67,2,FALSE),"")</f>
        <v>948428</v>
      </c>
      <c r="LI61" s="185" t="str">
        <f t="shared" si="31"/>
        <v>Tiền doanh thu ngày 02/09/2025 chi nhánh CẦN THƠ</v>
      </c>
      <c r="LQ61" s="185" t="str">
        <f t="shared" si="32"/>
        <v>sacomabank Công Ty stk: 0961315526</v>
      </c>
      <c r="MD61" s="104">
        <f t="shared" si="33"/>
        <v>45902</v>
      </c>
      <c r="MF61" s="177" t="s">
        <v>383</v>
      </c>
    </row>
    <row r="62" spans="1:344" ht="15.75" customHeight="1">
      <c r="A62" s="84">
        <f t="shared" si="0"/>
        <v>30</v>
      </c>
      <c r="B62" s="33" t="s">
        <v>90</v>
      </c>
      <c r="C62" s="91" t="s">
        <v>157</v>
      </c>
      <c r="D62" s="205">
        <f>IF(J62&lt;&gt;"",IFERROR(VLOOKUP(C62,'TIỀN MẶT'!$C$5:$J$67,7,FALSE),""),"")</f>
        <v>45903</v>
      </c>
      <c r="E62" s="234" t="str">
        <f>IF(J62&lt;&gt;"",IF(VLOOKUP(C62,'TIỀN MẶT'!$C$5:$J$67,8,FALSE)=0,"",VLOOKUP(C62,'TIỀN MẶT'!$C$5:$J$67,8,FALSE)),"")</f>
        <v>NOP TM NGAY 02.09.2025</v>
      </c>
      <c r="F62" s="100"/>
      <c r="G62" s="71">
        <v>1121</v>
      </c>
      <c r="H62" s="177" t="s">
        <v>367</v>
      </c>
      <c r="I62" s="61"/>
      <c r="J62" s="63">
        <f>IFERROR(IF(VLOOKUP(C62,'TIỀN MẶT'!$C$5:$H$67,3,FALSE)&amp;""="","",VLOOKUP(C62,'TIỀN MẶT'!$C$5:$H$67,3,FALSE)),"")</f>
        <v>7180000</v>
      </c>
      <c r="K62" s="60" t="str">
        <f t="shared" si="1"/>
        <v>Tiền doanh thu ngày 02/09/2025 chi nhánh VĨNH LONG</v>
      </c>
      <c r="L62" s="92" t="str">
        <f>VLOOKUP(C62,BE!$C$5:$I$67,2,0)</f>
        <v/>
      </c>
      <c r="M62" s="87"/>
      <c r="N62" s="88"/>
      <c r="O62" s="89"/>
      <c r="P62" s="89"/>
      <c r="Q62" s="90"/>
      <c r="R62" s="93"/>
      <c r="S62" s="180" t="str">
        <f t="shared" si="2"/>
        <v>Sacombank Duong Thi Nhung stk: 0777691044</v>
      </c>
      <c r="T62" s="79"/>
      <c r="U62" s="78"/>
      <c r="V62" s="78"/>
      <c r="W62" s="78"/>
      <c r="X62" s="353"/>
      <c r="Y62" s="2"/>
      <c r="Z62" s="2"/>
      <c r="AA62" s="32"/>
      <c r="AB62" s="97"/>
      <c r="AC62" s="97"/>
      <c r="AD62" s="97"/>
      <c r="AE62" s="97"/>
      <c r="AF62" s="96">
        <f t="shared" si="3"/>
        <v>45902</v>
      </c>
      <c r="AG62" s="71"/>
      <c r="AH62" s="177" t="s">
        <v>372</v>
      </c>
      <c r="AI62" s="59"/>
      <c r="AJ62" s="71"/>
      <c r="AK62" s="71"/>
      <c r="AL62" s="71">
        <v>1121</v>
      </c>
      <c r="AM62" s="177">
        <v>113102</v>
      </c>
      <c r="AN62" s="71"/>
      <c r="AO62" s="71"/>
      <c r="AP62" s="98" t="str">
        <f t="shared" si="4"/>
        <v/>
      </c>
      <c r="AQ62" s="31"/>
      <c r="AR62" s="31"/>
      <c r="AS62" s="31"/>
      <c r="AT62" s="31"/>
      <c r="AU62" s="31"/>
      <c r="AV62" s="31"/>
      <c r="AW62" s="31"/>
      <c r="AX62" s="71" t="str">
        <f t="shared" si="5"/>
        <v/>
      </c>
      <c r="AY62" s="7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96" t="str">
        <f t="shared" si="6"/>
        <v/>
      </c>
      <c r="BL62" s="31"/>
      <c r="BM62" s="177" t="s">
        <v>376</v>
      </c>
      <c r="BN62" s="194">
        <f>IF(BT62&lt;&gt;"",IFERROR(VLOOKUP(C62,MOMO!$C$5:$J$67,8,FALSE),""),"")</f>
        <v>45903</v>
      </c>
      <c r="BO62" s="157" t="str">
        <f>IF(BT62&lt;&gt;"",IFERROR(VLOOKUP(C62,MOMO!$C$5:$J$67,7,FALSE),""),"")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2">
        <v>1121</v>
      </c>
      <c r="BR62" s="103" t="s">
        <v>201</v>
      </c>
      <c r="BT62" s="135">
        <f>IFERROR(VLOOKUP(C62,MOMO!$C$5:$G$673,4,FALSE),"")</f>
        <v>187000</v>
      </c>
      <c r="BU62" t="str">
        <f t="shared" si="7"/>
        <v>Tiền doanh thu ngày 02/09/2025 chi nhánh VĨNH LONG</v>
      </c>
      <c r="CC62" s="201" t="str">
        <f t="shared" si="8"/>
        <v>sacomabank Công Ty stk: 0961315526</v>
      </c>
      <c r="CP62" s="104">
        <f t="shared" si="9"/>
        <v>45902</v>
      </c>
      <c r="CR62" s="177" t="s">
        <v>232</v>
      </c>
      <c r="CS62" s="242" t="str">
        <f>IF(CY62&lt;&gt;"",IFERROR(VLOOKUP(C62,GRAB!$C$5:$G$67,5,FALSE),""),"")</f>
        <v/>
      </c>
      <c r="CT62" s="157" t="str">
        <f>IFERROR(VLOOKUP(C62,GRAB!$C$5:$E$67,3,FALSE),"")</f>
        <v/>
      </c>
      <c r="CV62" s="182">
        <v>1121</v>
      </c>
      <c r="CW62" s="184" t="s">
        <v>377</v>
      </c>
      <c r="CY62" t="str">
        <f>IFERROR(VLOOKUP(C62,GRAB!$C$5:$E$67,2,FALSE),"")</f>
        <v/>
      </c>
      <c r="CZ62" t="str">
        <f t="shared" si="10"/>
        <v/>
      </c>
      <c r="DH62" s="185" t="str">
        <f t="shared" si="11"/>
        <v/>
      </c>
      <c r="DU62" s="104" t="str">
        <f t="shared" si="12"/>
        <v/>
      </c>
      <c r="DW62" s="177" t="s">
        <v>241</v>
      </c>
      <c r="DX62" s="104" t="str">
        <f>IF(ED62&lt;&gt;"",IFERROR(VLOOKUP(C62,BE!$C$5:$K$67,9,FALSE),""),"")</f>
        <v/>
      </c>
      <c r="DY62" t="str">
        <f>IF(ED62&lt;&gt;"",IFERROR(VLOOKUP(C62,BE!$C$5:$J$67,8,FALSE),""),"")</f>
        <v/>
      </c>
      <c r="EA62">
        <v>1121</v>
      </c>
      <c r="EB62" s="177" t="s">
        <v>202</v>
      </c>
      <c r="ED62" t="str">
        <f>IFERROR(VLOOKUP(C62,BE!C62:I124,4,FALSE),"")</f>
        <v/>
      </c>
      <c r="EE62" s="185" t="str">
        <f t="shared" si="13"/>
        <v/>
      </c>
      <c r="EM62" s="185" t="str">
        <f t="shared" si="14"/>
        <v/>
      </c>
      <c r="EZ62" s="104" t="str">
        <f t="shared" si="15"/>
        <v/>
      </c>
      <c r="FB62" s="177" t="s">
        <v>233</v>
      </c>
      <c r="FC62" s="104">
        <f>IF(FI62&lt;&gt;"",IFERROR(VLOOKUP(C62,'ZALO-PAY'!$C$5:$G$67,4,FALSE),""),"")</f>
        <v>45903</v>
      </c>
      <c r="FD62" s="196" t="str">
        <f>IF(FI62&lt;&gt;"",IFERROR(VLOOKUP(C62,'ZALO-PAY'!$C$5:$G$67,5,FALSE),""),"")</f>
        <v>CT CP GIAI PHAP THANH TOAN VIET NAM VNPAY TT CA PHE MUOI CHU LONG DV QR Offline ngay 29.08.02.09.25</v>
      </c>
      <c r="FF62">
        <v>1121</v>
      </c>
      <c r="FG62" s="177" t="s">
        <v>235</v>
      </c>
      <c r="FI62">
        <f>IFERROR(VLOOKUP(C62,'ZALO-PAY'!$C$5:$E$67,2,FALSE),"")</f>
        <v>594500</v>
      </c>
      <c r="FJ62" s="185" t="str">
        <f t="shared" si="16"/>
        <v>Tiền doanh thu ngày 02/09/2025 chi nhánh VĨNH LONG</v>
      </c>
      <c r="FR62" s="185" t="str">
        <f t="shared" si="17"/>
        <v>sacomabank Công Ty stk: 0961315526</v>
      </c>
      <c r="GE62" s="104">
        <f t="shared" si="18"/>
        <v>45902</v>
      </c>
      <c r="GG62" s="177" t="s">
        <v>378</v>
      </c>
      <c r="GK62">
        <v>1121</v>
      </c>
      <c r="GL62" s="177" t="s">
        <v>236</v>
      </c>
      <c r="GN62" t="str">
        <f>IFERROR(VLOOKUP(C62,XANHSM!$C$5:$E$67,2,FALSE),"")</f>
        <v/>
      </c>
      <c r="GO62" s="185" t="str">
        <f t="shared" si="19"/>
        <v/>
      </c>
      <c r="GW62" t="str">
        <f t="shared" si="20"/>
        <v/>
      </c>
      <c r="HJ62" s="104" t="str">
        <f t="shared" si="21"/>
        <v/>
      </c>
      <c r="HL62" s="177" t="s">
        <v>379</v>
      </c>
      <c r="HP62">
        <v>1121</v>
      </c>
      <c r="HQ62" s="177" t="s">
        <v>237</v>
      </c>
      <c r="HS62" t="str">
        <f>IFERROR(VLOOKUP(C62,'TIỀN MẶT'!$C$5:$H$67,4,FALSE),"")</f>
        <v/>
      </c>
      <c r="HT62" s="185" t="str">
        <f t="shared" si="22"/>
        <v/>
      </c>
      <c r="IB62" t="str">
        <f t="shared" si="23"/>
        <v/>
      </c>
      <c r="IO62" s="104" t="str">
        <f t="shared" si="24"/>
        <v/>
      </c>
      <c r="IQ62" s="177" t="s">
        <v>380</v>
      </c>
      <c r="IU62">
        <v>1121</v>
      </c>
      <c r="IV62" s="177" t="s">
        <v>238</v>
      </c>
      <c r="IX62" t="str">
        <f>IFERROR(VLOOKUP(C62,'TIỀN MẶT'!$C$5:$H$67,5,FALSE),"")</f>
        <v/>
      </c>
      <c r="IY62" s="185" t="str">
        <f t="shared" si="25"/>
        <v/>
      </c>
      <c r="JG62" t="str">
        <f t="shared" si="26"/>
        <v/>
      </c>
      <c r="JT62" t="str">
        <f t="shared" si="27"/>
        <v/>
      </c>
      <c r="JV62" s="177" t="s">
        <v>381</v>
      </c>
      <c r="JW62" s="244" t="str">
        <f>IF(KC62&lt;&gt;"",IFERROR(VLOOKUP(C62,'VN-PAY'!$C$5:$G$67,4,FALSE),""),"")</f>
        <v/>
      </c>
      <c r="JX62" s="245" t="str">
        <f>IF(KC62&lt;&gt;"",IFERROR(VLOOKUP(C62,'VN-PAY'!$C$5:$G$67,5,FALSE),""),"")</f>
        <v/>
      </c>
      <c r="JZ62">
        <v>1121</v>
      </c>
      <c r="KA62" s="177" t="s">
        <v>239</v>
      </c>
      <c r="KC62" t="str">
        <f>IFERROR(VLOOKUP(C62,'VN-PAY'!$C$5:$E$66,2,FALSE),"")</f>
        <v/>
      </c>
      <c r="KD62" s="185" t="str">
        <f t="shared" si="28"/>
        <v/>
      </c>
      <c r="KL62" s="185" t="str">
        <f t="shared" si="29"/>
        <v/>
      </c>
      <c r="KY62" s="104" t="str">
        <f t="shared" si="30"/>
        <v/>
      </c>
      <c r="LA62" s="177" t="s">
        <v>382</v>
      </c>
      <c r="LB62" s="104">
        <f>IF(LH62&lt;&gt;"",IFERROR(VLOOKUP(C62,SHOPEE!$C$5:$G$67,4,FALSE),""),"")</f>
        <v>45903</v>
      </c>
      <c r="LC62" t="str">
        <f>IF(LH62&lt;&gt;"",IFERROR(VLOOKUP(C62,SHOPEE!$C$5:$G$67,5,FALSE),""),"")</f>
        <v>SHOPEEPAY CHUYEN TIEN 1963016148365582336 ShopeeFood thanh toan tu dong 02 09 2025 10673813 CKN 059725 - MBBANK IBFT - Ngan hang TMCP Quan Doi</v>
      </c>
      <c r="LE62">
        <v>1121</v>
      </c>
      <c r="LF62" s="177" t="s">
        <v>240</v>
      </c>
      <c r="LH62">
        <f>IFERROR(VLOOKUP(C62,SHOPEE!$C$5:$E$67,2,FALSE),"")</f>
        <v>266807</v>
      </c>
      <c r="LI62" s="185" t="str">
        <f t="shared" si="31"/>
        <v>Tiền doanh thu ngày 02/09/2025 chi nhánh VĨNH LONG</v>
      </c>
      <c r="LQ62" s="185" t="str">
        <f t="shared" si="32"/>
        <v>sacomabank Công Ty stk: 0961315526</v>
      </c>
      <c r="MD62" s="104">
        <f t="shared" si="33"/>
        <v>45902</v>
      </c>
      <c r="MF62" s="177" t="s">
        <v>383</v>
      </c>
    </row>
    <row r="63" spans="1:344" ht="15.75" customHeight="1">
      <c r="A63" s="84">
        <v>30</v>
      </c>
      <c r="B63" s="33" t="s">
        <v>92</v>
      </c>
      <c r="C63" s="91" t="s">
        <v>158</v>
      </c>
      <c r="D63" s="205">
        <f>IF(J63&lt;&gt;"",IFERROR(VLOOKUP(C63,'TIỀN MẶT'!$C$5:$J$67,7,FALSE),""),"")</f>
        <v>45903</v>
      </c>
      <c r="E63" s="234" t="str">
        <f>IF(J63&lt;&gt;"",IF(VLOOKUP(C63,'TIỀN MẶT'!$C$5:$J$67,8,FALSE)=0,"",VLOOKUP(C63,'TIỀN MẶT'!$C$5:$J$67,8,FALSE)),"")</f>
        <v>NOP TM NGAY 02.9.2025</v>
      </c>
      <c r="F63" s="100"/>
      <c r="G63" s="71">
        <v>1121</v>
      </c>
      <c r="H63" s="177" t="s">
        <v>367</v>
      </c>
      <c r="I63" s="61"/>
      <c r="J63" s="63">
        <f>IFERROR(IF(VLOOKUP(C63,'TIỀN MẶT'!$C$5:$H$67,3,FALSE)&amp;""="","",VLOOKUP(C63,'TIỀN MẶT'!$C$5:$H$67,3,FALSE)),"")</f>
        <v>9253000</v>
      </c>
      <c r="K63" s="60" t="str">
        <f t="shared" si="1"/>
        <v>Tiền doanh thu ngày 02/09/2025 chi nhánh TRÀ VINH</v>
      </c>
      <c r="L63" s="92" t="str">
        <f>VLOOKUP(C63,BE!$C$5:$I$67,2,0)</f>
        <v/>
      </c>
      <c r="M63" s="87"/>
      <c r="N63" s="88"/>
      <c r="O63" s="89"/>
      <c r="P63" s="89"/>
      <c r="Q63" s="90"/>
      <c r="R63" s="93"/>
      <c r="S63" s="180" t="str">
        <f t="shared" si="2"/>
        <v>Sacombank Duong Thi Nhung stk: 0777691044</v>
      </c>
      <c r="T63" s="79"/>
      <c r="U63" s="78"/>
      <c r="V63" s="78"/>
      <c r="W63" s="78"/>
      <c r="X63" s="353"/>
      <c r="Y63" s="2"/>
      <c r="Z63" s="2"/>
      <c r="AA63" s="32"/>
      <c r="AB63" s="97"/>
      <c r="AC63" s="97"/>
      <c r="AD63" s="97"/>
      <c r="AE63" s="97"/>
      <c r="AF63" s="96">
        <f t="shared" si="3"/>
        <v>45902</v>
      </c>
      <c r="AG63" s="71"/>
      <c r="AH63" s="177" t="s">
        <v>372</v>
      </c>
      <c r="AI63" s="59"/>
      <c r="AJ63" s="71"/>
      <c r="AK63" s="71"/>
      <c r="AL63" s="71">
        <v>1121</v>
      </c>
      <c r="AM63" s="177">
        <v>113102</v>
      </c>
      <c r="AN63" s="71"/>
      <c r="AO63" s="71"/>
      <c r="AP63" s="98" t="str">
        <f t="shared" si="4"/>
        <v/>
      </c>
      <c r="AQ63" s="31"/>
      <c r="AR63" s="31"/>
      <c r="AS63" s="31"/>
      <c r="AT63" s="31"/>
      <c r="AU63" s="31"/>
      <c r="AV63" s="31"/>
      <c r="AW63" s="31"/>
      <c r="AX63" s="71" t="str">
        <f t="shared" si="5"/>
        <v/>
      </c>
      <c r="AY63" s="7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96" t="str">
        <f t="shared" si="6"/>
        <v/>
      </c>
      <c r="BL63" s="31"/>
      <c r="BM63" s="177" t="s">
        <v>376</v>
      </c>
      <c r="BN63" s="194">
        <f>IF(BT63&lt;&gt;"",IFERROR(VLOOKUP(C63,MOMO!$C$5:$J$67,8,FALSE),""),"")</f>
        <v>45903</v>
      </c>
      <c r="BO63" s="157" t="str">
        <f>IF(BT63&lt;&gt;"",IFERROR(VLOOKUP(C63,MOMO!$C$5:$J$67,7,FALSE),""),"")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3">
        <v>1121</v>
      </c>
      <c r="BR63" s="103" t="s">
        <v>201</v>
      </c>
      <c r="BT63" s="135">
        <f>IFERROR(VLOOKUP(C63,MOMO!$C$5:$G$673,4,FALSE),"")</f>
        <v>945000</v>
      </c>
      <c r="BU63" t="str">
        <f t="shared" si="7"/>
        <v>Tiền doanh thu ngày 02/09/2025 chi nhánh TRÀ VINH</v>
      </c>
      <c r="CC63" s="201" t="str">
        <f t="shared" si="8"/>
        <v>sacomabank Công Ty stk: 0961315526</v>
      </c>
      <c r="CP63" s="104">
        <f t="shared" si="9"/>
        <v>45902</v>
      </c>
      <c r="CR63" s="177" t="s">
        <v>232</v>
      </c>
      <c r="CS63" s="242" t="str">
        <f>IF(CY63&lt;&gt;"",IFERROR(VLOOKUP(C63,GRAB!$C$5:$G$67,5,FALSE),""),"")</f>
        <v/>
      </c>
      <c r="CT63" s="157" t="str">
        <f>IFERROR(VLOOKUP(C63,GRAB!$C$5:$E$67,3,FALSE),"")</f>
        <v/>
      </c>
      <c r="CV63" s="182">
        <v>1121</v>
      </c>
      <c r="CW63" s="184" t="s">
        <v>377</v>
      </c>
      <c r="CY63" t="str">
        <f>IFERROR(VLOOKUP(C63,GRAB!$C$5:$E$67,2,FALSE),"")</f>
        <v/>
      </c>
      <c r="CZ63" t="str">
        <f t="shared" si="10"/>
        <v/>
      </c>
      <c r="DH63" s="185" t="str">
        <f t="shared" si="11"/>
        <v/>
      </c>
      <c r="DU63" s="104" t="str">
        <f t="shared" si="12"/>
        <v/>
      </c>
      <c r="DW63" s="177" t="s">
        <v>241</v>
      </c>
      <c r="DX63" s="104" t="str">
        <f>IF(ED63&lt;&gt;"",IFERROR(VLOOKUP(C63,BE!$C$5:$K$67,9,FALSE),""),"")</f>
        <v/>
      </c>
      <c r="DY63" t="str">
        <f>IF(ED63&lt;&gt;"",IFERROR(VLOOKUP(C63,BE!$C$5:$J$67,8,FALSE),""),"")</f>
        <v/>
      </c>
      <c r="EA63">
        <v>1121</v>
      </c>
      <c r="EB63" s="177" t="s">
        <v>202</v>
      </c>
      <c r="ED63" t="str">
        <f>IFERROR(VLOOKUP(C63,BE!C63:I125,4,FALSE),"")</f>
        <v/>
      </c>
      <c r="EE63" s="185" t="str">
        <f t="shared" si="13"/>
        <v/>
      </c>
      <c r="EM63" s="185" t="str">
        <f t="shared" si="14"/>
        <v/>
      </c>
      <c r="EZ63" s="104" t="str">
        <f t="shared" si="15"/>
        <v/>
      </c>
      <c r="FB63" s="177" t="s">
        <v>233</v>
      </c>
      <c r="FC63" s="104" t="str">
        <f>IF(FI63&lt;&gt;"",IFERROR(VLOOKUP(C63,'ZALO-PAY'!$C$5:$G$67,4,FALSE),""),"")</f>
        <v/>
      </c>
      <c r="FD63" s="196" t="str">
        <f>IF(FI63&lt;&gt;"",IFERROR(VLOOKUP(C63,'ZALO-PAY'!$C$5:$G$67,5,FALSE),""),"")</f>
        <v/>
      </c>
      <c r="FF63">
        <v>1121</v>
      </c>
      <c r="FG63" s="177" t="s">
        <v>235</v>
      </c>
      <c r="FI63" t="str">
        <f>IFERROR(VLOOKUP(C63,'ZALO-PAY'!$C$5:$E$67,2,FALSE),"")</f>
        <v/>
      </c>
      <c r="FJ63" s="185" t="str">
        <f t="shared" si="16"/>
        <v/>
      </c>
      <c r="FR63" s="185" t="str">
        <f t="shared" si="17"/>
        <v/>
      </c>
      <c r="GE63" s="104" t="str">
        <f t="shared" si="18"/>
        <v/>
      </c>
      <c r="GG63" s="177" t="s">
        <v>378</v>
      </c>
      <c r="GK63">
        <v>1121</v>
      </c>
      <c r="GL63" s="177" t="s">
        <v>236</v>
      </c>
      <c r="GN63" t="str">
        <f>IFERROR(VLOOKUP(C63,XANHSM!$C$5:$E$67,2,FALSE),"")</f>
        <v/>
      </c>
      <c r="GO63" s="185" t="str">
        <f t="shared" si="19"/>
        <v/>
      </c>
      <c r="GW63" t="str">
        <f t="shared" si="20"/>
        <v/>
      </c>
      <c r="HJ63" s="104" t="str">
        <f t="shared" si="21"/>
        <v/>
      </c>
      <c r="HL63" s="177" t="s">
        <v>379</v>
      </c>
      <c r="HP63">
        <v>1121</v>
      </c>
      <c r="HQ63" s="177" t="s">
        <v>237</v>
      </c>
      <c r="HS63" t="str">
        <f>IFERROR(VLOOKUP(C63,'TIỀN MẶT'!$C$5:$H$67,4,FALSE),"")</f>
        <v/>
      </c>
      <c r="HT63" s="185" t="str">
        <f t="shared" si="22"/>
        <v/>
      </c>
      <c r="IB63" t="str">
        <f t="shared" si="23"/>
        <v/>
      </c>
      <c r="IO63" s="104" t="str">
        <f t="shared" si="24"/>
        <v/>
      </c>
      <c r="IQ63" s="177" t="s">
        <v>380</v>
      </c>
      <c r="IU63">
        <v>1121</v>
      </c>
      <c r="IV63" s="177" t="s">
        <v>238</v>
      </c>
      <c r="IX63" t="str">
        <f>IFERROR(VLOOKUP(C63,'TIỀN MẶT'!$C$5:$H$67,5,FALSE),"")</f>
        <v/>
      </c>
      <c r="IY63" s="185" t="str">
        <f t="shared" si="25"/>
        <v/>
      </c>
      <c r="JG63" t="str">
        <f t="shared" si="26"/>
        <v/>
      </c>
      <c r="JT63" t="str">
        <f t="shared" si="27"/>
        <v/>
      </c>
      <c r="JV63" s="177" t="s">
        <v>381</v>
      </c>
      <c r="JW63" s="244" t="str">
        <f>IF(KC63&lt;&gt;"",IFERROR(VLOOKUP(C63,'VN-PAY'!$C$5:$G$67,4,FALSE),""),"")</f>
        <v/>
      </c>
      <c r="JX63" s="245" t="str">
        <f>IF(KC63&lt;&gt;"",IFERROR(VLOOKUP(C63,'VN-PAY'!$C$5:$G$67,5,FALSE),""),"")</f>
        <v/>
      </c>
      <c r="JZ63">
        <v>1121</v>
      </c>
      <c r="KA63" s="177" t="s">
        <v>239</v>
      </c>
      <c r="KC63" t="str">
        <f>IFERROR(VLOOKUP(C63,'VN-PAY'!$C$5:$E$66,2,FALSE),"")</f>
        <v/>
      </c>
      <c r="KD63" s="185" t="str">
        <f t="shared" si="28"/>
        <v/>
      </c>
      <c r="KL63" s="185" t="str">
        <f t="shared" si="29"/>
        <v/>
      </c>
      <c r="KY63" s="104" t="str">
        <f t="shared" si="30"/>
        <v/>
      </c>
      <c r="LA63" s="177" t="s">
        <v>382</v>
      </c>
      <c r="LB63" s="104">
        <f>IF(LH63&lt;&gt;"",IFERROR(VLOOKUP(C63,SHOPEE!$C$5:$G$67,4,FALSE),""),"")</f>
        <v>45903</v>
      </c>
      <c r="LC63" t="str">
        <f>IF(LH63&lt;&gt;"",IFERROR(VLOOKUP(C63,SHOPEE!$C$5:$G$67,5,FALSE),""),"")</f>
        <v>SHOPEEPAY CHUYEN TIEN 1963016148365582336 ShopeeFood thanh toan tu dong 02 09 2025 10673813 CKN 059725 - MBBANK IBFT - Ngan hang TMCP Quan Doi</v>
      </c>
      <c r="LE63">
        <v>1121</v>
      </c>
      <c r="LF63" s="177" t="s">
        <v>240</v>
      </c>
      <c r="LH63">
        <f>IFERROR(VLOOKUP(C63,SHOPEE!$C$5:$E$67,2,FALSE),"")</f>
        <v>476544</v>
      </c>
      <c r="LI63" s="185" t="str">
        <f t="shared" si="31"/>
        <v>Tiền doanh thu ngày 02/09/2025 chi nhánh TRÀ VINH</v>
      </c>
      <c r="LQ63" s="185" t="str">
        <f t="shared" si="32"/>
        <v>sacomabank Công Ty stk: 0961315526</v>
      </c>
      <c r="MD63" s="104">
        <f t="shared" si="33"/>
        <v>45902</v>
      </c>
      <c r="MF63" s="177" t="s">
        <v>383</v>
      </c>
    </row>
    <row r="64" spans="1:344" ht="15.75" customHeight="1">
      <c r="A64" s="84">
        <f t="shared" si="0"/>
        <v>31</v>
      </c>
      <c r="B64" s="33" t="s">
        <v>94</v>
      </c>
      <c r="C64" s="91" t="s">
        <v>159</v>
      </c>
      <c r="D64" s="205">
        <f>IF(J64&lt;&gt;"",IFERROR(VLOOKUP(C64,'TIỀN MẶT'!$C$5:$J$67,7,FALSE),""),"")</f>
        <v>45903</v>
      </c>
      <c r="E64" s="234" t="str">
        <f>IF(J64&lt;&gt;"",IF(VLOOKUP(C64,'TIỀN MẶT'!$C$5:$J$67,8,FALSE)=0,"",VLOOKUP(C64,'TIỀN MẶT'!$C$5:$J$67,8,FALSE)),"")</f>
        <v>TRUONG TUAN KHANH NOP TM NGAY 02.09.2025</v>
      </c>
      <c r="F64" s="100"/>
      <c r="G64" s="71">
        <v>1121</v>
      </c>
      <c r="H64" s="177" t="s">
        <v>367</v>
      </c>
      <c r="I64" s="61"/>
      <c r="J64" s="63">
        <f>IFERROR(IF(VLOOKUP(C64,'TIỀN MẶT'!$C$5:$H$67,3,FALSE)&amp;""="","",VLOOKUP(C64,'TIỀN MẶT'!$C$5:$H$67,3,FALSE)),"")</f>
        <v>5288000</v>
      </c>
      <c r="K64" s="60" t="str">
        <f t="shared" si="1"/>
        <v>Tiền doanh thu ngày 02/09/2025 chi nhánh KIÊN GIANG</v>
      </c>
      <c r="L64" s="92" t="str">
        <f>VLOOKUP(C64,BE!$C$5:$I$67,2,0)</f>
        <v/>
      </c>
      <c r="M64" s="87"/>
      <c r="N64" s="88"/>
      <c r="O64" s="89"/>
      <c r="P64" s="89"/>
      <c r="Q64" s="90"/>
      <c r="R64" s="93"/>
      <c r="S64" s="180" t="str">
        <f t="shared" si="2"/>
        <v>Sacombank Duong Thi Nhung stk: 0777691044</v>
      </c>
      <c r="T64" s="79"/>
      <c r="U64" s="78"/>
      <c r="V64" s="78"/>
      <c r="W64" s="78"/>
      <c r="X64" s="353"/>
      <c r="Y64" s="2"/>
      <c r="Z64" s="2"/>
      <c r="AA64" s="32"/>
      <c r="AB64" s="97"/>
      <c r="AC64" s="97"/>
      <c r="AD64" s="97"/>
      <c r="AE64" s="97"/>
      <c r="AF64" s="96">
        <f t="shared" si="3"/>
        <v>45902</v>
      </c>
      <c r="AG64" s="71"/>
      <c r="AH64" s="177" t="s">
        <v>372</v>
      </c>
      <c r="AI64" s="59"/>
      <c r="AJ64" s="71"/>
      <c r="AK64" s="71"/>
      <c r="AL64" s="71">
        <v>1121</v>
      </c>
      <c r="AM64" s="177">
        <v>113102</v>
      </c>
      <c r="AN64" s="71"/>
      <c r="AO64" s="71"/>
      <c r="AP64" s="98" t="str">
        <f t="shared" si="4"/>
        <v/>
      </c>
      <c r="AQ64" s="31"/>
      <c r="AR64" s="31"/>
      <c r="AS64" s="31"/>
      <c r="AT64" s="31"/>
      <c r="AU64" s="31"/>
      <c r="AV64" s="31"/>
      <c r="AW64" s="31"/>
      <c r="AX64" s="71" t="str">
        <f t="shared" si="5"/>
        <v/>
      </c>
      <c r="AY64" s="7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96" t="str">
        <f t="shared" si="6"/>
        <v/>
      </c>
      <c r="BL64" s="31"/>
      <c r="BM64" s="177" t="s">
        <v>376</v>
      </c>
      <c r="BN64" s="194">
        <f>IF(BT64&lt;&gt;"",IFERROR(VLOOKUP(C64,MOMO!$C$5:$J$67,8,FALSE),""),"")</f>
        <v>45903</v>
      </c>
      <c r="BO64" s="157" t="str">
        <f>IF(BT64&lt;&gt;"",IFERROR(VLOOKUP(C64,MOMO!$C$5:$J$67,7,FALSE),""),"")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4">
        <v>1121</v>
      </c>
      <c r="BR64" s="103" t="s">
        <v>201</v>
      </c>
      <c r="BT64" s="135">
        <f>IFERROR(VLOOKUP(C64,MOMO!$C$5:$G$673,4,FALSE),"")</f>
        <v>589000</v>
      </c>
      <c r="BU64" t="str">
        <f t="shared" si="7"/>
        <v>Tiền doanh thu ngày 02/09/2025 chi nhánh KIÊN GIANG</v>
      </c>
      <c r="CC64" s="201" t="str">
        <f t="shared" si="8"/>
        <v>sacomabank Công Ty stk: 0961315526</v>
      </c>
      <c r="CP64" s="104">
        <f t="shared" si="9"/>
        <v>45902</v>
      </c>
      <c r="CR64" s="177" t="s">
        <v>232</v>
      </c>
      <c r="CS64" s="242">
        <f>IF(CY64&lt;&gt;"",IFERROR(VLOOKUP(C64,GRAB!$C$5:$G$67,5,FALSE),""),"")</f>
        <v>45903</v>
      </c>
      <c r="CT64" s="157" t="str">
        <f>IFERROR(VLOOKUP(C64,GRAB!$C$5:$E$67,3,FALSE),"")</f>
        <v>Grab TT 71398405 2184010097283073 Ca Phe Muoi Chu Long Kien Giang CKN 801188 - CONG TY TNHH GRAB - Ngan hang TMCP Cong Thuong Viet Nam</v>
      </c>
      <c r="CV64" s="182">
        <v>1121</v>
      </c>
      <c r="CW64" s="184" t="s">
        <v>377</v>
      </c>
      <c r="CY64">
        <f>IFERROR(VLOOKUP(C64,GRAB!$C$5:$E$67,2,FALSE),"")</f>
        <v>395507</v>
      </c>
      <c r="CZ64" t="str">
        <f t="shared" si="10"/>
        <v>Tiền doanh thu ngày 02/09/2025 chi nhánh KIÊN GIANG</v>
      </c>
      <c r="DH64" s="185" t="str">
        <f t="shared" si="11"/>
        <v>sacomabank Công Ty stk: 0961315526</v>
      </c>
      <c r="DU64" s="104">
        <f t="shared" si="12"/>
        <v>45902</v>
      </c>
      <c r="DW64" s="177" t="s">
        <v>241</v>
      </c>
      <c r="DX64" s="104" t="str">
        <f>IF(ED64&lt;&gt;"",IFERROR(VLOOKUP(C64,BE!$C$5:$K$67,9,FALSE),""),"")</f>
        <v/>
      </c>
      <c r="DY64" t="str">
        <f>IF(ED64&lt;&gt;"",IFERROR(VLOOKUP(C64,BE!$C$5:$J$67,8,FALSE),""),"")</f>
        <v/>
      </c>
      <c r="EA64">
        <v>1121</v>
      </c>
      <c r="EB64" s="177" t="s">
        <v>202</v>
      </c>
      <c r="ED64" t="str">
        <f>IFERROR(VLOOKUP(C64,BE!C64:I126,4,FALSE),"")</f>
        <v/>
      </c>
      <c r="EE64" s="185" t="str">
        <f t="shared" si="13"/>
        <v/>
      </c>
      <c r="EM64" s="185" t="str">
        <f t="shared" si="14"/>
        <v/>
      </c>
      <c r="EZ64" s="104" t="str">
        <f t="shared" si="15"/>
        <v/>
      </c>
      <c r="FB64" s="177" t="s">
        <v>233</v>
      </c>
      <c r="FC64" s="104" t="str">
        <f>IF(FI64&lt;&gt;"",IFERROR(VLOOKUP(C64,'ZALO-PAY'!$C$5:$G$67,4,FALSE),""),"")</f>
        <v/>
      </c>
      <c r="FD64" s="196" t="str">
        <f>IF(FI64&lt;&gt;"",IFERROR(VLOOKUP(C64,'ZALO-PAY'!$C$5:$G$67,5,FALSE),""),"")</f>
        <v/>
      </c>
      <c r="FF64">
        <v>1121</v>
      </c>
      <c r="FG64" s="177" t="s">
        <v>235</v>
      </c>
      <c r="FI64" t="str">
        <f>IFERROR(VLOOKUP(C64,'ZALO-PAY'!$C$5:$E$67,2,FALSE),"")</f>
        <v/>
      </c>
      <c r="FJ64" s="185" t="str">
        <f t="shared" si="16"/>
        <v/>
      </c>
      <c r="FR64" s="185" t="str">
        <f t="shared" si="17"/>
        <v/>
      </c>
      <c r="GE64" s="104" t="str">
        <f t="shared" si="18"/>
        <v/>
      </c>
      <c r="GG64" s="177" t="s">
        <v>378</v>
      </c>
      <c r="GK64">
        <v>1121</v>
      </c>
      <c r="GL64" s="177" t="s">
        <v>236</v>
      </c>
      <c r="GN64" t="str">
        <f>IFERROR(VLOOKUP(C64,XANHSM!$C$5:$E$67,2,FALSE),"")</f>
        <v/>
      </c>
      <c r="GO64" s="185" t="str">
        <f t="shared" si="19"/>
        <v/>
      </c>
      <c r="GW64" t="str">
        <f t="shared" si="20"/>
        <v/>
      </c>
      <c r="HJ64" s="104" t="str">
        <f t="shared" si="21"/>
        <v/>
      </c>
      <c r="HL64" s="177" t="s">
        <v>379</v>
      </c>
      <c r="HP64">
        <v>1121</v>
      </c>
      <c r="HQ64" s="177" t="s">
        <v>237</v>
      </c>
      <c r="HS64" t="str">
        <f>IFERROR(VLOOKUP(C64,'TIỀN MẶT'!$C$5:$H$67,4,FALSE),"")</f>
        <v/>
      </c>
      <c r="HT64" s="185" t="str">
        <f t="shared" si="22"/>
        <v/>
      </c>
      <c r="IB64" t="str">
        <f t="shared" si="23"/>
        <v/>
      </c>
      <c r="IO64" s="104" t="str">
        <f t="shared" si="24"/>
        <v/>
      </c>
      <c r="IQ64" s="177" t="s">
        <v>380</v>
      </c>
      <c r="IU64">
        <v>1121</v>
      </c>
      <c r="IV64" s="177" t="s">
        <v>238</v>
      </c>
      <c r="IX64" t="str">
        <f>IFERROR(VLOOKUP(C64,'TIỀN MẶT'!$C$5:$H$67,5,FALSE),"")</f>
        <v/>
      </c>
      <c r="IY64" s="185" t="str">
        <f t="shared" si="25"/>
        <v/>
      </c>
      <c r="JG64" t="str">
        <f t="shared" si="26"/>
        <v/>
      </c>
      <c r="JT64" t="str">
        <f t="shared" si="27"/>
        <v/>
      </c>
      <c r="JV64" s="177" t="s">
        <v>381</v>
      </c>
      <c r="JW64" s="244" t="str">
        <f>IF(KC64&lt;&gt;"",IFERROR(VLOOKUP(C64,'VN-PAY'!$C$5:$G$67,4,FALSE),""),"")</f>
        <v/>
      </c>
      <c r="JX64" s="245" t="str">
        <f>IF(KC64&lt;&gt;"",IFERROR(VLOOKUP(C64,'VN-PAY'!$C$5:$G$67,5,FALSE),""),"")</f>
        <v/>
      </c>
      <c r="JZ64">
        <v>1121</v>
      </c>
      <c r="KA64" s="177" t="s">
        <v>239</v>
      </c>
      <c r="KC64" t="str">
        <f>IFERROR(VLOOKUP(C64,'VN-PAY'!$C$5:$E$66,2,FALSE),"")</f>
        <v/>
      </c>
      <c r="KD64" s="185" t="str">
        <f t="shared" si="28"/>
        <v/>
      </c>
      <c r="KL64" s="185" t="str">
        <f t="shared" si="29"/>
        <v/>
      </c>
      <c r="KY64" s="104" t="str">
        <f t="shared" si="30"/>
        <v/>
      </c>
      <c r="LA64" s="177" t="s">
        <v>382</v>
      </c>
      <c r="LB64" s="104">
        <f>IF(LH64&lt;&gt;"",IFERROR(VLOOKUP(C64,SHOPEE!$C$5:$G$67,4,FALSE),""),"")</f>
        <v>45903</v>
      </c>
      <c r="LC64" t="str">
        <f>IF(LH64&lt;&gt;"",IFERROR(VLOOKUP(C64,SHOPEE!$C$5:$G$67,5,FALSE),""),"")</f>
        <v>SHOPEEPAY CHUYEN TIEN 1963016148365582336 ShopeeFood thanh toan tu dong 02 09 2025 10673813 CKN 059725 - MBBANK IBFT - Ngan hang TMCP Quan Doi</v>
      </c>
      <c r="LE64">
        <v>1121</v>
      </c>
      <c r="LF64" s="177" t="s">
        <v>240</v>
      </c>
      <c r="LH64">
        <f>IFERROR(VLOOKUP(C64,SHOPEE!$C$5:$E$67,2,FALSE),"")</f>
        <v>358621</v>
      </c>
      <c r="LI64" s="185" t="str">
        <f t="shared" si="31"/>
        <v>Tiền doanh thu ngày 02/09/2025 chi nhánh KIÊN GIANG</v>
      </c>
      <c r="LQ64" s="185" t="str">
        <f t="shared" si="32"/>
        <v>sacomabank Công Ty stk: 0961315526</v>
      </c>
      <c r="MD64" s="104">
        <f t="shared" si="33"/>
        <v>45902</v>
      </c>
      <c r="MF64" s="177" t="s">
        <v>383</v>
      </c>
    </row>
    <row r="65" spans="1:344" ht="15.75" customHeight="1">
      <c r="A65" s="84">
        <v>31</v>
      </c>
      <c r="B65" s="33" t="s">
        <v>537</v>
      </c>
      <c r="C65" s="91" t="s">
        <v>160</v>
      </c>
      <c r="D65" s="205">
        <f>IF(J65&lt;&gt;"",IFERROR(VLOOKUP(C65,'TIỀN MẶT'!$C$5:$J$67,7,FALSE),""),"")</f>
        <v>45903</v>
      </c>
      <c r="E65" s="234" t="str">
        <f>IF(J65&lt;&gt;"",IF(VLOOKUP(C65,'TIỀN MẶT'!$C$5:$J$67,8,FALSE)=0,"",VLOOKUP(C65,'TIỀN MẶT'!$C$5:$J$67,8,FALSE)),"")</f>
        <v>PHAM TRUNG HAU PHAM TRUNG HAU.089201017803.NOP TM 2/9/2025.8158523 ,8158523.NT.TK.NGOAIACB.11904345, DUONG THI NHUNG, 0777691041, SG Thuong Tin CN Sai Gon, TP Ho Chi Minh.</v>
      </c>
      <c r="F65" s="100"/>
      <c r="G65" s="71">
        <v>1121</v>
      </c>
      <c r="H65" s="177" t="s">
        <v>367</v>
      </c>
      <c r="I65" s="61"/>
      <c r="J65" s="63">
        <f>IFERROR(IF(VLOOKUP(C65,'TIỀN MẶT'!$C$5:$H$67,3,FALSE)&amp;""="","",VLOOKUP(C65,'TIỀN MẶT'!$C$5:$H$67,3,FALSE)),"")</f>
        <v>3990000</v>
      </c>
      <c r="K65" s="60" t="str">
        <f t="shared" si="1"/>
        <v>Tiền doanh thu ngày 02/09/2025 chi nhánh NGUYỄN VĂN CỪ. PHÚ QUỐC</v>
      </c>
      <c r="L65" s="92" t="str">
        <f>VLOOKUP(C65,BE!$C$5:$I$67,2,0)</f>
        <v/>
      </c>
      <c r="M65" s="87"/>
      <c r="N65" s="88"/>
      <c r="O65" s="89"/>
      <c r="P65" s="89"/>
      <c r="Q65" s="90"/>
      <c r="R65" s="93"/>
      <c r="S65" s="180" t="str">
        <f t="shared" si="2"/>
        <v>Sacombank Duong Thi Nhung stk: 0777691044</v>
      </c>
      <c r="T65" s="80"/>
      <c r="U65" s="78"/>
      <c r="V65" s="78"/>
      <c r="W65" s="78"/>
      <c r="X65" s="353"/>
      <c r="Y65" s="2"/>
      <c r="Z65" s="2"/>
      <c r="AA65" s="32"/>
      <c r="AB65" s="97"/>
      <c r="AC65" s="97"/>
      <c r="AD65" s="97"/>
      <c r="AE65" s="97"/>
      <c r="AF65" s="96">
        <f t="shared" si="3"/>
        <v>45902</v>
      </c>
      <c r="AG65" s="71"/>
      <c r="AH65" s="177" t="s">
        <v>372</v>
      </c>
      <c r="AI65" s="59"/>
      <c r="AJ65" s="71"/>
      <c r="AK65" s="71"/>
      <c r="AL65" s="71">
        <v>1121</v>
      </c>
      <c r="AM65" s="177">
        <v>113102</v>
      </c>
      <c r="AN65" s="71"/>
      <c r="AO65" s="71"/>
      <c r="AP65" s="98" t="str">
        <f t="shared" si="4"/>
        <v/>
      </c>
      <c r="AQ65" s="31"/>
      <c r="AR65" s="31"/>
      <c r="AS65" s="31"/>
      <c r="AT65" s="31"/>
      <c r="AU65" s="31"/>
      <c r="AV65" s="31"/>
      <c r="AW65" s="31"/>
      <c r="AX65" s="71" t="str">
        <f t="shared" si="5"/>
        <v/>
      </c>
      <c r="AY65" s="7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96" t="str">
        <f t="shared" si="6"/>
        <v/>
      </c>
      <c r="BL65" s="31"/>
      <c r="BM65" s="177" t="s">
        <v>376</v>
      </c>
      <c r="BN65" s="194">
        <f>IF(BT65&lt;&gt;"",IFERROR(VLOOKUP(C65,MOMO!$C$5:$J$67,8,FALSE),""),"")</f>
        <v>45903</v>
      </c>
      <c r="BO65" s="157" t="str">
        <f>IF(BT65&lt;&gt;"",IFERROR(VLOOKUP(C65,MOMO!$C$5:$J$67,7,FALSE),""),"")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5">
        <v>1121</v>
      </c>
      <c r="BR65" s="103" t="s">
        <v>201</v>
      </c>
      <c r="BT65" s="135">
        <f>IFERROR(VLOOKUP(C65,MOMO!$C$5:$G$673,4,FALSE),"")</f>
        <v>984000</v>
      </c>
      <c r="BU65" t="str">
        <f t="shared" si="7"/>
        <v>Tiền doanh thu ngày 02/09/2025 chi nhánh NGUYỄN VĂN CỪ. PHÚ QUỐC</v>
      </c>
      <c r="CC65" s="201" t="str">
        <f t="shared" si="8"/>
        <v>sacomabank Công Ty stk: 0961315526</v>
      </c>
      <c r="CP65" s="104">
        <f t="shared" si="9"/>
        <v>45902</v>
      </c>
      <c r="CR65" s="177" t="s">
        <v>232</v>
      </c>
      <c r="CS65" s="242">
        <f>IF(CY65&lt;&gt;"",IFERROR(VLOOKUP(C65,GRAB!$C$5:$G$67,5,FALSE),""),"")</f>
        <v>45903</v>
      </c>
      <c r="CT65" s="157" t="str">
        <f>IFERROR(VLOOKUP(C65,GRAB!$C$5:$E$67,3,FALSE),"")</f>
        <v>Grab TT 71401730 2218832668186625 Ca Phe Muoi Chu Long Nguyen Van Cu Phu Quoc CKN 803746 - CONG TY TNHH GRAB - Ngan hang TMCP Cong Thuong Viet Nam</v>
      </c>
      <c r="CV65" s="182">
        <v>1121</v>
      </c>
      <c r="CW65" s="184" t="s">
        <v>377</v>
      </c>
      <c r="CY65">
        <f>IFERROR(VLOOKUP(C65,GRAB!$C$5:$E$67,2,FALSE),"")</f>
        <v>45753</v>
      </c>
      <c r="CZ65" t="str">
        <f t="shared" si="10"/>
        <v>Tiền doanh thu ngày 02/09/2025 chi nhánh NGUYỄN VĂN CỪ. PHÚ QUỐC</v>
      </c>
      <c r="DH65" s="185" t="str">
        <f t="shared" si="11"/>
        <v>sacomabank Công Ty stk: 0961315526</v>
      </c>
      <c r="DU65" s="104">
        <f t="shared" si="12"/>
        <v>45902</v>
      </c>
      <c r="DW65" s="177" t="s">
        <v>241</v>
      </c>
      <c r="DX65" s="104" t="str">
        <f>IF(ED65&lt;&gt;"",IFERROR(VLOOKUP(C65,BE!$C$5:$K$67,9,FALSE),""),"")</f>
        <v/>
      </c>
      <c r="DY65" t="str">
        <f>IF(ED65&lt;&gt;"",IFERROR(VLOOKUP(C65,BE!$C$5:$J$67,8,FALSE),""),"")</f>
        <v/>
      </c>
      <c r="EA65">
        <v>1121</v>
      </c>
      <c r="EB65" s="177" t="s">
        <v>202</v>
      </c>
      <c r="ED65" t="str">
        <f>IFERROR(VLOOKUP(C65,BE!C65:I127,4,FALSE),"")</f>
        <v/>
      </c>
      <c r="EE65" s="185" t="str">
        <f t="shared" si="13"/>
        <v/>
      </c>
      <c r="EM65" s="185" t="str">
        <f t="shared" si="14"/>
        <v/>
      </c>
      <c r="EZ65" s="104" t="str">
        <f t="shared" si="15"/>
        <v/>
      </c>
      <c r="FB65" s="177" t="s">
        <v>233</v>
      </c>
      <c r="FC65" s="104" t="str">
        <f>IF(FI65&lt;&gt;"",IFERROR(VLOOKUP(C65,'ZALO-PAY'!$C$5:$G$67,4,FALSE),""),"")</f>
        <v/>
      </c>
      <c r="FD65" s="196" t="str">
        <f>IF(FI65&lt;&gt;"",IFERROR(VLOOKUP(C65,'ZALO-PAY'!$C$5:$G$67,5,FALSE),""),"")</f>
        <v/>
      </c>
      <c r="FF65">
        <v>1121</v>
      </c>
      <c r="FG65" s="177" t="s">
        <v>235</v>
      </c>
      <c r="FI65" t="str">
        <f>IFERROR(VLOOKUP(C65,'ZALO-PAY'!$C$5:$E$67,2,FALSE),"")</f>
        <v/>
      </c>
      <c r="FJ65" s="185" t="str">
        <f t="shared" si="16"/>
        <v/>
      </c>
      <c r="FR65" s="185" t="str">
        <f t="shared" si="17"/>
        <v/>
      </c>
      <c r="GE65" s="104" t="str">
        <f t="shared" si="18"/>
        <v/>
      </c>
      <c r="GG65" s="177" t="s">
        <v>378</v>
      </c>
      <c r="GK65">
        <v>1121</v>
      </c>
      <c r="GL65" s="177" t="s">
        <v>236</v>
      </c>
      <c r="GN65" t="str">
        <f>IFERROR(VLOOKUP(C65,XANHSM!$C$5:$E$67,2,FALSE),"")</f>
        <v/>
      </c>
      <c r="GO65" s="185" t="str">
        <f t="shared" si="19"/>
        <v/>
      </c>
      <c r="GW65" t="str">
        <f t="shared" si="20"/>
        <v/>
      </c>
      <c r="HJ65" s="104" t="str">
        <f t="shared" si="21"/>
        <v/>
      </c>
      <c r="HL65" s="177" t="s">
        <v>379</v>
      </c>
      <c r="HP65">
        <v>1121</v>
      </c>
      <c r="HQ65" s="177" t="s">
        <v>237</v>
      </c>
      <c r="HS65" t="str">
        <f>IFERROR(VLOOKUP(C65,'TIỀN MẶT'!$C$5:$H$67,4,FALSE),"")</f>
        <v/>
      </c>
      <c r="HT65" s="185" t="str">
        <f t="shared" si="22"/>
        <v/>
      </c>
      <c r="IB65" t="str">
        <f t="shared" si="23"/>
        <v/>
      </c>
      <c r="IO65" s="104" t="str">
        <f t="shared" si="24"/>
        <v/>
      </c>
      <c r="IQ65" s="177" t="s">
        <v>380</v>
      </c>
      <c r="IU65">
        <v>1121</v>
      </c>
      <c r="IV65" s="177" t="s">
        <v>238</v>
      </c>
      <c r="IX65" t="str">
        <f>IFERROR(VLOOKUP(C65,'TIỀN MẶT'!$C$5:$H$67,5,FALSE),"")</f>
        <v/>
      </c>
      <c r="IY65" s="185" t="str">
        <f t="shared" si="25"/>
        <v/>
      </c>
      <c r="JG65" t="str">
        <f t="shared" si="26"/>
        <v/>
      </c>
      <c r="JT65" t="str">
        <f t="shared" si="27"/>
        <v/>
      </c>
      <c r="JV65" s="177" t="s">
        <v>381</v>
      </c>
      <c r="JW65" s="244" t="str">
        <f>IF(KC65&lt;&gt;"",IFERROR(VLOOKUP(C65,'VN-PAY'!$C$5:$G$67,4,FALSE),""),"")</f>
        <v/>
      </c>
      <c r="JX65" s="245" t="str">
        <f>IF(KC65&lt;&gt;"",IFERROR(VLOOKUP(C65,'VN-PAY'!$C$5:$G$67,5,FALSE),""),"")</f>
        <v/>
      </c>
      <c r="JZ65">
        <v>1121</v>
      </c>
      <c r="KA65" s="177" t="s">
        <v>239</v>
      </c>
      <c r="KC65" t="str">
        <f>IFERROR(VLOOKUP(C65,'VN-PAY'!$C$5:$E$66,2,FALSE),"")</f>
        <v/>
      </c>
      <c r="KD65" s="185" t="str">
        <f t="shared" si="28"/>
        <v/>
      </c>
      <c r="KL65" s="185" t="str">
        <f t="shared" si="29"/>
        <v/>
      </c>
      <c r="KY65" s="104" t="str">
        <f t="shared" si="30"/>
        <v/>
      </c>
      <c r="LA65" s="177" t="s">
        <v>382</v>
      </c>
      <c r="LB65" s="104" t="str">
        <f>IF(LH65&lt;&gt;"",IFERROR(VLOOKUP(C65,SHOPEE!$C$5:$G$67,4,FALSE),""),"")</f>
        <v/>
      </c>
      <c r="LC65" t="str">
        <f>IF(LH65&lt;&gt;"",IFERROR(VLOOKUP(C65,SHOPEE!$C$5:$G$67,5,FALSE),""),"")</f>
        <v/>
      </c>
      <c r="LE65">
        <v>1121</v>
      </c>
      <c r="LF65" s="177" t="s">
        <v>240</v>
      </c>
      <c r="LH65" t="str">
        <f>IFERROR(VLOOKUP(C65,SHOPEE!$C$5:$E$67,2,FALSE),"")</f>
        <v/>
      </c>
      <c r="LI65" s="185" t="str">
        <f t="shared" si="31"/>
        <v>Tiền doanh thu ngày  chi nhánh NGUYỄN VĂN CỪ. PHÚ QUỐC</v>
      </c>
      <c r="LQ65" s="185" t="str">
        <f t="shared" si="32"/>
        <v/>
      </c>
      <c r="MD65" s="104" t="str">
        <f t="shared" si="33"/>
        <v/>
      </c>
      <c r="MF65" s="177" t="s">
        <v>383</v>
      </c>
    </row>
    <row r="66" spans="1:344" ht="15.75" customHeight="1">
      <c r="A66" s="84">
        <f t="shared" si="0"/>
        <v>32</v>
      </c>
      <c r="B66" s="33" t="s">
        <v>538</v>
      </c>
      <c r="C66" s="91" t="s">
        <v>161</v>
      </c>
      <c r="D66" s="205">
        <f>IF(J66&lt;&gt;"",IFERROR(VLOOKUP(C66,'TIỀN MẶT'!$C$5:$J$67,7,FALSE),""),"")</f>
        <v>45903</v>
      </c>
      <c r="E66" s="234" t="str">
        <f>IF(J66&lt;&gt;"",IF(VLOOKUP(C66,'TIỀN MẶT'!$C$5:$J$67,8,FALSE)=0,"",VLOOKUP(C66,'TIỀN MẶT'!$C$5:$J$67,8,FALSE)),"")</f>
        <v>NOP TM NGAY 02.09 CKN 020647 - ANH - Ngan hang TMCP Cong Thuong Viet Nam</v>
      </c>
      <c r="F66" s="100"/>
      <c r="G66" s="71">
        <v>1121</v>
      </c>
      <c r="H66" s="177" t="s">
        <v>367</v>
      </c>
      <c r="I66" s="61"/>
      <c r="J66" s="63">
        <f>IFERROR(IF(VLOOKUP(C66,'TIỀN MẶT'!$C$5:$H$67,3,FALSE)&amp;""="","",VLOOKUP(C66,'TIỀN MẶT'!$C$5:$H$67,3,FALSE)),"")</f>
        <v>6045000</v>
      </c>
      <c r="K66" s="60" t="str">
        <f t="shared" si="1"/>
        <v>Tiền doanh thu ngày 02/09/2025 chi nhánh NGUYỄN TRUNG TRỰC.PHÚ QUỐC</v>
      </c>
      <c r="L66" s="92" t="str">
        <f>VLOOKUP(C66,BE!$C$5:$I$67,2,0)</f>
        <v/>
      </c>
      <c r="M66" s="87"/>
      <c r="N66" s="88"/>
      <c r="O66" s="89"/>
      <c r="P66" s="89"/>
      <c r="Q66" s="90"/>
      <c r="R66" s="93"/>
      <c r="S66" s="180" t="str">
        <f t="shared" si="2"/>
        <v>Sacombank Duong Thi Nhung stk: 0777691044</v>
      </c>
      <c r="T66" s="79"/>
      <c r="U66" s="78"/>
      <c r="V66" s="78"/>
      <c r="W66" s="78"/>
      <c r="X66" s="353"/>
      <c r="Y66" s="2"/>
      <c r="Z66" s="2"/>
      <c r="AA66" s="32"/>
      <c r="AB66" s="97"/>
      <c r="AC66" s="97"/>
      <c r="AD66" s="97"/>
      <c r="AE66" s="97"/>
      <c r="AF66" s="96">
        <f t="shared" si="3"/>
        <v>45902</v>
      </c>
      <c r="AG66" s="71"/>
      <c r="AH66" s="177" t="s">
        <v>372</v>
      </c>
      <c r="AI66" s="59"/>
      <c r="AJ66" s="71"/>
      <c r="AK66" s="71"/>
      <c r="AL66" s="71">
        <v>1121</v>
      </c>
      <c r="AM66" s="177">
        <v>113102</v>
      </c>
      <c r="AN66" s="71"/>
      <c r="AO66" s="71"/>
      <c r="AP66" s="98" t="str">
        <f t="shared" si="4"/>
        <v/>
      </c>
      <c r="AQ66" s="31"/>
      <c r="AR66" s="31"/>
      <c r="AS66" s="31"/>
      <c r="AT66" s="31"/>
      <c r="AU66" s="31"/>
      <c r="AV66" s="31"/>
      <c r="AW66" s="31"/>
      <c r="AX66" s="71" t="str">
        <f t="shared" si="5"/>
        <v/>
      </c>
      <c r="AY66" s="7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96" t="str">
        <f t="shared" si="6"/>
        <v/>
      </c>
      <c r="BL66" s="31"/>
      <c r="BM66" s="177" t="s">
        <v>376</v>
      </c>
      <c r="BN66" s="194">
        <f>IF(BT66&lt;&gt;"",IFERROR(VLOOKUP(C66,MOMO!$C$5:$J$67,8,FALSE),""),"")</f>
        <v>45903</v>
      </c>
      <c r="BO66" s="157" t="str">
        <f>IF(BT66&lt;&gt;"",IFERROR(VLOOKUP(C66,MOMO!$C$5:$J$67,7,FALSE),""),"")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6">
        <v>1121</v>
      </c>
      <c r="BR66" s="103" t="s">
        <v>201</v>
      </c>
      <c r="BT66" s="135">
        <f>IFERROR(VLOOKUP(C66,MOMO!$C$5:$G$673,4,FALSE),"")</f>
        <v>905000</v>
      </c>
      <c r="BU66" t="str">
        <f t="shared" si="7"/>
        <v>Tiền doanh thu ngày 02/09/2025 chi nhánh NGUYỄN TRUNG TRỰC.PHÚ QUỐC</v>
      </c>
      <c r="CC66" s="201" t="str">
        <f t="shared" si="8"/>
        <v>sacomabank Công Ty stk: 0961315526</v>
      </c>
      <c r="CP66" s="104">
        <f t="shared" si="9"/>
        <v>45902</v>
      </c>
      <c r="CR66" s="177" t="s">
        <v>232</v>
      </c>
      <c r="CS66" s="242">
        <f>IF(CY66&lt;&gt;"",IFERROR(VLOOKUP(C66,GRAB!$C$5:$G$67,5,FALSE),""),"")</f>
        <v>45903</v>
      </c>
      <c r="CT66" s="157" t="str">
        <f>IFERROR(VLOOKUP(C66,GRAB!$C$5:$E$67,3,FALSE),"")</f>
        <v>Grab TT 71402338 2218832668170241 Ca Phe Muoi Chu Long Nguyen Trung Truc Phu Quoc CKN 805013 - CONG TY TNHH GRAB - Ngan hang TMCP Cong Thuong Viet Nam</v>
      </c>
      <c r="CV66" s="182">
        <v>1121</v>
      </c>
      <c r="CW66" s="184" t="s">
        <v>377</v>
      </c>
      <c r="CY66">
        <f>IFERROR(VLOOKUP(C66,GRAB!$C$5:$E$67,2,FALSE),"")</f>
        <v>430657</v>
      </c>
      <c r="CZ66" t="str">
        <f t="shared" si="10"/>
        <v>Tiền doanh thu ngày 02/09/2025 chi nhánh NGUYỄN TRUNG TRỰC.PHÚ QUỐC</v>
      </c>
      <c r="DH66" s="185" t="str">
        <f t="shared" si="11"/>
        <v>sacomabank Công Ty stk: 0961315526</v>
      </c>
      <c r="DU66" s="104">
        <f t="shared" si="12"/>
        <v>45902</v>
      </c>
      <c r="DW66" s="177" t="s">
        <v>241</v>
      </c>
      <c r="DX66" s="104" t="str">
        <f>IF(ED66&lt;&gt;"",IFERROR(VLOOKUP(C66,BE!$C$5:$K$67,9,FALSE),""),"")</f>
        <v/>
      </c>
      <c r="DY66" t="str">
        <f>IF(ED66&lt;&gt;"",IFERROR(VLOOKUP(C66,BE!$C$5:$J$67,8,FALSE),""),"")</f>
        <v/>
      </c>
      <c r="EA66">
        <v>1121</v>
      </c>
      <c r="EB66" s="177" t="s">
        <v>202</v>
      </c>
      <c r="ED66" t="str">
        <f>IFERROR(VLOOKUP(C66,BE!C66:I128,4,FALSE),"")</f>
        <v/>
      </c>
      <c r="EE66" s="185" t="str">
        <f t="shared" si="13"/>
        <v/>
      </c>
      <c r="EM66" s="185" t="str">
        <f t="shared" si="14"/>
        <v/>
      </c>
      <c r="EZ66" s="104" t="str">
        <f t="shared" si="15"/>
        <v/>
      </c>
      <c r="FB66" s="177" t="s">
        <v>233</v>
      </c>
      <c r="FC66" s="104">
        <f>IF(FI66&lt;&gt;"",IFERROR(VLOOKUP(C66,'ZALO-PAY'!$C$5:$G$67,4,FALSE),""),"")</f>
        <v>45903</v>
      </c>
      <c r="FD66" s="196" t="str">
        <f>IF(FI66&lt;&gt;"",IFERROR(VLOOKUP(C66,'ZALO-PAY'!$C$5:$G$67,5,FALSE),""),"")</f>
        <v>CT CP GIAI PHAP THANH TOAN VIET NAM VNPAY TT CA PHE MUOI CHU LONG DV QR Offline ngay 29.08.02.09.25</v>
      </c>
      <c r="FF66">
        <v>1121</v>
      </c>
      <c r="FG66" s="177" t="s">
        <v>235</v>
      </c>
      <c r="FI66">
        <f>IFERROR(VLOOKUP(C66,'ZALO-PAY'!$C$5:$E$67,2,FALSE),"")</f>
        <v>17000</v>
      </c>
      <c r="FJ66" s="185" t="str">
        <f t="shared" si="16"/>
        <v>Tiền doanh thu ngày 02/09/2025 chi nhánh NGUYỄN TRUNG TRỰC.PHÚ QUỐC</v>
      </c>
      <c r="FR66" s="185" t="str">
        <f t="shared" si="17"/>
        <v>sacomabank Công Ty stk: 0961315526</v>
      </c>
      <c r="GE66" s="104">
        <f t="shared" si="18"/>
        <v>45902</v>
      </c>
      <c r="GG66" s="177" t="s">
        <v>378</v>
      </c>
      <c r="GK66">
        <v>1121</v>
      </c>
      <c r="GL66" s="177" t="s">
        <v>236</v>
      </c>
      <c r="GN66" t="str">
        <f>IFERROR(VLOOKUP(C66,XANHSM!$C$5:$E$67,2,FALSE),"")</f>
        <v/>
      </c>
      <c r="GO66" s="185" t="str">
        <f t="shared" si="19"/>
        <v/>
      </c>
      <c r="GW66" t="str">
        <f t="shared" si="20"/>
        <v/>
      </c>
      <c r="HJ66" s="104" t="str">
        <f t="shared" si="21"/>
        <v/>
      </c>
      <c r="HL66" s="177" t="s">
        <v>379</v>
      </c>
      <c r="HP66">
        <v>1121</v>
      </c>
      <c r="HQ66" s="177" t="s">
        <v>237</v>
      </c>
      <c r="HS66" t="str">
        <f>IFERROR(VLOOKUP(C66,'TIỀN MẶT'!$C$5:$H$67,4,FALSE),"")</f>
        <v/>
      </c>
      <c r="HT66" s="185" t="str">
        <f t="shared" si="22"/>
        <v/>
      </c>
      <c r="IB66" t="str">
        <f t="shared" si="23"/>
        <v/>
      </c>
      <c r="IO66" s="104" t="str">
        <f t="shared" si="24"/>
        <v/>
      </c>
      <c r="IQ66" s="177" t="s">
        <v>380</v>
      </c>
      <c r="IU66">
        <v>1121</v>
      </c>
      <c r="IV66" s="177" t="s">
        <v>238</v>
      </c>
      <c r="IX66" t="str">
        <f>IFERROR(VLOOKUP(C66,'TIỀN MẶT'!$C$5:$H$67,5,FALSE),"")</f>
        <v/>
      </c>
      <c r="IY66" s="185" t="str">
        <f t="shared" si="25"/>
        <v/>
      </c>
      <c r="JG66" t="str">
        <f t="shared" si="26"/>
        <v/>
      </c>
      <c r="JT66" t="str">
        <f t="shared" si="27"/>
        <v/>
      </c>
      <c r="JV66" s="177" t="s">
        <v>381</v>
      </c>
      <c r="JW66" s="244" t="str">
        <f>IF(KC66&lt;&gt;"",IFERROR(VLOOKUP(C66,'VN-PAY'!$C$5:$G$67,4,FALSE),""),"")</f>
        <v/>
      </c>
      <c r="JX66" s="245" t="str">
        <f>IF(KC66&lt;&gt;"",IFERROR(VLOOKUP(C66,'VN-PAY'!$C$5:$G$67,5,FALSE),""),"")</f>
        <v/>
      </c>
      <c r="JZ66">
        <v>1121</v>
      </c>
      <c r="KA66" s="177" t="s">
        <v>239</v>
      </c>
      <c r="KC66" t="str">
        <f>IFERROR(VLOOKUP(C66,'VN-PAY'!$C$5:$E$66,2,FALSE),"")</f>
        <v/>
      </c>
      <c r="KD66" s="185" t="str">
        <f t="shared" si="28"/>
        <v/>
      </c>
      <c r="KL66" s="185" t="str">
        <f t="shared" si="29"/>
        <v/>
      </c>
      <c r="KY66" s="104" t="str">
        <f t="shared" si="30"/>
        <v/>
      </c>
      <c r="LA66" s="177" t="s">
        <v>382</v>
      </c>
      <c r="LB66" s="104" t="str">
        <f>IF(LH66&lt;&gt;"",IFERROR(VLOOKUP(C66,SHOPEE!$C$5:$G$67,4,FALSE),""),"")</f>
        <v/>
      </c>
      <c r="LC66" t="str">
        <f>IF(LH66&lt;&gt;"",IFERROR(VLOOKUP(C66,SHOPEE!$C$5:$G$67,5,FALSE),""),"")</f>
        <v/>
      </c>
      <c r="LE66">
        <v>1121</v>
      </c>
      <c r="LF66" s="177" t="s">
        <v>240</v>
      </c>
      <c r="LH66" t="str">
        <f>IFERROR(VLOOKUP(C66,SHOPEE!$C$5:$E$67,2,FALSE),"")</f>
        <v/>
      </c>
      <c r="LI66" s="185" t="str">
        <f t="shared" si="31"/>
        <v>Tiền doanh thu ngày  chi nhánh NGUYỄN TRUNG TRỰC.PHÚ QUỐC</v>
      </c>
      <c r="LQ66" s="185" t="str">
        <f t="shared" si="32"/>
        <v/>
      </c>
      <c r="MD66" s="104" t="str">
        <f t="shared" si="33"/>
        <v/>
      </c>
      <c r="MF66" s="177" t="s">
        <v>383</v>
      </c>
    </row>
    <row r="67" spans="1:344" ht="15.75" customHeight="1">
      <c r="A67" s="84">
        <v>32</v>
      </c>
      <c r="B67" s="33" t="s">
        <v>98</v>
      </c>
      <c r="C67" s="85" t="s">
        <v>162</v>
      </c>
      <c r="D67" s="205">
        <f>IF(J67&lt;&gt;"",IFERROR(VLOOKUP(C67,'TIỀN MẶT'!$C$5:$J$67,7,FALSE),""),"")</f>
        <v>45902</v>
      </c>
      <c r="E67" s="234" t="str">
        <f>IF(J67&lt;&gt;"",IF(VLOOKUP(C67,'TIỀN MẶT'!$C$5:$J$67,8,FALSE)=0,"",VLOOKUP(C67,'TIỀN MẶT'!$C$5:$J$67,8,FALSE)),"")</f>
        <v>MBVCB.10762913005.5244BFTVG2AWIUT K.NOP TM NGAY 30.08.2025.CT tu 0111000168655 HUYNH TAN PHAT toi 0777691041 DUONG THI NHUNG tai SACOMBANK CKN 414559 - HUYNH TAN PHAT - Ngan hang TMCP Ngoai thuong Viet Nam</v>
      </c>
      <c r="F67" s="100"/>
      <c r="G67" s="71">
        <v>1121</v>
      </c>
      <c r="H67" s="177" t="s">
        <v>367</v>
      </c>
      <c r="I67" s="61"/>
      <c r="J67" s="63">
        <f>IFERROR(IF(VLOOKUP(C67,'TIỀN MẶT'!$C$5:$H$67,3,FALSE)&amp;""="","",VLOOKUP(C67,'TIỀN MẶT'!$C$5:$H$67,3,FALSE)),"")</f>
        <v>4482000</v>
      </c>
      <c r="K67" s="60" t="str">
        <f t="shared" si="1"/>
        <v>Tiền doanh thu ngày 02/09/2025 chi nhánh CÀ MAU</v>
      </c>
      <c r="L67" s="92" t="str">
        <f>VLOOKUP(C67,BE!$C$5:$I$67,2,0)</f>
        <v/>
      </c>
      <c r="M67" s="87"/>
      <c r="N67" s="88"/>
      <c r="O67" s="89"/>
      <c r="P67" s="89"/>
      <c r="Q67" s="90"/>
      <c r="R67" s="93"/>
      <c r="S67" s="180" t="str">
        <f t="shared" si="2"/>
        <v>Sacombank Duong Thi Nhung stk: 0777691044</v>
      </c>
      <c r="T67" s="79"/>
      <c r="U67" s="78"/>
      <c r="V67" s="78"/>
      <c r="W67" s="78"/>
      <c r="X67" s="353"/>
      <c r="Y67" s="2"/>
      <c r="Z67" s="2"/>
      <c r="AA67" s="32"/>
      <c r="AB67" s="97"/>
      <c r="AC67" s="97"/>
      <c r="AD67" s="97"/>
      <c r="AE67" s="97"/>
      <c r="AF67" s="96">
        <f t="shared" si="3"/>
        <v>45902</v>
      </c>
      <c r="AG67" s="71"/>
      <c r="AH67" s="177" t="s">
        <v>372</v>
      </c>
      <c r="AI67" s="59"/>
      <c r="AJ67" s="71"/>
      <c r="AK67" s="71"/>
      <c r="AL67" s="71">
        <v>1121</v>
      </c>
      <c r="AM67" s="177">
        <v>113102</v>
      </c>
      <c r="AN67" s="71"/>
      <c r="AO67" s="71"/>
      <c r="AP67" s="98" t="str">
        <f t="shared" si="4"/>
        <v/>
      </c>
      <c r="AQ67" s="31"/>
      <c r="AR67" s="31"/>
      <c r="AS67" s="31"/>
      <c r="AT67" s="31"/>
      <c r="AU67" s="31"/>
      <c r="AV67" s="31"/>
      <c r="AW67" s="31"/>
      <c r="AX67" s="71" t="str">
        <f t="shared" si="5"/>
        <v/>
      </c>
      <c r="AY67" s="7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96" t="str">
        <f t="shared" si="6"/>
        <v/>
      </c>
      <c r="BL67" s="31"/>
      <c r="BM67" s="177" t="s">
        <v>376</v>
      </c>
      <c r="BN67" s="194">
        <f>IF(BT67&lt;&gt;"",IFERROR(VLOOKUP(C67,MOMO!$C$5:$J$67,8,FALSE),""),"")</f>
        <v>45903</v>
      </c>
      <c r="BO67" s="157" t="str">
        <f>IF(BT67&lt;&gt;"",IFERROR(VLOOKUP(C67,MOMO!$C$5:$J$67,7,FALSE),""),"")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7">
        <v>1121</v>
      </c>
      <c r="BR67" s="103" t="s">
        <v>201</v>
      </c>
      <c r="BT67" s="135">
        <f>IFERROR(VLOOKUP(C67,MOMO!$C$5:$G$673,4,FALSE),"")</f>
        <v>48000</v>
      </c>
      <c r="BU67" t="str">
        <f t="shared" si="7"/>
        <v>Tiền doanh thu ngày 02/09/2025 chi nhánh CÀ MAU</v>
      </c>
      <c r="CC67" s="201" t="str">
        <f t="shared" si="8"/>
        <v>sacomabank Công Ty stk: 0961315526</v>
      </c>
      <c r="CP67" s="104">
        <f t="shared" si="9"/>
        <v>45902</v>
      </c>
      <c r="CR67" s="177" t="s">
        <v>232</v>
      </c>
      <c r="CS67" s="242">
        <f>IF(CY67&lt;&gt;"",IFERROR(VLOOKUP(C67,GRAB!$C$5:$G$67,5,FALSE),""),"")</f>
        <v>45903</v>
      </c>
      <c r="CT67" s="157" t="str">
        <f>IFERROR(VLOOKUP(C67,GRAB!$C$5:$E$67,3,FALSE),"")</f>
        <v>Grab TT 71398308 2184010105675777 Ca Phe Muoi Chu Long Ca Mau CKN 801153 - CONG TY TNHH GRAB - Ngan hang TMCP Cong Thuong Viet Nam</v>
      </c>
      <c r="CV67" s="182">
        <v>1121</v>
      </c>
      <c r="CW67" s="184" t="s">
        <v>377</v>
      </c>
      <c r="CY67">
        <f>IFERROR(VLOOKUP(C67,GRAB!$C$5:$E$67,2,FALSE),"")</f>
        <v>275823</v>
      </c>
      <c r="CZ67" t="str">
        <f t="shared" si="10"/>
        <v>Tiền doanh thu ngày 02/09/2025 chi nhánh CÀ MAU</v>
      </c>
      <c r="DH67" s="185" t="str">
        <f t="shared" si="11"/>
        <v>sacomabank Công Ty stk: 0961315526</v>
      </c>
      <c r="DU67" s="104">
        <f t="shared" si="12"/>
        <v>45902</v>
      </c>
      <c r="DW67" s="177" t="s">
        <v>241</v>
      </c>
      <c r="DX67" s="104" t="str">
        <f>IF(ED67&lt;&gt;"",IFERROR(VLOOKUP(C67,BE!$C$5:$K$67,9,FALSE),""),"")</f>
        <v/>
      </c>
      <c r="DY67" t="str">
        <f>IF(ED67&lt;&gt;"",IFERROR(VLOOKUP(C67,BE!$C$5:$J$67,8,FALSE),""),"")</f>
        <v/>
      </c>
      <c r="EA67">
        <v>1121</v>
      </c>
      <c r="EB67" s="177" t="s">
        <v>202</v>
      </c>
      <c r="ED67" t="str">
        <f>IFERROR(VLOOKUP(C67,BE!C67:I129,4,FALSE),"")</f>
        <v/>
      </c>
      <c r="EE67" s="185" t="str">
        <f t="shared" si="13"/>
        <v/>
      </c>
      <c r="EM67" s="185" t="str">
        <f t="shared" si="14"/>
        <v/>
      </c>
      <c r="EZ67" s="104" t="str">
        <f t="shared" si="15"/>
        <v/>
      </c>
      <c r="FB67" s="177" t="s">
        <v>233</v>
      </c>
      <c r="FC67" s="104">
        <f>IF(FI67&lt;&gt;"",IFERROR(VLOOKUP(C67,'ZALO-PAY'!$C$5:$G$67,4,FALSE),""),"")</f>
        <v>45903</v>
      </c>
      <c r="FD67" s="196" t="str">
        <f>IF(FI67&lt;&gt;"",IFERROR(VLOOKUP(C67,'ZALO-PAY'!$C$5:$G$67,5,FALSE),""),"")</f>
        <v>CT CP GIAI PHAP THANH TOAN VIET NAM VNPAY TT CA PHE MUOI CHU LONG DV QR Offline ngay 29.08.02.09.25</v>
      </c>
      <c r="FF67">
        <v>1121</v>
      </c>
      <c r="FG67" s="177" t="s">
        <v>235</v>
      </c>
      <c r="FI67">
        <f>IFERROR(VLOOKUP(C67,'ZALO-PAY'!$C$5:$E$67,2,FALSE),"")</f>
        <v>325000</v>
      </c>
      <c r="FJ67" s="185" t="str">
        <f t="shared" si="16"/>
        <v>Tiền doanh thu ngày 02/09/2025 chi nhánh CÀ MAU</v>
      </c>
      <c r="FR67" s="185" t="str">
        <f t="shared" si="17"/>
        <v>sacomabank Công Ty stk: 0961315526</v>
      </c>
      <c r="GE67" s="104">
        <f t="shared" si="18"/>
        <v>45902</v>
      </c>
      <c r="GG67" s="177" t="s">
        <v>378</v>
      </c>
      <c r="GK67">
        <v>1121</v>
      </c>
      <c r="GL67" s="177" t="s">
        <v>236</v>
      </c>
      <c r="GN67" t="str">
        <f>IFERROR(VLOOKUP(C67,XANHSM!$C$5:$E$67,2,FALSE),"")</f>
        <v/>
      </c>
      <c r="GO67" s="185" t="str">
        <f t="shared" si="19"/>
        <v/>
      </c>
      <c r="GW67" t="str">
        <f t="shared" si="20"/>
        <v/>
      </c>
      <c r="HJ67" s="104" t="str">
        <f t="shared" si="21"/>
        <v/>
      </c>
      <c r="HL67" s="177" t="s">
        <v>379</v>
      </c>
      <c r="HP67">
        <v>1121</v>
      </c>
      <c r="HQ67" s="177" t="s">
        <v>237</v>
      </c>
      <c r="HS67" t="str">
        <f>IFERROR(VLOOKUP(C67,'TIỀN MẶT'!$C$5:$H$67,4,FALSE),"")</f>
        <v/>
      </c>
      <c r="HT67" s="185" t="str">
        <f t="shared" si="22"/>
        <v/>
      </c>
      <c r="IB67" t="str">
        <f t="shared" si="23"/>
        <v/>
      </c>
      <c r="IO67" s="104" t="str">
        <f t="shared" si="24"/>
        <v/>
      </c>
      <c r="IQ67" s="177" t="s">
        <v>380</v>
      </c>
      <c r="IU67">
        <v>1121</v>
      </c>
      <c r="IV67" s="177" t="s">
        <v>238</v>
      </c>
      <c r="IX67" t="str">
        <f>IFERROR(VLOOKUP(C67,'TIỀN MẶT'!$C$5:$H$67,5,FALSE),"")</f>
        <v/>
      </c>
      <c r="IY67" s="185" t="str">
        <f t="shared" si="25"/>
        <v/>
      </c>
      <c r="JG67" t="str">
        <f t="shared" si="26"/>
        <v/>
      </c>
      <c r="JT67" t="str">
        <f t="shared" si="27"/>
        <v/>
      </c>
      <c r="JV67" s="177" t="s">
        <v>381</v>
      </c>
      <c r="JW67" s="244" t="str">
        <f>IF(KC67&lt;&gt;"",IFERROR(VLOOKUP(C67,'VN-PAY'!$C$5:$G$67,4,FALSE),""),"")</f>
        <v/>
      </c>
      <c r="JX67" s="245" t="str">
        <f>IF(KC67&lt;&gt;"",IFERROR(VLOOKUP(C67,'VN-PAY'!$C$5:$G$67,5,FALSE),""),"")</f>
        <v/>
      </c>
      <c r="JZ67">
        <v>1121</v>
      </c>
      <c r="KA67" s="177" t="s">
        <v>239</v>
      </c>
      <c r="KC67" t="str">
        <f>IFERROR(VLOOKUP(C67,'VN-PAY'!$C$5:$E$66,2,FALSE),"")</f>
        <v/>
      </c>
      <c r="KD67" s="185" t="str">
        <f t="shared" si="28"/>
        <v/>
      </c>
      <c r="KL67" s="185" t="str">
        <f t="shared" si="29"/>
        <v/>
      </c>
      <c r="KY67" s="104" t="str">
        <f t="shared" si="30"/>
        <v/>
      </c>
      <c r="LA67" s="177" t="s">
        <v>382</v>
      </c>
      <c r="LB67" s="104">
        <f>IF(LH67&lt;&gt;"",IFERROR(VLOOKUP(C67,SHOPEE!$C$5:$G$67,4,FALSE),""),"")</f>
        <v>45903</v>
      </c>
      <c r="LC67" t="str">
        <f>IF(LH67&lt;&gt;"",IFERROR(VLOOKUP(C67,SHOPEE!$C$5:$G$67,5,FALSE),""),"")</f>
        <v>SHOPEEPAY CHUYEN TIEN 1963016148365582336 ShopeeFood thanh toan tu dong 02 09 2025 10673813 CKN 059725 - MBBANK IBFT - Ngan hang TMCP Quan Doi</v>
      </c>
      <c r="LE67">
        <v>1121</v>
      </c>
      <c r="LF67" s="177" t="s">
        <v>240</v>
      </c>
      <c r="LH67">
        <f>IFERROR(VLOOKUP(C67,SHOPEE!$C$5:$E$67,2,FALSE),"")</f>
        <v>426746</v>
      </c>
      <c r="LI67" s="185" t="str">
        <f t="shared" si="31"/>
        <v>Tiền doanh thu ngày 02/09/2025 chi nhánh CÀ MAU</v>
      </c>
      <c r="LQ67" s="185" t="str">
        <f t="shared" si="32"/>
        <v>sacomabank Công Ty stk: 0961315526</v>
      </c>
      <c r="MD67" s="104">
        <f t="shared" si="33"/>
        <v>45902</v>
      </c>
      <c r="MF67" s="177" t="s">
        <v>383</v>
      </c>
    </row>
    <row r="68" spans="1:344" ht="15.75" customHeight="1">
      <c r="A68" s="84" t="s">
        <v>257</v>
      </c>
      <c r="B68" s="4"/>
      <c r="C68" s="4"/>
      <c r="D68" s="81"/>
      <c r="E68" s="235"/>
      <c r="F68" s="81"/>
      <c r="G68" s="81"/>
      <c r="H68" s="81"/>
      <c r="I68" s="81"/>
      <c r="J68" s="81"/>
      <c r="K68" s="14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354"/>
      <c r="Y68" s="1"/>
      <c r="Z68" s="1"/>
      <c r="AA68" s="1"/>
    </row>
    <row r="69" spans="1:344" ht="15.75" customHeight="1">
      <c r="A69" s="4"/>
      <c r="B69" s="4"/>
      <c r="C69" s="4"/>
      <c r="D69" s="81"/>
      <c r="E69" s="235"/>
      <c r="F69" s="81"/>
      <c r="G69" s="81"/>
      <c r="H69" s="81"/>
      <c r="I69" s="81"/>
      <c r="J69" s="81"/>
      <c r="K69" s="14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354"/>
      <c r="Y69" s="1"/>
      <c r="Z69" s="1"/>
      <c r="AA69" s="1"/>
    </row>
    <row r="70" spans="1:344" ht="15.75" customHeight="1">
      <c r="A70" s="4"/>
      <c r="B70" s="4"/>
      <c r="C70" s="4"/>
      <c r="D70" s="4"/>
      <c r="E70" s="236"/>
      <c r="F70" s="4"/>
      <c r="G70" s="4"/>
      <c r="H70" s="4"/>
      <c r="I70" s="4"/>
      <c r="J70" s="4"/>
      <c r="K70" s="14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354"/>
      <c r="Y70" s="1"/>
      <c r="Z70" s="1"/>
      <c r="AA70" s="1"/>
    </row>
    <row r="71" spans="1:344" ht="15.75" customHeight="1">
      <c r="A71" s="4"/>
      <c r="B71" s="4"/>
      <c r="C71" s="4"/>
      <c r="D71" s="4"/>
      <c r="E71" s="236"/>
      <c r="F71" s="4"/>
      <c r="G71" s="4"/>
      <c r="H71" s="4"/>
      <c r="I71" s="4"/>
      <c r="J71" s="4"/>
      <c r="K71" s="14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354"/>
      <c r="Y71" s="1"/>
      <c r="Z71" s="1"/>
      <c r="AA71" s="1"/>
    </row>
    <row r="72" spans="1:344" ht="15.75" customHeight="1">
      <c r="A72" s="4"/>
      <c r="B72" s="4"/>
      <c r="C72" s="4"/>
      <c r="D72" s="4"/>
      <c r="E72" s="236"/>
      <c r="F72" s="4"/>
      <c r="G72" s="4"/>
      <c r="H72" s="4"/>
      <c r="I72" s="4"/>
      <c r="J72" s="4"/>
      <c r="K72" s="14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354"/>
      <c r="Y72" s="1"/>
      <c r="Z72" s="1"/>
      <c r="AA72" s="1"/>
    </row>
    <row r="73" spans="1:344" ht="15.75" customHeight="1">
      <c r="A73" s="4"/>
      <c r="B73" s="4"/>
      <c r="C73" s="4"/>
      <c r="D73" s="4"/>
      <c r="E73" s="236"/>
      <c r="F73" s="4"/>
      <c r="G73" s="4"/>
      <c r="H73" s="4"/>
      <c r="I73" s="4"/>
      <c r="J73" s="4"/>
      <c r="K73" s="14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354"/>
      <c r="Y73" s="1"/>
      <c r="Z73" s="1"/>
      <c r="AA73" s="1"/>
    </row>
    <row r="74" spans="1:344" ht="15.75" customHeight="1">
      <c r="A74" s="4"/>
      <c r="B74" s="4"/>
      <c r="C74" s="4"/>
      <c r="D74" s="4"/>
      <c r="E74" s="236"/>
      <c r="F74" s="4"/>
      <c r="G74" s="4"/>
      <c r="H74" s="4"/>
      <c r="I74" s="4"/>
      <c r="J74" s="4"/>
      <c r="K74" s="14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354"/>
      <c r="Y74" s="1"/>
      <c r="Z74" s="1"/>
      <c r="AA74" s="1"/>
    </row>
    <row r="75" spans="1:344" ht="15.75" customHeight="1">
      <c r="A75" s="4"/>
      <c r="B75" s="4"/>
      <c r="C75" s="4"/>
      <c r="D75" s="4"/>
      <c r="E75" s="236"/>
      <c r="F75" s="4"/>
      <c r="G75" s="4"/>
      <c r="H75" s="4"/>
      <c r="I75" s="4"/>
      <c r="J75" s="4"/>
      <c r="K75" s="14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354"/>
      <c r="Y75" s="1"/>
      <c r="Z75" s="1"/>
      <c r="AA75" s="1"/>
    </row>
    <row r="76" spans="1:344" ht="15.75" customHeight="1">
      <c r="A76" s="4"/>
      <c r="B76" s="4"/>
      <c r="C76" s="4"/>
      <c r="D76" s="4"/>
      <c r="E76" s="236"/>
      <c r="F76" s="4"/>
      <c r="G76" s="4"/>
      <c r="H76" s="4"/>
      <c r="I76" s="4"/>
      <c r="J76" s="4"/>
      <c r="K76" s="14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354"/>
      <c r="Y76" s="1"/>
      <c r="Z76" s="1"/>
      <c r="AA76" s="1"/>
    </row>
    <row r="77" spans="1:344" ht="15.75" customHeight="1">
      <c r="A77" s="4"/>
      <c r="B77" s="4"/>
      <c r="C77" s="4"/>
      <c r="D77" s="4"/>
      <c r="E77" s="236"/>
      <c r="F77" s="4"/>
      <c r="G77" s="4"/>
      <c r="H77" s="4"/>
      <c r="I77" s="4"/>
      <c r="J77" s="4"/>
      <c r="K77" s="14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354"/>
      <c r="Y77" s="1"/>
      <c r="Z77" s="1"/>
      <c r="AA77" s="1"/>
    </row>
    <row r="78" spans="1:344" ht="15.75" customHeight="1">
      <c r="A78" s="4"/>
      <c r="B78" s="4"/>
      <c r="C78" s="4"/>
      <c r="D78" s="4"/>
      <c r="E78" s="236"/>
      <c r="F78" s="4"/>
      <c r="G78" s="4"/>
      <c r="H78" s="4"/>
      <c r="I78" s="4"/>
      <c r="J78" s="4"/>
      <c r="K78" s="14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354"/>
      <c r="Y78" s="1"/>
      <c r="Z78" s="1"/>
      <c r="AA78" s="1"/>
    </row>
    <row r="79" spans="1:344" ht="15.75" customHeight="1">
      <c r="A79" s="4"/>
      <c r="B79" s="4"/>
      <c r="C79" s="4"/>
      <c r="D79" s="4"/>
      <c r="E79" s="236"/>
      <c r="F79" s="4"/>
      <c r="G79" s="4"/>
      <c r="H79" s="4"/>
      <c r="I79" s="4"/>
      <c r="J79" s="4"/>
      <c r="K79" s="14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354"/>
      <c r="Y79" s="1"/>
      <c r="Z79" s="1"/>
      <c r="AA79" s="1"/>
    </row>
    <row r="80" spans="1:344" ht="15.75" customHeight="1">
      <c r="A80" s="4"/>
      <c r="B80" s="4"/>
      <c r="C80" s="4"/>
      <c r="D80" s="4"/>
      <c r="E80" s="236"/>
      <c r="F80" s="4"/>
      <c r="G80" s="4"/>
      <c r="H80" s="4"/>
      <c r="I80" s="4"/>
      <c r="J80" s="4"/>
      <c r="K80" s="14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354"/>
      <c r="Y80" s="1"/>
      <c r="Z80" s="1"/>
      <c r="AA80" s="1"/>
    </row>
    <row r="81" spans="1:27" ht="15.75" customHeight="1">
      <c r="A81" s="4"/>
      <c r="B81" s="4"/>
      <c r="C81" s="4"/>
      <c r="D81" s="4"/>
      <c r="E81" s="236"/>
      <c r="F81" s="4"/>
      <c r="G81" s="4"/>
      <c r="H81" s="4"/>
      <c r="I81" s="4"/>
      <c r="J81" s="4"/>
      <c r="K81" s="14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354"/>
      <c r="Y81" s="1"/>
      <c r="Z81" s="1"/>
      <c r="AA81" s="1"/>
    </row>
    <row r="82" spans="1:27" ht="15.75" customHeight="1">
      <c r="A82" s="4"/>
      <c r="B82" s="4"/>
      <c r="C82" s="4"/>
      <c r="D82" s="4"/>
      <c r="E82" s="236"/>
      <c r="F82" s="4"/>
      <c r="G82" s="4"/>
      <c r="H82" s="4"/>
      <c r="I82" s="4"/>
      <c r="J82" s="4"/>
      <c r="K82" s="14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354"/>
      <c r="Y82" s="1"/>
      <c r="Z82" s="1"/>
      <c r="AA82" s="1"/>
    </row>
    <row r="83" spans="1:27" ht="15.75" customHeight="1">
      <c r="A83" s="4"/>
      <c r="B83" s="4"/>
      <c r="C83" s="4"/>
      <c r="D83" s="4"/>
      <c r="E83" s="236"/>
      <c r="F83" s="4"/>
      <c r="G83" s="4"/>
      <c r="H83" s="4"/>
      <c r="I83" s="4"/>
      <c r="J83" s="4"/>
      <c r="K83" s="14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354"/>
      <c r="Y83" s="1"/>
      <c r="Z83" s="1"/>
      <c r="AA83" s="1"/>
    </row>
    <row r="84" spans="1:27" ht="15.75" customHeight="1">
      <c r="A84" s="4"/>
      <c r="B84" s="4"/>
      <c r="C84" s="4"/>
      <c r="D84" s="4"/>
      <c r="E84" s="236"/>
      <c r="F84" s="4"/>
      <c r="G84" s="4"/>
      <c r="H84" s="4"/>
      <c r="I84" s="4"/>
      <c r="J84" s="4"/>
      <c r="K84" s="14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354"/>
      <c r="Y84" s="1"/>
      <c r="Z84" s="1"/>
      <c r="AA84" s="1"/>
    </row>
    <row r="85" spans="1:27" ht="15.75" customHeight="1">
      <c r="A85" s="4"/>
      <c r="B85" s="4"/>
      <c r="C85" s="4"/>
      <c r="D85" s="4"/>
      <c r="E85" s="236"/>
      <c r="F85" s="4"/>
      <c r="G85" s="4"/>
      <c r="H85" s="4"/>
      <c r="I85" s="4"/>
      <c r="J85" s="4"/>
      <c r="K85" s="14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354"/>
      <c r="Y85" s="1"/>
      <c r="Z85" s="1"/>
      <c r="AA85" s="1"/>
    </row>
    <row r="86" spans="1:27" ht="15.75" customHeight="1">
      <c r="A86" s="4"/>
      <c r="B86" s="4"/>
      <c r="C86" s="4"/>
      <c r="D86" s="4"/>
      <c r="E86" s="236"/>
      <c r="F86" s="4"/>
      <c r="G86" s="4"/>
      <c r="H86" s="4"/>
      <c r="I86" s="4"/>
      <c r="J86" s="4"/>
      <c r="K86" s="14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354"/>
      <c r="Y86" s="1"/>
      <c r="Z86" s="1"/>
      <c r="AA86" s="1"/>
    </row>
    <row r="87" spans="1:27" ht="15.75" customHeight="1">
      <c r="A87" s="4"/>
      <c r="B87" s="4"/>
      <c r="C87" s="4"/>
      <c r="D87" s="4"/>
      <c r="E87" s="236"/>
      <c r="F87" s="4"/>
      <c r="G87" s="4"/>
      <c r="H87" s="4"/>
      <c r="I87" s="4"/>
      <c r="J87" s="4"/>
      <c r="K87" s="14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354"/>
      <c r="Y87" s="1"/>
      <c r="Z87" s="1"/>
      <c r="AA87" s="1"/>
    </row>
    <row r="88" spans="1:27" ht="15.75" customHeight="1">
      <c r="A88" s="4"/>
      <c r="B88" s="4"/>
      <c r="C88" s="4"/>
      <c r="D88" s="4"/>
      <c r="E88" s="236"/>
      <c r="F88" s="4"/>
      <c r="G88" s="4"/>
      <c r="H88" s="4"/>
      <c r="I88" s="4"/>
      <c r="J88" s="4"/>
      <c r="K88" s="14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354"/>
      <c r="Y88" s="1"/>
      <c r="Z88" s="1"/>
      <c r="AA88" s="1"/>
    </row>
    <row r="89" spans="1:27" ht="15.75" customHeight="1">
      <c r="A89" s="4"/>
      <c r="B89" s="4"/>
      <c r="C89" s="4"/>
      <c r="D89" s="4"/>
      <c r="E89" s="236"/>
      <c r="F89" s="4"/>
      <c r="G89" s="4"/>
      <c r="H89" s="4"/>
      <c r="I89" s="4"/>
      <c r="J89" s="4"/>
      <c r="K89" s="14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354"/>
      <c r="Y89" s="1"/>
      <c r="Z89" s="1"/>
      <c r="AA89" s="1"/>
    </row>
    <row r="90" spans="1:27" ht="15.75" customHeight="1">
      <c r="A90" s="4"/>
      <c r="B90" s="4"/>
      <c r="C90" s="4"/>
      <c r="D90" s="4"/>
      <c r="E90" s="236"/>
      <c r="F90" s="4"/>
      <c r="G90" s="4"/>
      <c r="H90" s="4"/>
      <c r="I90" s="4"/>
      <c r="J90" s="4"/>
      <c r="K90" s="14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354"/>
      <c r="Y90" s="1"/>
      <c r="Z90" s="1"/>
      <c r="AA90" s="1"/>
    </row>
    <row r="91" spans="1:27" ht="15.75" customHeight="1">
      <c r="A91" s="4"/>
      <c r="B91" s="4"/>
      <c r="C91" s="4"/>
      <c r="D91" s="4"/>
      <c r="E91" s="236"/>
      <c r="F91" s="4"/>
      <c r="G91" s="4"/>
      <c r="H91" s="4"/>
      <c r="I91" s="4"/>
      <c r="J91" s="4"/>
      <c r="K91" s="14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354"/>
      <c r="Y91" s="1"/>
      <c r="Z91" s="1"/>
      <c r="AA91" s="1"/>
    </row>
    <row r="92" spans="1:27" ht="15.75" customHeight="1">
      <c r="A92" s="4"/>
      <c r="B92" s="4"/>
      <c r="C92" s="4"/>
      <c r="D92" s="4"/>
      <c r="E92" s="236"/>
      <c r="F92" s="4"/>
      <c r="G92" s="4"/>
      <c r="H92" s="4"/>
      <c r="I92" s="4"/>
      <c r="J92" s="4"/>
      <c r="K92" s="14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354"/>
      <c r="Y92" s="1"/>
      <c r="Z92" s="1"/>
      <c r="AA92" s="1"/>
    </row>
    <row r="93" spans="1:27" ht="15.75" customHeight="1">
      <c r="A93" s="4"/>
      <c r="B93" s="4"/>
      <c r="C93" s="4"/>
      <c r="D93" s="4"/>
      <c r="E93" s="236"/>
      <c r="F93" s="4"/>
      <c r="G93" s="4"/>
      <c r="H93" s="4"/>
      <c r="I93" s="4"/>
      <c r="J93" s="4"/>
      <c r="K93" s="14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354"/>
      <c r="Y93" s="1"/>
      <c r="Z93" s="1"/>
      <c r="AA93" s="1"/>
    </row>
    <row r="94" spans="1:27" ht="15.75" customHeight="1">
      <c r="A94" s="4"/>
      <c r="B94" s="4"/>
      <c r="C94" s="4"/>
      <c r="D94" s="4"/>
      <c r="E94" s="236"/>
      <c r="F94" s="4"/>
      <c r="G94" s="4"/>
      <c r="H94" s="4"/>
      <c r="I94" s="4"/>
      <c r="J94" s="4"/>
      <c r="K94" s="14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354"/>
      <c r="Y94" s="1"/>
      <c r="Z94" s="1"/>
      <c r="AA94" s="1"/>
    </row>
    <row r="95" spans="1:27" ht="15.75" customHeight="1">
      <c r="A95" s="4"/>
      <c r="B95" s="4"/>
      <c r="C95" s="4"/>
      <c r="D95" s="4"/>
      <c r="E95" s="236"/>
      <c r="F95" s="4"/>
      <c r="G95" s="4"/>
      <c r="H95" s="4"/>
      <c r="I95" s="4"/>
      <c r="J95" s="4"/>
      <c r="K95" s="14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354"/>
      <c r="Y95" s="1"/>
      <c r="Z95" s="1"/>
      <c r="AA95" s="1"/>
    </row>
    <row r="96" spans="1:27" ht="15.75" customHeight="1">
      <c r="A96" s="4"/>
      <c r="B96" s="4"/>
      <c r="C96" s="4"/>
      <c r="D96" s="4"/>
      <c r="E96" s="236"/>
      <c r="F96" s="4"/>
      <c r="G96" s="4"/>
      <c r="H96" s="4"/>
      <c r="I96" s="4"/>
      <c r="J96" s="4"/>
      <c r="K96" s="14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354"/>
      <c r="Y96" s="1"/>
      <c r="Z96" s="1"/>
      <c r="AA96" s="1"/>
    </row>
    <row r="97" spans="1:27" ht="15.75" customHeight="1">
      <c r="A97" s="4"/>
      <c r="B97" s="4"/>
      <c r="C97" s="4"/>
      <c r="D97" s="4"/>
      <c r="E97" s="236"/>
      <c r="F97" s="4"/>
      <c r="G97" s="4"/>
      <c r="H97" s="4"/>
      <c r="I97" s="4"/>
      <c r="J97" s="4"/>
      <c r="K97" s="14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354"/>
      <c r="Y97" s="1"/>
      <c r="Z97" s="1"/>
      <c r="AA97" s="1"/>
    </row>
    <row r="98" spans="1:27" ht="15.75" customHeight="1">
      <c r="A98" s="4"/>
      <c r="B98" s="4"/>
      <c r="C98" s="4"/>
      <c r="D98" s="4"/>
      <c r="E98" s="236"/>
      <c r="F98" s="4"/>
      <c r="G98" s="4"/>
      <c r="H98" s="4"/>
      <c r="I98" s="4"/>
      <c r="J98" s="4"/>
      <c r="K98" s="14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354"/>
      <c r="Y98" s="1"/>
      <c r="Z98" s="1"/>
      <c r="AA98" s="1"/>
    </row>
    <row r="99" spans="1:27" ht="15.75" customHeight="1">
      <c r="A99" s="4"/>
      <c r="B99" s="4"/>
      <c r="C99" s="4"/>
      <c r="D99" s="4"/>
      <c r="E99" s="236"/>
      <c r="F99" s="4"/>
      <c r="G99" s="4"/>
      <c r="H99" s="4"/>
      <c r="I99" s="4"/>
      <c r="J99" s="4"/>
      <c r="K99" s="14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354"/>
      <c r="Y99" s="1"/>
      <c r="Z99" s="1"/>
      <c r="AA99" s="1"/>
    </row>
    <row r="100" spans="1:27" ht="15.75" customHeight="1">
      <c r="A100" s="4"/>
      <c r="B100" s="4"/>
      <c r="C100" s="4"/>
      <c r="D100" s="4"/>
      <c r="E100" s="236"/>
      <c r="F100" s="4"/>
      <c r="G100" s="4"/>
      <c r="H100" s="4"/>
      <c r="I100" s="4"/>
      <c r="J100" s="4"/>
      <c r="K100" s="14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354"/>
      <c r="Y100" s="1"/>
      <c r="Z100" s="1"/>
      <c r="AA100" s="1"/>
    </row>
    <row r="101" spans="1:27" ht="15.75" customHeight="1">
      <c r="A101" s="4"/>
      <c r="B101" s="4"/>
      <c r="C101" s="4"/>
      <c r="D101" s="4"/>
      <c r="E101" s="236"/>
      <c r="F101" s="4"/>
      <c r="G101" s="4"/>
      <c r="H101" s="4"/>
      <c r="I101" s="4"/>
      <c r="J101" s="4"/>
      <c r="K101" s="14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354"/>
      <c r="Y101" s="1"/>
      <c r="Z101" s="1"/>
      <c r="AA101" s="1"/>
    </row>
    <row r="102" spans="1:27" ht="15.75" customHeight="1">
      <c r="A102" s="4"/>
      <c r="B102" s="4"/>
      <c r="C102" s="4"/>
      <c r="D102" s="4"/>
      <c r="E102" s="236"/>
      <c r="F102" s="4"/>
      <c r="G102" s="4"/>
      <c r="H102" s="4"/>
      <c r="I102" s="4"/>
      <c r="J102" s="4"/>
      <c r="K102" s="14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354"/>
      <c r="Y102" s="1"/>
      <c r="Z102" s="1"/>
      <c r="AA102" s="1"/>
    </row>
    <row r="103" spans="1:27" ht="15.75" customHeight="1">
      <c r="A103" s="4"/>
      <c r="B103" s="4"/>
      <c r="C103" s="4"/>
      <c r="D103" s="4"/>
      <c r="E103" s="236"/>
      <c r="F103" s="4"/>
      <c r="G103" s="4"/>
      <c r="H103" s="4"/>
      <c r="I103" s="4"/>
      <c r="J103" s="4"/>
      <c r="K103" s="14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354"/>
      <c r="Y103" s="1"/>
      <c r="Z103" s="1"/>
      <c r="AA103" s="1"/>
    </row>
    <row r="104" spans="1:27" ht="15.75" customHeight="1">
      <c r="A104" s="4"/>
      <c r="B104" s="4"/>
      <c r="C104" s="4"/>
      <c r="D104" s="4"/>
      <c r="E104" s="236"/>
      <c r="F104" s="4"/>
      <c r="G104" s="4"/>
      <c r="H104" s="4"/>
      <c r="I104" s="4"/>
      <c r="J104" s="4"/>
      <c r="K104" s="14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354"/>
      <c r="Y104" s="1"/>
      <c r="Z104" s="1"/>
      <c r="AA104" s="1"/>
    </row>
    <row r="105" spans="1:27" ht="15.75" customHeight="1">
      <c r="A105" s="4"/>
      <c r="B105" s="4"/>
      <c r="C105" s="4"/>
      <c r="D105" s="4"/>
      <c r="E105" s="236"/>
      <c r="F105" s="4"/>
      <c r="G105" s="4"/>
      <c r="H105" s="4"/>
      <c r="I105" s="4"/>
      <c r="J105" s="4"/>
      <c r="K105" s="14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354"/>
      <c r="Y105" s="1"/>
      <c r="Z105" s="1"/>
      <c r="AA105" s="1"/>
    </row>
    <row r="106" spans="1:27" ht="15.75" customHeight="1">
      <c r="A106" s="4"/>
      <c r="B106" s="4"/>
      <c r="C106" s="4"/>
      <c r="D106" s="4"/>
      <c r="E106" s="236"/>
      <c r="F106" s="4"/>
      <c r="G106" s="4"/>
      <c r="H106" s="4"/>
      <c r="I106" s="4"/>
      <c r="J106" s="4"/>
      <c r="K106" s="14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354"/>
      <c r="Y106" s="1"/>
      <c r="Z106" s="1"/>
      <c r="AA106" s="1"/>
    </row>
    <row r="107" spans="1:27" ht="15.75" customHeight="1">
      <c r="A107" s="4"/>
      <c r="B107" s="4"/>
      <c r="C107" s="4"/>
      <c r="D107" s="4"/>
      <c r="E107" s="236"/>
      <c r="F107" s="4"/>
      <c r="G107" s="4"/>
      <c r="H107" s="4"/>
      <c r="I107" s="4"/>
      <c r="J107" s="4"/>
      <c r="K107" s="14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354"/>
      <c r="Y107" s="1"/>
      <c r="Z107" s="1"/>
      <c r="AA107" s="1"/>
    </row>
    <row r="108" spans="1:27" ht="15.75" customHeight="1">
      <c r="A108" s="4"/>
      <c r="B108" s="4"/>
      <c r="C108" s="4"/>
      <c r="D108" s="4"/>
      <c r="E108" s="236"/>
      <c r="F108" s="4"/>
      <c r="G108" s="4"/>
      <c r="H108" s="4"/>
      <c r="I108" s="4"/>
      <c r="J108" s="4"/>
      <c r="K108" s="14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354"/>
      <c r="Y108" s="1"/>
      <c r="Z108" s="1"/>
      <c r="AA108" s="1"/>
    </row>
    <row r="109" spans="1:27" ht="15.75" customHeight="1">
      <c r="A109" s="4"/>
      <c r="B109" s="4"/>
      <c r="C109" s="4"/>
      <c r="D109" s="4"/>
      <c r="E109" s="236"/>
      <c r="F109" s="4"/>
      <c r="G109" s="4"/>
      <c r="H109" s="4"/>
      <c r="I109" s="4"/>
      <c r="J109" s="4"/>
      <c r="K109" s="14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354"/>
      <c r="Y109" s="1"/>
      <c r="Z109" s="1"/>
      <c r="AA109" s="1"/>
    </row>
    <row r="110" spans="1:27" ht="15.75" customHeight="1">
      <c r="A110" s="4"/>
      <c r="B110" s="4"/>
      <c r="C110" s="4"/>
      <c r="D110" s="4"/>
      <c r="E110" s="236"/>
      <c r="F110" s="4"/>
      <c r="G110" s="4"/>
      <c r="H110" s="4"/>
      <c r="I110" s="4"/>
      <c r="J110" s="4"/>
      <c r="K110" s="14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354"/>
      <c r="Y110" s="1"/>
      <c r="Z110" s="1"/>
      <c r="AA110" s="1"/>
    </row>
    <row r="111" spans="1:27" ht="15.75" customHeight="1">
      <c r="A111" s="4"/>
      <c r="B111" s="4"/>
      <c r="C111" s="4"/>
      <c r="D111" s="4"/>
      <c r="E111" s="236"/>
      <c r="F111" s="4"/>
      <c r="G111" s="4"/>
      <c r="H111" s="4"/>
      <c r="I111" s="4"/>
      <c r="J111" s="4"/>
      <c r="K111" s="14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354"/>
      <c r="Y111" s="1"/>
      <c r="Z111" s="1"/>
      <c r="AA111" s="1"/>
    </row>
    <row r="112" spans="1:27" ht="15.75" customHeight="1">
      <c r="A112" s="4"/>
      <c r="B112" s="4"/>
      <c r="C112" s="4"/>
      <c r="D112" s="4"/>
      <c r="E112" s="236"/>
      <c r="F112" s="4"/>
      <c r="G112" s="4"/>
      <c r="H112" s="4"/>
      <c r="I112" s="4"/>
      <c r="J112" s="4"/>
      <c r="K112" s="14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354"/>
      <c r="Y112" s="1"/>
      <c r="Z112" s="1"/>
      <c r="AA112" s="1"/>
    </row>
    <row r="113" spans="1:27" ht="15.75" customHeight="1">
      <c r="A113" s="4"/>
      <c r="B113" s="4"/>
      <c r="C113" s="4"/>
      <c r="D113" s="4"/>
      <c r="E113" s="236"/>
      <c r="F113" s="4"/>
      <c r="G113" s="4"/>
      <c r="H113" s="4"/>
      <c r="I113" s="4"/>
      <c r="J113" s="4"/>
      <c r="K113" s="14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354"/>
      <c r="Y113" s="1"/>
      <c r="Z113" s="1"/>
      <c r="AA113" s="1"/>
    </row>
    <row r="114" spans="1:27" ht="15.75" customHeight="1">
      <c r="A114" s="4"/>
      <c r="B114" s="4"/>
      <c r="C114" s="4"/>
      <c r="D114" s="4"/>
      <c r="E114" s="236"/>
      <c r="F114" s="4"/>
      <c r="G114" s="4"/>
      <c r="H114" s="4"/>
      <c r="I114" s="4"/>
      <c r="J114" s="4"/>
      <c r="K114" s="14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354"/>
      <c r="Y114" s="1"/>
      <c r="Z114" s="1"/>
      <c r="AA114" s="1"/>
    </row>
    <row r="115" spans="1:27" ht="15.75" customHeight="1">
      <c r="A115" s="4"/>
      <c r="B115" s="4"/>
      <c r="C115" s="4"/>
      <c r="D115" s="4"/>
      <c r="E115" s="236"/>
      <c r="F115" s="4"/>
      <c r="G115" s="4"/>
      <c r="H115" s="4"/>
      <c r="I115" s="4"/>
      <c r="J115" s="4"/>
      <c r="K115" s="14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354"/>
      <c r="Y115" s="1"/>
      <c r="Z115" s="1"/>
      <c r="AA115" s="1"/>
    </row>
    <row r="116" spans="1:27" ht="15.75" customHeight="1">
      <c r="A116" s="4"/>
      <c r="B116" s="4"/>
      <c r="C116" s="4"/>
      <c r="D116" s="4"/>
      <c r="E116" s="236"/>
      <c r="F116" s="4"/>
      <c r="G116" s="4"/>
      <c r="H116" s="4"/>
      <c r="I116" s="4"/>
      <c r="J116" s="4"/>
      <c r="K116" s="14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354"/>
      <c r="Y116" s="1"/>
      <c r="Z116" s="1"/>
      <c r="AA116" s="1"/>
    </row>
    <row r="117" spans="1:27" ht="15.75" customHeight="1">
      <c r="A117" s="4"/>
      <c r="B117" s="4"/>
      <c r="C117" s="4"/>
      <c r="D117" s="4"/>
      <c r="E117" s="236"/>
      <c r="F117" s="4"/>
      <c r="G117" s="4"/>
      <c r="H117" s="4"/>
      <c r="I117" s="4"/>
      <c r="J117" s="4"/>
      <c r="K117" s="14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354"/>
      <c r="Y117" s="1"/>
      <c r="Z117" s="1"/>
      <c r="AA117" s="1"/>
    </row>
    <row r="118" spans="1:27" ht="15.75" customHeight="1">
      <c r="A118" s="4"/>
      <c r="B118" s="4"/>
      <c r="C118" s="4"/>
      <c r="D118" s="4"/>
      <c r="E118" s="236"/>
      <c r="F118" s="4"/>
      <c r="G118" s="4"/>
      <c r="H118" s="4"/>
      <c r="I118" s="4"/>
      <c r="J118" s="4"/>
      <c r="K118" s="14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354"/>
      <c r="Y118" s="1"/>
      <c r="Z118" s="1"/>
      <c r="AA118" s="1"/>
    </row>
    <row r="119" spans="1:27" ht="15.75" customHeight="1">
      <c r="A119" s="4"/>
      <c r="B119" s="4"/>
      <c r="C119" s="4"/>
      <c r="D119" s="4"/>
      <c r="E119" s="236"/>
      <c r="F119" s="4"/>
      <c r="G119" s="4"/>
      <c r="H119" s="4"/>
      <c r="I119" s="4"/>
      <c r="J119" s="4"/>
      <c r="K119" s="14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354"/>
      <c r="Y119" s="1"/>
      <c r="Z119" s="1"/>
      <c r="AA119" s="1"/>
    </row>
    <row r="120" spans="1:27" ht="15.75" customHeight="1">
      <c r="A120" s="4"/>
      <c r="B120" s="4"/>
      <c r="C120" s="4"/>
      <c r="D120" s="4"/>
      <c r="E120" s="236"/>
      <c r="F120" s="4"/>
      <c r="G120" s="4"/>
      <c r="H120" s="4"/>
      <c r="I120" s="4"/>
      <c r="J120" s="4"/>
      <c r="K120" s="14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354"/>
      <c r="Y120" s="1"/>
      <c r="Z120" s="1"/>
      <c r="AA120" s="1"/>
    </row>
    <row r="121" spans="1:27" ht="15.75" customHeight="1">
      <c r="A121" s="4"/>
      <c r="B121" s="4"/>
      <c r="C121" s="4"/>
      <c r="D121" s="4"/>
      <c r="E121" s="236"/>
      <c r="F121" s="4"/>
      <c r="G121" s="4"/>
      <c r="H121" s="4"/>
      <c r="I121" s="4"/>
      <c r="J121" s="4"/>
      <c r="K121" s="14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354"/>
      <c r="Y121" s="1"/>
      <c r="Z121" s="1"/>
      <c r="AA121" s="1"/>
    </row>
    <row r="122" spans="1:27" ht="15.75" customHeight="1">
      <c r="A122" s="4"/>
      <c r="B122" s="4"/>
      <c r="C122" s="4"/>
      <c r="D122" s="4"/>
      <c r="E122" s="236"/>
      <c r="F122" s="4"/>
      <c r="G122" s="4"/>
      <c r="H122" s="4"/>
      <c r="I122" s="4"/>
      <c r="J122" s="4"/>
      <c r="K122" s="14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354"/>
      <c r="Y122" s="1"/>
      <c r="Z122" s="1"/>
      <c r="AA122" s="1"/>
    </row>
    <row r="123" spans="1:27" ht="15.75" customHeight="1">
      <c r="A123" s="4"/>
      <c r="B123" s="4"/>
      <c r="C123" s="4"/>
      <c r="D123" s="4"/>
      <c r="E123" s="236"/>
      <c r="F123" s="4"/>
      <c r="G123" s="4"/>
      <c r="H123" s="4"/>
      <c r="I123" s="4"/>
      <c r="J123" s="4"/>
      <c r="K123" s="14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354"/>
      <c r="Y123" s="1"/>
      <c r="Z123" s="1"/>
      <c r="AA123" s="1"/>
    </row>
    <row r="124" spans="1:27" ht="15.75" customHeight="1">
      <c r="A124" s="4"/>
      <c r="B124" s="4"/>
      <c r="C124" s="4"/>
      <c r="D124" s="4"/>
      <c r="E124" s="236"/>
      <c r="F124" s="4"/>
      <c r="G124" s="4"/>
      <c r="H124" s="4"/>
      <c r="I124" s="4"/>
      <c r="J124" s="4"/>
      <c r="K124" s="14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354"/>
      <c r="Y124" s="1"/>
      <c r="Z124" s="1"/>
      <c r="AA124" s="1"/>
    </row>
    <row r="125" spans="1:27" ht="15.75" customHeight="1">
      <c r="A125" s="4"/>
      <c r="B125" s="4"/>
      <c r="C125" s="4"/>
      <c r="D125" s="4"/>
      <c r="E125" s="236"/>
      <c r="F125" s="4"/>
      <c r="G125" s="4"/>
      <c r="H125" s="4"/>
      <c r="I125" s="4"/>
      <c r="J125" s="4"/>
      <c r="K125" s="14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354"/>
      <c r="Y125" s="1"/>
      <c r="Z125" s="1"/>
      <c r="AA125" s="1"/>
    </row>
    <row r="126" spans="1:27" ht="15.75" customHeight="1">
      <c r="A126" s="4"/>
      <c r="B126" s="4"/>
      <c r="C126" s="4"/>
      <c r="D126" s="4"/>
      <c r="E126" s="236"/>
      <c r="F126" s="4"/>
      <c r="G126" s="4"/>
      <c r="H126" s="4"/>
      <c r="I126" s="4"/>
      <c r="J126" s="4"/>
      <c r="K126" s="14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354"/>
      <c r="Y126" s="1"/>
      <c r="Z126" s="1"/>
      <c r="AA126" s="1"/>
    </row>
    <row r="127" spans="1:27" ht="15.75" customHeight="1">
      <c r="A127" s="4"/>
      <c r="B127" s="4"/>
      <c r="C127" s="4"/>
      <c r="D127" s="4"/>
      <c r="E127" s="236"/>
      <c r="F127" s="4"/>
      <c r="G127" s="4"/>
      <c r="H127" s="4"/>
      <c r="I127" s="4"/>
      <c r="J127" s="4"/>
      <c r="K127" s="14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354"/>
      <c r="Y127" s="1"/>
      <c r="Z127" s="1"/>
      <c r="AA127" s="1"/>
    </row>
    <row r="128" spans="1:27" ht="15.75" customHeight="1">
      <c r="A128" s="4"/>
      <c r="B128" s="4"/>
      <c r="C128" s="4"/>
      <c r="D128" s="4"/>
      <c r="E128" s="236"/>
      <c r="F128" s="4"/>
      <c r="G128" s="4"/>
      <c r="H128" s="4"/>
      <c r="I128" s="4"/>
      <c r="J128" s="4"/>
      <c r="K128" s="14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354"/>
      <c r="Y128" s="1"/>
      <c r="Z128" s="1"/>
      <c r="AA128" s="1"/>
    </row>
    <row r="129" spans="1:27" ht="15.75" customHeight="1">
      <c r="A129" s="4"/>
      <c r="B129" s="4"/>
      <c r="C129" s="4"/>
      <c r="D129" s="4"/>
      <c r="E129" s="236"/>
      <c r="F129" s="4"/>
      <c r="G129" s="4"/>
      <c r="H129" s="4"/>
      <c r="I129" s="4"/>
      <c r="J129" s="4"/>
      <c r="K129" s="14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354"/>
      <c r="Y129" s="1"/>
      <c r="Z129" s="1"/>
      <c r="AA129" s="1"/>
    </row>
    <row r="130" spans="1:27" ht="15.75" customHeight="1">
      <c r="A130" s="4"/>
      <c r="B130" s="4"/>
      <c r="C130" s="4"/>
      <c r="D130" s="4"/>
      <c r="E130" s="236"/>
      <c r="F130" s="4"/>
      <c r="G130" s="4"/>
      <c r="H130" s="4"/>
      <c r="I130" s="4"/>
      <c r="J130" s="4"/>
      <c r="K130" s="14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354"/>
      <c r="Y130" s="1"/>
      <c r="Z130" s="1"/>
      <c r="AA130" s="1"/>
    </row>
    <row r="131" spans="1:27" ht="15.75" customHeight="1">
      <c r="A131" s="4"/>
      <c r="B131" s="4"/>
      <c r="C131" s="4"/>
      <c r="D131" s="4"/>
      <c r="E131" s="236"/>
      <c r="F131" s="4"/>
      <c r="G131" s="4"/>
      <c r="H131" s="4"/>
      <c r="I131" s="4"/>
      <c r="J131" s="4"/>
      <c r="K131" s="14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354"/>
      <c r="Y131" s="1"/>
      <c r="Z131" s="1"/>
      <c r="AA131" s="1"/>
    </row>
    <row r="132" spans="1:27" ht="15.75" customHeight="1">
      <c r="A132" s="4"/>
      <c r="B132" s="4"/>
      <c r="C132" s="4"/>
      <c r="D132" s="4"/>
      <c r="E132" s="236"/>
      <c r="F132" s="4"/>
      <c r="G132" s="4"/>
      <c r="H132" s="4"/>
      <c r="I132" s="4"/>
      <c r="J132" s="4"/>
      <c r="K132" s="14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354"/>
      <c r="Y132" s="1"/>
      <c r="Z132" s="1"/>
      <c r="AA132" s="1"/>
    </row>
    <row r="133" spans="1:27" ht="15.75" customHeight="1">
      <c r="A133" s="4"/>
      <c r="B133" s="4"/>
      <c r="C133" s="4"/>
      <c r="D133" s="4"/>
      <c r="E133" s="236"/>
      <c r="F133" s="4"/>
      <c r="G133" s="4"/>
      <c r="H133" s="4"/>
      <c r="I133" s="4"/>
      <c r="J133" s="4"/>
      <c r="K133" s="14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354"/>
      <c r="Y133" s="1"/>
      <c r="Z133" s="1"/>
      <c r="AA133" s="1"/>
    </row>
    <row r="134" spans="1:27" ht="15.75" customHeight="1">
      <c r="A134" s="4"/>
      <c r="B134" s="4"/>
      <c r="C134" s="4"/>
      <c r="D134" s="4"/>
      <c r="E134" s="236"/>
      <c r="F134" s="4"/>
      <c r="G134" s="4"/>
      <c r="H134" s="4"/>
      <c r="I134" s="4"/>
      <c r="J134" s="4"/>
      <c r="K134" s="14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354"/>
      <c r="Y134" s="1"/>
      <c r="Z134" s="1"/>
      <c r="AA134" s="1"/>
    </row>
    <row r="135" spans="1:27" ht="15.75" customHeight="1">
      <c r="A135" s="4"/>
      <c r="B135" s="4"/>
      <c r="C135" s="4"/>
      <c r="D135" s="4"/>
      <c r="E135" s="236"/>
      <c r="F135" s="4"/>
      <c r="G135" s="4"/>
      <c r="H135" s="4"/>
      <c r="I135" s="4"/>
      <c r="J135" s="4"/>
      <c r="K135" s="14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354"/>
      <c r="Y135" s="1"/>
      <c r="Z135" s="1"/>
      <c r="AA135" s="1"/>
    </row>
    <row r="136" spans="1:27" ht="15.75" customHeight="1">
      <c r="A136" s="4"/>
      <c r="B136" s="4"/>
      <c r="C136" s="4"/>
      <c r="D136" s="4"/>
      <c r="E136" s="236"/>
      <c r="F136" s="4"/>
      <c r="G136" s="4"/>
      <c r="H136" s="4"/>
      <c r="I136" s="4"/>
      <c r="J136" s="4"/>
      <c r="K136" s="14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354"/>
      <c r="Y136" s="1"/>
      <c r="Z136" s="1"/>
      <c r="AA136" s="1"/>
    </row>
    <row r="137" spans="1:27" ht="15.75" customHeight="1">
      <c r="A137" s="4"/>
      <c r="B137" s="4"/>
      <c r="C137" s="4"/>
      <c r="D137" s="4"/>
      <c r="E137" s="236"/>
      <c r="F137" s="4"/>
      <c r="G137" s="4"/>
      <c r="H137" s="4"/>
      <c r="I137" s="4"/>
      <c r="J137" s="4"/>
      <c r="K137" s="14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354"/>
      <c r="Y137" s="1"/>
      <c r="Z137" s="1"/>
      <c r="AA137" s="1"/>
    </row>
    <row r="138" spans="1:27" ht="15.75" customHeight="1">
      <c r="A138" s="4"/>
      <c r="B138" s="4"/>
      <c r="C138" s="4"/>
      <c r="D138" s="4"/>
      <c r="E138" s="236"/>
      <c r="F138" s="4"/>
      <c r="G138" s="4"/>
      <c r="H138" s="4"/>
      <c r="I138" s="4"/>
      <c r="J138" s="4"/>
      <c r="K138" s="14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354"/>
      <c r="Y138" s="1"/>
      <c r="Z138" s="1"/>
      <c r="AA138" s="1"/>
    </row>
    <row r="139" spans="1:27" ht="15.75" customHeight="1">
      <c r="A139" s="4"/>
      <c r="B139" s="4"/>
      <c r="C139" s="4"/>
      <c r="D139" s="4"/>
      <c r="E139" s="236"/>
      <c r="F139" s="4"/>
      <c r="G139" s="4"/>
      <c r="H139" s="4"/>
      <c r="I139" s="4"/>
      <c r="J139" s="4"/>
      <c r="K139" s="14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354"/>
      <c r="Y139" s="1"/>
      <c r="Z139" s="1"/>
      <c r="AA139" s="1"/>
    </row>
    <row r="140" spans="1:27" ht="15.75" customHeight="1">
      <c r="A140" s="4"/>
      <c r="B140" s="4"/>
      <c r="C140" s="4"/>
      <c r="D140" s="4"/>
      <c r="E140" s="236"/>
      <c r="F140" s="4"/>
      <c r="G140" s="4"/>
      <c r="H140" s="4"/>
      <c r="I140" s="4"/>
      <c r="J140" s="4"/>
      <c r="K140" s="14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354"/>
      <c r="Y140" s="1"/>
      <c r="Z140" s="1"/>
      <c r="AA140" s="1"/>
    </row>
    <row r="141" spans="1:27" ht="15.75" customHeight="1">
      <c r="A141" s="4"/>
      <c r="B141" s="4"/>
      <c r="C141" s="4"/>
      <c r="D141" s="4"/>
      <c r="E141" s="236"/>
      <c r="F141" s="4"/>
      <c r="G141" s="4"/>
      <c r="H141" s="4"/>
      <c r="I141" s="4"/>
      <c r="J141" s="4"/>
      <c r="K141" s="14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354"/>
      <c r="Y141" s="1"/>
      <c r="Z141" s="1"/>
      <c r="AA141" s="1"/>
    </row>
    <row r="142" spans="1:27" ht="15.75" customHeight="1">
      <c r="A142" s="4"/>
      <c r="B142" s="4"/>
      <c r="C142" s="4"/>
      <c r="D142" s="4"/>
      <c r="E142" s="236"/>
      <c r="F142" s="4"/>
      <c r="G142" s="4"/>
      <c r="H142" s="4"/>
      <c r="I142" s="4"/>
      <c r="J142" s="4"/>
      <c r="K142" s="14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354"/>
      <c r="Y142" s="1"/>
      <c r="Z142" s="1"/>
      <c r="AA142" s="1"/>
    </row>
    <row r="143" spans="1:27" ht="15.75" customHeight="1">
      <c r="A143" s="4"/>
      <c r="B143" s="4"/>
      <c r="C143" s="4"/>
      <c r="D143" s="4"/>
      <c r="E143" s="236"/>
      <c r="F143" s="4"/>
      <c r="G143" s="4"/>
      <c r="H143" s="4"/>
      <c r="I143" s="4"/>
      <c r="J143" s="4"/>
      <c r="K143" s="14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354"/>
      <c r="Y143" s="1"/>
      <c r="Z143" s="1"/>
      <c r="AA143" s="1"/>
    </row>
    <row r="144" spans="1:27" ht="15.75" customHeight="1">
      <c r="A144" s="4"/>
      <c r="B144" s="4"/>
      <c r="C144" s="4"/>
      <c r="D144" s="4"/>
      <c r="E144" s="236"/>
      <c r="F144" s="4"/>
      <c r="G144" s="4"/>
      <c r="H144" s="4"/>
      <c r="I144" s="4"/>
      <c r="J144" s="4"/>
      <c r="K144" s="14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354"/>
      <c r="Y144" s="1"/>
      <c r="Z144" s="1"/>
      <c r="AA144" s="1"/>
    </row>
    <row r="145" spans="1:27" ht="15.75" customHeight="1">
      <c r="A145" s="4"/>
      <c r="B145" s="4"/>
      <c r="C145" s="4"/>
      <c r="D145" s="4"/>
      <c r="E145" s="236"/>
      <c r="F145" s="4"/>
      <c r="G145" s="4"/>
      <c r="H145" s="4"/>
      <c r="I145" s="4"/>
      <c r="J145" s="4"/>
      <c r="K145" s="14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354"/>
      <c r="Y145" s="1"/>
      <c r="Z145" s="1"/>
      <c r="AA145" s="1"/>
    </row>
    <row r="146" spans="1:27" ht="15.75" customHeight="1">
      <c r="A146" s="4"/>
      <c r="B146" s="4"/>
      <c r="C146" s="4"/>
      <c r="D146" s="4"/>
      <c r="E146" s="236"/>
      <c r="F146" s="4"/>
      <c r="G146" s="4"/>
      <c r="H146" s="4"/>
      <c r="I146" s="4"/>
      <c r="J146" s="4"/>
      <c r="K146" s="14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354"/>
      <c r="Y146" s="1"/>
      <c r="Z146" s="1"/>
      <c r="AA146" s="1"/>
    </row>
    <row r="147" spans="1:27" ht="15.75" customHeight="1">
      <c r="A147" s="4"/>
      <c r="B147" s="4"/>
      <c r="C147" s="4"/>
      <c r="D147" s="4"/>
      <c r="E147" s="236"/>
      <c r="F147" s="4"/>
      <c r="G147" s="4"/>
      <c r="H147" s="4"/>
      <c r="I147" s="4"/>
      <c r="J147" s="4"/>
      <c r="K147" s="14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354"/>
      <c r="Y147" s="1"/>
      <c r="Z147" s="1"/>
      <c r="AA147" s="1"/>
    </row>
    <row r="148" spans="1:27" ht="15.75" customHeight="1">
      <c r="A148" s="4"/>
      <c r="B148" s="4"/>
      <c r="C148" s="4"/>
      <c r="D148" s="4"/>
      <c r="E148" s="236"/>
      <c r="F148" s="4"/>
      <c r="G148" s="4"/>
      <c r="H148" s="4"/>
      <c r="I148" s="4"/>
      <c r="J148" s="4"/>
      <c r="K148" s="14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354"/>
      <c r="Y148" s="1"/>
      <c r="Z148" s="1"/>
      <c r="AA148" s="1"/>
    </row>
    <row r="149" spans="1:27" ht="15.75" customHeight="1">
      <c r="A149" s="4"/>
      <c r="B149" s="4"/>
      <c r="C149" s="4"/>
      <c r="D149" s="4"/>
      <c r="E149" s="236"/>
      <c r="F149" s="4"/>
      <c r="G149" s="4"/>
      <c r="H149" s="4"/>
      <c r="I149" s="4"/>
      <c r="J149" s="4"/>
      <c r="K149" s="14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354"/>
      <c r="Y149" s="1"/>
      <c r="Z149" s="1"/>
      <c r="AA149" s="1"/>
    </row>
    <row r="150" spans="1:27" ht="15.75" customHeight="1">
      <c r="A150" s="4"/>
      <c r="B150" s="4"/>
      <c r="C150" s="4"/>
      <c r="D150" s="4"/>
      <c r="E150" s="236"/>
      <c r="F150" s="4"/>
      <c r="G150" s="4"/>
      <c r="H150" s="4"/>
      <c r="I150" s="4"/>
      <c r="J150" s="4"/>
      <c r="K150" s="14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354"/>
      <c r="Y150" s="1"/>
      <c r="Z150" s="1"/>
      <c r="AA150" s="1"/>
    </row>
    <row r="151" spans="1:27" ht="15.75" customHeight="1">
      <c r="A151" s="4"/>
      <c r="B151" s="4"/>
      <c r="C151" s="4"/>
      <c r="D151" s="4"/>
      <c r="E151" s="236"/>
      <c r="F151" s="4"/>
      <c r="G151" s="4"/>
      <c r="H151" s="4"/>
      <c r="I151" s="4"/>
      <c r="J151" s="4"/>
      <c r="K151" s="14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354"/>
      <c r="Y151" s="1"/>
      <c r="Z151" s="1"/>
      <c r="AA151" s="1"/>
    </row>
    <row r="152" spans="1:27" ht="15.75" customHeight="1">
      <c r="A152" s="4"/>
      <c r="B152" s="4"/>
      <c r="C152" s="4"/>
      <c r="D152" s="4"/>
      <c r="E152" s="236"/>
      <c r="F152" s="4"/>
      <c r="G152" s="4"/>
      <c r="H152" s="4"/>
      <c r="I152" s="4"/>
      <c r="J152" s="4"/>
      <c r="K152" s="14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354"/>
      <c r="Y152" s="1"/>
      <c r="Z152" s="1"/>
      <c r="AA152" s="1"/>
    </row>
    <row r="153" spans="1:27" ht="15.75" customHeight="1">
      <c r="A153" s="4"/>
      <c r="B153" s="4"/>
      <c r="C153" s="4"/>
      <c r="D153" s="4"/>
      <c r="E153" s="236"/>
      <c r="F153" s="4"/>
      <c r="G153" s="4"/>
      <c r="H153" s="4"/>
      <c r="I153" s="4"/>
      <c r="J153" s="4"/>
      <c r="K153" s="14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354"/>
      <c r="Y153" s="1"/>
      <c r="Z153" s="1"/>
      <c r="AA153" s="1"/>
    </row>
    <row r="154" spans="1:27" ht="15.75" customHeight="1">
      <c r="A154" s="4"/>
      <c r="B154" s="4"/>
      <c r="C154" s="4"/>
      <c r="D154" s="4"/>
      <c r="E154" s="236"/>
      <c r="F154" s="4"/>
      <c r="G154" s="4"/>
      <c r="H154" s="4"/>
      <c r="I154" s="4"/>
      <c r="J154" s="4"/>
      <c r="K154" s="14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354"/>
      <c r="Y154" s="1"/>
      <c r="Z154" s="1"/>
      <c r="AA154" s="1"/>
    </row>
    <row r="155" spans="1:27" ht="15.75" customHeight="1">
      <c r="A155" s="4"/>
      <c r="B155" s="4"/>
      <c r="C155" s="4"/>
      <c r="D155" s="4"/>
      <c r="E155" s="236"/>
      <c r="F155" s="4"/>
      <c r="G155" s="4"/>
      <c r="H155" s="4"/>
      <c r="I155" s="4"/>
      <c r="J155" s="4"/>
      <c r="K155" s="14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354"/>
      <c r="Y155" s="1"/>
      <c r="Z155" s="1"/>
      <c r="AA155" s="1"/>
    </row>
    <row r="156" spans="1:27" ht="15.75" customHeight="1">
      <c r="A156" s="4"/>
      <c r="B156" s="4"/>
      <c r="C156" s="4"/>
      <c r="D156" s="4"/>
      <c r="E156" s="236"/>
      <c r="F156" s="4"/>
      <c r="G156" s="4"/>
      <c r="H156" s="4"/>
      <c r="I156" s="4"/>
      <c r="J156" s="4"/>
      <c r="K156" s="14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354"/>
      <c r="Y156" s="1"/>
      <c r="Z156" s="1"/>
      <c r="AA156" s="1"/>
    </row>
    <row r="157" spans="1:27" ht="15.75" customHeight="1">
      <c r="A157" s="4"/>
      <c r="B157" s="4"/>
      <c r="C157" s="4"/>
      <c r="D157" s="4"/>
      <c r="E157" s="236"/>
      <c r="F157" s="4"/>
      <c r="G157" s="4"/>
      <c r="H157" s="4"/>
      <c r="I157" s="4"/>
      <c r="J157" s="4"/>
      <c r="K157" s="14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354"/>
      <c r="Y157" s="1"/>
      <c r="Z157" s="1"/>
      <c r="AA157" s="1"/>
    </row>
    <row r="158" spans="1:27" ht="15.75" customHeight="1">
      <c r="A158" s="4"/>
      <c r="B158" s="4"/>
      <c r="C158" s="4"/>
      <c r="D158" s="4"/>
      <c r="E158" s="236"/>
      <c r="F158" s="4"/>
      <c r="G158" s="4"/>
      <c r="H158" s="4"/>
      <c r="I158" s="4"/>
      <c r="J158" s="4"/>
      <c r="K158" s="14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354"/>
      <c r="Y158" s="1"/>
      <c r="Z158" s="1"/>
      <c r="AA158" s="1"/>
    </row>
    <row r="159" spans="1:27" ht="15.75" customHeight="1">
      <c r="A159" s="4"/>
      <c r="B159" s="4"/>
      <c r="C159" s="4"/>
      <c r="D159" s="4"/>
      <c r="E159" s="236"/>
      <c r="F159" s="4"/>
      <c r="G159" s="4"/>
      <c r="H159" s="4"/>
      <c r="I159" s="4"/>
      <c r="J159" s="4"/>
      <c r="K159" s="14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354"/>
      <c r="Y159" s="1"/>
      <c r="Z159" s="1"/>
      <c r="AA159" s="1"/>
    </row>
    <row r="160" spans="1:27" ht="15.75" customHeight="1">
      <c r="A160" s="4"/>
      <c r="B160" s="4"/>
      <c r="C160" s="4"/>
      <c r="D160" s="4"/>
      <c r="E160" s="236"/>
      <c r="F160" s="4"/>
      <c r="G160" s="4"/>
      <c r="H160" s="4"/>
      <c r="I160" s="4"/>
      <c r="J160" s="4"/>
      <c r="K160" s="14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354"/>
      <c r="Y160" s="1"/>
      <c r="Z160" s="1"/>
      <c r="AA160" s="1"/>
    </row>
    <row r="161" spans="1:27" ht="15.75" customHeight="1">
      <c r="A161" s="4"/>
      <c r="B161" s="4"/>
      <c r="C161" s="4"/>
      <c r="D161" s="4"/>
      <c r="E161" s="236"/>
      <c r="F161" s="4"/>
      <c r="G161" s="4"/>
      <c r="H161" s="4"/>
      <c r="I161" s="4"/>
      <c r="J161" s="4"/>
      <c r="K161" s="14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354"/>
      <c r="Y161" s="1"/>
      <c r="Z161" s="1"/>
      <c r="AA161" s="1"/>
    </row>
    <row r="162" spans="1:27" ht="15.75" customHeight="1">
      <c r="A162" s="4"/>
      <c r="B162" s="4"/>
      <c r="C162" s="4"/>
      <c r="D162" s="4"/>
      <c r="E162" s="236"/>
      <c r="F162" s="4"/>
      <c r="G162" s="4"/>
      <c r="H162" s="4"/>
      <c r="I162" s="4"/>
      <c r="J162" s="4"/>
      <c r="K162" s="14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354"/>
      <c r="Y162" s="1"/>
      <c r="Z162" s="1"/>
      <c r="AA162" s="1"/>
    </row>
    <row r="163" spans="1:27" ht="15.75" customHeight="1">
      <c r="A163" s="4"/>
      <c r="B163" s="4"/>
      <c r="C163" s="4"/>
      <c r="D163" s="4"/>
      <c r="E163" s="236"/>
      <c r="F163" s="4"/>
      <c r="G163" s="4"/>
      <c r="H163" s="4"/>
      <c r="I163" s="4"/>
      <c r="J163" s="4"/>
      <c r="K163" s="14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354"/>
      <c r="Y163" s="1"/>
      <c r="Z163" s="1"/>
      <c r="AA163" s="1"/>
    </row>
    <row r="164" spans="1:27" ht="15.75" customHeight="1">
      <c r="A164" s="4"/>
      <c r="B164" s="4"/>
      <c r="C164" s="4"/>
      <c r="D164" s="4"/>
      <c r="E164" s="236"/>
      <c r="F164" s="4"/>
      <c r="G164" s="4"/>
      <c r="H164" s="4"/>
      <c r="I164" s="4"/>
      <c r="J164" s="4"/>
      <c r="K164" s="14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354"/>
      <c r="Y164" s="1"/>
      <c r="Z164" s="1"/>
      <c r="AA164" s="1"/>
    </row>
    <row r="165" spans="1:27" ht="15.75" customHeight="1">
      <c r="A165" s="4"/>
      <c r="B165" s="4"/>
      <c r="C165" s="4"/>
      <c r="D165" s="4"/>
      <c r="E165" s="236"/>
      <c r="F165" s="4"/>
      <c r="G165" s="4"/>
      <c r="H165" s="4"/>
      <c r="I165" s="4"/>
      <c r="J165" s="4"/>
      <c r="K165" s="14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354"/>
      <c r="Y165" s="1"/>
      <c r="Z165" s="1"/>
      <c r="AA165" s="1"/>
    </row>
    <row r="166" spans="1:27" ht="15.75" customHeight="1">
      <c r="A166" s="4"/>
      <c r="B166" s="4"/>
      <c r="C166" s="4"/>
      <c r="D166" s="4"/>
      <c r="E166" s="236"/>
      <c r="F166" s="4"/>
      <c r="G166" s="4"/>
      <c r="H166" s="4"/>
      <c r="I166" s="4"/>
      <c r="J166" s="4"/>
      <c r="K166" s="14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354"/>
      <c r="Y166" s="1"/>
      <c r="Z166" s="1"/>
      <c r="AA166" s="1"/>
    </row>
    <row r="167" spans="1:27" ht="15.75" customHeight="1">
      <c r="A167" s="4"/>
      <c r="B167" s="4"/>
      <c r="C167" s="4"/>
      <c r="D167" s="4"/>
      <c r="E167" s="236"/>
      <c r="F167" s="4"/>
      <c r="G167" s="4"/>
      <c r="H167" s="4"/>
      <c r="I167" s="4"/>
      <c r="J167" s="4"/>
      <c r="K167" s="14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354"/>
      <c r="Y167" s="1"/>
      <c r="Z167" s="1"/>
      <c r="AA167" s="1"/>
    </row>
    <row r="168" spans="1:27" ht="15.75" customHeight="1">
      <c r="A168" s="4"/>
      <c r="B168" s="4"/>
      <c r="C168" s="4"/>
      <c r="D168" s="4"/>
      <c r="E168" s="236"/>
      <c r="F168" s="4"/>
      <c r="G168" s="4"/>
      <c r="H168" s="4"/>
      <c r="I168" s="4"/>
      <c r="J168" s="4"/>
      <c r="K168" s="14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354"/>
      <c r="Y168" s="1"/>
      <c r="Z168" s="1"/>
      <c r="AA168" s="1"/>
    </row>
    <row r="169" spans="1:27" ht="15.75" customHeight="1">
      <c r="A169" s="4"/>
      <c r="B169" s="4"/>
      <c r="C169" s="4"/>
      <c r="D169" s="4"/>
      <c r="E169" s="236"/>
      <c r="F169" s="4"/>
      <c r="G169" s="4"/>
      <c r="H169" s="4"/>
      <c r="I169" s="4"/>
      <c r="J169" s="4"/>
      <c r="K169" s="14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354"/>
      <c r="Y169" s="1"/>
      <c r="Z169" s="1"/>
      <c r="AA169" s="1"/>
    </row>
    <row r="170" spans="1:27" ht="15.75" customHeight="1">
      <c r="A170" s="4"/>
      <c r="B170" s="4"/>
      <c r="C170" s="4"/>
      <c r="D170" s="4"/>
      <c r="E170" s="236"/>
      <c r="F170" s="4"/>
      <c r="G170" s="4"/>
      <c r="H170" s="4"/>
      <c r="I170" s="4"/>
      <c r="J170" s="4"/>
      <c r="K170" s="14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354"/>
      <c r="Y170" s="1"/>
      <c r="Z170" s="1"/>
      <c r="AA170" s="1"/>
    </row>
    <row r="171" spans="1:27" ht="15.75" customHeight="1">
      <c r="A171" s="4"/>
      <c r="B171" s="4"/>
      <c r="C171" s="4"/>
      <c r="D171" s="4"/>
      <c r="E171" s="236"/>
      <c r="F171" s="4"/>
      <c r="G171" s="4"/>
      <c r="H171" s="4"/>
      <c r="I171" s="4"/>
      <c r="J171" s="4"/>
      <c r="K171" s="14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354"/>
      <c r="Y171" s="1"/>
      <c r="Z171" s="1"/>
      <c r="AA171" s="1"/>
    </row>
    <row r="172" spans="1:27" ht="15.75" customHeight="1">
      <c r="A172" s="4"/>
      <c r="B172" s="4"/>
      <c r="C172" s="4"/>
      <c r="D172" s="4"/>
      <c r="E172" s="236"/>
      <c r="F172" s="4"/>
      <c r="G172" s="4"/>
      <c r="H172" s="4"/>
      <c r="I172" s="4"/>
      <c r="J172" s="4"/>
      <c r="K172" s="14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354"/>
      <c r="Y172" s="1"/>
      <c r="Z172" s="1"/>
      <c r="AA172" s="1"/>
    </row>
    <row r="173" spans="1:27" ht="15.75" customHeight="1">
      <c r="A173" s="4"/>
      <c r="B173" s="4"/>
      <c r="C173" s="4"/>
      <c r="D173" s="4"/>
      <c r="E173" s="236"/>
      <c r="F173" s="4"/>
      <c r="G173" s="4"/>
      <c r="H173" s="4"/>
      <c r="I173" s="4"/>
      <c r="J173" s="4"/>
      <c r="K173" s="14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354"/>
      <c r="Y173" s="1"/>
      <c r="Z173" s="1"/>
      <c r="AA173" s="1"/>
    </row>
    <row r="174" spans="1:27" ht="15.75" customHeight="1">
      <c r="A174" s="4"/>
      <c r="B174" s="4"/>
      <c r="C174" s="4"/>
      <c r="D174" s="4"/>
      <c r="E174" s="236"/>
      <c r="F174" s="4"/>
      <c r="G174" s="4"/>
      <c r="H174" s="4"/>
      <c r="I174" s="4"/>
      <c r="J174" s="4"/>
      <c r="K174" s="14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354"/>
      <c r="Y174" s="1"/>
      <c r="Z174" s="1"/>
      <c r="AA174" s="1"/>
    </row>
    <row r="175" spans="1:27" ht="15.75" customHeight="1">
      <c r="A175" s="4"/>
      <c r="B175" s="4"/>
      <c r="C175" s="4"/>
      <c r="D175" s="4"/>
      <c r="E175" s="236"/>
      <c r="F175" s="4"/>
      <c r="G175" s="4"/>
      <c r="H175" s="4"/>
      <c r="I175" s="4"/>
      <c r="J175" s="4"/>
      <c r="K175" s="14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354"/>
      <c r="Y175" s="1"/>
      <c r="Z175" s="1"/>
      <c r="AA175" s="1"/>
    </row>
    <row r="176" spans="1:27" ht="15.75" customHeight="1">
      <c r="A176" s="4"/>
      <c r="B176" s="4"/>
      <c r="C176" s="4"/>
      <c r="D176" s="4"/>
      <c r="E176" s="236"/>
      <c r="F176" s="4"/>
      <c r="G176" s="4"/>
      <c r="H176" s="4"/>
      <c r="I176" s="4"/>
      <c r="J176" s="4"/>
      <c r="K176" s="14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354"/>
      <c r="Y176" s="1"/>
      <c r="Z176" s="1"/>
      <c r="AA176" s="1"/>
    </row>
    <row r="177" spans="1:27" ht="15.75" customHeight="1">
      <c r="A177" s="4"/>
      <c r="B177" s="4"/>
      <c r="C177" s="4"/>
      <c r="D177" s="4"/>
      <c r="E177" s="236"/>
      <c r="F177" s="4"/>
      <c r="G177" s="4"/>
      <c r="H177" s="4"/>
      <c r="I177" s="4"/>
      <c r="J177" s="4"/>
      <c r="K177" s="14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354"/>
      <c r="Y177" s="1"/>
      <c r="Z177" s="1"/>
      <c r="AA177" s="1"/>
    </row>
    <row r="178" spans="1:27" ht="15.75" customHeight="1">
      <c r="A178" s="4"/>
      <c r="B178" s="4"/>
      <c r="C178" s="4"/>
      <c r="D178" s="4"/>
      <c r="E178" s="236"/>
      <c r="F178" s="4"/>
      <c r="G178" s="4"/>
      <c r="H178" s="4"/>
      <c r="I178" s="4"/>
      <c r="J178" s="4"/>
      <c r="K178" s="14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354"/>
      <c r="Y178" s="1"/>
      <c r="Z178" s="1"/>
      <c r="AA178" s="1"/>
    </row>
    <row r="179" spans="1:27" ht="15.75" customHeight="1">
      <c r="A179" s="4"/>
      <c r="B179" s="4"/>
      <c r="C179" s="4"/>
      <c r="D179" s="4"/>
      <c r="E179" s="236"/>
      <c r="F179" s="4"/>
      <c r="G179" s="4"/>
      <c r="H179" s="4"/>
      <c r="I179" s="4"/>
      <c r="J179" s="4"/>
      <c r="K179" s="14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354"/>
      <c r="Y179" s="1"/>
      <c r="Z179" s="1"/>
      <c r="AA179" s="1"/>
    </row>
    <row r="180" spans="1:27" ht="15.75" customHeight="1">
      <c r="A180" s="4"/>
      <c r="B180" s="4"/>
      <c r="C180" s="4"/>
      <c r="D180" s="4"/>
      <c r="E180" s="236"/>
      <c r="F180" s="4"/>
      <c r="G180" s="4"/>
      <c r="H180" s="4"/>
      <c r="I180" s="4"/>
      <c r="J180" s="4"/>
      <c r="K180" s="14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354"/>
      <c r="Y180" s="1"/>
      <c r="Z180" s="1"/>
      <c r="AA180" s="1"/>
    </row>
    <row r="181" spans="1:27" ht="15.75" customHeight="1">
      <c r="A181" s="4"/>
      <c r="B181" s="4"/>
      <c r="C181" s="4"/>
      <c r="D181" s="4"/>
      <c r="E181" s="236"/>
      <c r="F181" s="4"/>
      <c r="G181" s="4"/>
      <c r="H181" s="4"/>
      <c r="I181" s="4"/>
      <c r="J181" s="4"/>
      <c r="K181" s="14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354"/>
      <c r="Y181" s="1"/>
      <c r="Z181" s="1"/>
      <c r="AA181" s="1"/>
    </row>
    <row r="182" spans="1:27" ht="15.75" customHeight="1">
      <c r="A182" s="4"/>
      <c r="B182" s="4"/>
      <c r="C182" s="4"/>
      <c r="D182" s="4"/>
      <c r="E182" s="236"/>
      <c r="F182" s="4"/>
      <c r="G182" s="4"/>
      <c r="H182" s="4"/>
      <c r="I182" s="4"/>
      <c r="J182" s="4"/>
      <c r="K182" s="14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354"/>
      <c r="Y182" s="1"/>
      <c r="Z182" s="1"/>
      <c r="AA182" s="1"/>
    </row>
    <row r="183" spans="1:27" ht="15.75" customHeight="1">
      <c r="A183" s="4"/>
      <c r="B183" s="4"/>
      <c r="C183" s="4"/>
      <c r="D183" s="4"/>
      <c r="E183" s="236"/>
      <c r="F183" s="4"/>
      <c r="G183" s="4"/>
      <c r="H183" s="4"/>
      <c r="I183" s="4"/>
      <c r="J183" s="4"/>
      <c r="K183" s="14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354"/>
      <c r="Y183" s="1"/>
      <c r="Z183" s="1"/>
      <c r="AA183" s="1"/>
    </row>
    <row r="184" spans="1:27" ht="15.75" customHeight="1">
      <c r="A184" s="4"/>
      <c r="B184" s="4"/>
      <c r="C184" s="4"/>
      <c r="D184" s="4"/>
      <c r="E184" s="236"/>
      <c r="F184" s="4"/>
      <c r="G184" s="4"/>
      <c r="H184" s="4"/>
      <c r="I184" s="4"/>
      <c r="J184" s="4"/>
      <c r="K184" s="14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354"/>
      <c r="Y184" s="1"/>
      <c r="Z184" s="1"/>
      <c r="AA184" s="1"/>
    </row>
    <row r="185" spans="1:27" ht="15.75" customHeight="1">
      <c r="A185" s="4"/>
      <c r="B185" s="4"/>
      <c r="C185" s="4"/>
      <c r="D185" s="4"/>
      <c r="E185" s="236"/>
      <c r="F185" s="4"/>
      <c r="G185" s="4"/>
      <c r="H185" s="4"/>
      <c r="I185" s="4"/>
      <c r="J185" s="4"/>
      <c r="K185" s="14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354"/>
      <c r="Y185" s="1"/>
      <c r="Z185" s="1"/>
      <c r="AA185" s="1"/>
    </row>
    <row r="186" spans="1:27" ht="15.75" customHeight="1">
      <c r="A186" s="4"/>
      <c r="B186" s="4"/>
      <c r="C186" s="4"/>
      <c r="D186" s="4"/>
      <c r="E186" s="236"/>
      <c r="F186" s="4"/>
      <c r="G186" s="4"/>
      <c r="H186" s="4"/>
      <c r="I186" s="4"/>
      <c r="J186" s="4"/>
      <c r="K186" s="14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354"/>
      <c r="Y186" s="1"/>
      <c r="Z186" s="1"/>
      <c r="AA186" s="1"/>
    </row>
    <row r="187" spans="1:27" ht="15.75" customHeight="1">
      <c r="A187" s="4"/>
      <c r="B187" s="4"/>
      <c r="C187" s="4"/>
      <c r="D187" s="4"/>
      <c r="E187" s="236"/>
      <c r="F187" s="4"/>
      <c r="G187" s="4"/>
      <c r="H187" s="4"/>
      <c r="I187" s="4"/>
      <c r="J187" s="4"/>
      <c r="K187" s="14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354"/>
      <c r="Y187" s="1"/>
      <c r="Z187" s="1"/>
      <c r="AA187" s="1"/>
    </row>
    <row r="188" spans="1:27" ht="15.75" customHeight="1">
      <c r="A188" s="4"/>
      <c r="B188" s="4"/>
      <c r="C188" s="4"/>
      <c r="D188" s="4"/>
      <c r="E188" s="236"/>
      <c r="F188" s="4"/>
      <c r="G188" s="4"/>
      <c r="H188" s="4"/>
      <c r="I188" s="4"/>
      <c r="J188" s="4"/>
      <c r="K188" s="14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354"/>
      <c r="Y188" s="1"/>
      <c r="Z188" s="1"/>
      <c r="AA188" s="1"/>
    </row>
    <row r="189" spans="1:27" ht="15.75" customHeight="1">
      <c r="A189" s="4"/>
      <c r="B189" s="4"/>
      <c r="C189" s="4"/>
      <c r="D189" s="4"/>
      <c r="E189" s="236"/>
      <c r="F189" s="4"/>
      <c r="G189" s="4"/>
      <c r="H189" s="4"/>
      <c r="I189" s="4"/>
      <c r="J189" s="4"/>
      <c r="K189" s="14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354"/>
      <c r="Y189" s="1"/>
      <c r="Z189" s="1"/>
      <c r="AA189" s="1"/>
    </row>
    <row r="190" spans="1:27" ht="15.75" customHeight="1">
      <c r="A190" s="4"/>
      <c r="B190" s="4"/>
      <c r="C190" s="4"/>
      <c r="D190" s="4"/>
      <c r="E190" s="236"/>
      <c r="F190" s="4"/>
      <c r="G190" s="4"/>
      <c r="H190" s="4"/>
      <c r="I190" s="4"/>
      <c r="J190" s="4"/>
      <c r="K190" s="14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354"/>
      <c r="Y190" s="1"/>
      <c r="Z190" s="1"/>
      <c r="AA190" s="1"/>
    </row>
    <row r="191" spans="1:27" ht="15.75" customHeight="1">
      <c r="A191" s="4"/>
      <c r="B191" s="4"/>
      <c r="C191" s="4"/>
      <c r="D191" s="4"/>
      <c r="E191" s="236"/>
      <c r="F191" s="4"/>
      <c r="G191" s="4"/>
      <c r="H191" s="4"/>
      <c r="I191" s="4"/>
      <c r="J191" s="4"/>
      <c r="K191" s="14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354"/>
      <c r="Y191" s="1"/>
      <c r="Z191" s="1"/>
      <c r="AA191" s="1"/>
    </row>
    <row r="192" spans="1:27" ht="15.75" customHeight="1">
      <c r="A192" s="4"/>
      <c r="B192" s="4"/>
      <c r="C192" s="4"/>
      <c r="D192" s="4"/>
      <c r="E192" s="236"/>
      <c r="F192" s="4"/>
      <c r="G192" s="4"/>
      <c r="H192" s="4"/>
      <c r="I192" s="4"/>
      <c r="J192" s="4"/>
      <c r="K192" s="14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354"/>
      <c r="Y192" s="1"/>
      <c r="Z192" s="1"/>
      <c r="AA192" s="1"/>
    </row>
    <row r="193" spans="1:27" ht="15.75" customHeight="1">
      <c r="A193" s="4"/>
      <c r="B193" s="4"/>
      <c r="C193" s="4"/>
      <c r="D193" s="4"/>
      <c r="E193" s="236"/>
      <c r="F193" s="4"/>
      <c r="G193" s="4"/>
      <c r="H193" s="4"/>
      <c r="I193" s="4"/>
      <c r="J193" s="4"/>
      <c r="K193" s="14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354"/>
      <c r="Y193" s="1"/>
      <c r="Z193" s="1"/>
      <c r="AA193" s="1"/>
    </row>
    <row r="194" spans="1:27" ht="15.75" customHeight="1">
      <c r="A194" s="4"/>
      <c r="B194" s="4"/>
      <c r="C194" s="4"/>
      <c r="D194" s="4"/>
      <c r="E194" s="236"/>
      <c r="F194" s="4"/>
      <c r="G194" s="4"/>
      <c r="H194" s="4"/>
      <c r="I194" s="4"/>
      <c r="J194" s="4"/>
      <c r="K194" s="14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354"/>
      <c r="Y194" s="1"/>
      <c r="Z194" s="1"/>
      <c r="AA194" s="1"/>
    </row>
    <row r="195" spans="1:27" ht="15.75" customHeight="1">
      <c r="A195" s="4"/>
      <c r="B195" s="4"/>
      <c r="C195" s="4"/>
      <c r="D195" s="4"/>
      <c r="E195" s="236"/>
      <c r="F195" s="4"/>
      <c r="G195" s="4"/>
      <c r="H195" s="4"/>
      <c r="I195" s="4"/>
      <c r="J195" s="4"/>
      <c r="K195" s="14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354"/>
      <c r="Y195" s="1"/>
      <c r="Z195" s="1"/>
      <c r="AA195" s="1"/>
    </row>
    <row r="196" spans="1:27" ht="15.75" customHeight="1">
      <c r="A196" s="4"/>
      <c r="B196" s="4"/>
      <c r="C196" s="4"/>
      <c r="D196" s="4"/>
      <c r="E196" s="236"/>
      <c r="F196" s="4"/>
      <c r="G196" s="4"/>
      <c r="H196" s="4"/>
      <c r="I196" s="4"/>
      <c r="J196" s="4"/>
      <c r="K196" s="14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354"/>
      <c r="Y196" s="1"/>
      <c r="Z196" s="1"/>
      <c r="AA196" s="1"/>
    </row>
    <row r="197" spans="1:27" ht="15.75" customHeight="1">
      <c r="A197" s="4"/>
      <c r="B197" s="4"/>
      <c r="C197" s="4"/>
      <c r="D197" s="4"/>
      <c r="E197" s="236"/>
      <c r="F197" s="4"/>
      <c r="G197" s="4"/>
      <c r="H197" s="4"/>
      <c r="I197" s="4"/>
      <c r="J197" s="4"/>
      <c r="K197" s="14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354"/>
      <c r="Y197" s="1"/>
      <c r="Z197" s="1"/>
      <c r="AA197" s="1"/>
    </row>
    <row r="198" spans="1:27" ht="15.75" customHeight="1">
      <c r="A198" s="4"/>
      <c r="B198" s="4"/>
      <c r="C198" s="4"/>
      <c r="D198" s="4"/>
      <c r="E198" s="236"/>
      <c r="F198" s="4"/>
      <c r="G198" s="4"/>
      <c r="H198" s="4"/>
      <c r="I198" s="4"/>
      <c r="J198" s="4"/>
      <c r="K198" s="14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354"/>
      <c r="Y198" s="1"/>
      <c r="Z198" s="1"/>
      <c r="AA198" s="1"/>
    </row>
    <row r="199" spans="1:27" ht="15.75" customHeight="1">
      <c r="A199" s="4"/>
      <c r="B199" s="4"/>
      <c r="C199" s="4"/>
      <c r="D199" s="4"/>
      <c r="E199" s="236"/>
      <c r="F199" s="4"/>
      <c r="G199" s="4"/>
      <c r="H199" s="4"/>
      <c r="I199" s="4"/>
      <c r="J199" s="4"/>
      <c r="K199" s="14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354"/>
      <c r="Y199" s="1"/>
      <c r="Z199" s="1"/>
      <c r="AA199" s="1"/>
    </row>
    <row r="200" spans="1:27" ht="15.75" customHeight="1">
      <c r="A200" s="4"/>
      <c r="B200" s="4"/>
      <c r="C200" s="4"/>
      <c r="D200" s="4"/>
      <c r="E200" s="236"/>
      <c r="F200" s="4"/>
      <c r="G200" s="4"/>
      <c r="H200" s="4"/>
      <c r="I200" s="4"/>
      <c r="J200" s="4"/>
      <c r="K200" s="14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354"/>
      <c r="Y200" s="1"/>
      <c r="Z200" s="1"/>
      <c r="AA200" s="1"/>
    </row>
    <row r="201" spans="1:27" ht="15.75" customHeight="1">
      <c r="A201" s="4"/>
      <c r="B201" s="4"/>
      <c r="C201" s="4"/>
      <c r="D201" s="4"/>
      <c r="E201" s="236"/>
      <c r="F201" s="4"/>
      <c r="G201" s="4"/>
      <c r="H201" s="4"/>
      <c r="I201" s="4"/>
      <c r="J201" s="4"/>
      <c r="K201" s="14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354"/>
      <c r="Y201" s="1"/>
      <c r="Z201" s="1"/>
      <c r="AA201" s="1"/>
    </row>
    <row r="202" spans="1:27" ht="15.75" customHeight="1">
      <c r="A202" s="4"/>
      <c r="B202" s="4"/>
      <c r="C202" s="4"/>
      <c r="D202" s="4"/>
      <c r="E202" s="236"/>
      <c r="F202" s="4"/>
      <c r="G202" s="4"/>
      <c r="H202" s="4"/>
      <c r="I202" s="4"/>
      <c r="J202" s="4"/>
      <c r="K202" s="14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354"/>
      <c r="Y202" s="1"/>
      <c r="Z202" s="1"/>
      <c r="AA202" s="1"/>
    </row>
    <row r="203" spans="1:27" ht="15.75" customHeight="1">
      <c r="A203" s="4"/>
      <c r="B203" s="4"/>
      <c r="C203" s="4"/>
      <c r="D203" s="4"/>
      <c r="E203" s="236"/>
      <c r="F203" s="4"/>
      <c r="G203" s="4"/>
      <c r="H203" s="4"/>
      <c r="I203" s="4"/>
      <c r="J203" s="4"/>
      <c r="K203" s="14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354"/>
      <c r="Y203" s="1"/>
      <c r="Z203" s="1"/>
      <c r="AA203" s="1"/>
    </row>
    <row r="204" spans="1:27" ht="15.75" customHeight="1">
      <c r="A204" s="4"/>
      <c r="B204" s="4"/>
      <c r="C204" s="4"/>
      <c r="D204" s="4"/>
      <c r="E204" s="236"/>
      <c r="F204" s="4"/>
      <c r="G204" s="4"/>
      <c r="H204" s="4"/>
      <c r="I204" s="4"/>
      <c r="J204" s="4"/>
      <c r="K204" s="14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354"/>
      <c r="Y204" s="1"/>
      <c r="Z204" s="1"/>
      <c r="AA204" s="1"/>
    </row>
    <row r="205" spans="1:27" ht="15.75" customHeight="1">
      <c r="A205" s="4"/>
      <c r="B205" s="4"/>
      <c r="C205" s="4"/>
      <c r="D205" s="4"/>
      <c r="E205" s="236"/>
      <c r="F205" s="4"/>
      <c r="G205" s="4"/>
      <c r="H205" s="4"/>
      <c r="I205" s="4"/>
      <c r="J205" s="4"/>
      <c r="K205" s="14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354"/>
      <c r="Y205" s="1"/>
      <c r="Z205" s="1"/>
      <c r="AA205" s="1"/>
    </row>
    <row r="206" spans="1:27" ht="15.75" customHeight="1">
      <c r="A206" s="4"/>
      <c r="B206" s="4"/>
      <c r="C206" s="4"/>
      <c r="D206" s="4"/>
      <c r="E206" s="236"/>
      <c r="F206" s="4"/>
      <c r="G206" s="4"/>
      <c r="H206" s="4"/>
      <c r="I206" s="4"/>
      <c r="J206" s="4"/>
      <c r="K206" s="14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354"/>
      <c r="Y206" s="1"/>
      <c r="Z206" s="1"/>
      <c r="AA206" s="1"/>
    </row>
    <row r="207" spans="1:27" ht="15.75" customHeight="1">
      <c r="A207" s="4"/>
      <c r="B207" s="4"/>
      <c r="C207" s="4"/>
      <c r="D207" s="4"/>
      <c r="E207" s="236"/>
      <c r="F207" s="4"/>
      <c r="G207" s="4"/>
      <c r="H207" s="4"/>
      <c r="I207" s="4"/>
      <c r="J207" s="4"/>
      <c r="K207" s="14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354"/>
      <c r="Y207" s="1"/>
      <c r="Z207" s="1"/>
      <c r="AA207" s="1"/>
    </row>
    <row r="208" spans="1:27" ht="15.75" customHeight="1">
      <c r="A208" s="4"/>
      <c r="B208" s="4"/>
      <c r="C208" s="4"/>
      <c r="D208" s="4"/>
      <c r="E208" s="236"/>
      <c r="F208" s="4"/>
      <c r="G208" s="4"/>
      <c r="H208" s="4"/>
      <c r="I208" s="4"/>
      <c r="J208" s="4"/>
      <c r="K208" s="14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354"/>
      <c r="Y208" s="1"/>
      <c r="Z208" s="1"/>
      <c r="AA208" s="1"/>
    </row>
    <row r="209" spans="1:27" ht="15.75" customHeight="1">
      <c r="A209" s="4"/>
      <c r="B209" s="4"/>
      <c r="C209" s="4"/>
      <c r="D209" s="4"/>
      <c r="E209" s="236"/>
      <c r="F209" s="4"/>
      <c r="G209" s="4"/>
      <c r="H209" s="4"/>
      <c r="I209" s="4"/>
      <c r="J209" s="4"/>
      <c r="K209" s="14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354"/>
      <c r="Y209" s="1"/>
      <c r="Z209" s="1"/>
      <c r="AA209" s="1"/>
    </row>
    <row r="210" spans="1:27" ht="15.75" customHeight="1">
      <c r="A210" s="4"/>
      <c r="B210" s="4"/>
      <c r="C210" s="4"/>
      <c r="D210" s="4"/>
      <c r="E210" s="236"/>
      <c r="F210" s="4"/>
      <c r="G210" s="4"/>
      <c r="H210" s="4"/>
      <c r="I210" s="4"/>
      <c r="J210" s="4"/>
      <c r="K210" s="14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354"/>
      <c r="Y210" s="1"/>
      <c r="Z210" s="1"/>
      <c r="AA210" s="1"/>
    </row>
    <row r="211" spans="1:27" ht="15.75" customHeight="1">
      <c r="A211" s="4"/>
      <c r="B211" s="4"/>
      <c r="C211" s="4"/>
      <c r="D211" s="4"/>
      <c r="E211" s="236"/>
      <c r="F211" s="4"/>
      <c r="G211" s="4"/>
      <c r="H211" s="4"/>
      <c r="I211" s="4"/>
      <c r="J211" s="4"/>
      <c r="K211" s="14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354"/>
      <c r="Y211" s="1"/>
      <c r="Z211" s="1"/>
      <c r="AA211" s="1"/>
    </row>
    <row r="212" spans="1:27" ht="15.75" customHeight="1">
      <c r="A212" s="4"/>
      <c r="B212" s="4"/>
      <c r="C212" s="4"/>
      <c r="D212" s="4"/>
      <c r="E212" s="236"/>
      <c r="F212" s="4"/>
      <c r="G212" s="4"/>
      <c r="H212" s="4"/>
      <c r="I212" s="4"/>
      <c r="J212" s="4"/>
      <c r="K212" s="14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354"/>
      <c r="Y212" s="1"/>
      <c r="Z212" s="1"/>
      <c r="AA212" s="1"/>
    </row>
    <row r="213" spans="1:27" ht="15.75" customHeight="1">
      <c r="A213" s="4"/>
      <c r="B213" s="4"/>
      <c r="C213" s="4"/>
      <c r="D213" s="4"/>
      <c r="E213" s="236"/>
      <c r="F213" s="4"/>
      <c r="G213" s="4"/>
      <c r="H213" s="4"/>
      <c r="I213" s="4"/>
      <c r="J213" s="4"/>
      <c r="K213" s="14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354"/>
      <c r="Y213" s="1"/>
      <c r="Z213" s="1"/>
      <c r="AA213" s="1"/>
    </row>
    <row r="214" spans="1:27" ht="15.75" customHeight="1">
      <c r="A214" s="4"/>
      <c r="B214" s="4"/>
      <c r="C214" s="4"/>
      <c r="D214" s="4"/>
      <c r="E214" s="236"/>
      <c r="F214" s="4"/>
      <c r="G214" s="4"/>
      <c r="H214" s="4"/>
      <c r="I214" s="4"/>
      <c r="J214" s="4"/>
      <c r="K214" s="14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354"/>
      <c r="Y214" s="1"/>
      <c r="Z214" s="1"/>
      <c r="AA214" s="1"/>
    </row>
    <row r="215" spans="1:27" ht="15.75" customHeight="1">
      <c r="A215" s="4"/>
      <c r="B215" s="4"/>
      <c r="C215" s="4"/>
      <c r="D215" s="4"/>
      <c r="E215" s="236"/>
      <c r="F215" s="4"/>
      <c r="G215" s="4"/>
      <c r="H215" s="4"/>
      <c r="I215" s="4"/>
      <c r="J215" s="4"/>
      <c r="K215" s="14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354"/>
      <c r="Y215" s="1"/>
      <c r="Z215" s="1"/>
      <c r="AA215" s="1"/>
    </row>
    <row r="216" spans="1:27" ht="15.75" customHeight="1">
      <c r="A216" s="4"/>
      <c r="B216" s="4"/>
      <c r="C216" s="4"/>
      <c r="D216" s="4"/>
      <c r="E216" s="236"/>
      <c r="F216" s="4"/>
      <c r="G216" s="4"/>
      <c r="H216" s="4"/>
      <c r="I216" s="4"/>
      <c r="J216" s="4"/>
      <c r="K216" s="14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354"/>
      <c r="Y216" s="1"/>
      <c r="Z216" s="1"/>
      <c r="AA216" s="1"/>
    </row>
    <row r="217" spans="1:27" ht="15.75" customHeight="1">
      <c r="A217" s="4"/>
      <c r="B217" s="4"/>
      <c r="C217" s="4"/>
      <c r="D217" s="4"/>
      <c r="E217" s="236"/>
      <c r="F217" s="4"/>
      <c r="G217" s="4"/>
      <c r="H217" s="4"/>
      <c r="I217" s="4"/>
      <c r="J217" s="4"/>
      <c r="K217" s="14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354"/>
      <c r="Y217" s="1"/>
      <c r="Z217" s="1"/>
      <c r="AA217" s="1"/>
    </row>
    <row r="218" spans="1:27" ht="15.75" customHeight="1">
      <c r="A218" s="4"/>
      <c r="B218" s="4"/>
      <c r="C218" s="4"/>
      <c r="D218" s="4"/>
      <c r="E218" s="236"/>
      <c r="F218" s="4"/>
      <c r="G218" s="4"/>
      <c r="H218" s="4"/>
      <c r="I218" s="4"/>
      <c r="J218" s="4"/>
      <c r="K218" s="14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354"/>
      <c r="Y218" s="1"/>
      <c r="Z218" s="1"/>
      <c r="AA218" s="1"/>
    </row>
    <row r="219" spans="1:27" ht="15.75" customHeight="1">
      <c r="A219" s="4"/>
      <c r="B219" s="4"/>
      <c r="C219" s="4"/>
      <c r="D219" s="4"/>
      <c r="E219" s="236"/>
      <c r="F219" s="4"/>
      <c r="G219" s="4"/>
      <c r="H219" s="4"/>
      <c r="I219" s="4"/>
      <c r="J219" s="4"/>
      <c r="K219" s="14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354"/>
      <c r="Y219" s="1"/>
      <c r="Z219" s="1"/>
      <c r="AA219" s="1"/>
    </row>
    <row r="220" spans="1:27" ht="15.75" customHeight="1">
      <c r="A220" s="4"/>
      <c r="B220" s="4"/>
      <c r="C220" s="4"/>
      <c r="D220" s="4"/>
      <c r="E220" s="236"/>
      <c r="F220" s="4"/>
      <c r="G220" s="4"/>
      <c r="H220" s="4"/>
      <c r="I220" s="4"/>
      <c r="J220" s="4"/>
      <c r="K220" s="14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354"/>
      <c r="Y220" s="1"/>
      <c r="Z220" s="1"/>
      <c r="AA220" s="1"/>
    </row>
    <row r="221" spans="1:27" ht="15.75" customHeight="1">
      <c r="A221" s="4"/>
      <c r="B221" s="4"/>
      <c r="C221" s="4"/>
      <c r="D221" s="4"/>
      <c r="E221" s="236"/>
      <c r="F221" s="4"/>
      <c r="G221" s="4"/>
      <c r="H221" s="4"/>
      <c r="I221" s="4"/>
      <c r="J221" s="4"/>
      <c r="K221" s="14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354"/>
      <c r="Y221" s="1"/>
      <c r="Z221" s="1"/>
      <c r="AA221" s="1"/>
    </row>
    <row r="222" spans="1:27" ht="15.75" customHeight="1">
      <c r="A222" s="4"/>
      <c r="B222" s="4"/>
      <c r="C222" s="4"/>
      <c r="D222" s="4"/>
      <c r="E222" s="236"/>
      <c r="F222" s="4"/>
      <c r="G222" s="4"/>
      <c r="H222" s="4"/>
      <c r="I222" s="4"/>
      <c r="J222" s="4"/>
      <c r="K222" s="14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354"/>
      <c r="Y222" s="1"/>
      <c r="Z222" s="1"/>
      <c r="AA222" s="1"/>
    </row>
    <row r="223" spans="1:27" ht="15.75" customHeight="1">
      <c r="A223" s="4"/>
      <c r="B223" s="4"/>
      <c r="C223" s="4"/>
      <c r="D223" s="4"/>
      <c r="E223" s="236"/>
      <c r="F223" s="4"/>
      <c r="G223" s="4"/>
      <c r="H223" s="4"/>
      <c r="I223" s="4"/>
      <c r="J223" s="4"/>
      <c r="K223" s="14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354"/>
      <c r="Y223" s="1"/>
      <c r="Z223" s="1"/>
      <c r="AA223" s="1"/>
    </row>
    <row r="224" spans="1:27" ht="15.75" customHeight="1">
      <c r="A224" s="4"/>
      <c r="B224" s="4"/>
      <c r="C224" s="4"/>
      <c r="D224" s="4"/>
      <c r="E224" s="236"/>
      <c r="F224" s="4"/>
      <c r="G224" s="4"/>
      <c r="H224" s="4"/>
      <c r="I224" s="4"/>
      <c r="J224" s="4"/>
      <c r="K224" s="14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354"/>
      <c r="Y224" s="1"/>
      <c r="Z224" s="1"/>
      <c r="AA224" s="1"/>
    </row>
    <row r="225" spans="1:27" ht="15.75" customHeight="1">
      <c r="A225" s="4"/>
      <c r="B225" s="4"/>
      <c r="C225" s="4"/>
      <c r="D225" s="4"/>
      <c r="E225" s="236"/>
      <c r="F225" s="4"/>
      <c r="G225" s="4"/>
      <c r="H225" s="4"/>
      <c r="I225" s="4"/>
      <c r="J225" s="4"/>
      <c r="K225" s="14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354"/>
      <c r="Y225" s="1"/>
      <c r="Z225" s="1"/>
      <c r="AA225" s="1"/>
    </row>
    <row r="226" spans="1:27" ht="15.75" customHeight="1">
      <c r="A226" s="4"/>
      <c r="B226" s="4"/>
      <c r="C226" s="4"/>
      <c r="D226" s="4"/>
      <c r="E226" s="236"/>
      <c r="F226" s="4"/>
      <c r="G226" s="4"/>
      <c r="H226" s="4"/>
      <c r="I226" s="4"/>
      <c r="J226" s="4"/>
      <c r="K226" s="14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354"/>
      <c r="Y226" s="1"/>
      <c r="Z226" s="1"/>
      <c r="AA226" s="1"/>
    </row>
    <row r="227" spans="1:27" ht="15.75" customHeight="1">
      <c r="A227" s="4"/>
      <c r="B227" s="4"/>
      <c r="C227" s="4"/>
      <c r="D227" s="4"/>
      <c r="E227" s="236"/>
      <c r="F227" s="4"/>
      <c r="G227" s="4"/>
      <c r="H227" s="4"/>
      <c r="I227" s="4"/>
      <c r="J227" s="4"/>
      <c r="K227" s="14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354"/>
      <c r="Y227" s="1"/>
      <c r="Z227" s="1"/>
      <c r="AA227" s="1"/>
    </row>
    <row r="228" spans="1:27" ht="15.75" customHeight="1">
      <c r="A228" s="4"/>
      <c r="B228" s="4"/>
      <c r="C228" s="4"/>
      <c r="D228" s="4"/>
      <c r="E228" s="236"/>
      <c r="F228" s="4"/>
      <c r="G228" s="4"/>
      <c r="H228" s="4"/>
      <c r="I228" s="4"/>
      <c r="J228" s="4"/>
      <c r="K228" s="14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354"/>
      <c r="Y228" s="1"/>
      <c r="Z228" s="1"/>
      <c r="AA228" s="1"/>
    </row>
    <row r="229" spans="1:27" ht="15.75" customHeight="1">
      <c r="A229" s="4"/>
      <c r="B229" s="4"/>
      <c r="C229" s="4"/>
      <c r="D229" s="4"/>
      <c r="E229" s="236"/>
      <c r="F229" s="4"/>
      <c r="G229" s="4"/>
      <c r="H229" s="4"/>
      <c r="I229" s="4"/>
      <c r="J229" s="4"/>
      <c r="K229" s="14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354"/>
      <c r="Y229" s="1"/>
      <c r="Z229" s="1"/>
      <c r="AA229" s="1"/>
    </row>
    <row r="230" spans="1:27" ht="15.75" customHeight="1">
      <c r="A230" s="4"/>
      <c r="B230" s="4"/>
      <c r="C230" s="4"/>
      <c r="D230" s="4"/>
      <c r="E230" s="236"/>
      <c r="F230" s="4"/>
      <c r="G230" s="4"/>
      <c r="H230" s="4"/>
      <c r="I230" s="4"/>
      <c r="J230" s="4"/>
      <c r="K230" s="14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354"/>
      <c r="Y230" s="1"/>
      <c r="Z230" s="1"/>
      <c r="AA230" s="1"/>
    </row>
    <row r="231" spans="1:27" ht="15.75" customHeight="1">
      <c r="A231" s="4"/>
      <c r="B231" s="4"/>
      <c r="C231" s="4"/>
      <c r="D231" s="4"/>
      <c r="E231" s="236"/>
      <c r="F231" s="4"/>
      <c r="G231" s="4"/>
      <c r="H231" s="4"/>
      <c r="I231" s="4"/>
      <c r="J231" s="4"/>
      <c r="K231" s="14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354"/>
      <c r="Y231" s="1"/>
      <c r="Z231" s="1"/>
      <c r="AA231" s="1"/>
    </row>
    <row r="232" spans="1:27" ht="15.75" customHeight="1">
      <c r="A232" s="4"/>
      <c r="B232" s="4"/>
      <c r="C232" s="4"/>
      <c r="D232" s="4"/>
      <c r="E232" s="236"/>
      <c r="F232" s="4"/>
      <c r="G232" s="4"/>
      <c r="H232" s="4"/>
      <c r="I232" s="4"/>
      <c r="J232" s="4"/>
      <c r="K232" s="14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354"/>
      <c r="Y232" s="1"/>
      <c r="Z232" s="1"/>
      <c r="AA232" s="1"/>
    </row>
    <row r="233" spans="1:27" ht="15.75" customHeight="1">
      <c r="A233" s="4"/>
      <c r="B233" s="4"/>
      <c r="C233" s="4"/>
      <c r="D233" s="4"/>
      <c r="E233" s="236"/>
      <c r="F233" s="4"/>
      <c r="G233" s="4"/>
      <c r="H233" s="4"/>
      <c r="I233" s="4"/>
      <c r="J233" s="4"/>
      <c r="K233" s="14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354"/>
      <c r="Y233" s="1"/>
      <c r="Z233" s="1"/>
      <c r="AA233" s="1"/>
    </row>
    <row r="234" spans="1:27" ht="15.75" customHeight="1">
      <c r="A234" s="4"/>
      <c r="B234" s="4"/>
      <c r="C234" s="4"/>
      <c r="D234" s="4"/>
      <c r="E234" s="236"/>
      <c r="F234" s="4"/>
      <c r="G234" s="4"/>
      <c r="H234" s="4"/>
      <c r="I234" s="4"/>
      <c r="J234" s="4"/>
      <c r="K234" s="14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354"/>
      <c r="Y234" s="1"/>
      <c r="Z234" s="1"/>
      <c r="AA234" s="1"/>
    </row>
    <row r="235" spans="1:27" ht="15.75" customHeight="1">
      <c r="A235" s="4"/>
      <c r="B235" s="4"/>
      <c r="C235" s="4"/>
      <c r="D235" s="4"/>
      <c r="E235" s="236"/>
      <c r="F235" s="4"/>
      <c r="G235" s="4"/>
      <c r="H235" s="4"/>
      <c r="I235" s="4"/>
      <c r="J235" s="4"/>
      <c r="K235" s="14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354"/>
      <c r="Y235" s="1"/>
      <c r="Z235" s="1"/>
      <c r="AA235" s="1"/>
    </row>
    <row r="236" spans="1:27" ht="15.75" customHeight="1">
      <c r="A236" s="4"/>
      <c r="B236" s="4"/>
      <c r="C236" s="4"/>
      <c r="D236" s="4"/>
      <c r="E236" s="236"/>
      <c r="F236" s="4"/>
      <c r="G236" s="4"/>
      <c r="H236" s="4"/>
      <c r="I236" s="4"/>
      <c r="J236" s="4"/>
      <c r="K236" s="14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354"/>
      <c r="Y236" s="1"/>
      <c r="Z236" s="1"/>
      <c r="AA236" s="1"/>
    </row>
    <row r="237" spans="1:27" ht="15.75" customHeight="1">
      <c r="A237" s="4"/>
      <c r="B237" s="4"/>
      <c r="C237" s="4"/>
      <c r="D237" s="4"/>
      <c r="E237" s="236"/>
      <c r="F237" s="4"/>
      <c r="G237" s="4"/>
      <c r="H237" s="4"/>
      <c r="I237" s="4"/>
      <c r="J237" s="4"/>
      <c r="K237" s="14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354"/>
      <c r="Y237" s="1"/>
      <c r="Z237" s="1"/>
      <c r="AA237" s="1"/>
    </row>
    <row r="238" spans="1:27" ht="15.75" customHeight="1">
      <c r="A238" s="4"/>
      <c r="B238" s="4"/>
      <c r="C238" s="4"/>
      <c r="D238" s="4"/>
      <c r="E238" s="236"/>
      <c r="F238" s="4"/>
      <c r="G238" s="4"/>
      <c r="H238" s="4"/>
      <c r="I238" s="4"/>
      <c r="J238" s="4"/>
      <c r="K238" s="14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354"/>
      <c r="Y238" s="1"/>
      <c r="Z238" s="1"/>
      <c r="AA238" s="1"/>
    </row>
    <row r="239" spans="1:27" ht="15.75" customHeight="1">
      <c r="A239" s="4"/>
      <c r="B239" s="4"/>
      <c r="C239" s="4"/>
      <c r="D239" s="4"/>
      <c r="E239" s="236"/>
      <c r="F239" s="4"/>
      <c r="G239" s="4"/>
      <c r="H239" s="4"/>
      <c r="I239" s="4"/>
      <c r="J239" s="4"/>
      <c r="K239" s="14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354"/>
      <c r="Y239" s="1"/>
      <c r="Z239" s="1"/>
      <c r="AA239" s="1"/>
    </row>
    <row r="240" spans="1:27" ht="15.75" customHeight="1">
      <c r="A240" s="4"/>
      <c r="B240" s="4"/>
      <c r="C240" s="4"/>
      <c r="D240" s="4"/>
      <c r="E240" s="236"/>
      <c r="F240" s="4"/>
      <c r="G240" s="4"/>
      <c r="H240" s="4"/>
      <c r="I240" s="4"/>
      <c r="J240" s="4"/>
      <c r="K240" s="14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354"/>
      <c r="Y240" s="1"/>
      <c r="Z240" s="1"/>
      <c r="AA240" s="1"/>
    </row>
    <row r="241" spans="1:27" ht="15.75" customHeight="1">
      <c r="A241" s="4"/>
      <c r="B241" s="4"/>
      <c r="C241" s="4"/>
      <c r="D241" s="4"/>
      <c r="E241" s="236"/>
      <c r="F241" s="4"/>
      <c r="G241" s="4"/>
      <c r="H241" s="4"/>
      <c r="I241" s="4"/>
      <c r="J241" s="4"/>
      <c r="K241" s="14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354"/>
      <c r="Y241" s="1"/>
      <c r="Z241" s="1"/>
      <c r="AA241" s="1"/>
    </row>
    <row r="242" spans="1:27" ht="15.75" customHeight="1">
      <c r="A242" s="4"/>
      <c r="B242" s="4"/>
      <c r="C242" s="4"/>
      <c r="D242" s="4"/>
      <c r="E242" s="236"/>
      <c r="F242" s="4"/>
      <c r="G242" s="4"/>
      <c r="H242" s="4"/>
      <c r="I242" s="4"/>
      <c r="J242" s="4"/>
      <c r="K242" s="14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354"/>
      <c r="Y242" s="1"/>
      <c r="Z242" s="1"/>
      <c r="AA242" s="1"/>
    </row>
    <row r="243" spans="1:27" ht="15.75" customHeight="1">
      <c r="A243" s="4"/>
      <c r="B243" s="4"/>
      <c r="C243" s="4"/>
      <c r="D243" s="4"/>
      <c r="E243" s="236"/>
      <c r="F243" s="4"/>
      <c r="G243" s="4"/>
      <c r="H243" s="4"/>
      <c r="I243" s="4"/>
      <c r="J243" s="4"/>
      <c r="K243" s="14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354"/>
      <c r="Y243" s="1"/>
      <c r="Z243" s="1"/>
      <c r="AA243" s="1"/>
    </row>
    <row r="244" spans="1:27" ht="15.75" customHeight="1">
      <c r="A244" s="4"/>
      <c r="B244" s="4"/>
      <c r="C244" s="4"/>
      <c r="D244" s="4"/>
      <c r="E244" s="236"/>
      <c r="F244" s="4"/>
      <c r="G244" s="4"/>
      <c r="H244" s="4"/>
      <c r="I244" s="4"/>
      <c r="J244" s="4"/>
      <c r="K244" s="14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354"/>
      <c r="Y244" s="1"/>
      <c r="Z244" s="1"/>
      <c r="AA244" s="1"/>
    </row>
    <row r="245" spans="1:27" ht="15.75" customHeight="1">
      <c r="A245" s="4"/>
      <c r="B245" s="4"/>
      <c r="C245" s="4"/>
      <c r="D245" s="4"/>
      <c r="E245" s="236"/>
      <c r="F245" s="4"/>
      <c r="G245" s="4"/>
      <c r="H245" s="4"/>
      <c r="I245" s="4"/>
      <c r="J245" s="4"/>
      <c r="K245" s="14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354"/>
      <c r="Y245" s="1"/>
      <c r="Z245" s="1"/>
      <c r="AA245" s="1"/>
    </row>
    <row r="246" spans="1:27" ht="15.75" customHeight="1">
      <c r="A246" s="4"/>
      <c r="B246" s="4"/>
      <c r="C246" s="4"/>
      <c r="D246" s="4"/>
      <c r="E246" s="236"/>
      <c r="F246" s="4"/>
      <c r="G246" s="4"/>
      <c r="H246" s="4"/>
      <c r="I246" s="4"/>
      <c r="J246" s="4"/>
      <c r="K246" s="14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354"/>
      <c r="Y246" s="1"/>
      <c r="Z246" s="1"/>
      <c r="AA246" s="1"/>
    </row>
    <row r="247" spans="1:27" ht="15.75" customHeight="1">
      <c r="A247" s="4"/>
      <c r="B247" s="4"/>
      <c r="C247" s="4"/>
      <c r="D247" s="4"/>
      <c r="E247" s="236"/>
      <c r="F247" s="4"/>
      <c r="G247" s="4"/>
      <c r="H247" s="4"/>
      <c r="I247" s="4"/>
      <c r="J247" s="4"/>
      <c r="K247" s="14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7" ht="15.75" customHeight="1">
      <c r="A248" s="4"/>
      <c r="B248" s="4"/>
      <c r="C248" s="4"/>
      <c r="D248" s="4"/>
      <c r="E248" s="236"/>
      <c r="F248" s="4"/>
      <c r="G248" s="4"/>
      <c r="H248" s="4"/>
      <c r="I248" s="4"/>
      <c r="J248" s="4"/>
      <c r="K248" s="14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7" ht="15.75" customHeight="1">
      <c r="A249" s="4"/>
      <c r="B249" s="4"/>
      <c r="C249" s="4"/>
      <c r="D249" s="4"/>
      <c r="E249" s="236"/>
      <c r="F249" s="4"/>
      <c r="G249" s="4"/>
      <c r="H249" s="4"/>
      <c r="I249" s="4"/>
      <c r="J249" s="4"/>
      <c r="K249" s="14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7" ht="15.75" customHeight="1">
      <c r="A250" s="4"/>
      <c r="B250" s="4"/>
      <c r="C250" s="4"/>
      <c r="D250" s="4"/>
      <c r="E250" s="236"/>
      <c r="F250" s="4"/>
      <c r="G250" s="4"/>
      <c r="H250" s="4"/>
      <c r="I250" s="4"/>
      <c r="J250" s="4"/>
      <c r="K250" s="14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7" ht="15.75" customHeight="1">
      <c r="A251" s="4"/>
      <c r="B251" s="4"/>
      <c r="C251" s="4"/>
      <c r="D251" s="4"/>
      <c r="E251" s="236"/>
      <c r="F251" s="4"/>
      <c r="G251" s="4"/>
      <c r="H251" s="4"/>
      <c r="I251" s="4"/>
      <c r="J251" s="4"/>
      <c r="K251" s="14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7" ht="15.75" customHeight="1">
      <c r="A252" s="4"/>
      <c r="B252" s="4"/>
      <c r="C252" s="4"/>
      <c r="D252" s="4"/>
      <c r="E252" s="236"/>
      <c r="F252" s="4"/>
      <c r="G252" s="4"/>
      <c r="H252" s="4"/>
      <c r="I252" s="4"/>
      <c r="J252" s="4"/>
      <c r="K252" s="14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7" ht="15.75" customHeight="1">
      <c r="A253" s="4"/>
      <c r="B253" s="4"/>
      <c r="C253" s="4"/>
      <c r="D253" s="4"/>
      <c r="E253" s="236"/>
      <c r="F253" s="4"/>
      <c r="G253" s="4"/>
      <c r="H253" s="4"/>
      <c r="I253" s="4"/>
      <c r="J253" s="4"/>
      <c r="K253" s="14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7" ht="15.75" customHeight="1">
      <c r="A254" s="4"/>
      <c r="B254" s="4"/>
      <c r="C254" s="4"/>
      <c r="D254" s="4"/>
      <c r="E254" s="236"/>
      <c r="F254" s="4"/>
      <c r="G254" s="4"/>
      <c r="H254" s="4"/>
      <c r="I254" s="4"/>
      <c r="J254" s="4"/>
      <c r="K254" s="14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7" ht="15.75" customHeight="1">
      <c r="A255" s="4"/>
      <c r="B255" s="4"/>
      <c r="C255" s="4"/>
      <c r="D255" s="4"/>
      <c r="E255" s="236"/>
      <c r="F255" s="4"/>
      <c r="G255" s="4"/>
      <c r="H255" s="4"/>
      <c r="I255" s="4"/>
      <c r="J255" s="4"/>
      <c r="K255" s="14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7" ht="15.75" customHeight="1">
      <c r="A256" s="4"/>
      <c r="B256" s="4"/>
      <c r="C256" s="4"/>
      <c r="D256" s="4"/>
      <c r="E256" s="236"/>
      <c r="F256" s="4"/>
      <c r="G256" s="4"/>
      <c r="H256" s="4"/>
      <c r="I256" s="4"/>
      <c r="J256" s="4"/>
      <c r="K256" s="14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.75" customHeight="1">
      <c r="A257" s="4"/>
      <c r="B257" s="4"/>
      <c r="C257" s="4"/>
      <c r="D257" s="4"/>
      <c r="E257" s="236"/>
      <c r="F257" s="4"/>
      <c r="G257" s="4"/>
      <c r="H257" s="4"/>
      <c r="I257" s="4"/>
      <c r="J257" s="4"/>
      <c r="K257" s="14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.75" customHeight="1">
      <c r="A258" s="5"/>
      <c r="B258" s="4"/>
      <c r="C258" s="4"/>
      <c r="D258" s="4"/>
      <c r="E258" s="236"/>
      <c r="F258" s="4"/>
      <c r="G258" s="4"/>
      <c r="H258" s="4"/>
      <c r="I258" s="4"/>
      <c r="J258" s="4"/>
      <c r="K258" s="14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.75" customHeight="1">
      <c r="A259" s="5"/>
      <c r="B259" s="5"/>
      <c r="C259" s="4"/>
      <c r="D259" s="5"/>
      <c r="E259" s="237"/>
      <c r="F259" s="5"/>
      <c r="G259" s="5"/>
      <c r="H259" s="5"/>
      <c r="I259" s="5"/>
      <c r="J259" s="5"/>
      <c r="K259" s="14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>
      <c r="A260" s="5"/>
      <c r="B260" s="5"/>
      <c r="C260" s="4"/>
      <c r="D260" s="5"/>
      <c r="E260" s="237"/>
      <c r="F260" s="5"/>
      <c r="G260" s="5"/>
      <c r="H260" s="5"/>
      <c r="I260" s="5"/>
      <c r="J260" s="5"/>
      <c r="K260" s="14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>
      <c r="A261" s="5"/>
      <c r="B261" s="5"/>
      <c r="C261" s="4"/>
      <c r="D261" s="5"/>
      <c r="E261" s="237"/>
      <c r="F261" s="5"/>
      <c r="G261" s="5"/>
      <c r="H261" s="5"/>
      <c r="I261" s="5"/>
      <c r="J261" s="5"/>
      <c r="K261" s="14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>
      <c r="A262" s="5"/>
      <c r="B262" s="5"/>
      <c r="C262" s="5"/>
      <c r="D262" s="5"/>
      <c r="E262" s="237"/>
      <c r="F262" s="5"/>
      <c r="G262" s="5"/>
      <c r="H262" s="5"/>
      <c r="I262" s="5"/>
      <c r="J262" s="5"/>
      <c r="K262" s="14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>
      <c r="A263" s="5"/>
      <c r="B263" s="5"/>
      <c r="C263" s="5"/>
      <c r="D263" s="5"/>
      <c r="E263" s="237"/>
      <c r="F263" s="5"/>
      <c r="G263" s="5"/>
      <c r="H263" s="5"/>
      <c r="I263" s="5"/>
      <c r="J263" s="5"/>
      <c r="K263" s="14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>
      <c r="A264" s="5"/>
      <c r="B264" s="5"/>
      <c r="C264" s="5"/>
      <c r="D264" s="5"/>
      <c r="E264" s="237"/>
      <c r="F264" s="5"/>
      <c r="G264" s="5"/>
      <c r="H264" s="5"/>
      <c r="I264" s="5"/>
      <c r="J264" s="5"/>
      <c r="K264" s="14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>
      <c r="A265" s="5"/>
      <c r="B265" s="5"/>
      <c r="C265" s="5"/>
      <c r="D265" s="5"/>
      <c r="E265" s="237"/>
      <c r="F265" s="5"/>
      <c r="G265" s="5"/>
      <c r="H265" s="5"/>
      <c r="I265" s="5"/>
      <c r="J265" s="5"/>
      <c r="K265" s="14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>
      <c r="A266" s="5"/>
      <c r="B266" s="5"/>
      <c r="C266" s="5"/>
      <c r="D266" s="5"/>
      <c r="E266" s="237"/>
      <c r="F266" s="5"/>
      <c r="G266" s="5"/>
      <c r="H266" s="5"/>
      <c r="I266" s="5"/>
      <c r="J266" s="5"/>
      <c r="K266" s="14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>
      <c r="A267" s="5"/>
      <c r="B267" s="5"/>
      <c r="C267" s="5"/>
      <c r="D267" s="5"/>
      <c r="E267" s="237"/>
      <c r="F267" s="5"/>
      <c r="G267" s="5"/>
      <c r="H267" s="5"/>
      <c r="I267" s="5"/>
      <c r="J267" s="5"/>
      <c r="K267" s="14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>
      <c r="A268" s="5"/>
      <c r="B268" s="5"/>
      <c r="C268" s="5"/>
      <c r="D268" s="5"/>
      <c r="E268" s="237"/>
      <c r="F268" s="5"/>
      <c r="G268" s="5"/>
      <c r="H268" s="5"/>
      <c r="I268" s="5"/>
      <c r="J268" s="5"/>
      <c r="K268" s="14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>
      <c r="A269" s="5"/>
      <c r="B269" s="5"/>
      <c r="C269" s="5"/>
      <c r="D269" s="5"/>
      <c r="E269" s="237"/>
      <c r="F269" s="5"/>
      <c r="G269" s="5"/>
      <c r="H269" s="5"/>
      <c r="I269" s="5"/>
      <c r="J269" s="5"/>
      <c r="K269" s="14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>
      <c r="A270" s="5"/>
      <c r="B270" s="5"/>
      <c r="C270" s="5"/>
      <c r="D270" s="5"/>
      <c r="E270" s="237"/>
      <c r="F270" s="5"/>
      <c r="G270" s="5"/>
      <c r="H270" s="5"/>
      <c r="I270" s="5"/>
      <c r="J270" s="5"/>
      <c r="K270" s="14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>
      <c r="A271" s="5"/>
      <c r="B271" s="5"/>
      <c r="C271" s="5"/>
      <c r="D271" s="5"/>
      <c r="E271" s="237"/>
      <c r="F271" s="5"/>
      <c r="G271" s="5"/>
      <c r="H271" s="5"/>
      <c r="I271" s="5"/>
      <c r="J271" s="5"/>
      <c r="K271" s="14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>
      <c r="A272" s="5"/>
      <c r="B272" s="5"/>
      <c r="C272" s="5"/>
      <c r="D272" s="5"/>
      <c r="E272" s="237"/>
      <c r="F272" s="5"/>
      <c r="G272" s="5"/>
      <c r="H272" s="5"/>
      <c r="I272" s="5"/>
      <c r="J272" s="5"/>
      <c r="K272" s="14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>
      <c r="A273" s="5"/>
      <c r="B273" s="5"/>
      <c r="C273" s="5"/>
      <c r="D273" s="5"/>
      <c r="E273" s="237"/>
      <c r="F273" s="5"/>
      <c r="G273" s="5"/>
      <c r="H273" s="5"/>
      <c r="I273" s="5"/>
      <c r="J273" s="5"/>
      <c r="K273" s="14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>
      <c r="A274" s="5"/>
      <c r="B274" s="5"/>
      <c r="C274" s="5"/>
      <c r="D274" s="5"/>
      <c r="E274" s="237"/>
      <c r="F274" s="5"/>
      <c r="G274" s="5"/>
      <c r="H274" s="5"/>
      <c r="I274" s="5"/>
      <c r="J274" s="5"/>
      <c r="K274" s="14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>
      <c r="A275" s="5"/>
      <c r="B275" s="5"/>
      <c r="C275" s="5"/>
      <c r="D275" s="5"/>
      <c r="E275" s="237"/>
      <c r="F275" s="5"/>
      <c r="G275" s="5"/>
      <c r="H275" s="5"/>
      <c r="I275" s="5"/>
      <c r="J275" s="5"/>
      <c r="K275" s="14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>
      <c r="A276" s="5"/>
      <c r="B276" s="5"/>
      <c r="C276" s="5"/>
      <c r="D276" s="5"/>
      <c r="E276" s="237"/>
      <c r="F276" s="5"/>
      <c r="G276" s="5"/>
      <c r="H276" s="5"/>
      <c r="I276" s="5"/>
      <c r="J276" s="5"/>
      <c r="K276" s="14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>
      <c r="A277" s="5"/>
      <c r="B277" s="5"/>
      <c r="C277" s="5"/>
      <c r="D277" s="5"/>
      <c r="E277" s="237"/>
      <c r="F277" s="5"/>
      <c r="G277" s="5"/>
      <c r="H277" s="5"/>
      <c r="I277" s="5"/>
      <c r="J277" s="5"/>
      <c r="K277" s="14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>
      <c r="A278" s="5"/>
      <c r="B278" s="5"/>
      <c r="C278" s="5"/>
      <c r="D278" s="5"/>
      <c r="E278" s="237"/>
      <c r="F278" s="5"/>
      <c r="G278" s="5"/>
      <c r="H278" s="5"/>
      <c r="I278" s="5"/>
      <c r="J278" s="5"/>
      <c r="K278" s="14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>
      <c r="A279" s="5"/>
      <c r="B279" s="5"/>
      <c r="C279" s="5"/>
      <c r="D279" s="5"/>
      <c r="E279" s="237"/>
      <c r="F279" s="5"/>
      <c r="G279" s="5"/>
      <c r="H279" s="5"/>
      <c r="I279" s="5"/>
      <c r="J279" s="5"/>
      <c r="K279" s="14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>
      <c r="A280" s="5"/>
      <c r="B280" s="5"/>
      <c r="C280" s="5"/>
      <c r="D280" s="5"/>
      <c r="E280" s="237"/>
      <c r="F280" s="5"/>
      <c r="G280" s="5"/>
      <c r="H280" s="5"/>
      <c r="I280" s="5"/>
      <c r="J280" s="5"/>
      <c r="K280" s="14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>
      <c r="A281" s="5"/>
      <c r="B281" s="5"/>
      <c r="C281" s="5"/>
      <c r="D281" s="5"/>
      <c r="E281" s="237"/>
      <c r="F281" s="5"/>
      <c r="G281" s="5"/>
      <c r="H281" s="5"/>
      <c r="I281" s="5"/>
      <c r="J281" s="5"/>
      <c r="K281" s="14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>
      <c r="A282" s="5"/>
      <c r="B282" s="5"/>
      <c r="C282" s="5"/>
      <c r="D282" s="5"/>
      <c r="E282" s="237"/>
      <c r="F282" s="5"/>
      <c r="G282" s="5"/>
      <c r="H282" s="5"/>
      <c r="I282" s="5"/>
      <c r="J282" s="5"/>
      <c r="K282" s="14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>
      <c r="A283" s="5"/>
      <c r="B283" s="5"/>
      <c r="C283" s="5"/>
      <c r="D283" s="5"/>
      <c r="E283" s="237"/>
      <c r="F283" s="5"/>
      <c r="G283" s="5"/>
      <c r="H283" s="5"/>
      <c r="I283" s="5"/>
      <c r="J283" s="5"/>
      <c r="K283" s="14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>
      <c r="A284" s="5"/>
      <c r="B284" s="5"/>
      <c r="C284" s="5"/>
      <c r="D284" s="5"/>
      <c r="E284" s="237"/>
      <c r="F284" s="5"/>
      <c r="G284" s="5"/>
      <c r="H284" s="5"/>
      <c r="I284" s="5"/>
      <c r="J284" s="5"/>
      <c r="K284" s="14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>
      <c r="A285" s="5"/>
      <c r="B285" s="5"/>
      <c r="C285" s="5"/>
      <c r="D285" s="5"/>
      <c r="E285" s="237"/>
      <c r="F285" s="5"/>
      <c r="G285" s="5"/>
      <c r="H285" s="5"/>
      <c r="I285" s="5"/>
      <c r="J285" s="5"/>
      <c r="K285" s="14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>
      <c r="A286" s="5"/>
      <c r="B286" s="5"/>
      <c r="C286" s="5"/>
      <c r="D286" s="5"/>
      <c r="E286" s="237"/>
      <c r="F286" s="5"/>
      <c r="G286" s="5"/>
      <c r="H286" s="5"/>
      <c r="I286" s="5"/>
      <c r="J286" s="5"/>
      <c r="K286" s="14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>
      <c r="A287" s="5"/>
      <c r="B287" s="5"/>
      <c r="C287" s="5"/>
      <c r="D287" s="5"/>
      <c r="E287" s="237"/>
      <c r="F287" s="5"/>
      <c r="G287" s="5"/>
      <c r="H287" s="5"/>
      <c r="I287" s="5"/>
      <c r="J287" s="5"/>
      <c r="K287" s="14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>
      <c r="A288" s="5"/>
      <c r="B288" s="5"/>
      <c r="C288" s="5"/>
      <c r="D288" s="5"/>
      <c r="E288" s="237"/>
      <c r="F288" s="5"/>
      <c r="G288" s="5"/>
      <c r="H288" s="5"/>
      <c r="I288" s="5"/>
      <c r="J288" s="5"/>
      <c r="K288" s="14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>
      <c r="A289" s="5"/>
      <c r="B289" s="5"/>
      <c r="C289" s="5"/>
      <c r="D289" s="5"/>
      <c r="E289" s="237"/>
      <c r="F289" s="5"/>
      <c r="G289" s="5"/>
      <c r="H289" s="5"/>
      <c r="I289" s="5"/>
      <c r="J289" s="5"/>
      <c r="K289" s="14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>
      <c r="A290" s="5"/>
      <c r="B290" s="5"/>
      <c r="C290" s="5"/>
      <c r="D290" s="5"/>
      <c r="E290" s="237"/>
      <c r="F290" s="5"/>
      <c r="G290" s="5"/>
      <c r="H290" s="5"/>
      <c r="I290" s="5"/>
      <c r="J290" s="5"/>
      <c r="K290" s="14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>
      <c r="A291" s="5"/>
      <c r="B291" s="5"/>
      <c r="C291" s="5"/>
      <c r="D291" s="5"/>
      <c r="E291" s="237"/>
      <c r="F291" s="5"/>
      <c r="G291" s="5"/>
      <c r="H291" s="5"/>
      <c r="I291" s="5"/>
      <c r="J291" s="5"/>
      <c r="K291" s="14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>
      <c r="A292" s="5"/>
      <c r="B292" s="5"/>
      <c r="C292" s="5"/>
      <c r="D292" s="5"/>
      <c r="E292" s="237"/>
      <c r="F292" s="5"/>
      <c r="G292" s="5"/>
      <c r="H292" s="5"/>
      <c r="I292" s="5"/>
      <c r="J292" s="5"/>
      <c r="K292" s="14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>
      <c r="A293" s="5"/>
      <c r="B293" s="5"/>
      <c r="C293" s="5"/>
      <c r="D293" s="5"/>
      <c r="E293" s="237"/>
      <c r="F293" s="5"/>
      <c r="G293" s="5"/>
      <c r="H293" s="5"/>
      <c r="I293" s="5"/>
      <c r="J293" s="5"/>
      <c r="K293" s="14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>
      <c r="A294" s="5"/>
      <c r="B294" s="5"/>
      <c r="C294" s="5"/>
      <c r="D294" s="5"/>
      <c r="E294" s="237"/>
      <c r="F294" s="5"/>
      <c r="G294" s="5"/>
      <c r="H294" s="5"/>
      <c r="I294" s="5"/>
      <c r="J294" s="5"/>
      <c r="K294" s="14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>
      <c r="A295" s="5"/>
      <c r="B295" s="5"/>
      <c r="C295" s="5"/>
      <c r="D295" s="5"/>
      <c r="E295" s="237"/>
      <c r="F295" s="5"/>
      <c r="G295" s="5"/>
      <c r="H295" s="5"/>
      <c r="I295" s="5"/>
      <c r="J295" s="5"/>
      <c r="K295" s="14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>
      <c r="A296" s="5"/>
      <c r="B296" s="5"/>
      <c r="C296" s="5"/>
      <c r="D296" s="5"/>
      <c r="E296" s="237"/>
      <c r="F296" s="5"/>
      <c r="G296" s="5"/>
      <c r="H296" s="5"/>
      <c r="I296" s="5"/>
      <c r="J296" s="5"/>
      <c r="K296" s="14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>
      <c r="A297" s="5"/>
      <c r="B297" s="5"/>
      <c r="C297" s="5"/>
      <c r="D297" s="5"/>
      <c r="E297" s="237"/>
      <c r="F297" s="5"/>
      <c r="G297" s="5"/>
      <c r="H297" s="5"/>
      <c r="I297" s="5"/>
      <c r="J297" s="5"/>
      <c r="K297" s="14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>
      <c r="A298" s="5"/>
      <c r="B298" s="5"/>
      <c r="C298" s="5"/>
      <c r="D298" s="5"/>
      <c r="E298" s="237"/>
      <c r="F298" s="5"/>
      <c r="G298" s="5"/>
      <c r="H298" s="5"/>
      <c r="I298" s="5"/>
      <c r="J298" s="5"/>
      <c r="K298" s="14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>
      <c r="A299" s="5"/>
      <c r="B299" s="5"/>
      <c r="C299" s="5"/>
      <c r="D299" s="5"/>
      <c r="E299" s="237"/>
      <c r="F299" s="5"/>
      <c r="G299" s="5"/>
      <c r="H299" s="5"/>
      <c r="I299" s="5"/>
      <c r="J299" s="5"/>
      <c r="K299" s="14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>
      <c r="A300" s="5"/>
      <c r="B300" s="5"/>
      <c r="C300" s="5"/>
      <c r="D300" s="5"/>
      <c r="E300" s="237"/>
      <c r="F300" s="5"/>
      <c r="G300" s="5"/>
      <c r="H300" s="5"/>
      <c r="I300" s="5"/>
      <c r="J300" s="5"/>
      <c r="K300" s="14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>
      <c r="A301" s="5"/>
      <c r="B301" s="5"/>
      <c r="C301" s="5"/>
      <c r="D301" s="5"/>
      <c r="E301" s="237"/>
      <c r="F301" s="5"/>
      <c r="G301" s="5"/>
      <c r="H301" s="5"/>
      <c r="I301" s="5"/>
      <c r="J301" s="5"/>
      <c r="K301" s="14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>
      <c r="A302" s="5"/>
      <c r="B302" s="5"/>
      <c r="C302" s="5"/>
      <c r="D302" s="5"/>
      <c r="E302" s="237"/>
      <c r="F302" s="5"/>
      <c r="G302" s="5"/>
      <c r="H302" s="5"/>
      <c r="I302" s="5"/>
      <c r="J302" s="5"/>
      <c r="K302" s="14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>
      <c r="A303" s="5"/>
      <c r="B303" s="5"/>
      <c r="C303" s="5"/>
      <c r="D303" s="5"/>
      <c r="E303" s="237"/>
      <c r="F303" s="5"/>
      <c r="G303" s="5"/>
      <c r="H303" s="5"/>
      <c r="I303" s="5"/>
      <c r="J303" s="5"/>
      <c r="K303" s="14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>
      <c r="A304" s="5"/>
      <c r="B304" s="5"/>
      <c r="C304" s="5"/>
      <c r="D304" s="5"/>
      <c r="E304" s="237"/>
      <c r="F304" s="5"/>
      <c r="G304" s="5"/>
      <c r="H304" s="5"/>
      <c r="I304" s="5"/>
      <c r="J304" s="5"/>
      <c r="K304" s="14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>
      <c r="A305" s="5"/>
      <c r="B305" s="5"/>
      <c r="C305" s="5"/>
      <c r="D305" s="5"/>
      <c r="E305" s="237"/>
      <c r="F305" s="5"/>
      <c r="G305" s="5"/>
      <c r="H305" s="5"/>
      <c r="I305" s="5"/>
      <c r="J305" s="5"/>
      <c r="K305" s="14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>
      <c r="A306" s="5"/>
      <c r="B306" s="5"/>
      <c r="C306" s="5"/>
      <c r="D306" s="5"/>
      <c r="E306" s="237"/>
      <c r="F306" s="5"/>
      <c r="G306" s="5"/>
      <c r="H306" s="5"/>
      <c r="I306" s="5"/>
      <c r="J306" s="5"/>
      <c r="K306" s="14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>
      <c r="A307" s="5"/>
      <c r="B307" s="5"/>
      <c r="C307" s="5"/>
      <c r="D307" s="5"/>
      <c r="E307" s="237"/>
      <c r="F307" s="5"/>
      <c r="G307" s="5"/>
      <c r="H307" s="5"/>
      <c r="I307" s="5"/>
      <c r="J307" s="5"/>
      <c r="K307" s="14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>
      <c r="A308" s="5"/>
      <c r="B308" s="5"/>
      <c r="C308" s="5"/>
      <c r="D308" s="5"/>
      <c r="E308" s="237"/>
      <c r="F308" s="5"/>
      <c r="G308" s="5"/>
      <c r="H308" s="5"/>
      <c r="I308" s="5"/>
      <c r="J308" s="5"/>
      <c r="K308" s="14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>
      <c r="A309" s="5"/>
      <c r="B309" s="5"/>
      <c r="C309" s="5"/>
      <c r="D309" s="5"/>
      <c r="E309" s="237"/>
      <c r="F309" s="5"/>
      <c r="G309" s="5"/>
      <c r="H309" s="5"/>
      <c r="I309" s="5"/>
      <c r="J309" s="5"/>
      <c r="K309" s="14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>
      <c r="A310" s="5"/>
      <c r="B310" s="5"/>
      <c r="C310" s="5"/>
      <c r="D310" s="5"/>
      <c r="E310" s="237"/>
      <c r="F310" s="5"/>
      <c r="G310" s="5"/>
      <c r="H310" s="5"/>
      <c r="I310" s="5"/>
      <c r="J310" s="5"/>
      <c r="K310" s="14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>
      <c r="A311" s="5"/>
      <c r="B311" s="5"/>
      <c r="C311" s="5"/>
      <c r="D311" s="5"/>
      <c r="E311" s="237"/>
      <c r="F311" s="5"/>
      <c r="G311" s="5"/>
      <c r="H311" s="5"/>
      <c r="I311" s="5"/>
      <c r="J311" s="5"/>
      <c r="K311" s="14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>
      <c r="A312" s="5"/>
      <c r="B312" s="5"/>
      <c r="C312" s="5"/>
      <c r="D312" s="5"/>
      <c r="E312" s="237"/>
      <c r="F312" s="5"/>
      <c r="G312" s="5"/>
      <c r="H312" s="5"/>
      <c r="I312" s="5"/>
      <c r="J312" s="5"/>
      <c r="K312" s="14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>
      <c r="A313" s="5"/>
      <c r="B313" s="5"/>
      <c r="C313" s="5"/>
      <c r="D313" s="5"/>
      <c r="E313" s="237"/>
      <c r="F313" s="5"/>
      <c r="G313" s="5"/>
      <c r="H313" s="5"/>
      <c r="I313" s="5"/>
      <c r="J313" s="5"/>
      <c r="K313" s="14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>
      <c r="A314" s="5"/>
      <c r="B314" s="5"/>
      <c r="C314" s="5"/>
      <c r="D314" s="5"/>
      <c r="E314" s="237"/>
      <c r="F314" s="5"/>
      <c r="G314" s="5"/>
      <c r="H314" s="5"/>
      <c r="I314" s="5"/>
      <c r="J314" s="5"/>
      <c r="K314" s="14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>
      <c r="A315" s="5"/>
      <c r="B315" s="5"/>
      <c r="C315" s="5"/>
      <c r="D315" s="5"/>
      <c r="E315" s="237"/>
      <c r="F315" s="5"/>
      <c r="G315" s="5"/>
      <c r="H315" s="5"/>
      <c r="I315" s="5"/>
      <c r="J315" s="5"/>
      <c r="K315" s="14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>
      <c r="A316" s="5"/>
      <c r="B316" s="5"/>
      <c r="C316" s="5"/>
      <c r="D316" s="5"/>
      <c r="E316" s="237"/>
      <c r="F316" s="5"/>
      <c r="G316" s="5"/>
      <c r="H316" s="5"/>
      <c r="I316" s="5"/>
      <c r="J316" s="5"/>
      <c r="K316" s="14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>
      <c r="A317" s="5"/>
      <c r="B317" s="5"/>
      <c r="C317" s="5"/>
      <c r="D317" s="5"/>
      <c r="E317" s="237"/>
      <c r="F317" s="5"/>
      <c r="G317" s="5"/>
      <c r="H317" s="5"/>
      <c r="I317" s="5"/>
      <c r="J317" s="5"/>
      <c r="K317" s="14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>
      <c r="A318" s="5"/>
      <c r="B318" s="5"/>
      <c r="C318" s="5"/>
      <c r="D318" s="5"/>
      <c r="E318" s="237"/>
      <c r="F318" s="5"/>
      <c r="G318" s="5"/>
      <c r="H318" s="5"/>
      <c r="I318" s="5"/>
      <c r="J318" s="5"/>
      <c r="K318" s="14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>
      <c r="A319" s="5"/>
      <c r="B319" s="5"/>
      <c r="C319" s="5"/>
      <c r="D319" s="5"/>
      <c r="E319" s="237"/>
      <c r="F319" s="5"/>
      <c r="G319" s="5"/>
      <c r="H319" s="5"/>
      <c r="I319" s="5"/>
      <c r="J319" s="5"/>
      <c r="K319" s="14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>
      <c r="A320" s="5"/>
      <c r="B320" s="5"/>
      <c r="C320" s="5"/>
      <c r="D320" s="5"/>
      <c r="E320" s="237"/>
      <c r="F320" s="5"/>
      <c r="G320" s="5"/>
      <c r="H320" s="5"/>
      <c r="I320" s="5"/>
      <c r="J320" s="5"/>
      <c r="K320" s="14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>
      <c r="A321" s="5"/>
      <c r="B321" s="5"/>
      <c r="C321" s="5"/>
      <c r="D321" s="5"/>
      <c r="E321" s="237"/>
      <c r="F321" s="5"/>
      <c r="G321" s="5"/>
      <c r="H321" s="5"/>
      <c r="I321" s="5"/>
      <c r="J321" s="5"/>
      <c r="K321" s="14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>
      <c r="A322" s="5"/>
      <c r="B322" s="5"/>
      <c r="C322" s="5"/>
      <c r="D322" s="5"/>
      <c r="E322" s="237"/>
      <c r="F322" s="5"/>
      <c r="G322" s="5"/>
      <c r="H322" s="5"/>
      <c r="I322" s="5"/>
      <c r="J322" s="5"/>
      <c r="K322" s="14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>
      <c r="A323" s="5"/>
      <c r="B323" s="5"/>
      <c r="C323" s="5"/>
      <c r="D323" s="5"/>
      <c r="E323" s="237"/>
      <c r="F323" s="5"/>
      <c r="G323" s="5"/>
      <c r="H323" s="5"/>
      <c r="I323" s="5"/>
      <c r="J323" s="5"/>
      <c r="K323" s="14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>
      <c r="A324" s="5"/>
      <c r="B324" s="5"/>
      <c r="C324" s="5"/>
      <c r="D324" s="5"/>
      <c r="E324" s="237"/>
      <c r="F324" s="5"/>
      <c r="G324" s="5"/>
      <c r="H324" s="5"/>
      <c r="I324" s="5"/>
      <c r="J324" s="5"/>
      <c r="K324" s="14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>
      <c r="A325" s="5"/>
      <c r="B325" s="5"/>
      <c r="C325" s="5"/>
      <c r="D325" s="5"/>
      <c r="E325" s="237"/>
      <c r="F325" s="5"/>
      <c r="G325" s="5"/>
      <c r="H325" s="5"/>
      <c r="I325" s="5"/>
      <c r="J325" s="5"/>
      <c r="K325" s="14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>
      <c r="A326" s="5"/>
      <c r="B326" s="5"/>
      <c r="C326" s="5"/>
      <c r="D326" s="5"/>
      <c r="E326" s="237"/>
      <c r="F326" s="5"/>
      <c r="G326" s="5"/>
      <c r="H326" s="5"/>
      <c r="I326" s="5"/>
      <c r="J326" s="5"/>
      <c r="K326" s="14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>
      <c r="A327" s="5"/>
      <c r="B327" s="5"/>
      <c r="C327" s="5"/>
      <c r="D327" s="5"/>
      <c r="E327" s="237"/>
      <c r="F327" s="5"/>
      <c r="G327" s="5"/>
      <c r="H327" s="5"/>
      <c r="I327" s="5"/>
      <c r="J327" s="5"/>
      <c r="K327" s="14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>
      <c r="A328" s="5"/>
      <c r="B328" s="5"/>
      <c r="C328" s="5"/>
      <c r="D328" s="5"/>
      <c r="E328" s="237"/>
      <c r="F328" s="5"/>
      <c r="G328" s="5"/>
      <c r="H328" s="5"/>
      <c r="I328" s="5"/>
      <c r="J328" s="5"/>
      <c r="K328" s="14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>
      <c r="A329" s="5"/>
      <c r="B329" s="5"/>
      <c r="C329" s="5"/>
      <c r="D329" s="5"/>
      <c r="E329" s="237"/>
      <c r="F329" s="5"/>
      <c r="G329" s="5"/>
      <c r="H329" s="5"/>
      <c r="I329" s="5"/>
      <c r="J329" s="5"/>
      <c r="K329" s="14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>
      <c r="A330" s="5"/>
      <c r="B330" s="5"/>
      <c r="C330" s="5"/>
      <c r="D330" s="5"/>
      <c r="E330" s="237"/>
      <c r="F330" s="5"/>
      <c r="G330" s="5"/>
      <c r="H330" s="5"/>
      <c r="I330" s="5"/>
      <c r="J330" s="5"/>
      <c r="K330" s="14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>
      <c r="A331" s="5"/>
      <c r="B331" s="5"/>
      <c r="C331" s="5"/>
      <c r="D331" s="5"/>
      <c r="E331" s="237"/>
      <c r="F331" s="5"/>
      <c r="G331" s="5"/>
      <c r="H331" s="5"/>
      <c r="I331" s="5"/>
      <c r="J331" s="5"/>
      <c r="K331" s="14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>
      <c r="A332" s="5"/>
      <c r="B332" s="5"/>
      <c r="C332" s="5"/>
      <c r="D332" s="5"/>
      <c r="E332" s="237"/>
      <c r="F332" s="5"/>
      <c r="G332" s="5"/>
      <c r="H332" s="5"/>
      <c r="I332" s="5"/>
      <c r="J332" s="5"/>
      <c r="K332" s="14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>
      <c r="A333" s="5"/>
      <c r="B333" s="5"/>
      <c r="C333" s="5"/>
      <c r="D333" s="5"/>
      <c r="E333" s="237"/>
      <c r="F333" s="5"/>
      <c r="G333" s="5"/>
      <c r="H333" s="5"/>
      <c r="I333" s="5"/>
      <c r="J333" s="5"/>
      <c r="K333" s="14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>
      <c r="A334" s="5"/>
      <c r="B334" s="5"/>
      <c r="C334" s="5"/>
      <c r="D334" s="5"/>
      <c r="E334" s="237"/>
      <c r="F334" s="5"/>
      <c r="G334" s="5"/>
      <c r="H334" s="5"/>
      <c r="I334" s="5"/>
      <c r="J334" s="5"/>
      <c r="K334" s="14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>
      <c r="A335" s="5"/>
      <c r="B335" s="5"/>
      <c r="C335" s="5"/>
      <c r="D335" s="5"/>
      <c r="E335" s="237"/>
      <c r="F335" s="5"/>
      <c r="G335" s="5"/>
      <c r="H335" s="5"/>
      <c r="I335" s="5"/>
      <c r="J335" s="5"/>
      <c r="K335" s="14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>
      <c r="A336" s="5"/>
      <c r="B336" s="5"/>
      <c r="C336" s="5"/>
      <c r="D336" s="5"/>
      <c r="E336" s="237"/>
      <c r="F336" s="5"/>
      <c r="G336" s="5"/>
      <c r="H336" s="5"/>
      <c r="I336" s="5"/>
      <c r="J336" s="5"/>
      <c r="K336" s="14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>
      <c r="A337" s="5"/>
      <c r="B337" s="5"/>
      <c r="C337" s="5"/>
      <c r="D337" s="5"/>
      <c r="E337" s="237"/>
      <c r="F337" s="5"/>
      <c r="G337" s="5"/>
      <c r="H337" s="5"/>
      <c r="I337" s="5"/>
      <c r="J337" s="5"/>
      <c r="K337" s="14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>
      <c r="A338" s="5"/>
      <c r="B338" s="5"/>
      <c r="C338" s="5"/>
      <c r="D338" s="5"/>
      <c r="E338" s="237"/>
      <c r="F338" s="5"/>
      <c r="G338" s="5"/>
      <c r="H338" s="5"/>
      <c r="I338" s="5"/>
      <c r="J338" s="5"/>
      <c r="K338" s="14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>
      <c r="A339" s="5"/>
      <c r="B339" s="5"/>
      <c r="C339" s="5"/>
      <c r="D339" s="5"/>
      <c r="E339" s="237"/>
      <c r="F339" s="5"/>
      <c r="G339" s="5"/>
      <c r="H339" s="5"/>
      <c r="I339" s="5"/>
      <c r="J339" s="5"/>
      <c r="K339" s="14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>
      <c r="A340" s="5"/>
      <c r="B340" s="5"/>
      <c r="C340" s="5"/>
      <c r="D340" s="5"/>
      <c r="E340" s="237"/>
      <c r="F340" s="5"/>
      <c r="G340" s="5"/>
      <c r="H340" s="5"/>
      <c r="I340" s="5"/>
      <c r="J340" s="5"/>
      <c r="K340" s="14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>
      <c r="A341" s="5"/>
      <c r="B341" s="5"/>
      <c r="C341" s="5"/>
      <c r="D341" s="5"/>
      <c r="E341" s="237"/>
      <c r="F341" s="5"/>
      <c r="G341" s="5"/>
      <c r="H341" s="5"/>
      <c r="I341" s="5"/>
      <c r="J341" s="5"/>
      <c r="K341" s="14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>
      <c r="A342" s="5"/>
      <c r="B342" s="5"/>
      <c r="C342" s="5"/>
      <c r="D342" s="5"/>
      <c r="E342" s="237"/>
      <c r="F342" s="5"/>
      <c r="G342" s="5"/>
      <c r="H342" s="5"/>
      <c r="I342" s="5"/>
      <c r="J342" s="5"/>
      <c r="K342" s="14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>
      <c r="A343" s="5"/>
      <c r="B343" s="5"/>
      <c r="C343" s="5"/>
      <c r="D343" s="5"/>
      <c r="E343" s="237"/>
      <c r="F343" s="5"/>
      <c r="G343" s="5"/>
      <c r="H343" s="5"/>
      <c r="I343" s="5"/>
      <c r="J343" s="5"/>
      <c r="K343" s="14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>
      <c r="A344" s="5"/>
      <c r="B344" s="5"/>
      <c r="C344" s="5"/>
      <c r="D344" s="5"/>
      <c r="E344" s="237"/>
      <c r="F344" s="5"/>
      <c r="G344" s="5"/>
      <c r="H344" s="5"/>
      <c r="I344" s="5"/>
      <c r="J344" s="5"/>
      <c r="K344" s="14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>
      <c r="A345" s="5"/>
      <c r="B345" s="5"/>
      <c r="C345" s="5"/>
      <c r="D345" s="5"/>
      <c r="E345" s="237"/>
      <c r="F345" s="5"/>
      <c r="G345" s="5"/>
      <c r="H345" s="5"/>
      <c r="I345" s="5"/>
      <c r="J345" s="5"/>
      <c r="K345" s="14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>
      <c r="A346" s="5"/>
      <c r="B346" s="5"/>
      <c r="C346" s="5"/>
      <c r="D346" s="5"/>
      <c r="E346" s="237"/>
      <c r="F346" s="5"/>
      <c r="G346" s="5"/>
      <c r="H346" s="5"/>
      <c r="I346" s="5"/>
      <c r="J346" s="5"/>
      <c r="K346" s="14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>
      <c r="A347" s="5"/>
      <c r="B347" s="5"/>
      <c r="C347" s="5"/>
      <c r="D347" s="5"/>
      <c r="E347" s="237"/>
      <c r="F347" s="5"/>
      <c r="G347" s="5"/>
      <c r="H347" s="5"/>
      <c r="I347" s="5"/>
      <c r="J347" s="5"/>
      <c r="K347" s="14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>
      <c r="A348" s="5"/>
      <c r="B348" s="5"/>
      <c r="C348" s="5"/>
      <c r="D348" s="5"/>
      <c r="E348" s="237"/>
      <c r="F348" s="5"/>
      <c r="G348" s="5"/>
      <c r="H348" s="5"/>
      <c r="I348" s="5"/>
      <c r="J348" s="5"/>
      <c r="K348" s="14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>
      <c r="A349" s="5"/>
      <c r="B349" s="5"/>
      <c r="C349" s="5"/>
      <c r="D349" s="5"/>
      <c r="E349" s="237"/>
      <c r="F349" s="5"/>
      <c r="G349" s="5"/>
      <c r="H349" s="5"/>
      <c r="I349" s="5"/>
      <c r="J349" s="5"/>
      <c r="K349" s="14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>
      <c r="A350" s="5"/>
      <c r="B350" s="5"/>
      <c r="C350" s="5"/>
      <c r="D350" s="5"/>
      <c r="E350" s="237"/>
      <c r="F350" s="5"/>
      <c r="G350" s="5"/>
      <c r="H350" s="5"/>
      <c r="I350" s="5"/>
      <c r="J350" s="5"/>
      <c r="K350" s="14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>
      <c r="A351" s="5"/>
      <c r="B351" s="5"/>
      <c r="C351" s="5"/>
      <c r="D351" s="5"/>
      <c r="E351" s="237"/>
      <c r="F351" s="5"/>
      <c r="G351" s="5"/>
      <c r="H351" s="5"/>
      <c r="I351" s="5"/>
      <c r="J351" s="5"/>
      <c r="K351" s="14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>
      <c r="A352" s="5"/>
      <c r="B352" s="5"/>
      <c r="C352" s="5"/>
      <c r="D352" s="5"/>
      <c r="E352" s="237"/>
      <c r="F352" s="5"/>
      <c r="G352" s="5"/>
      <c r="H352" s="5"/>
      <c r="I352" s="5"/>
      <c r="J352" s="5"/>
      <c r="K352" s="14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>
      <c r="A353" s="5"/>
      <c r="B353" s="5"/>
      <c r="C353" s="5"/>
      <c r="D353" s="5"/>
      <c r="E353" s="237"/>
      <c r="F353" s="5"/>
      <c r="G353" s="5"/>
      <c r="H353" s="5"/>
      <c r="I353" s="5"/>
      <c r="J353" s="5"/>
      <c r="K353" s="14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>
      <c r="A354" s="5"/>
      <c r="B354" s="5"/>
      <c r="C354" s="5"/>
      <c r="D354" s="5"/>
      <c r="E354" s="237"/>
      <c r="F354" s="5"/>
      <c r="G354" s="5"/>
      <c r="H354" s="5"/>
      <c r="I354" s="5"/>
      <c r="J354" s="5"/>
      <c r="K354" s="14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>
      <c r="A355" s="5"/>
      <c r="B355" s="5"/>
      <c r="C355" s="5"/>
      <c r="D355" s="5"/>
      <c r="E355" s="237"/>
      <c r="F355" s="5"/>
      <c r="G355" s="5"/>
      <c r="H355" s="5"/>
      <c r="I355" s="5"/>
      <c r="J355" s="5"/>
      <c r="K355" s="14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>
      <c r="A356" s="5"/>
      <c r="B356" s="5"/>
      <c r="C356" s="5"/>
      <c r="D356" s="5"/>
      <c r="E356" s="237"/>
      <c r="F356" s="5"/>
      <c r="G356" s="5"/>
      <c r="H356" s="5"/>
      <c r="I356" s="5"/>
      <c r="J356" s="5"/>
      <c r="K356" s="14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>
      <c r="A357" s="5"/>
      <c r="B357" s="5"/>
      <c r="C357" s="5"/>
      <c r="D357" s="5"/>
      <c r="E357" s="237"/>
      <c r="F357" s="5"/>
      <c r="G357" s="5"/>
      <c r="H357" s="5"/>
      <c r="I357" s="5"/>
      <c r="J357" s="5"/>
      <c r="K357" s="14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>
      <c r="A358" s="5"/>
      <c r="B358" s="5"/>
      <c r="C358" s="5"/>
      <c r="D358" s="5"/>
      <c r="E358" s="237"/>
      <c r="F358" s="5"/>
      <c r="G358" s="5"/>
      <c r="H358" s="5"/>
      <c r="I358" s="5"/>
      <c r="J358" s="5"/>
      <c r="K358" s="14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>
      <c r="A359" s="5"/>
      <c r="B359" s="5"/>
      <c r="C359" s="5"/>
      <c r="D359" s="5"/>
      <c r="E359" s="237"/>
      <c r="F359" s="5"/>
      <c r="G359" s="5"/>
      <c r="H359" s="5"/>
      <c r="I359" s="5"/>
      <c r="J359" s="5"/>
      <c r="K359" s="14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>
      <c r="A360" s="5"/>
      <c r="B360" s="5"/>
      <c r="C360" s="5"/>
      <c r="D360" s="5"/>
      <c r="E360" s="237"/>
      <c r="F360" s="5"/>
      <c r="G360" s="5"/>
      <c r="H360" s="5"/>
      <c r="I360" s="5"/>
      <c r="J360" s="5"/>
      <c r="K360" s="14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>
      <c r="A361" s="5"/>
      <c r="B361" s="5"/>
      <c r="C361" s="5"/>
      <c r="D361" s="5"/>
      <c r="E361" s="237"/>
      <c r="F361" s="5"/>
      <c r="G361" s="5"/>
      <c r="H361" s="5"/>
      <c r="I361" s="5"/>
      <c r="J361" s="5"/>
      <c r="K361" s="14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>
      <c r="A362" s="5"/>
      <c r="B362" s="5"/>
      <c r="C362" s="5"/>
      <c r="D362" s="5"/>
      <c r="E362" s="237"/>
      <c r="F362" s="5"/>
      <c r="G362" s="5"/>
      <c r="H362" s="5"/>
      <c r="I362" s="5"/>
      <c r="J362" s="5"/>
      <c r="K362" s="14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>
      <c r="A363" s="5"/>
      <c r="B363" s="5"/>
      <c r="C363" s="5"/>
      <c r="D363" s="5"/>
      <c r="E363" s="237"/>
      <c r="F363" s="5"/>
      <c r="G363" s="5"/>
      <c r="H363" s="5"/>
      <c r="I363" s="5"/>
      <c r="J363" s="5"/>
      <c r="K363" s="14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>
      <c r="A364" s="5"/>
      <c r="B364" s="5"/>
      <c r="C364" s="5"/>
      <c r="D364" s="5"/>
      <c r="E364" s="237"/>
      <c r="F364" s="5"/>
      <c r="G364" s="5"/>
      <c r="H364" s="5"/>
      <c r="I364" s="5"/>
      <c r="J364" s="5"/>
      <c r="K364" s="14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>
      <c r="A365" s="5"/>
      <c r="B365" s="5"/>
      <c r="C365" s="5"/>
      <c r="D365" s="5"/>
      <c r="E365" s="237"/>
      <c r="F365" s="5"/>
      <c r="G365" s="5"/>
      <c r="H365" s="5"/>
      <c r="I365" s="5"/>
      <c r="J365" s="5"/>
      <c r="K365" s="14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>
      <c r="A366" s="5"/>
      <c r="B366" s="5"/>
      <c r="C366" s="5"/>
      <c r="D366" s="5"/>
      <c r="E366" s="237"/>
      <c r="F366" s="5"/>
      <c r="G366" s="5"/>
      <c r="H366" s="5"/>
      <c r="I366" s="5"/>
      <c r="J366" s="5"/>
      <c r="K366" s="14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>
      <c r="A367" s="5"/>
      <c r="B367" s="5"/>
      <c r="C367" s="5"/>
      <c r="D367" s="5"/>
      <c r="E367" s="237"/>
      <c r="F367" s="5"/>
      <c r="G367" s="5"/>
      <c r="H367" s="5"/>
      <c r="I367" s="5"/>
      <c r="J367" s="5"/>
      <c r="K367" s="14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>
      <c r="A368" s="5"/>
      <c r="B368" s="5"/>
      <c r="C368" s="5"/>
      <c r="D368" s="5"/>
      <c r="E368" s="237"/>
      <c r="F368" s="5"/>
      <c r="G368" s="5"/>
      <c r="H368" s="5"/>
      <c r="I368" s="5"/>
      <c r="J368" s="5"/>
      <c r="K368" s="14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>
      <c r="A369" s="5"/>
      <c r="B369" s="5"/>
      <c r="C369" s="5"/>
      <c r="D369" s="5"/>
      <c r="E369" s="237"/>
      <c r="F369" s="5"/>
      <c r="G369" s="5"/>
      <c r="H369" s="5"/>
      <c r="I369" s="5"/>
      <c r="J369" s="5"/>
      <c r="K369" s="14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>
      <c r="A370" s="5"/>
      <c r="B370" s="5"/>
      <c r="C370" s="5"/>
      <c r="D370" s="5"/>
      <c r="E370" s="237"/>
      <c r="F370" s="5"/>
      <c r="G370" s="5"/>
      <c r="H370" s="5"/>
      <c r="I370" s="5"/>
      <c r="J370" s="5"/>
      <c r="K370" s="14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>
      <c r="A371" s="5"/>
      <c r="B371" s="5"/>
      <c r="C371" s="5"/>
      <c r="D371" s="5"/>
      <c r="E371" s="237"/>
      <c r="F371" s="5"/>
      <c r="G371" s="5"/>
      <c r="H371" s="5"/>
      <c r="I371" s="5"/>
      <c r="J371" s="5"/>
      <c r="K371" s="14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>
      <c r="A372" s="5"/>
      <c r="B372" s="5"/>
      <c r="C372" s="5"/>
      <c r="D372" s="5"/>
      <c r="E372" s="237"/>
      <c r="F372" s="5"/>
      <c r="G372" s="5"/>
      <c r="H372" s="5"/>
      <c r="I372" s="5"/>
      <c r="J372" s="5"/>
      <c r="K372" s="14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>
      <c r="A373" s="5"/>
      <c r="B373" s="5"/>
      <c r="C373" s="5"/>
      <c r="D373" s="5"/>
      <c r="E373" s="237"/>
      <c r="F373" s="5"/>
      <c r="G373" s="5"/>
      <c r="H373" s="5"/>
      <c r="I373" s="5"/>
      <c r="J373" s="5"/>
      <c r="K373" s="14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>
      <c r="A374" s="5"/>
      <c r="B374" s="5"/>
      <c r="C374" s="5"/>
      <c r="D374" s="5"/>
      <c r="E374" s="237"/>
      <c r="F374" s="5"/>
      <c r="G374" s="5"/>
      <c r="H374" s="5"/>
      <c r="I374" s="5"/>
      <c r="J374" s="5"/>
      <c r="K374" s="14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>
      <c r="A375" s="5"/>
      <c r="B375" s="5"/>
      <c r="C375" s="5"/>
      <c r="D375" s="5"/>
      <c r="E375" s="237"/>
      <c r="F375" s="5"/>
      <c r="G375" s="5"/>
      <c r="H375" s="5"/>
      <c r="I375" s="5"/>
      <c r="J375" s="5"/>
      <c r="K375" s="14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>
      <c r="A376" s="5"/>
      <c r="B376" s="5"/>
      <c r="C376" s="5"/>
      <c r="D376" s="5"/>
      <c r="E376" s="237"/>
      <c r="F376" s="5"/>
      <c r="G376" s="5"/>
      <c r="H376" s="5"/>
      <c r="I376" s="5"/>
      <c r="J376" s="5"/>
      <c r="K376" s="14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>
      <c r="A377" s="5"/>
      <c r="B377" s="5"/>
      <c r="C377" s="5"/>
      <c r="D377" s="5"/>
      <c r="E377" s="237"/>
      <c r="F377" s="5"/>
      <c r="G377" s="5"/>
      <c r="H377" s="5"/>
      <c r="I377" s="5"/>
      <c r="J377" s="5"/>
      <c r="K377" s="14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>
      <c r="A378" s="5"/>
      <c r="B378" s="5"/>
      <c r="C378" s="5"/>
      <c r="D378" s="5"/>
      <c r="E378" s="237"/>
      <c r="F378" s="5"/>
      <c r="G378" s="5"/>
      <c r="H378" s="5"/>
      <c r="I378" s="5"/>
      <c r="J378" s="5"/>
      <c r="K378" s="14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>
      <c r="A379" s="5"/>
      <c r="B379" s="5"/>
      <c r="C379" s="5"/>
      <c r="D379" s="5"/>
      <c r="E379" s="237"/>
      <c r="F379" s="5"/>
      <c r="G379" s="5"/>
      <c r="H379" s="5"/>
      <c r="I379" s="5"/>
      <c r="J379" s="5"/>
      <c r="K379" s="14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>
      <c r="A380" s="5"/>
      <c r="B380" s="5"/>
      <c r="C380" s="5"/>
      <c r="D380" s="5"/>
      <c r="E380" s="237"/>
      <c r="F380" s="5"/>
      <c r="G380" s="5"/>
      <c r="H380" s="5"/>
      <c r="I380" s="5"/>
      <c r="J380" s="5"/>
      <c r="K380" s="14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>
      <c r="A381" s="5"/>
      <c r="B381" s="5"/>
      <c r="C381" s="5"/>
      <c r="D381" s="5"/>
      <c r="E381" s="237"/>
      <c r="F381" s="5"/>
      <c r="G381" s="5"/>
      <c r="H381" s="5"/>
      <c r="I381" s="5"/>
      <c r="J381" s="5"/>
      <c r="K381" s="14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>
      <c r="A382" s="5"/>
      <c r="B382" s="5"/>
      <c r="C382" s="5"/>
      <c r="D382" s="5"/>
      <c r="E382" s="237"/>
      <c r="F382" s="5"/>
      <c r="G382" s="5"/>
      <c r="H382" s="5"/>
      <c r="I382" s="5"/>
      <c r="J382" s="5"/>
      <c r="K382" s="14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>
      <c r="A383" s="5"/>
      <c r="B383" s="5"/>
      <c r="C383" s="5"/>
      <c r="D383" s="5"/>
      <c r="E383" s="237"/>
      <c r="F383" s="5"/>
      <c r="G383" s="5"/>
      <c r="H383" s="5"/>
      <c r="I383" s="5"/>
      <c r="J383" s="5"/>
      <c r="K383" s="14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>
      <c r="A384" s="5"/>
      <c r="B384" s="5"/>
      <c r="C384" s="5"/>
      <c r="D384" s="5"/>
      <c r="E384" s="237"/>
      <c r="F384" s="5"/>
      <c r="G384" s="5"/>
      <c r="H384" s="5"/>
      <c r="I384" s="5"/>
      <c r="J384" s="5"/>
      <c r="K384" s="14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>
      <c r="A385" s="5"/>
      <c r="B385" s="5"/>
      <c r="C385" s="5"/>
      <c r="D385" s="5"/>
      <c r="E385" s="237"/>
      <c r="F385" s="5"/>
      <c r="G385" s="5"/>
      <c r="H385" s="5"/>
      <c r="I385" s="5"/>
      <c r="J385" s="5"/>
      <c r="K385" s="14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>
      <c r="A386" s="5"/>
      <c r="B386" s="5"/>
      <c r="C386" s="5"/>
      <c r="D386" s="5"/>
      <c r="E386" s="237"/>
      <c r="F386" s="5"/>
      <c r="G386" s="5"/>
      <c r="H386" s="5"/>
      <c r="I386" s="5"/>
      <c r="J386" s="5"/>
      <c r="K386" s="14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>
      <c r="A387" s="5"/>
      <c r="B387" s="5"/>
      <c r="C387" s="5"/>
      <c r="D387" s="5"/>
      <c r="E387" s="237"/>
      <c r="F387" s="5"/>
      <c r="G387" s="5"/>
      <c r="H387" s="5"/>
      <c r="I387" s="5"/>
      <c r="J387" s="5"/>
      <c r="K387" s="14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>
      <c r="A388" s="5"/>
      <c r="B388" s="5"/>
      <c r="C388" s="5"/>
      <c r="D388" s="5"/>
      <c r="E388" s="237"/>
      <c r="F388" s="5"/>
      <c r="G388" s="5"/>
      <c r="H388" s="5"/>
      <c r="I388" s="5"/>
      <c r="J388" s="5"/>
      <c r="K388" s="14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5"/>
      <c r="B389" s="5"/>
      <c r="C389" s="5"/>
      <c r="D389" s="5"/>
      <c r="E389" s="237"/>
      <c r="F389" s="5"/>
      <c r="G389" s="5"/>
      <c r="H389" s="5"/>
      <c r="I389" s="5"/>
      <c r="J389" s="5"/>
      <c r="K389" s="14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5"/>
      <c r="B390" s="5"/>
      <c r="C390" s="5"/>
      <c r="D390" s="5"/>
      <c r="E390" s="237"/>
      <c r="F390" s="5"/>
      <c r="G390" s="5"/>
      <c r="H390" s="5"/>
      <c r="I390" s="5"/>
      <c r="J390" s="5"/>
      <c r="K390" s="14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5"/>
      <c r="B391" s="5"/>
      <c r="C391" s="5"/>
      <c r="D391" s="5"/>
      <c r="E391" s="237"/>
      <c r="F391" s="5"/>
      <c r="G391" s="5"/>
      <c r="H391" s="5"/>
      <c r="I391" s="5"/>
      <c r="J391" s="5"/>
      <c r="K391" s="14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5"/>
      <c r="B392" s="5"/>
      <c r="C392" s="5"/>
      <c r="D392" s="5"/>
      <c r="E392" s="237"/>
      <c r="F392" s="5"/>
      <c r="G392" s="5"/>
      <c r="H392" s="5"/>
      <c r="I392" s="5"/>
      <c r="J392" s="5"/>
      <c r="K392" s="14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5"/>
      <c r="B393" s="5"/>
      <c r="C393" s="5"/>
      <c r="D393" s="5"/>
      <c r="E393" s="237"/>
      <c r="F393" s="5"/>
      <c r="G393" s="5"/>
      <c r="H393" s="5"/>
      <c r="I393" s="5"/>
      <c r="J393" s="5"/>
      <c r="K393" s="14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5"/>
      <c r="B394" s="5"/>
      <c r="C394" s="5"/>
      <c r="D394" s="5"/>
      <c r="E394" s="237"/>
      <c r="F394" s="5"/>
      <c r="G394" s="5"/>
      <c r="H394" s="5"/>
      <c r="I394" s="5"/>
      <c r="J394" s="5"/>
      <c r="K394" s="14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5"/>
      <c r="B395" s="5"/>
      <c r="C395" s="5"/>
      <c r="D395" s="5"/>
      <c r="E395" s="237"/>
      <c r="F395" s="5"/>
      <c r="G395" s="5"/>
      <c r="H395" s="5"/>
      <c r="I395" s="5"/>
      <c r="J395" s="5"/>
      <c r="K395" s="14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5"/>
      <c r="B396" s="5"/>
      <c r="C396" s="5"/>
      <c r="D396" s="5"/>
      <c r="E396" s="237"/>
      <c r="F396" s="5"/>
      <c r="G396" s="5"/>
      <c r="H396" s="5"/>
      <c r="I396" s="5"/>
      <c r="J396" s="5"/>
      <c r="K396" s="14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5"/>
      <c r="B397" s="5"/>
      <c r="C397" s="5"/>
      <c r="D397" s="5"/>
      <c r="E397" s="237"/>
      <c r="F397" s="5"/>
      <c r="G397" s="5"/>
      <c r="H397" s="5"/>
      <c r="I397" s="5"/>
      <c r="J397" s="5"/>
      <c r="K397" s="14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5"/>
      <c r="B398" s="5"/>
      <c r="C398" s="5"/>
      <c r="D398" s="5"/>
      <c r="E398" s="237"/>
      <c r="F398" s="5"/>
      <c r="G398" s="5"/>
      <c r="H398" s="5"/>
      <c r="I398" s="5"/>
      <c r="J398" s="5"/>
      <c r="K398" s="14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5"/>
      <c r="B399" s="5"/>
      <c r="C399" s="5"/>
      <c r="D399" s="5"/>
      <c r="E399" s="237"/>
      <c r="F399" s="5"/>
      <c r="G399" s="5"/>
      <c r="H399" s="5"/>
      <c r="I399" s="5"/>
      <c r="J399" s="5"/>
      <c r="K399" s="14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5"/>
      <c r="B400" s="5"/>
      <c r="C400" s="5"/>
      <c r="D400" s="5"/>
      <c r="E400" s="237"/>
      <c r="F400" s="5"/>
      <c r="G400" s="5"/>
      <c r="H400" s="5"/>
      <c r="I400" s="5"/>
      <c r="J400" s="5"/>
      <c r="K400" s="14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5"/>
      <c r="B401" s="5"/>
      <c r="C401" s="5"/>
      <c r="D401" s="5"/>
      <c r="E401" s="237"/>
      <c r="F401" s="5"/>
      <c r="G401" s="5"/>
      <c r="H401" s="5"/>
      <c r="I401" s="5"/>
      <c r="J401" s="5"/>
      <c r="K401" s="14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5"/>
      <c r="B402" s="5"/>
      <c r="C402" s="5"/>
      <c r="D402" s="5"/>
      <c r="E402" s="237"/>
      <c r="F402" s="5"/>
      <c r="G402" s="5"/>
      <c r="H402" s="5"/>
      <c r="I402" s="5"/>
      <c r="J402" s="5"/>
      <c r="K402" s="14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5"/>
      <c r="B403" s="5"/>
      <c r="C403" s="5"/>
      <c r="D403" s="5"/>
      <c r="E403" s="237"/>
      <c r="F403" s="5"/>
      <c r="G403" s="5"/>
      <c r="H403" s="5"/>
      <c r="I403" s="5"/>
      <c r="J403" s="5"/>
      <c r="K403" s="14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5"/>
      <c r="B404" s="5"/>
      <c r="C404" s="5"/>
      <c r="D404" s="5"/>
      <c r="E404" s="237"/>
      <c r="F404" s="5"/>
      <c r="G404" s="5"/>
      <c r="H404" s="5"/>
      <c r="I404" s="5"/>
      <c r="J404" s="5"/>
      <c r="K404" s="14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5"/>
      <c r="B405" s="5"/>
      <c r="C405" s="5"/>
      <c r="D405" s="5"/>
      <c r="E405" s="237"/>
      <c r="F405" s="5"/>
      <c r="G405" s="5"/>
      <c r="H405" s="5"/>
      <c r="I405" s="5"/>
      <c r="J405" s="5"/>
      <c r="K405" s="14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5"/>
      <c r="B406" s="5"/>
      <c r="C406" s="5"/>
      <c r="D406" s="5"/>
      <c r="E406" s="237"/>
      <c r="F406" s="5"/>
      <c r="G406" s="5"/>
      <c r="H406" s="5"/>
      <c r="I406" s="5"/>
      <c r="J406" s="5"/>
      <c r="K406" s="14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5"/>
      <c r="B407" s="5"/>
      <c r="C407" s="5"/>
      <c r="D407" s="5"/>
      <c r="E407" s="237"/>
      <c r="F407" s="5"/>
      <c r="G407" s="5"/>
      <c r="H407" s="5"/>
      <c r="I407" s="5"/>
      <c r="J407" s="5"/>
      <c r="K407" s="14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5"/>
      <c r="B408" s="5"/>
      <c r="C408" s="5"/>
      <c r="D408" s="5"/>
      <c r="E408" s="237"/>
      <c r="F408" s="5"/>
      <c r="G408" s="5"/>
      <c r="H408" s="5"/>
      <c r="I408" s="5"/>
      <c r="J408" s="5"/>
      <c r="K408" s="14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5"/>
      <c r="B409" s="5"/>
      <c r="C409" s="5"/>
      <c r="D409" s="5"/>
      <c r="E409" s="237"/>
      <c r="F409" s="5"/>
      <c r="G409" s="5"/>
      <c r="H409" s="5"/>
      <c r="I409" s="5"/>
      <c r="J409" s="5"/>
      <c r="K409" s="14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5"/>
      <c r="B410" s="5"/>
      <c r="C410" s="5"/>
      <c r="D410" s="5"/>
      <c r="E410" s="237"/>
      <c r="F410" s="5"/>
      <c r="G410" s="5"/>
      <c r="H410" s="5"/>
      <c r="I410" s="5"/>
      <c r="J410" s="5"/>
      <c r="K410" s="14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5"/>
      <c r="B411" s="5"/>
      <c r="C411" s="5"/>
      <c r="D411" s="5"/>
      <c r="E411" s="237"/>
      <c r="F411" s="5"/>
      <c r="G411" s="5"/>
      <c r="H411" s="5"/>
      <c r="I411" s="5"/>
      <c r="J411" s="5"/>
      <c r="K411" s="14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5"/>
      <c r="B412" s="5"/>
      <c r="C412" s="5"/>
      <c r="D412" s="5"/>
      <c r="E412" s="237"/>
      <c r="F412" s="5"/>
      <c r="G412" s="5"/>
      <c r="H412" s="5"/>
      <c r="I412" s="5"/>
      <c r="J412" s="5"/>
      <c r="K412" s="14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5"/>
      <c r="B413" s="5"/>
      <c r="C413" s="5"/>
      <c r="D413" s="5"/>
      <c r="E413" s="237"/>
      <c r="F413" s="5"/>
      <c r="G413" s="5"/>
      <c r="H413" s="5"/>
      <c r="I413" s="5"/>
      <c r="J413" s="5"/>
      <c r="K413" s="14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5"/>
      <c r="B414" s="5"/>
      <c r="C414" s="5"/>
      <c r="D414" s="5"/>
      <c r="E414" s="237"/>
      <c r="F414" s="5"/>
      <c r="G414" s="5"/>
      <c r="H414" s="5"/>
      <c r="I414" s="5"/>
      <c r="J414" s="5"/>
      <c r="K414" s="14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5"/>
      <c r="B415" s="5"/>
      <c r="C415" s="5"/>
      <c r="D415" s="5"/>
      <c r="E415" s="237"/>
      <c r="F415" s="5"/>
      <c r="G415" s="5"/>
      <c r="H415" s="5"/>
      <c r="I415" s="5"/>
      <c r="J415" s="5"/>
      <c r="K415" s="14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5"/>
      <c r="B416" s="5"/>
      <c r="C416" s="5"/>
      <c r="D416" s="5"/>
      <c r="E416" s="237"/>
      <c r="F416" s="5"/>
      <c r="G416" s="5"/>
      <c r="H416" s="5"/>
      <c r="I416" s="5"/>
      <c r="J416" s="5"/>
      <c r="K416" s="14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5"/>
      <c r="B417" s="5"/>
      <c r="C417" s="5"/>
      <c r="D417" s="5"/>
      <c r="E417" s="237"/>
      <c r="F417" s="5"/>
      <c r="G417" s="5"/>
      <c r="H417" s="5"/>
      <c r="I417" s="5"/>
      <c r="J417" s="5"/>
      <c r="K417" s="14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5"/>
      <c r="B418" s="5"/>
      <c r="C418" s="5"/>
      <c r="D418" s="5"/>
      <c r="E418" s="237"/>
      <c r="F418" s="5"/>
      <c r="G418" s="5"/>
      <c r="H418" s="5"/>
      <c r="I418" s="5"/>
      <c r="J418" s="5"/>
      <c r="K418" s="14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5"/>
      <c r="B419" s="5"/>
      <c r="C419" s="5"/>
      <c r="D419" s="5"/>
      <c r="E419" s="237"/>
      <c r="F419" s="5"/>
      <c r="G419" s="5"/>
      <c r="H419" s="5"/>
      <c r="I419" s="5"/>
      <c r="J419" s="5"/>
      <c r="K419" s="14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5"/>
      <c r="B420" s="5"/>
      <c r="C420" s="5"/>
      <c r="D420" s="5"/>
      <c r="E420" s="237"/>
      <c r="F420" s="5"/>
      <c r="G420" s="5"/>
      <c r="H420" s="5"/>
      <c r="I420" s="5"/>
      <c r="J420" s="5"/>
      <c r="K420" s="14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5"/>
      <c r="B421" s="5"/>
      <c r="C421" s="5"/>
      <c r="D421" s="5"/>
      <c r="E421" s="237"/>
      <c r="F421" s="5"/>
      <c r="G421" s="5"/>
      <c r="H421" s="5"/>
      <c r="I421" s="5"/>
      <c r="J421" s="5"/>
      <c r="K421" s="14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5"/>
      <c r="B422" s="5"/>
      <c r="C422" s="5"/>
      <c r="D422" s="5"/>
      <c r="E422" s="237"/>
      <c r="F422" s="5"/>
      <c r="G422" s="5"/>
      <c r="H422" s="5"/>
      <c r="I422" s="5"/>
      <c r="J422" s="5"/>
      <c r="K422" s="14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5"/>
      <c r="B423" s="5"/>
      <c r="C423" s="5"/>
      <c r="D423" s="5"/>
      <c r="E423" s="237"/>
      <c r="F423" s="5"/>
      <c r="G423" s="5"/>
      <c r="H423" s="5"/>
      <c r="I423" s="5"/>
      <c r="J423" s="5"/>
      <c r="K423" s="14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5"/>
      <c r="B424" s="5"/>
      <c r="C424" s="5"/>
      <c r="D424" s="5"/>
      <c r="E424" s="237"/>
      <c r="F424" s="5"/>
      <c r="G424" s="5"/>
      <c r="H424" s="5"/>
      <c r="I424" s="5"/>
      <c r="J424" s="5"/>
      <c r="K424" s="14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5"/>
      <c r="B425" s="5"/>
      <c r="C425" s="5"/>
      <c r="D425" s="5"/>
      <c r="E425" s="237"/>
      <c r="F425" s="5"/>
      <c r="G425" s="5"/>
      <c r="H425" s="5"/>
      <c r="I425" s="5"/>
      <c r="J425" s="5"/>
      <c r="K425" s="14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5"/>
      <c r="B426" s="5"/>
      <c r="C426" s="5"/>
      <c r="D426" s="5"/>
      <c r="E426" s="237"/>
      <c r="F426" s="5"/>
      <c r="G426" s="5"/>
      <c r="H426" s="5"/>
      <c r="I426" s="5"/>
      <c r="J426" s="5"/>
      <c r="K426" s="14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5"/>
      <c r="B427" s="5"/>
      <c r="C427" s="5"/>
      <c r="D427" s="5"/>
      <c r="E427" s="237"/>
      <c r="F427" s="5"/>
      <c r="G427" s="5"/>
      <c r="H427" s="5"/>
      <c r="I427" s="5"/>
      <c r="J427" s="5"/>
      <c r="K427" s="14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5"/>
      <c r="B428" s="5"/>
      <c r="C428" s="5"/>
      <c r="D428" s="5"/>
      <c r="E428" s="237"/>
      <c r="F428" s="5"/>
      <c r="G428" s="5"/>
      <c r="H428" s="5"/>
      <c r="I428" s="5"/>
      <c r="J428" s="5"/>
      <c r="K428" s="14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5"/>
      <c r="B429" s="5"/>
      <c r="C429" s="5"/>
      <c r="D429" s="5"/>
      <c r="E429" s="237"/>
      <c r="F429" s="5"/>
      <c r="G429" s="5"/>
      <c r="H429" s="5"/>
      <c r="I429" s="5"/>
      <c r="J429" s="5"/>
      <c r="K429" s="14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5"/>
      <c r="B430" s="5"/>
      <c r="C430" s="5"/>
      <c r="D430" s="5"/>
      <c r="E430" s="237"/>
      <c r="F430" s="5"/>
      <c r="G430" s="5"/>
      <c r="H430" s="5"/>
      <c r="I430" s="5"/>
      <c r="J430" s="5"/>
      <c r="K430" s="14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5"/>
      <c r="B431" s="5"/>
      <c r="C431" s="5"/>
      <c r="D431" s="5"/>
      <c r="E431" s="237"/>
      <c r="F431" s="5"/>
      <c r="G431" s="5"/>
      <c r="H431" s="5"/>
      <c r="I431" s="5"/>
      <c r="J431" s="5"/>
      <c r="K431" s="14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5"/>
      <c r="B432" s="5"/>
      <c r="C432" s="5"/>
      <c r="D432" s="5"/>
      <c r="E432" s="237"/>
      <c r="F432" s="5"/>
      <c r="G432" s="5"/>
      <c r="H432" s="5"/>
      <c r="I432" s="5"/>
      <c r="J432" s="5"/>
      <c r="K432" s="14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5"/>
      <c r="B433" s="5"/>
      <c r="C433" s="5"/>
      <c r="D433" s="5"/>
      <c r="E433" s="237"/>
      <c r="F433" s="5"/>
      <c r="G433" s="5"/>
      <c r="H433" s="5"/>
      <c r="I433" s="5"/>
      <c r="J433" s="5"/>
      <c r="K433" s="14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5"/>
      <c r="B434" s="5"/>
      <c r="C434" s="5"/>
      <c r="D434" s="5"/>
      <c r="E434" s="237"/>
      <c r="F434" s="5"/>
      <c r="G434" s="5"/>
      <c r="H434" s="5"/>
      <c r="I434" s="5"/>
      <c r="J434" s="5"/>
      <c r="K434" s="14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5"/>
      <c r="B435" s="5"/>
      <c r="C435" s="5"/>
      <c r="D435" s="5"/>
      <c r="E435" s="237"/>
      <c r="F435" s="5"/>
      <c r="G435" s="5"/>
      <c r="H435" s="5"/>
      <c r="I435" s="5"/>
      <c r="J435" s="5"/>
      <c r="K435" s="14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5"/>
      <c r="B436" s="5"/>
      <c r="C436" s="5"/>
      <c r="D436" s="5"/>
      <c r="E436" s="237"/>
      <c r="F436" s="5"/>
      <c r="G436" s="5"/>
      <c r="H436" s="5"/>
      <c r="I436" s="5"/>
      <c r="J436" s="5"/>
      <c r="K436" s="14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5"/>
      <c r="B437" s="5"/>
      <c r="C437" s="5"/>
      <c r="D437" s="5"/>
      <c r="E437" s="237"/>
      <c r="F437" s="5"/>
      <c r="G437" s="5"/>
      <c r="H437" s="5"/>
      <c r="I437" s="5"/>
      <c r="J437" s="5"/>
      <c r="K437" s="14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5"/>
      <c r="B438" s="5"/>
      <c r="C438" s="5"/>
      <c r="D438" s="5"/>
      <c r="E438" s="237"/>
      <c r="F438" s="5"/>
      <c r="G438" s="5"/>
      <c r="H438" s="5"/>
      <c r="I438" s="5"/>
      <c r="J438" s="5"/>
      <c r="K438" s="14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5"/>
      <c r="B439" s="5"/>
      <c r="C439" s="5"/>
      <c r="D439" s="5"/>
      <c r="E439" s="237"/>
      <c r="F439" s="5"/>
      <c r="G439" s="5"/>
      <c r="H439" s="5"/>
      <c r="I439" s="5"/>
      <c r="J439" s="5"/>
      <c r="K439" s="14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5"/>
      <c r="B440" s="5"/>
      <c r="C440" s="5"/>
      <c r="D440" s="5"/>
      <c r="E440" s="237"/>
      <c r="F440" s="5"/>
      <c r="G440" s="5"/>
      <c r="H440" s="5"/>
      <c r="I440" s="5"/>
      <c r="J440" s="5"/>
      <c r="K440" s="14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5"/>
      <c r="B441" s="5"/>
      <c r="C441" s="5"/>
      <c r="D441" s="5"/>
      <c r="E441" s="237"/>
      <c r="F441" s="5"/>
      <c r="G441" s="5"/>
      <c r="H441" s="5"/>
      <c r="I441" s="5"/>
      <c r="J441" s="5"/>
      <c r="K441" s="14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5"/>
      <c r="B442" s="5"/>
      <c r="C442" s="5"/>
      <c r="D442" s="5"/>
      <c r="E442" s="237"/>
      <c r="F442" s="5"/>
      <c r="G442" s="5"/>
      <c r="H442" s="5"/>
      <c r="I442" s="5"/>
      <c r="J442" s="5"/>
      <c r="K442" s="14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5"/>
      <c r="B443" s="5"/>
      <c r="C443" s="5"/>
      <c r="D443" s="5"/>
      <c r="E443" s="237"/>
      <c r="F443" s="5"/>
      <c r="G443" s="5"/>
      <c r="H443" s="5"/>
      <c r="I443" s="5"/>
      <c r="J443" s="5"/>
      <c r="K443" s="14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5"/>
      <c r="B444" s="5"/>
      <c r="C444" s="5"/>
      <c r="D444" s="5"/>
      <c r="E444" s="237"/>
      <c r="F444" s="5"/>
      <c r="G444" s="5"/>
      <c r="H444" s="5"/>
      <c r="I444" s="5"/>
      <c r="J444" s="5"/>
      <c r="K444" s="14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5"/>
      <c r="B445" s="5"/>
      <c r="C445" s="5"/>
      <c r="D445" s="5"/>
      <c r="E445" s="237"/>
      <c r="F445" s="5"/>
      <c r="G445" s="5"/>
      <c r="H445" s="5"/>
      <c r="I445" s="5"/>
      <c r="J445" s="5"/>
      <c r="K445" s="14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5"/>
      <c r="B446" s="5"/>
      <c r="C446" s="5"/>
      <c r="D446" s="5"/>
      <c r="E446" s="237"/>
      <c r="F446" s="5"/>
      <c r="G446" s="5"/>
      <c r="H446" s="5"/>
      <c r="I446" s="5"/>
      <c r="J446" s="5"/>
      <c r="K446" s="14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5"/>
      <c r="B447" s="5"/>
      <c r="C447" s="5"/>
      <c r="D447" s="5"/>
      <c r="E447" s="237"/>
      <c r="F447" s="5"/>
      <c r="G447" s="5"/>
      <c r="H447" s="5"/>
      <c r="I447" s="5"/>
      <c r="J447" s="5"/>
      <c r="K447" s="14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5"/>
      <c r="B448" s="5"/>
      <c r="C448" s="5"/>
      <c r="D448" s="5"/>
      <c r="E448" s="237"/>
      <c r="F448" s="5"/>
      <c r="G448" s="5"/>
      <c r="H448" s="5"/>
      <c r="I448" s="5"/>
      <c r="J448" s="5"/>
      <c r="K448" s="14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5"/>
      <c r="B449" s="5"/>
      <c r="C449" s="5"/>
      <c r="D449" s="5"/>
      <c r="E449" s="237"/>
      <c r="F449" s="5"/>
      <c r="G449" s="5"/>
      <c r="H449" s="5"/>
      <c r="I449" s="5"/>
      <c r="J449" s="5"/>
      <c r="K449" s="14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5"/>
      <c r="B450" s="5"/>
      <c r="C450" s="5"/>
      <c r="D450" s="5"/>
      <c r="E450" s="237"/>
      <c r="F450" s="5"/>
      <c r="G450" s="5"/>
      <c r="H450" s="5"/>
      <c r="I450" s="5"/>
      <c r="J450" s="5"/>
      <c r="K450" s="14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5"/>
      <c r="B451" s="5"/>
      <c r="C451" s="5"/>
      <c r="D451" s="5"/>
      <c r="E451" s="237"/>
      <c r="F451" s="5"/>
      <c r="G451" s="5"/>
      <c r="H451" s="5"/>
      <c r="I451" s="5"/>
      <c r="J451" s="5"/>
      <c r="K451" s="14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5"/>
      <c r="B452" s="5"/>
      <c r="C452" s="5"/>
      <c r="D452" s="5"/>
      <c r="E452" s="237"/>
      <c r="F452" s="5"/>
      <c r="G452" s="5"/>
      <c r="H452" s="5"/>
      <c r="I452" s="5"/>
      <c r="J452" s="5"/>
      <c r="K452" s="14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5"/>
      <c r="B453" s="5"/>
      <c r="C453" s="5"/>
      <c r="D453" s="5"/>
      <c r="E453" s="237"/>
      <c r="F453" s="5"/>
      <c r="G453" s="5"/>
      <c r="H453" s="5"/>
      <c r="I453" s="5"/>
      <c r="J453" s="5"/>
      <c r="K453" s="14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5"/>
      <c r="B454" s="5"/>
      <c r="C454" s="5"/>
      <c r="D454" s="5"/>
      <c r="E454" s="237"/>
      <c r="F454" s="5"/>
      <c r="G454" s="5"/>
      <c r="H454" s="5"/>
      <c r="I454" s="5"/>
      <c r="J454" s="5"/>
      <c r="K454" s="142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5"/>
      <c r="B455" s="5"/>
      <c r="C455" s="5"/>
      <c r="D455" s="5"/>
      <c r="E455" s="237"/>
      <c r="F455" s="5"/>
      <c r="G455" s="5"/>
      <c r="H455" s="5"/>
      <c r="I455" s="5"/>
      <c r="J455" s="5"/>
      <c r="K455" s="142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5"/>
      <c r="B456" s="5"/>
      <c r="C456" s="5"/>
      <c r="D456" s="5"/>
      <c r="E456" s="237"/>
      <c r="F456" s="5"/>
      <c r="G456" s="5"/>
      <c r="H456" s="5"/>
      <c r="I456" s="5"/>
      <c r="J456" s="5"/>
      <c r="K456" s="142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5"/>
      <c r="B457" s="5"/>
      <c r="C457" s="5"/>
      <c r="D457" s="5"/>
      <c r="E457" s="237"/>
      <c r="F457" s="5"/>
      <c r="G457" s="5"/>
      <c r="H457" s="5"/>
      <c r="I457" s="5"/>
      <c r="J457" s="5"/>
      <c r="K457" s="142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5"/>
      <c r="B458" s="5"/>
      <c r="C458" s="5"/>
      <c r="D458" s="5"/>
      <c r="E458" s="237"/>
      <c r="F458" s="5"/>
      <c r="G458" s="5"/>
      <c r="H458" s="5"/>
      <c r="I458" s="5"/>
      <c r="J458" s="5"/>
      <c r="K458" s="142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5"/>
      <c r="B459" s="5"/>
      <c r="C459" s="5"/>
      <c r="D459" s="5"/>
      <c r="E459" s="237"/>
      <c r="F459" s="5"/>
      <c r="G459" s="5"/>
      <c r="H459" s="5"/>
      <c r="I459" s="5"/>
      <c r="J459" s="5"/>
      <c r="K459" s="142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5"/>
      <c r="B460" s="5"/>
      <c r="C460" s="5"/>
      <c r="D460" s="5"/>
      <c r="E460" s="237"/>
      <c r="F460" s="5"/>
      <c r="G460" s="5"/>
      <c r="H460" s="5"/>
      <c r="I460" s="5"/>
      <c r="J460" s="5"/>
      <c r="K460" s="142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5"/>
      <c r="B461" s="5"/>
      <c r="C461" s="5"/>
      <c r="D461" s="5"/>
      <c r="E461" s="237"/>
      <c r="F461" s="5"/>
      <c r="G461" s="5"/>
      <c r="H461" s="5"/>
      <c r="I461" s="5"/>
      <c r="J461" s="5"/>
      <c r="K461" s="142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5"/>
      <c r="B462" s="5"/>
      <c r="C462" s="5"/>
      <c r="D462" s="5"/>
      <c r="E462" s="237"/>
      <c r="F462" s="5"/>
      <c r="G462" s="5"/>
      <c r="H462" s="5"/>
      <c r="I462" s="5"/>
      <c r="J462" s="5"/>
      <c r="K462" s="14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5"/>
      <c r="B463" s="5"/>
      <c r="C463" s="5"/>
      <c r="D463" s="5"/>
      <c r="E463" s="237"/>
      <c r="F463" s="5"/>
      <c r="G463" s="5"/>
      <c r="H463" s="5"/>
      <c r="I463" s="5"/>
      <c r="J463" s="5"/>
      <c r="K463" s="142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5"/>
      <c r="B464" s="5"/>
      <c r="C464" s="5"/>
      <c r="D464" s="5"/>
      <c r="E464" s="237"/>
      <c r="F464" s="5"/>
      <c r="G464" s="5"/>
      <c r="H464" s="5"/>
      <c r="I464" s="5"/>
      <c r="J464" s="5"/>
      <c r="K464" s="142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5"/>
      <c r="B465" s="5"/>
      <c r="C465" s="5"/>
      <c r="D465" s="5"/>
      <c r="E465" s="237"/>
      <c r="F465" s="5"/>
      <c r="G465" s="5"/>
      <c r="H465" s="5"/>
      <c r="I465" s="5"/>
      <c r="J465" s="5"/>
      <c r="K465" s="142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5"/>
      <c r="B466" s="5"/>
      <c r="C466" s="5"/>
      <c r="D466" s="5"/>
      <c r="E466" s="237"/>
      <c r="F466" s="5"/>
      <c r="G466" s="5"/>
      <c r="H466" s="5"/>
      <c r="I466" s="5"/>
      <c r="J466" s="5"/>
      <c r="K466" s="142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5"/>
      <c r="B467" s="5"/>
      <c r="C467" s="5"/>
      <c r="D467" s="5"/>
      <c r="E467" s="237"/>
      <c r="F467" s="5"/>
      <c r="G467" s="5"/>
      <c r="H467" s="5"/>
      <c r="I467" s="5"/>
      <c r="J467" s="5"/>
      <c r="K467" s="142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5"/>
      <c r="B468" s="5"/>
      <c r="C468" s="5"/>
      <c r="D468" s="5"/>
      <c r="E468" s="237"/>
      <c r="F468" s="5"/>
      <c r="G468" s="5"/>
      <c r="H468" s="5"/>
      <c r="I468" s="5"/>
      <c r="J468" s="5"/>
      <c r="K468" s="142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5"/>
      <c r="B469" s="5"/>
      <c r="C469" s="5"/>
      <c r="D469" s="5"/>
      <c r="E469" s="237"/>
      <c r="F469" s="5"/>
      <c r="G469" s="5"/>
      <c r="H469" s="5"/>
      <c r="I469" s="5"/>
      <c r="J469" s="5"/>
      <c r="K469" s="142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5"/>
      <c r="B470" s="5"/>
      <c r="C470" s="5"/>
      <c r="D470" s="5"/>
      <c r="E470" s="237"/>
      <c r="F470" s="5"/>
      <c r="G470" s="5"/>
      <c r="H470" s="5"/>
      <c r="I470" s="5"/>
      <c r="J470" s="5"/>
      <c r="K470" s="142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5"/>
      <c r="B471" s="5"/>
      <c r="C471" s="5"/>
      <c r="D471" s="5"/>
      <c r="E471" s="237"/>
      <c r="F471" s="5"/>
      <c r="G471" s="5"/>
      <c r="H471" s="5"/>
      <c r="I471" s="5"/>
      <c r="J471" s="5"/>
      <c r="K471" s="142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5"/>
      <c r="B472" s="5"/>
      <c r="C472" s="5"/>
      <c r="D472" s="5"/>
      <c r="E472" s="237"/>
      <c r="F472" s="5"/>
      <c r="G472" s="5"/>
      <c r="H472" s="5"/>
      <c r="I472" s="5"/>
      <c r="J472" s="5"/>
      <c r="K472" s="14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5"/>
      <c r="B473" s="5"/>
      <c r="C473" s="5"/>
      <c r="D473" s="5"/>
      <c r="E473" s="237"/>
      <c r="F473" s="5"/>
      <c r="G473" s="5"/>
      <c r="H473" s="5"/>
      <c r="I473" s="5"/>
      <c r="J473" s="5"/>
      <c r="K473" s="142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5"/>
      <c r="B474" s="5"/>
      <c r="C474" s="5"/>
      <c r="D474" s="5"/>
      <c r="E474" s="237"/>
      <c r="F474" s="5"/>
      <c r="G474" s="5"/>
      <c r="H474" s="5"/>
      <c r="I474" s="5"/>
      <c r="J474" s="5"/>
      <c r="K474" s="142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5"/>
      <c r="B475" s="5"/>
      <c r="C475" s="5"/>
      <c r="D475" s="5"/>
      <c r="E475" s="237"/>
      <c r="F475" s="5"/>
      <c r="G475" s="5"/>
      <c r="H475" s="5"/>
      <c r="I475" s="5"/>
      <c r="J475" s="5"/>
      <c r="K475" s="142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5"/>
      <c r="B476" s="5"/>
      <c r="C476" s="5"/>
      <c r="D476" s="5"/>
      <c r="E476" s="237"/>
      <c r="F476" s="5"/>
      <c r="G476" s="5"/>
      <c r="H476" s="5"/>
      <c r="I476" s="5"/>
      <c r="J476" s="5"/>
      <c r="K476" s="142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5"/>
      <c r="B477" s="5"/>
      <c r="C477" s="5"/>
      <c r="D477" s="5"/>
      <c r="E477" s="237"/>
      <c r="F477" s="5"/>
      <c r="G477" s="5"/>
      <c r="H477" s="5"/>
      <c r="I477" s="5"/>
      <c r="J477" s="5"/>
      <c r="K477" s="142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5"/>
      <c r="B478" s="5"/>
      <c r="C478" s="5"/>
      <c r="D478" s="5"/>
      <c r="E478" s="237"/>
      <c r="F478" s="5"/>
      <c r="G478" s="5"/>
      <c r="H478" s="5"/>
      <c r="I478" s="5"/>
      <c r="J478" s="5"/>
      <c r="K478" s="142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5"/>
      <c r="B479" s="5"/>
      <c r="C479" s="5"/>
      <c r="D479" s="5"/>
      <c r="E479" s="237"/>
      <c r="F479" s="5"/>
      <c r="G479" s="5"/>
      <c r="H479" s="5"/>
      <c r="I479" s="5"/>
      <c r="J479" s="5"/>
      <c r="K479" s="142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5"/>
      <c r="B480" s="5"/>
      <c r="C480" s="5"/>
      <c r="D480" s="5"/>
      <c r="E480" s="237"/>
      <c r="F480" s="5"/>
      <c r="G480" s="5"/>
      <c r="H480" s="5"/>
      <c r="I480" s="5"/>
      <c r="J480" s="5"/>
      <c r="K480" s="142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5"/>
      <c r="B481" s="5"/>
      <c r="C481" s="5"/>
      <c r="D481" s="5"/>
      <c r="E481" s="237"/>
      <c r="F481" s="5"/>
      <c r="G481" s="5"/>
      <c r="H481" s="5"/>
      <c r="I481" s="5"/>
      <c r="J481" s="5"/>
      <c r="K481" s="142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5"/>
      <c r="B482" s="5"/>
      <c r="C482" s="5"/>
      <c r="D482" s="5"/>
      <c r="E482" s="237"/>
      <c r="F482" s="5"/>
      <c r="G482" s="5"/>
      <c r="H482" s="5"/>
      <c r="I482" s="5"/>
      <c r="J482" s="5"/>
      <c r="K482" s="14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5"/>
      <c r="B483" s="5"/>
      <c r="C483" s="5"/>
      <c r="D483" s="5"/>
      <c r="E483" s="237"/>
      <c r="F483" s="5"/>
      <c r="G483" s="5"/>
      <c r="H483" s="5"/>
      <c r="I483" s="5"/>
      <c r="J483" s="5"/>
      <c r="K483" s="142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5"/>
      <c r="B484" s="5"/>
      <c r="C484" s="5"/>
      <c r="D484" s="5"/>
      <c r="E484" s="237"/>
      <c r="F484" s="5"/>
      <c r="G484" s="5"/>
      <c r="H484" s="5"/>
      <c r="I484" s="5"/>
      <c r="J484" s="5"/>
      <c r="K484" s="142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5"/>
      <c r="B485" s="5"/>
      <c r="C485" s="5"/>
      <c r="D485" s="5"/>
      <c r="E485" s="237"/>
      <c r="F485" s="5"/>
      <c r="G485" s="5"/>
      <c r="H485" s="5"/>
      <c r="I485" s="5"/>
      <c r="J485" s="5"/>
      <c r="K485" s="142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5"/>
      <c r="B486" s="5"/>
      <c r="C486" s="5"/>
      <c r="D486" s="5"/>
      <c r="E486" s="237"/>
      <c r="F486" s="5"/>
      <c r="G486" s="5"/>
      <c r="H486" s="5"/>
      <c r="I486" s="5"/>
      <c r="J486" s="5"/>
      <c r="K486" s="142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5"/>
      <c r="B487" s="5"/>
      <c r="C487" s="5"/>
      <c r="D487" s="5"/>
      <c r="E487" s="237"/>
      <c r="F487" s="5"/>
      <c r="G487" s="5"/>
      <c r="H487" s="5"/>
      <c r="I487" s="5"/>
      <c r="J487" s="5"/>
      <c r="K487" s="142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5"/>
      <c r="B488" s="5"/>
      <c r="C488" s="5"/>
      <c r="D488" s="5"/>
      <c r="E488" s="237"/>
      <c r="F488" s="5"/>
      <c r="G488" s="5"/>
      <c r="H488" s="5"/>
      <c r="I488" s="5"/>
      <c r="J488" s="5"/>
      <c r="K488" s="142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5"/>
      <c r="B489" s="5"/>
      <c r="C489" s="5"/>
      <c r="D489" s="5"/>
      <c r="E489" s="237"/>
      <c r="F489" s="5"/>
      <c r="G489" s="5"/>
      <c r="H489" s="5"/>
      <c r="I489" s="5"/>
      <c r="J489" s="5"/>
      <c r="K489" s="142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5"/>
      <c r="B490" s="5"/>
      <c r="C490" s="5"/>
      <c r="D490" s="5"/>
      <c r="E490" s="237"/>
      <c r="F490" s="5"/>
      <c r="G490" s="5"/>
      <c r="H490" s="5"/>
      <c r="I490" s="5"/>
      <c r="J490" s="5"/>
      <c r="K490" s="142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5"/>
      <c r="B491" s="5"/>
      <c r="C491" s="5"/>
      <c r="D491" s="5"/>
      <c r="E491" s="237"/>
      <c r="F491" s="5"/>
      <c r="G491" s="5"/>
      <c r="H491" s="5"/>
      <c r="I491" s="5"/>
      <c r="J491" s="5"/>
      <c r="K491" s="142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5"/>
      <c r="B492" s="5"/>
      <c r="C492" s="5"/>
      <c r="D492" s="5"/>
      <c r="E492" s="237"/>
      <c r="F492" s="5"/>
      <c r="G492" s="5"/>
      <c r="H492" s="5"/>
      <c r="I492" s="5"/>
      <c r="J492" s="5"/>
      <c r="K492" s="14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5"/>
      <c r="B493" s="5"/>
      <c r="C493" s="5"/>
      <c r="D493" s="5"/>
      <c r="E493" s="237"/>
      <c r="F493" s="5"/>
      <c r="G493" s="5"/>
      <c r="H493" s="5"/>
      <c r="I493" s="5"/>
      <c r="J493" s="5"/>
      <c r="K493" s="142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5"/>
      <c r="B494" s="5"/>
      <c r="C494" s="5"/>
      <c r="D494" s="5"/>
      <c r="E494" s="237"/>
      <c r="F494" s="5"/>
      <c r="G494" s="5"/>
      <c r="H494" s="5"/>
      <c r="I494" s="5"/>
      <c r="J494" s="5"/>
      <c r="K494" s="142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5"/>
      <c r="B495" s="5"/>
      <c r="C495" s="5"/>
      <c r="D495" s="5"/>
      <c r="E495" s="237"/>
      <c r="F495" s="5"/>
      <c r="G495" s="5"/>
      <c r="H495" s="5"/>
      <c r="I495" s="5"/>
      <c r="J495" s="5"/>
      <c r="K495" s="142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5"/>
      <c r="B496" s="5"/>
      <c r="C496" s="5"/>
      <c r="D496" s="5"/>
      <c r="E496" s="237"/>
      <c r="F496" s="5"/>
      <c r="G496" s="5"/>
      <c r="H496" s="5"/>
      <c r="I496" s="5"/>
      <c r="J496" s="5"/>
      <c r="K496" s="142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5"/>
      <c r="B497" s="5"/>
      <c r="C497" s="5"/>
      <c r="D497" s="5"/>
      <c r="E497" s="237"/>
      <c r="F497" s="5"/>
      <c r="G497" s="5"/>
      <c r="H497" s="5"/>
      <c r="I497" s="5"/>
      <c r="J497" s="5"/>
      <c r="K497" s="142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5"/>
      <c r="B498" s="5"/>
      <c r="C498" s="5"/>
      <c r="D498" s="5"/>
      <c r="E498" s="237"/>
      <c r="F498" s="5"/>
      <c r="G498" s="5"/>
      <c r="H498" s="5"/>
      <c r="I498" s="5"/>
      <c r="J498" s="5"/>
      <c r="K498" s="142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5"/>
      <c r="B499" s="5"/>
      <c r="C499" s="5"/>
      <c r="D499" s="5"/>
      <c r="E499" s="237"/>
      <c r="F499" s="5"/>
      <c r="G499" s="5"/>
      <c r="H499" s="5"/>
      <c r="I499" s="5"/>
      <c r="J499" s="5"/>
      <c r="K499" s="142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5"/>
      <c r="B500" s="5"/>
      <c r="C500" s="5"/>
      <c r="D500" s="5"/>
      <c r="E500" s="237"/>
      <c r="F500" s="5"/>
      <c r="G500" s="5"/>
      <c r="H500" s="5"/>
      <c r="I500" s="5"/>
      <c r="J500" s="5"/>
      <c r="K500" s="142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5"/>
      <c r="B501" s="5"/>
      <c r="C501" s="5"/>
      <c r="D501" s="5"/>
      <c r="E501" s="237"/>
      <c r="F501" s="5"/>
      <c r="G501" s="5"/>
      <c r="H501" s="5"/>
      <c r="I501" s="5"/>
      <c r="J501" s="5"/>
      <c r="K501" s="142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5"/>
      <c r="B502" s="5"/>
      <c r="C502" s="5"/>
      <c r="D502" s="5"/>
      <c r="E502" s="237"/>
      <c r="F502" s="5"/>
      <c r="G502" s="5"/>
      <c r="H502" s="5"/>
      <c r="I502" s="5"/>
      <c r="J502" s="5"/>
      <c r="K502" s="14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5"/>
      <c r="B503" s="5"/>
      <c r="C503" s="5"/>
      <c r="D503" s="5"/>
      <c r="E503" s="237"/>
      <c r="F503" s="5"/>
      <c r="G503" s="5"/>
      <c r="H503" s="5"/>
      <c r="I503" s="5"/>
      <c r="J503" s="5"/>
      <c r="K503" s="142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5"/>
      <c r="B504" s="5"/>
      <c r="C504" s="5"/>
      <c r="D504" s="5"/>
      <c r="E504" s="237"/>
      <c r="F504" s="5"/>
      <c r="G504" s="5"/>
      <c r="H504" s="5"/>
      <c r="I504" s="5"/>
      <c r="J504" s="5"/>
      <c r="K504" s="142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5"/>
      <c r="B505" s="5"/>
      <c r="C505" s="5"/>
      <c r="D505" s="5"/>
      <c r="E505" s="237"/>
      <c r="F505" s="5"/>
      <c r="G505" s="5"/>
      <c r="H505" s="5"/>
      <c r="I505" s="5"/>
      <c r="J505" s="5"/>
      <c r="K505" s="142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5"/>
      <c r="B506" s="5"/>
      <c r="C506" s="5"/>
      <c r="D506" s="5"/>
      <c r="E506" s="237"/>
      <c r="F506" s="5"/>
      <c r="G506" s="5"/>
      <c r="H506" s="5"/>
      <c r="I506" s="5"/>
      <c r="J506" s="5"/>
      <c r="K506" s="142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5"/>
      <c r="B507" s="5"/>
      <c r="C507" s="5"/>
      <c r="D507" s="5"/>
      <c r="E507" s="237"/>
      <c r="F507" s="5"/>
      <c r="G507" s="5"/>
      <c r="H507" s="5"/>
      <c r="I507" s="5"/>
      <c r="J507" s="5"/>
      <c r="K507" s="142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5"/>
      <c r="B508" s="5"/>
      <c r="C508" s="5"/>
      <c r="D508" s="5"/>
      <c r="E508" s="237"/>
      <c r="F508" s="5"/>
      <c r="G508" s="5"/>
      <c r="H508" s="5"/>
      <c r="I508" s="5"/>
      <c r="J508" s="5"/>
      <c r="K508" s="142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5"/>
      <c r="B509" s="5"/>
      <c r="C509" s="5"/>
      <c r="D509" s="5"/>
      <c r="E509" s="237"/>
      <c r="F509" s="5"/>
      <c r="G509" s="5"/>
      <c r="H509" s="5"/>
      <c r="I509" s="5"/>
      <c r="J509" s="5"/>
      <c r="K509" s="142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5"/>
      <c r="B510" s="5"/>
      <c r="C510" s="5"/>
      <c r="D510" s="5"/>
      <c r="E510" s="237"/>
      <c r="F510" s="5"/>
      <c r="G510" s="5"/>
      <c r="H510" s="5"/>
      <c r="I510" s="5"/>
      <c r="J510" s="5"/>
      <c r="K510" s="142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5"/>
      <c r="B511" s="5"/>
      <c r="C511" s="5"/>
      <c r="D511" s="5"/>
      <c r="E511" s="237"/>
      <c r="F511" s="5"/>
      <c r="G511" s="5"/>
      <c r="H511" s="5"/>
      <c r="I511" s="5"/>
      <c r="J511" s="5"/>
      <c r="K511" s="142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5"/>
      <c r="B512" s="5"/>
      <c r="C512" s="5"/>
      <c r="D512" s="5"/>
      <c r="E512" s="237"/>
      <c r="F512" s="5"/>
      <c r="G512" s="5"/>
      <c r="H512" s="5"/>
      <c r="I512" s="5"/>
      <c r="J512" s="5"/>
      <c r="K512" s="14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5"/>
      <c r="B513" s="5"/>
      <c r="C513" s="5"/>
      <c r="D513" s="5"/>
      <c r="E513" s="237"/>
      <c r="F513" s="5"/>
      <c r="G513" s="5"/>
      <c r="H513" s="5"/>
      <c r="I513" s="5"/>
      <c r="J513" s="5"/>
      <c r="K513" s="142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5"/>
      <c r="B514" s="5"/>
      <c r="C514" s="5"/>
      <c r="D514" s="5"/>
      <c r="E514" s="237"/>
      <c r="F514" s="5"/>
      <c r="G514" s="5"/>
      <c r="H514" s="5"/>
      <c r="I514" s="5"/>
      <c r="J514" s="5"/>
      <c r="K514" s="142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5"/>
      <c r="B515" s="5"/>
      <c r="C515" s="5"/>
      <c r="D515" s="5"/>
      <c r="E515" s="237"/>
      <c r="F515" s="5"/>
      <c r="G515" s="5"/>
      <c r="H515" s="5"/>
      <c r="I515" s="5"/>
      <c r="J515" s="5"/>
      <c r="K515" s="142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5"/>
      <c r="B516" s="5"/>
      <c r="C516" s="5"/>
      <c r="D516" s="5"/>
      <c r="E516" s="237"/>
      <c r="F516" s="5"/>
      <c r="G516" s="5"/>
      <c r="H516" s="5"/>
      <c r="I516" s="5"/>
      <c r="J516" s="5"/>
      <c r="K516" s="142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5"/>
      <c r="B517" s="5"/>
      <c r="C517" s="5"/>
      <c r="D517" s="5"/>
      <c r="E517" s="237"/>
      <c r="F517" s="5"/>
      <c r="G517" s="5"/>
      <c r="H517" s="5"/>
      <c r="I517" s="5"/>
      <c r="J517" s="5"/>
      <c r="K517" s="142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5"/>
      <c r="B518" s="5"/>
      <c r="C518" s="5"/>
      <c r="D518" s="5"/>
      <c r="E518" s="237"/>
      <c r="F518" s="5"/>
      <c r="G518" s="5"/>
      <c r="H518" s="5"/>
      <c r="I518" s="5"/>
      <c r="J518" s="5"/>
      <c r="K518" s="142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5"/>
      <c r="B519" s="5"/>
      <c r="C519" s="5"/>
      <c r="D519" s="5"/>
      <c r="E519" s="237"/>
      <c r="F519" s="5"/>
      <c r="G519" s="5"/>
      <c r="H519" s="5"/>
      <c r="I519" s="5"/>
      <c r="J519" s="5"/>
      <c r="K519" s="142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5"/>
      <c r="B520" s="5"/>
      <c r="C520" s="5"/>
      <c r="D520" s="5"/>
      <c r="E520" s="237"/>
      <c r="F520" s="5"/>
      <c r="G520" s="5"/>
      <c r="H520" s="5"/>
      <c r="I520" s="5"/>
      <c r="J520" s="5"/>
      <c r="K520" s="142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5"/>
      <c r="B521" s="5"/>
      <c r="C521" s="5"/>
      <c r="D521" s="5"/>
      <c r="E521" s="237"/>
      <c r="F521" s="5"/>
      <c r="G521" s="5"/>
      <c r="H521" s="5"/>
      <c r="I521" s="5"/>
      <c r="J521" s="5"/>
      <c r="K521" s="142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5"/>
      <c r="B522" s="5"/>
      <c r="C522" s="5"/>
      <c r="D522" s="5"/>
      <c r="E522" s="237"/>
      <c r="F522" s="5"/>
      <c r="G522" s="5"/>
      <c r="H522" s="5"/>
      <c r="I522" s="5"/>
      <c r="J522" s="5"/>
      <c r="K522" s="142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5"/>
      <c r="B523" s="5"/>
      <c r="C523" s="5"/>
      <c r="D523" s="5"/>
      <c r="E523" s="237"/>
      <c r="F523" s="5"/>
      <c r="G523" s="5"/>
      <c r="H523" s="5"/>
      <c r="I523" s="5"/>
      <c r="J523" s="5"/>
      <c r="K523" s="142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5"/>
      <c r="B524" s="5"/>
      <c r="C524" s="5"/>
      <c r="D524" s="5"/>
      <c r="E524" s="237"/>
      <c r="F524" s="5"/>
      <c r="G524" s="5"/>
      <c r="H524" s="5"/>
      <c r="I524" s="5"/>
      <c r="J524" s="5"/>
      <c r="K524" s="142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5"/>
      <c r="B525" s="5"/>
      <c r="C525" s="5"/>
      <c r="D525" s="5"/>
      <c r="E525" s="237"/>
      <c r="F525" s="5"/>
      <c r="G525" s="5"/>
      <c r="H525" s="5"/>
      <c r="I525" s="5"/>
      <c r="J525" s="5"/>
      <c r="K525" s="142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5"/>
      <c r="B526" s="5"/>
      <c r="C526" s="5"/>
      <c r="D526" s="5"/>
      <c r="E526" s="237"/>
      <c r="F526" s="5"/>
      <c r="G526" s="5"/>
      <c r="H526" s="5"/>
      <c r="I526" s="5"/>
      <c r="J526" s="5"/>
      <c r="K526" s="142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5"/>
      <c r="B527" s="5"/>
      <c r="C527" s="5"/>
      <c r="D527" s="5"/>
      <c r="E527" s="237"/>
      <c r="F527" s="5"/>
      <c r="G527" s="5"/>
      <c r="H527" s="5"/>
      <c r="I527" s="5"/>
      <c r="J527" s="5"/>
      <c r="K527" s="142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5"/>
      <c r="B528" s="5"/>
      <c r="C528" s="5"/>
      <c r="D528" s="5"/>
      <c r="E528" s="237"/>
      <c r="F528" s="5"/>
      <c r="G528" s="5"/>
      <c r="H528" s="5"/>
      <c r="I528" s="5"/>
      <c r="J528" s="5"/>
      <c r="K528" s="142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5"/>
      <c r="B529" s="5"/>
      <c r="C529" s="5"/>
      <c r="D529" s="5"/>
      <c r="E529" s="237"/>
      <c r="F529" s="5"/>
      <c r="G529" s="5"/>
      <c r="H529" s="5"/>
      <c r="I529" s="5"/>
      <c r="J529" s="5"/>
      <c r="K529" s="142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5"/>
      <c r="B530" s="5"/>
      <c r="C530" s="5"/>
      <c r="D530" s="5"/>
      <c r="E530" s="237"/>
      <c r="F530" s="5"/>
      <c r="G530" s="5"/>
      <c r="H530" s="5"/>
      <c r="I530" s="5"/>
      <c r="J530" s="5"/>
      <c r="K530" s="142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5"/>
      <c r="B531" s="5"/>
      <c r="C531" s="5"/>
      <c r="D531" s="5"/>
      <c r="E531" s="237"/>
      <c r="F531" s="5"/>
      <c r="G531" s="5"/>
      <c r="H531" s="5"/>
      <c r="I531" s="5"/>
      <c r="J531" s="5"/>
      <c r="K531" s="142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5"/>
      <c r="B532" s="5"/>
      <c r="C532" s="5"/>
      <c r="D532" s="5"/>
      <c r="E532" s="237"/>
      <c r="F532" s="5"/>
      <c r="G532" s="5"/>
      <c r="H532" s="5"/>
      <c r="I532" s="5"/>
      <c r="J532" s="5"/>
      <c r="K532" s="142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5"/>
      <c r="B533" s="5"/>
      <c r="C533" s="5"/>
      <c r="D533" s="5"/>
      <c r="E533" s="237"/>
      <c r="F533" s="5"/>
      <c r="G533" s="5"/>
      <c r="H533" s="5"/>
      <c r="I533" s="5"/>
      <c r="J533" s="5"/>
      <c r="K533" s="142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5"/>
      <c r="B534" s="5"/>
      <c r="C534" s="5"/>
      <c r="D534" s="5"/>
      <c r="E534" s="237"/>
      <c r="F534" s="5"/>
      <c r="G534" s="5"/>
      <c r="H534" s="5"/>
      <c r="I534" s="5"/>
      <c r="J534" s="5"/>
      <c r="K534" s="142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5"/>
      <c r="B535" s="5"/>
      <c r="C535" s="5"/>
      <c r="D535" s="5"/>
      <c r="E535" s="237"/>
      <c r="F535" s="5"/>
      <c r="G535" s="5"/>
      <c r="H535" s="5"/>
      <c r="I535" s="5"/>
      <c r="J535" s="5"/>
      <c r="K535" s="142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5"/>
      <c r="B536" s="5"/>
      <c r="C536" s="5"/>
      <c r="D536" s="5"/>
      <c r="E536" s="237"/>
      <c r="F536" s="5"/>
      <c r="G536" s="5"/>
      <c r="H536" s="5"/>
      <c r="I536" s="5"/>
      <c r="J536" s="5"/>
      <c r="K536" s="142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5"/>
      <c r="B537" s="5"/>
      <c r="C537" s="5"/>
      <c r="D537" s="5"/>
      <c r="E537" s="237"/>
      <c r="F537" s="5"/>
      <c r="G537" s="5"/>
      <c r="H537" s="5"/>
      <c r="I537" s="5"/>
      <c r="J537" s="5"/>
      <c r="K537" s="142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5"/>
      <c r="B538" s="5"/>
      <c r="C538" s="5"/>
      <c r="D538" s="5"/>
      <c r="E538" s="237"/>
      <c r="F538" s="5"/>
      <c r="G538" s="5"/>
      <c r="H538" s="5"/>
      <c r="I538" s="5"/>
      <c r="J538" s="5"/>
      <c r="K538" s="142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5"/>
      <c r="B539" s="5"/>
      <c r="C539" s="5"/>
      <c r="D539" s="5"/>
      <c r="E539" s="237"/>
      <c r="F539" s="5"/>
      <c r="G539" s="5"/>
      <c r="H539" s="5"/>
      <c r="I539" s="5"/>
      <c r="J539" s="5"/>
      <c r="K539" s="142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5"/>
      <c r="B540" s="5"/>
      <c r="C540" s="5"/>
      <c r="D540" s="5"/>
      <c r="E540" s="237"/>
      <c r="F540" s="5"/>
      <c r="G540" s="5"/>
      <c r="H540" s="5"/>
      <c r="I540" s="5"/>
      <c r="J540" s="5"/>
      <c r="K540" s="142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5"/>
      <c r="B541" s="5"/>
      <c r="C541" s="5"/>
      <c r="D541" s="5"/>
      <c r="E541" s="237"/>
      <c r="F541" s="5"/>
      <c r="G541" s="5"/>
      <c r="H541" s="5"/>
      <c r="I541" s="5"/>
      <c r="J541" s="5"/>
      <c r="K541" s="142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5"/>
      <c r="B542" s="5"/>
      <c r="C542" s="5"/>
      <c r="D542" s="5"/>
      <c r="E542" s="237"/>
      <c r="F542" s="5"/>
      <c r="G542" s="5"/>
      <c r="H542" s="5"/>
      <c r="I542" s="5"/>
      <c r="J542" s="5"/>
      <c r="K542" s="142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5"/>
      <c r="B543" s="5"/>
      <c r="C543" s="5"/>
      <c r="D543" s="5"/>
      <c r="E543" s="237"/>
      <c r="F543" s="5"/>
      <c r="G543" s="5"/>
      <c r="H543" s="5"/>
      <c r="I543" s="5"/>
      <c r="J543" s="5"/>
      <c r="K543" s="142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5"/>
      <c r="B544" s="5"/>
      <c r="C544" s="5"/>
      <c r="D544" s="5"/>
      <c r="E544" s="237"/>
      <c r="F544" s="5"/>
      <c r="G544" s="5"/>
      <c r="H544" s="5"/>
      <c r="I544" s="5"/>
      <c r="J544" s="5"/>
      <c r="K544" s="142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5"/>
      <c r="B545" s="5"/>
      <c r="C545" s="5"/>
      <c r="D545" s="5"/>
      <c r="E545" s="237"/>
      <c r="F545" s="5"/>
      <c r="G545" s="5"/>
      <c r="H545" s="5"/>
      <c r="I545" s="5"/>
      <c r="J545" s="5"/>
      <c r="K545" s="142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5"/>
      <c r="B546" s="5"/>
      <c r="C546" s="5"/>
      <c r="D546" s="5"/>
      <c r="E546" s="237"/>
      <c r="F546" s="5"/>
      <c r="G546" s="5"/>
      <c r="H546" s="5"/>
      <c r="I546" s="5"/>
      <c r="J546" s="5"/>
      <c r="K546" s="142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5"/>
      <c r="B547" s="5"/>
      <c r="C547" s="5"/>
      <c r="D547" s="5"/>
      <c r="E547" s="237"/>
      <c r="F547" s="5"/>
      <c r="G547" s="5"/>
      <c r="H547" s="5"/>
      <c r="I547" s="5"/>
      <c r="J547" s="5"/>
      <c r="K547" s="142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5"/>
      <c r="B548" s="5"/>
      <c r="C548" s="5"/>
      <c r="D548" s="5"/>
      <c r="E548" s="237"/>
      <c r="F548" s="5"/>
      <c r="G548" s="5"/>
      <c r="H548" s="5"/>
      <c r="I548" s="5"/>
      <c r="J548" s="5"/>
      <c r="K548" s="142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5"/>
      <c r="B549" s="5"/>
      <c r="C549" s="5"/>
      <c r="D549" s="5"/>
      <c r="E549" s="237"/>
      <c r="F549" s="5"/>
      <c r="G549" s="5"/>
      <c r="H549" s="5"/>
      <c r="I549" s="5"/>
      <c r="J549" s="5"/>
      <c r="K549" s="142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5"/>
      <c r="B550" s="5"/>
      <c r="C550" s="5"/>
      <c r="D550" s="5"/>
      <c r="E550" s="237"/>
      <c r="F550" s="5"/>
      <c r="G550" s="5"/>
      <c r="H550" s="5"/>
      <c r="I550" s="5"/>
      <c r="J550" s="5"/>
      <c r="K550" s="142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5"/>
      <c r="B551" s="5"/>
      <c r="C551" s="5"/>
      <c r="D551" s="5"/>
      <c r="E551" s="237"/>
      <c r="F551" s="5"/>
      <c r="G551" s="5"/>
      <c r="H551" s="5"/>
      <c r="I551" s="5"/>
      <c r="J551" s="5"/>
      <c r="K551" s="142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5"/>
      <c r="B552" s="5"/>
      <c r="C552" s="5"/>
      <c r="D552" s="5"/>
      <c r="E552" s="237"/>
      <c r="F552" s="5"/>
      <c r="G552" s="5"/>
      <c r="H552" s="5"/>
      <c r="I552" s="5"/>
      <c r="J552" s="5"/>
      <c r="K552" s="142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5"/>
      <c r="B553" s="5"/>
      <c r="C553" s="5"/>
      <c r="D553" s="5"/>
      <c r="E553" s="237"/>
      <c r="F553" s="5"/>
      <c r="G553" s="5"/>
      <c r="H553" s="5"/>
      <c r="I553" s="5"/>
      <c r="J553" s="5"/>
      <c r="K553" s="142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5"/>
      <c r="B554" s="5"/>
      <c r="C554" s="5"/>
      <c r="D554" s="5"/>
      <c r="E554" s="237"/>
      <c r="F554" s="5"/>
      <c r="G554" s="5"/>
      <c r="H554" s="5"/>
      <c r="I554" s="5"/>
      <c r="J554" s="5"/>
      <c r="K554" s="142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5"/>
      <c r="B555" s="5"/>
      <c r="C555" s="5"/>
      <c r="D555" s="5"/>
      <c r="E555" s="237"/>
      <c r="F555" s="5"/>
      <c r="G555" s="5"/>
      <c r="H555" s="5"/>
      <c r="I555" s="5"/>
      <c r="J555" s="5"/>
      <c r="K555" s="142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5"/>
      <c r="B556" s="5"/>
      <c r="C556" s="5"/>
      <c r="D556" s="5"/>
      <c r="E556" s="237"/>
      <c r="F556" s="5"/>
      <c r="G556" s="5"/>
      <c r="H556" s="5"/>
      <c r="I556" s="5"/>
      <c r="J556" s="5"/>
      <c r="K556" s="142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5"/>
      <c r="B557" s="5"/>
      <c r="C557" s="5"/>
      <c r="D557" s="5"/>
      <c r="E557" s="237"/>
      <c r="F557" s="5"/>
      <c r="G557" s="5"/>
      <c r="H557" s="5"/>
      <c r="I557" s="5"/>
      <c r="J557" s="5"/>
      <c r="K557" s="142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5"/>
      <c r="B558" s="5"/>
      <c r="C558" s="5"/>
      <c r="D558" s="5"/>
      <c r="E558" s="237"/>
      <c r="F558" s="5"/>
      <c r="G558" s="5"/>
      <c r="H558" s="5"/>
      <c r="I558" s="5"/>
      <c r="J558" s="5"/>
      <c r="K558" s="142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5"/>
      <c r="B559" s="5"/>
      <c r="C559" s="5"/>
      <c r="D559" s="5"/>
      <c r="E559" s="237"/>
      <c r="F559" s="5"/>
      <c r="G559" s="5"/>
      <c r="H559" s="5"/>
      <c r="I559" s="5"/>
      <c r="J559" s="5"/>
      <c r="K559" s="142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5"/>
      <c r="B560" s="5"/>
      <c r="C560" s="5"/>
      <c r="D560" s="5"/>
      <c r="E560" s="237"/>
      <c r="F560" s="5"/>
      <c r="G560" s="5"/>
      <c r="H560" s="5"/>
      <c r="I560" s="5"/>
      <c r="J560" s="5"/>
      <c r="K560" s="142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5"/>
      <c r="B561" s="5"/>
      <c r="C561" s="5"/>
      <c r="D561" s="5"/>
      <c r="E561" s="237"/>
      <c r="F561" s="5"/>
      <c r="G561" s="5"/>
      <c r="H561" s="5"/>
      <c r="I561" s="5"/>
      <c r="J561" s="5"/>
      <c r="K561" s="142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5"/>
      <c r="B562" s="5"/>
      <c r="C562" s="5"/>
      <c r="D562" s="5"/>
      <c r="E562" s="237"/>
      <c r="F562" s="5"/>
      <c r="G562" s="5"/>
      <c r="H562" s="5"/>
      <c r="I562" s="5"/>
      <c r="J562" s="5"/>
      <c r="K562" s="142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5"/>
      <c r="B563" s="5"/>
      <c r="C563" s="5"/>
      <c r="D563" s="5"/>
      <c r="E563" s="237"/>
      <c r="F563" s="5"/>
      <c r="G563" s="5"/>
      <c r="H563" s="5"/>
      <c r="I563" s="5"/>
      <c r="J563" s="5"/>
      <c r="K563" s="142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5"/>
      <c r="B564" s="5"/>
      <c r="C564" s="5"/>
      <c r="D564" s="5"/>
      <c r="E564" s="237"/>
      <c r="F564" s="5"/>
      <c r="G564" s="5"/>
      <c r="H564" s="5"/>
      <c r="I564" s="5"/>
      <c r="J564" s="5"/>
      <c r="K564" s="142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5"/>
      <c r="B565" s="5"/>
      <c r="C565" s="5"/>
      <c r="D565" s="5"/>
      <c r="E565" s="237"/>
      <c r="F565" s="5"/>
      <c r="G565" s="5"/>
      <c r="H565" s="5"/>
      <c r="I565" s="5"/>
      <c r="J565" s="5"/>
      <c r="K565" s="142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5"/>
      <c r="B566" s="5"/>
      <c r="C566" s="5"/>
      <c r="D566" s="5"/>
      <c r="E566" s="237"/>
      <c r="F566" s="5"/>
      <c r="G566" s="5"/>
      <c r="H566" s="5"/>
      <c r="I566" s="5"/>
      <c r="J566" s="5"/>
      <c r="K566" s="142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5"/>
      <c r="B567" s="5"/>
      <c r="C567" s="5"/>
      <c r="D567" s="5"/>
      <c r="E567" s="237"/>
      <c r="F567" s="5"/>
      <c r="G567" s="5"/>
      <c r="H567" s="5"/>
      <c r="I567" s="5"/>
      <c r="J567" s="5"/>
      <c r="K567" s="142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5"/>
      <c r="B568" s="5"/>
      <c r="C568" s="5"/>
      <c r="D568" s="5"/>
      <c r="E568" s="237"/>
      <c r="F568" s="5"/>
      <c r="G568" s="5"/>
      <c r="H568" s="5"/>
      <c r="I568" s="5"/>
      <c r="J568" s="5"/>
      <c r="K568" s="142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5"/>
      <c r="B569" s="5"/>
      <c r="C569" s="5"/>
      <c r="D569" s="5"/>
      <c r="E569" s="237"/>
      <c r="F569" s="5"/>
      <c r="G569" s="5"/>
      <c r="H569" s="5"/>
      <c r="I569" s="5"/>
      <c r="J569" s="5"/>
      <c r="K569" s="142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5"/>
      <c r="B570" s="5"/>
      <c r="C570" s="5"/>
      <c r="D570" s="5"/>
      <c r="E570" s="237"/>
      <c r="F570" s="5"/>
      <c r="G570" s="5"/>
      <c r="H570" s="5"/>
      <c r="I570" s="5"/>
      <c r="J570" s="5"/>
      <c r="K570" s="142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5"/>
      <c r="B571" s="5"/>
      <c r="C571" s="5"/>
      <c r="D571" s="5"/>
      <c r="E571" s="237"/>
      <c r="F571" s="5"/>
      <c r="G571" s="5"/>
      <c r="H571" s="5"/>
      <c r="I571" s="5"/>
      <c r="J571" s="5"/>
      <c r="K571" s="142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5"/>
      <c r="B572" s="5"/>
      <c r="C572" s="5"/>
      <c r="D572" s="5"/>
      <c r="E572" s="237"/>
      <c r="F572" s="5"/>
      <c r="G572" s="5"/>
      <c r="H572" s="5"/>
      <c r="I572" s="5"/>
      <c r="J572" s="5"/>
      <c r="K572" s="142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5"/>
      <c r="B573" s="5"/>
      <c r="C573" s="5"/>
      <c r="D573" s="5"/>
      <c r="E573" s="237"/>
      <c r="F573" s="5"/>
      <c r="G573" s="5"/>
      <c r="H573" s="5"/>
      <c r="I573" s="5"/>
      <c r="J573" s="5"/>
      <c r="K573" s="142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5"/>
      <c r="B574" s="5"/>
      <c r="C574" s="5"/>
      <c r="D574" s="5"/>
      <c r="E574" s="237"/>
      <c r="F574" s="5"/>
      <c r="G574" s="5"/>
      <c r="H574" s="5"/>
      <c r="I574" s="5"/>
      <c r="J574" s="5"/>
      <c r="K574" s="142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5"/>
      <c r="B575" s="5"/>
      <c r="C575" s="5"/>
      <c r="D575" s="5"/>
      <c r="E575" s="237"/>
      <c r="F575" s="5"/>
      <c r="G575" s="5"/>
      <c r="H575" s="5"/>
      <c r="I575" s="5"/>
      <c r="J575" s="5"/>
      <c r="K575" s="142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5"/>
      <c r="B576" s="5"/>
      <c r="C576" s="5"/>
      <c r="D576" s="5"/>
      <c r="E576" s="237"/>
      <c r="F576" s="5"/>
      <c r="G576" s="5"/>
      <c r="H576" s="5"/>
      <c r="I576" s="5"/>
      <c r="J576" s="5"/>
      <c r="K576" s="142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5"/>
      <c r="B577" s="5"/>
      <c r="C577" s="5"/>
      <c r="D577" s="5"/>
      <c r="E577" s="237"/>
      <c r="F577" s="5"/>
      <c r="G577" s="5"/>
      <c r="H577" s="5"/>
      <c r="I577" s="5"/>
      <c r="J577" s="5"/>
      <c r="K577" s="142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5"/>
      <c r="B578" s="5"/>
      <c r="C578" s="5"/>
      <c r="D578" s="5"/>
      <c r="E578" s="237"/>
      <c r="F578" s="5"/>
      <c r="G578" s="5"/>
      <c r="H578" s="5"/>
      <c r="I578" s="5"/>
      <c r="J578" s="5"/>
      <c r="K578" s="142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5"/>
      <c r="B579" s="5"/>
      <c r="C579" s="5"/>
      <c r="D579" s="5"/>
      <c r="E579" s="237"/>
      <c r="F579" s="5"/>
      <c r="G579" s="5"/>
      <c r="H579" s="5"/>
      <c r="I579" s="5"/>
      <c r="J579" s="5"/>
      <c r="K579" s="142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5"/>
      <c r="B580" s="5"/>
      <c r="C580" s="5"/>
      <c r="D580" s="5"/>
      <c r="E580" s="237"/>
      <c r="F580" s="5"/>
      <c r="G580" s="5"/>
      <c r="H580" s="5"/>
      <c r="I580" s="5"/>
      <c r="J580" s="5"/>
      <c r="K580" s="142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5"/>
      <c r="B581" s="5"/>
      <c r="C581" s="5"/>
      <c r="D581" s="5"/>
      <c r="E581" s="237"/>
      <c r="F581" s="5"/>
      <c r="G581" s="5"/>
      <c r="H581" s="5"/>
      <c r="I581" s="5"/>
      <c r="J581" s="5"/>
      <c r="K581" s="142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5"/>
      <c r="B582" s="5"/>
      <c r="C582" s="5"/>
      <c r="D582" s="5"/>
      <c r="E582" s="237"/>
      <c r="F582" s="5"/>
      <c r="G582" s="5"/>
      <c r="H582" s="5"/>
      <c r="I582" s="5"/>
      <c r="J582" s="5"/>
      <c r="K582" s="142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5"/>
      <c r="B583" s="5"/>
      <c r="C583" s="5"/>
      <c r="D583" s="5"/>
      <c r="E583" s="237"/>
      <c r="F583" s="5"/>
      <c r="G583" s="5"/>
      <c r="H583" s="5"/>
      <c r="I583" s="5"/>
      <c r="J583" s="5"/>
      <c r="K583" s="142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5"/>
      <c r="B584" s="5"/>
      <c r="C584" s="5"/>
      <c r="D584" s="5"/>
      <c r="E584" s="237"/>
      <c r="F584" s="5"/>
      <c r="G584" s="5"/>
      <c r="H584" s="5"/>
      <c r="I584" s="5"/>
      <c r="J584" s="5"/>
      <c r="K584" s="142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5"/>
      <c r="B585" s="5"/>
      <c r="C585" s="5"/>
      <c r="D585" s="5"/>
      <c r="E585" s="237"/>
      <c r="F585" s="5"/>
      <c r="G585" s="5"/>
      <c r="H585" s="5"/>
      <c r="I585" s="5"/>
      <c r="J585" s="5"/>
      <c r="K585" s="142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5"/>
      <c r="B586" s="5"/>
      <c r="C586" s="5"/>
      <c r="D586" s="5"/>
      <c r="E586" s="237"/>
      <c r="F586" s="5"/>
      <c r="G586" s="5"/>
      <c r="H586" s="5"/>
      <c r="I586" s="5"/>
      <c r="J586" s="5"/>
      <c r="K586" s="142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5"/>
      <c r="B587" s="5"/>
      <c r="C587" s="5"/>
      <c r="D587" s="5"/>
      <c r="E587" s="237"/>
      <c r="F587" s="5"/>
      <c r="G587" s="5"/>
      <c r="H587" s="5"/>
      <c r="I587" s="5"/>
      <c r="J587" s="5"/>
      <c r="K587" s="142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5"/>
      <c r="B588" s="5"/>
      <c r="C588" s="5"/>
      <c r="D588" s="5"/>
      <c r="E588" s="237"/>
      <c r="F588" s="5"/>
      <c r="G588" s="5"/>
      <c r="H588" s="5"/>
      <c r="I588" s="5"/>
      <c r="J588" s="5"/>
      <c r="K588" s="142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5"/>
      <c r="B589" s="5"/>
      <c r="C589" s="5"/>
      <c r="D589" s="5"/>
      <c r="E589" s="237"/>
      <c r="F589" s="5"/>
      <c r="G589" s="5"/>
      <c r="H589" s="5"/>
      <c r="I589" s="5"/>
      <c r="J589" s="5"/>
      <c r="K589" s="142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5"/>
      <c r="B590" s="5"/>
      <c r="C590" s="5"/>
      <c r="D590" s="5"/>
      <c r="E590" s="237"/>
      <c r="F590" s="5"/>
      <c r="G590" s="5"/>
      <c r="H590" s="5"/>
      <c r="I590" s="5"/>
      <c r="J590" s="5"/>
      <c r="K590" s="142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5"/>
      <c r="B591" s="5"/>
      <c r="C591" s="5"/>
      <c r="D591" s="5"/>
      <c r="E591" s="237"/>
      <c r="F591" s="5"/>
      <c r="G591" s="5"/>
      <c r="H591" s="5"/>
      <c r="I591" s="5"/>
      <c r="J591" s="5"/>
      <c r="K591" s="142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5"/>
      <c r="B592" s="5"/>
      <c r="C592" s="5"/>
      <c r="D592" s="5"/>
      <c r="E592" s="237"/>
      <c r="F592" s="5"/>
      <c r="G592" s="5"/>
      <c r="H592" s="5"/>
      <c r="I592" s="5"/>
      <c r="J592" s="5"/>
      <c r="K592" s="142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5"/>
      <c r="B593" s="5"/>
      <c r="C593" s="5"/>
      <c r="D593" s="5"/>
      <c r="E593" s="237"/>
      <c r="F593" s="5"/>
      <c r="G593" s="5"/>
      <c r="H593" s="5"/>
      <c r="I593" s="5"/>
      <c r="J593" s="5"/>
      <c r="K593" s="142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5"/>
      <c r="B594" s="5"/>
      <c r="C594" s="5"/>
      <c r="D594" s="5"/>
      <c r="E594" s="237"/>
      <c r="F594" s="5"/>
      <c r="G594" s="5"/>
      <c r="H594" s="5"/>
      <c r="I594" s="5"/>
      <c r="J594" s="5"/>
      <c r="K594" s="142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5"/>
      <c r="B595" s="5"/>
      <c r="C595" s="5"/>
      <c r="D595" s="5"/>
      <c r="E595" s="237"/>
      <c r="F595" s="5"/>
      <c r="G595" s="5"/>
      <c r="H595" s="5"/>
      <c r="I595" s="5"/>
      <c r="J595" s="5"/>
      <c r="K595" s="142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5"/>
      <c r="B596" s="5"/>
      <c r="C596" s="5"/>
      <c r="D596" s="5"/>
      <c r="E596" s="237"/>
      <c r="F596" s="5"/>
      <c r="G596" s="5"/>
      <c r="H596" s="5"/>
      <c r="I596" s="5"/>
      <c r="J596" s="5"/>
      <c r="K596" s="142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5"/>
      <c r="B597" s="5"/>
      <c r="C597" s="5"/>
      <c r="D597" s="5"/>
      <c r="E597" s="237"/>
      <c r="F597" s="5"/>
      <c r="G597" s="5"/>
      <c r="H597" s="5"/>
      <c r="I597" s="5"/>
      <c r="J597" s="5"/>
      <c r="K597" s="142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5"/>
      <c r="B598" s="5"/>
      <c r="C598" s="5"/>
      <c r="D598" s="5"/>
      <c r="E598" s="237"/>
      <c r="F598" s="5"/>
      <c r="G598" s="5"/>
      <c r="H598" s="5"/>
      <c r="I598" s="5"/>
      <c r="J598" s="5"/>
      <c r="K598" s="142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5"/>
      <c r="B599" s="5"/>
      <c r="C599" s="5"/>
      <c r="D599" s="5"/>
      <c r="E599" s="237"/>
      <c r="F599" s="5"/>
      <c r="G599" s="5"/>
      <c r="H599" s="5"/>
      <c r="I599" s="5"/>
      <c r="J599" s="5"/>
      <c r="K599" s="142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5"/>
      <c r="B600" s="5"/>
      <c r="C600" s="5"/>
      <c r="D600" s="5"/>
      <c r="E600" s="237"/>
      <c r="F600" s="5"/>
      <c r="G600" s="5"/>
      <c r="H600" s="5"/>
      <c r="I600" s="5"/>
      <c r="J600" s="5"/>
      <c r="K600" s="142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5"/>
      <c r="B601" s="5"/>
      <c r="C601" s="5"/>
      <c r="D601" s="5"/>
      <c r="E601" s="237"/>
      <c r="F601" s="5"/>
      <c r="G601" s="5"/>
      <c r="H601" s="5"/>
      <c r="I601" s="5"/>
      <c r="J601" s="5"/>
      <c r="K601" s="142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5"/>
      <c r="B602" s="5"/>
      <c r="C602" s="5"/>
      <c r="D602" s="5"/>
      <c r="E602" s="237"/>
      <c r="F602" s="5"/>
      <c r="G602" s="5"/>
      <c r="H602" s="5"/>
      <c r="I602" s="5"/>
      <c r="J602" s="5"/>
      <c r="K602" s="142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5"/>
      <c r="B603" s="5"/>
      <c r="C603" s="5"/>
      <c r="D603" s="5"/>
      <c r="E603" s="237"/>
      <c r="F603" s="5"/>
      <c r="G603" s="5"/>
      <c r="H603" s="5"/>
      <c r="I603" s="5"/>
      <c r="J603" s="5"/>
      <c r="K603" s="142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5"/>
      <c r="B604" s="5"/>
      <c r="C604" s="5"/>
      <c r="D604" s="5"/>
      <c r="E604" s="237"/>
      <c r="F604" s="5"/>
      <c r="G604" s="5"/>
      <c r="H604" s="5"/>
      <c r="I604" s="5"/>
      <c r="J604" s="5"/>
      <c r="K604" s="142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5"/>
      <c r="B605" s="5"/>
      <c r="C605" s="5"/>
      <c r="D605" s="5"/>
      <c r="E605" s="237"/>
      <c r="F605" s="5"/>
      <c r="G605" s="5"/>
      <c r="H605" s="5"/>
      <c r="I605" s="5"/>
      <c r="J605" s="5"/>
      <c r="K605" s="142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5"/>
      <c r="B606" s="5"/>
      <c r="C606" s="5"/>
      <c r="D606" s="5"/>
      <c r="E606" s="237"/>
      <c r="F606" s="5"/>
      <c r="G606" s="5"/>
      <c r="H606" s="5"/>
      <c r="I606" s="5"/>
      <c r="J606" s="5"/>
      <c r="K606" s="142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5"/>
      <c r="B607" s="5"/>
      <c r="C607" s="5"/>
      <c r="D607" s="5"/>
      <c r="E607" s="237"/>
      <c r="F607" s="5"/>
      <c r="G607" s="5"/>
      <c r="H607" s="5"/>
      <c r="I607" s="5"/>
      <c r="J607" s="5"/>
      <c r="K607" s="142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5"/>
      <c r="B608" s="5"/>
      <c r="C608" s="5"/>
      <c r="D608" s="5"/>
      <c r="E608" s="237"/>
      <c r="F608" s="5"/>
      <c r="G608" s="5"/>
      <c r="H608" s="5"/>
      <c r="I608" s="5"/>
      <c r="J608" s="5"/>
      <c r="K608" s="142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5"/>
      <c r="B609" s="5"/>
      <c r="C609" s="5"/>
      <c r="D609" s="5"/>
      <c r="E609" s="237"/>
      <c r="F609" s="5"/>
      <c r="G609" s="5"/>
      <c r="H609" s="5"/>
      <c r="I609" s="5"/>
      <c r="J609" s="5"/>
      <c r="K609" s="142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5"/>
      <c r="B610" s="5"/>
      <c r="C610" s="5"/>
      <c r="D610" s="5"/>
      <c r="E610" s="237"/>
      <c r="F610" s="5"/>
      <c r="G610" s="5"/>
      <c r="H610" s="5"/>
      <c r="I610" s="5"/>
      <c r="J610" s="5"/>
      <c r="K610" s="142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5"/>
      <c r="B611" s="5"/>
      <c r="C611" s="5"/>
      <c r="D611" s="5"/>
      <c r="E611" s="237"/>
      <c r="F611" s="5"/>
      <c r="G611" s="5"/>
      <c r="H611" s="5"/>
      <c r="I611" s="5"/>
      <c r="J611" s="5"/>
      <c r="K611" s="142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5"/>
      <c r="B612" s="5"/>
      <c r="C612" s="5"/>
      <c r="D612" s="5"/>
      <c r="E612" s="237"/>
      <c r="F612" s="5"/>
      <c r="G612" s="5"/>
      <c r="H612" s="5"/>
      <c r="I612" s="5"/>
      <c r="J612" s="5"/>
      <c r="K612" s="142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5"/>
      <c r="B613" s="5"/>
      <c r="C613" s="5"/>
      <c r="D613" s="5"/>
      <c r="E613" s="237"/>
      <c r="F613" s="5"/>
      <c r="G613" s="5"/>
      <c r="H613" s="5"/>
      <c r="I613" s="5"/>
      <c r="J613" s="5"/>
      <c r="K613" s="142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5"/>
      <c r="B614" s="5"/>
      <c r="C614" s="5"/>
      <c r="D614" s="5"/>
      <c r="E614" s="237"/>
      <c r="F614" s="5"/>
      <c r="G614" s="5"/>
      <c r="H614" s="5"/>
      <c r="I614" s="5"/>
      <c r="J614" s="5"/>
      <c r="K614" s="142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5"/>
      <c r="B615" s="5"/>
      <c r="C615" s="5"/>
      <c r="D615" s="5"/>
      <c r="E615" s="237"/>
      <c r="F615" s="5"/>
      <c r="G615" s="5"/>
      <c r="H615" s="5"/>
      <c r="I615" s="5"/>
      <c r="J615" s="5"/>
      <c r="K615" s="142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5"/>
      <c r="B616" s="5"/>
      <c r="C616" s="5"/>
      <c r="D616" s="5"/>
      <c r="E616" s="237"/>
      <c r="F616" s="5"/>
      <c r="G616" s="5"/>
      <c r="H616" s="5"/>
      <c r="I616" s="5"/>
      <c r="J616" s="5"/>
      <c r="K616" s="142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5"/>
      <c r="B617" s="5"/>
      <c r="C617" s="5"/>
      <c r="D617" s="5"/>
      <c r="E617" s="237"/>
      <c r="F617" s="5"/>
      <c r="G617" s="5"/>
      <c r="H617" s="5"/>
      <c r="I617" s="5"/>
      <c r="J617" s="5"/>
      <c r="K617" s="142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5"/>
      <c r="B618" s="5"/>
      <c r="C618" s="5"/>
      <c r="D618" s="5"/>
      <c r="E618" s="237"/>
      <c r="F618" s="5"/>
      <c r="G618" s="5"/>
      <c r="H618" s="5"/>
      <c r="I618" s="5"/>
      <c r="J618" s="5"/>
      <c r="K618" s="142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5"/>
      <c r="B619" s="5"/>
      <c r="C619" s="5"/>
      <c r="D619" s="5"/>
      <c r="E619" s="237"/>
      <c r="F619" s="5"/>
      <c r="G619" s="5"/>
      <c r="H619" s="5"/>
      <c r="I619" s="5"/>
      <c r="J619" s="5"/>
      <c r="K619" s="142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5"/>
      <c r="B620" s="5"/>
      <c r="C620" s="5"/>
      <c r="D620" s="5"/>
      <c r="E620" s="237"/>
      <c r="F620" s="5"/>
      <c r="G620" s="5"/>
      <c r="H620" s="5"/>
      <c r="I620" s="5"/>
      <c r="J620" s="5"/>
      <c r="K620" s="142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5"/>
      <c r="B621" s="5"/>
      <c r="C621" s="5"/>
      <c r="D621" s="5"/>
      <c r="E621" s="237"/>
      <c r="F621" s="5"/>
      <c r="G621" s="5"/>
      <c r="H621" s="5"/>
      <c r="I621" s="5"/>
      <c r="J621" s="5"/>
      <c r="K621" s="142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5"/>
      <c r="B622" s="5"/>
      <c r="C622" s="5"/>
      <c r="D622" s="5"/>
      <c r="E622" s="237"/>
      <c r="F622" s="5"/>
      <c r="G622" s="5"/>
      <c r="H622" s="5"/>
      <c r="I622" s="5"/>
      <c r="J622" s="5"/>
      <c r="K622" s="142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5"/>
      <c r="B623" s="5"/>
      <c r="C623" s="5"/>
      <c r="D623" s="5"/>
      <c r="E623" s="237"/>
      <c r="F623" s="5"/>
      <c r="G623" s="5"/>
      <c r="H623" s="5"/>
      <c r="I623" s="5"/>
      <c r="J623" s="5"/>
      <c r="K623" s="142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5"/>
      <c r="B624" s="5"/>
      <c r="C624" s="5"/>
      <c r="D624" s="5"/>
      <c r="E624" s="237"/>
      <c r="F624" s="5"/>
      <c r="G624" s="5"/>
      <c r="H624" s="5"/>
      <c r="I624" s="5"/>
      <c r="J624" s="5"/>
      <c r="K624" s="142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5"/>
      <c r="B625" s="5"/>
      <c r="C625" s="5"/>
      <c r="D625" s="5"/>
      <c r="E625" s="237"/>
      <c r="F625" s="5"/>
      <c r="G625" s="5"/>
      <c r="H625" s="5"/>
      <c r="I625" s="5"/>
      <c r="J625" s="5"/>
      <c r="K625" s="142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5"/>
      <c r="B626" s="5"/>
      <c r="C626" s="5"/>
      <c r="D626" s="5"/>
      <c r="E626" s="237"/>
      <c r="F626" s="5"/>
      <c r="G626" s="5"/>
      <c r="H626" s="5"/>
      <c r="I626" s="5"/>
      <c r="J626" s="5"/>
      <c r="K626" s="142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5"/>
      <c r="B627" s="5"/>
      <c r="C627" s="5"/>
      <c r="D627" s="5"/>
      <c r="E627" s="237"/>
      <c r="F627" s="5"/>
      <c r="G627" s="5"/>
      <c r="H627" s="5"/>
      <c r="I627" s="5"/>
      <c r="J627" s="5"/>
      <c r="K627" s="142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5"/>
      <c r="B628" s="5"/>
      <c r="C628" s="5"/>
      <c r="D628" s="5"/>
      <c r="E628" s="237"/>
      <c r="F628" s="5"/>
      <c r="G628" s="5"/>
      <c r="H628" s="5"/>
      <c r="I628" s="5"/>
      <c r="J628" s="5"/>
      <c r="K628" s="142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5"/>
      <c r="B629" s="5"/>
      <c r="C629" s="5"/>
      <c r="D629" s="5"/>
      <c r="E629" s="237"/>
      <c r="F629" s="5"/>
      <c r="G629" s="5"/>
      <c r="H629" s="5"/>
      <c r="I629" s="5"/>
      <c r="J629" s="5"/>
      <c r="K629" s="142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5"/>
      <c r="B630" s="5"/>
      <c r="C630" s="5"/>
      <c r="D630" s="5"/>
      <c r="E630" s="237"/>
      <c r="F630" s="5"/>
      <c r="G630" s="5"/>
      <c r="H630" s="5"/>
      <c r="I630" s="5"/>
      <c r="J630" s="5"/>
      <c r="K630" s="142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5"/>
      <c r="B631" s="5"/>
      <c r="C631" s="5"/>
      <c r="D631" s="5"/>
      <c r="E631" s="237"/>
      <c r="F631" s="5"/>
      <c r="G631" s="5"/>
      <c r="H631" s="5"/>
      <c r="I631" s="5"/>
      <c r="J631" s="5"/>
      <c r="K631" s="142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5"/>
      <c r="B632" s="5"/>
      <c r="C632" s="5"/>
      <c r="D632" s="5"/>
      <c r="E632" s="237"/>
      <c r="F632" s="5"/>
      <c r="G632" s="5"/>
      <c r="H632" s="5"/>
      <c r="I632" s="5"/>
      <c r="J632" s="5"/>
      <c r="K632" s="142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5"/>
      <c r="B633" s="5"/>
      <c r="C633" s="5"/>
      <c r="D633" s="5"/>
      <c r="E633" s="237"/>
      <c r="F633" s="5"/>
      <c r="G633" s="5"/>
      <c r="H633" s="5"/>
      <c r="I633" s="5"/>
      <c r="J633" s="5"/>
      <c r="K633" s="142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5"/>
      <c r="B634" s="5"/>
      <c r="C634" s="5"/>
      <c r="D634" s="5"/>
      <c r="E634" s="237"/>
      <c r="F634" s="5"/>
      <c r="G634" s="5"/>
      <c r="H634" s="5"/>
      <c r="I634" s="5"/>
      <c r="J634" s="5"/>
      <c r="K634" s="142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5"/>
      <c r="B635" s="5"/>
      <c r="C635" s="5"/>
      <c r="D635" s="5"/>
      <c r="E635" s="237"/>
      <c r="F635" s="5"/>
      <c r="G635" s="5"/>
      <c r="H635" s="5"/>
      <c r="I635" s="5"/>
      <c r="J635" s="5"/>
      <c r="K635" s="142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5"/>
      <c r="B636" s="5"/>
      <c r="C636" s="5"/>
      <c r="D636" s="5"/>
      <c r="E636" s="237"/>
      <c r="F636" s="5"/>
      <c r="G636" s="5"/>
      <c r="H636" s="5"/>
      <c r="I636" s="5"/>
      <c r="J636" s="5"/>
      <c r="K636" s="142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5"/>
      <c r="B637" s="5"/>
      <c r="C637" s="5"/>
      <c r="D637" s="5"/>
      <c r="E637" s="237"/>
      <c r="F637" s="5"/>
      <c r="G637" s="5"/>
      <c r="H637" s="5"/>
      <c r="I637" s="5"/>
      <c r="J637" s="5"/>
      <c r="K637" s="142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5"/>
      <c r="B638" s="5"/>
      <c r="C638" s="5"/>
      <c r="D638" s="5"/>
      <c r="E638" s="237"/>
      <c r="F638" s="5"/>
      <c r="G638" s="5"/>
      <c r="H638" s="5"/>
      <c r="I638" s="5"/>
      <c r="J638" s="5"/>
      <c r="K638" s="142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5"/>
      <c r="B639" s="5"/>
      <c r="C639" s="5"/>
      <c r="D639" s="5"/>
      <c r="E639" s="237"/>
      <c r="F639" s="5"/>
      <c r="G639" s="5"/>
      <c r="H639" s="5"/>
      <c r="I639" s="5"/>
      <c r="J639" s="5"/>
      <c r="K639" s="142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5"/>
      <c r="B640" s="5"/>
      <c r="C640" s="5"/>
      <c r="D640" s="5"/>
      <c r="E640" s="237"/>
      <c r="F640" s="5"/>
      <c r="G640" s="5"/>
      <c r="H640" s="5"/>
      <c r="I640" s="5"/>
      <c r="J640" s="5"/>
      <c r="K640" s="142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5"/>
      <c r="B641" s="5"/>
      <c r="C641" s="5"/>
      <c r="D641" s="5"/>
      <c r="E641" s="237"/>
      <c r="F641" s="5"/>
      <c r="G641" s="5"/>
      <c r="H641" s="5"/>
      <c r="I641" s="5"/>
      <c r="J641" s="5"/>
      <c r="K641" s="142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5"/>
      <c r="B642" s="5"/>
      <c r="C642" s="5"/>
      <c r="D642" s="5"/>
      <c r="E642" s="237"/>
      <c r="F642" s="5"/>
      <c r="G642" s="5"/>
      <c r="H642" s="5"/>
      <c r="I642" s="5"/>
      <c r="J642" s="5"/>
      <c r="K642" s="142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5"/>
      <c r="B643" s="5"/>
      <c r="C643" s="5"/>
      <c r="D643" s="5"/>
      <c r="E643" s="237"/>
      <c r="F643" s="5"/>
      <c r="G643" s="5"/>
      <c r="H643" s="5"/>
      <c r="I643" s="5"/>
      <c r="J643" s="5"/>
      <c r="K643" s="142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5"/>
      <c r="B644" s="5"/>
      <c r="C644" s="5"/>
      <c r="D644" s="5"/>
      <c r="E644" s="237"/>
      <c r="F644" s="5"/>
      <c r="G644" s="5"/>
      <c r="H644" s="5"/>
      <c r="I644" s="5"/>
      <c r="J644" s="5"/>
      <c r="K644" s="142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5"/>
      <c r="B645" s="5"/>
      <c r="C645" s="5"/>
      <c r="D645" s="5"/>
      <c r="E645" s="237"/>
      <c r="F645" s="5"/>
      <c r="G645" s="5"/>
      <c r="H645" s="5"/>
      <c r="I645" s="5"/>
      <c r="J645" s="5"/>
      <c r="K645" s="142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5"/>
      <c r="B646" s="5"/>
      <c r="C646" s="5"/>
      <c r="D646" s="5"/>
      <c r="E646" s="237"/>
      <c r="F646" s="5"/>
      <c r="G646" s="5"/>
      <c r="H646" s="5"/>
      <c r="I646" s="5"/>
      <c r="J646" s="5"/>
      <c r="K646" s="142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5"/>
      <c r="B647" s="5"/>
      <c r="C647" s="5"/>
      <c r="D647" s="5"/>
      <c r="E647" s="237"/>
      <c r="F647" s="5"/>
      <c r="G647" s="5"/>
      <c r="H647" s="5"/>
      <c r="I647" s="5"/>
      <c r="J647" s="5"/>
      <c r="K647" s="142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5"/>
      <c r="B648" s="5"/>
      <c r="C648" s="5"/>
      <c r="D648" s="5"/>
      <c r="E648" s="237"/>
      <c r="F648" s="5"/>
      <c r="G648" s="5"/>
      <c r="H648" s="5"/>
      <c r="I648" s="5"/>
      <c r="J648" s="5"/>
      <c r="K648" s="142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5"/>
      <c r="B649" s="5"/>
      <c r="C649" s="5"/>
      <c r="D649" s="5"/>
      <c r="E649" s="237"/>
      <c r="F649" s="5"/>
      <c r="G649" s="5"/>
      <c r="H649" s="5"/>
      <c r="I649" s="5"/>
      <c r="J649" s="5"/>
      <c r="K649" s="142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5"/>
      <c r="B650" s="5"/>
      <c r="C650" s="5"/>
      <c r="D650" s="5"/>
      <c r="E650" s="237"/>
      <c r="F650" s="5"/>
      <c r="G650" s="5"/>
      <c r="H650" s="5"/>
      <c r="I650" s="5"/>
      <c r="J650" s="5"/>
      <c r="K650" s="142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5"/>
      <c r="B651" s="5"/>
      <c r="C651" s="5"/>
      <c r="D651" s="5"/>
      <c r="E651" s="237"/>
      <c r="F651" s="5"/>
      <c r="G651" s="5"/>
      <c r="H651" s="5"/>
      <c r="I651" s="5"/>
      <c r="J651" s="5"/>
      <c r="K651" s="142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5"/>
      <c r="B652" s="5"/>
      <c r="C652" s="5"/>
      <c r="D652" s="5"/>
      <c r="E652" s="237"/>
      <c r="F652" s="5"/>
      <c r="G652" s="5"/>
      <c r="H652" s="5"/>
      <c r="I652" s="5"/>
      <c r="J652" s="5"/>
      <c r="K652" s="142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5"/>
      <c r="B653" s="5"/>
      <c r="C653" s="5"/>
      <c r="D653" s="5"/>
      <c r="E653" s="237"/>
      <c r="F653" s="5"/>
      <c r="G653" s="5"/>
      <c r="H653" s="5"/>
      <c r="I653" s="5"/>
      <c r="J653" s="5"/>
      <c r="K653" s="142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5"/>
      <c r="B654" s="5"/>
      <c r="C654" s="5"/>
      <c r="D654" s="5"/>
      <c r="E654" s="237"/>
      <c r="F654" s="5"/>
      <c r="G654" s="5"/>
      <c r="H654" s="5"/>
      <c r="I654" s="5"/>
      <c r="J654" s="5"/>
      <c r="K654" s="142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5"/>
      <c r="B655" s="5"/>
      <c r="C655" s="5"/>
      <c r="D655" s="5"/>
      <c r="E655" s="237"/>
      <c r="F655" s="5"/>
      <c r="G655" s="5"/>
      <c r="H655" s="5"/>
      <c r="I655" s="5"/>
      <c r="J655" s="5"/>
      <c r="K655" s="142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5"/>
      <c r="B656" s="5"/>
      <c r="C656" s="5"/>
      <c r="D656" s="5"/>
      <c r="E656" s="237"/>
      <c r="F656" s="5"/>
      <c r="G656" s="5"/>
      <c r="H656" s="5"/>
      <c r="I656" s="5"/>
      <c r="J656" s="5"/>
      <c r="K656" s="142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5"/>
      <c r="B657" s="5"/>
      <c r="C657" s="5"/>
      <c r="D657" s="5"/>
      <c r="E657" s="237"/>
      <c r="F657" s="5"/>
      <c r="G657" s="5"/>
      <c r="H657" s="5"/>
      <c r="I657" s="5"/>
      <c r="J657" s="5"/>
      <c r="K657" s="142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5"/>
      <c r="B658" s="5"/>
      <c r="C658" s="5"/>
      <c r="D658" s="5"/>
      <c r="E658" s="237"/>
      <c r="F658" s="5"/>
      <c r="G658" s="5"/>
      <c r="H658" s="5"/>
      <c r="I658" s="5"/>
      <c r="J658" s="5"/>
      <c r="K658" s="142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5"/>
      <c r="B659" s="5"/>
      <c r="C659" s="5"/>
      <c r="D659" s="5"/>
      <c r="E659" s="237"/>
      <c r="F659" s="5"/>
      <c r="G659" s="5"/>
      <c r="H659" s="5"/>
      <c r="I659" s="5"/>
      <c r="J659" s="5"/>
      <c r="K659" s="142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5"/>
      <c r="B660" s="5"/>
      <c r="C660" s="5"/>
      <c r="D660" s="5"/>
      <c r="E660" s="237"/>
      <c r="F660" s="5"/>
      <c r="G660" s="5"/>
      <c r="H660" s="5"/>
      <c r="I660" s="5"/>
      <c r="J660" s="5"/>
      <c r="K660" s="142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5"/>
      <c r="B661" s="5"/>
      <c r="C661" s="5"/>
      <c r="D661" s="5"/>
      <c r="E661" s="237"/>
      <c r="F661" s="5"/>
      <c r="G661" s="5"/>
      <c r="H661" s="5"/>
      <c r="I661" s="5"/>
      <c r="J661" s="5"/>
      <c r="K661" s="142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5"/>
      <c r="B662" s="5"/>
      <c r="C662" s="5"/>
      <c r="D662" s="5"/>
      <c r="E662" s="237"/>
      <c r="F662" s="5"/>
      <c r="G662" s="5"/>
      <c r="H662" s="5"/>
      <c r="I662" s="5"/>
      <c r="J662" s="5"/>
      <c r="K662" s="14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5"/>
      <c r="B663" s="5"/>
      <c r="C663" s="5"/>
      <c r="D663" s="5"/>
      <c r="E663" s="237"/>
      <c r="F663" s="5"/>
      <c r="G663" s="5"/>
      <c r="H663" s="5"/>
      <c r="I663" s="5"/>
      <c r="J663" s="5"/>
      <c r="K663" s="142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5"/>
      <c r="B664" s="5"/>
      <c r="C664" s="5"/>
      <c r="D664" s="5"/>
      <c r="E664" s="237"/>
      <c r="F664" s="5"/>
      <c r="G664" s="5"/>
      <c r="H664" s="5"/>
      <c r="I664" s="5"/>
      <c r="J664" s="5"/>
      <c r="K664" s="142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5"/>
      <c r="B665" s="5"/>
      <c r="C665" s="5"/>
      <c r="D665" s="5"/>
      <c r="E665" s="237"/>
      <c r="F665" s="5"/>
      <c r="G665" s="5"/>
      <c r="H665" s="5"/>
      <c r="I665" s="5"/>
      <c r="J665" s="5"/>
      <c r="K665" s="142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5"/>
      <c r="B666" s="5"/>
      <c r="C666" s="5"/>
      <c r="D666" s="5"/>
      <c r="E666" s="237"/>
      <c r="F666" s="5"/>
      <c r="G666" s="5"/>
      <c r="H666" s="5"/>
      <c r="I666" s="5"/>
      <c r="J666" s="5"/>
      <c r="K666" s="142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5"/>
      <c r="B667" s="5"/>
      <c r="C667" s="5"/>
      <c r="D667" s="5"/>
      <c r="E667" s="237"/>
      <c r="F667" s="5"/>
      <c r="G667" s="5"/>
      <c r="H667" s="5"/>
      <c r="I667" s="5"/>
      <c r="J667" s="5"/>
      <c r="K667" s="142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5"/>
      <c r="B668" s="5"/>
      <c r="C668" s="5"/>
      <c r="D668" s="5"/>
      <c r="E668" s="237"/>
      <c r="F668" s="5"/>
      <c r="G668" s="5"/>
      <c r="H668" s="5"/>
      <c r="I668" s="5"/>
      <c r="J668" s="5"/>
      <c r="K668" s="142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5"/>
      <c r="B669" s="5"/>
      <c r="C669" s="5"/>
      <c r="D669" s="5"/>
      <c r="E669" s="237"/>
      <c r="F669" s="5"/>
      <c r="G669" s="5"/>
      <c r="H669" s="5"/>
      <c r="I669" s="5"/>
      <c r="J669" s="5"/>
      <c r="K669" s="142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5"/>
      <c r="B670" s="5"/>
      <c r="C670" s="5"/>
      <c r="D670" s="5"/>
      <c r="E670" s="237"/>
      <c r="F670" s="5"/>
      <c r="G670" s="5"/>
      <c r="H670" s="5"/>
      <c r="I670" s="5"/>
      <c r="J670" s="5"/>
      <c r="K670" s="142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5"/>
      <c r="B671" s="5"/>
      <c r="C671" s="5"/>
      <c r="D671" s="5"/>
      <c r="E671" s="237"/>
      <c r="F671" s="5"/>
      <c r="G671" s="5"/>
      <c r="H671" s="5"/>
      <c r="I671" s="5"/>
      <c r="J671" s="5"/>
      <c r="K671" s="142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5"/>
      <c r="B672" s="5"/>
      <c r="C672" s="5"/>
      <c r="D672" s="5"/>
      <c r="E672" s="237"/>
      <c r="F672" s="5"/>
      <c r="G672" s="5"/>
      <c r="H672" s="5"/>
      <c r="I672" s="5"/>
      <c r="J672" s="5"/>
      <c r="K672" s="142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5"/>
      <c r="B673" s="5"/>
      <c r="C673" s="5"/>
      <c r="D673" s="5"/>
      <c r="E673" s="237"/>
      <c r="F673" s="5"/>
      <c r="G673" s="5"/>
      <c r="H673" s="5"/>
      <c r="I673" s="5"/>
      <c r="J673" s="5"/>
      <c r="K673" s="142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5"/>
      <c r="B674" s="5"/>
      <c r="C674" s="5"/>
      <c r="D674" s="5"/>
      <c r="E674" s="237"/>
      <c r="F674" s="5"/>
      <c r="G674" s="5"/>
      <c r="H674" s="5"/>
      <c r="I674" s="5"/>
      <c r="J674" s="5"/>
      <c r="K674" s="142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5"/>
      <c r="B675" s="5"/>
      <c r="C675" s="5"/>
      <c r="D675" s="5"/>
      <c r="E675" s="237"/>
      <c r="F675" s="5"/>
      <c r="G675" s="5"/>
      <c r="H675" s="5"/>
      <c r="I675" s="5"/>
      <c r="J675" s="5"/>
      <c r="K675" s="142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5"/>
      <c r="B676" s="5"/>
      <c r="C676" s="5"/>
      <c r="D676" s="5"/>
      <c r="E676" s="237"/>
      <c r="F676" s="5"/>
      <c r="G676" s="5"/>
      <c r="H676" s="5"/>
      <c r="I676" s="5"/>
      <c r="J676" s="5"/>
      <c r="K676" s="142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5"/>
      <c r="B677" s="5"/>
      <c r="C677" s="5"/>
      <c r="D677" s="5"/>
      <c r="E677" s="237"/>
      <c r="F677" s="5"/>
      <c r="G677" s="5"/>
      <c r="H677" s="5"/>
      <c r="I677" s="5"/>
      <c r="J677" s="5"/>
      <c r="K677" s="142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5"/>
      <c r="B678" s="5"/>
      <c r="C678" s="5"/>
      <c r="D678" s="5"/>
      <c r="E678" s="237"/>
      <c r="F678" s="5"/>
      <c r="G678" s="5"/>
      <c r="H678" s="5"/>
      <c r="I678" s="5"/>
      <c r="J678" s="5"/>
      <c r="K678" s="142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5"/>
      <c r="B679" s="5"/>
      <c r="C679" s="5"/>
      <c r="D679" s="5"/>
      <c r="E679" s="237"/>
      <c r="F679" s="5"/>
      <c r="G679" s="5"/>
      <c r="H679" s="5"/>
      <c r="I679" s="5"/>
      <c r="J679" s="5"/>
      <c r="K679" s="142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5"/>
      <c r="B680" s="5"/>
      <c r="C680" s="5"/>
      <c r="D680" s="5"/>
      <c r="E680" s="237"/>
      <c r="F680" s="5"/>
      <c r="G680" s="5"/>
      <c r="H680" s="5"/>
      <c r="I680" s="5"/>
      <c r="J680" s="5"/>
      <c r="K680" s="142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5"/>
      <c r="B681" s="5"/>
      <c r="C681" s="5"/>
      <c r="D681" s="5"/>
      <c r="E681" s="237"/>
      <c r="F681" s="5"/>
      <c r="G681" s="5"/>
      <c r="H681" s="5"/>
      <c r="I681" s="5"/>
      <c r="J681" s="5"/>
      <c r="K681" s="142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5"/>
      <c r="B682" s="5"/>
      <c r="C682" s="5"/>
      <c r="D682" s="5"/>
      <c r="E682" s="237"/>
      <c r="F682" s="5"/>
      <c r="G682" s="5"/>
      <c r="H682" s="5"/>
      <c r="I682" s="5"/>
      <c r="J682" s="5"/>
      <c r="K682" s="14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5"/>
      <c r="B683" s="5"/>
      <c r="C683" s="5"/>
      <c r="D683" s="5"/>
      <c r="E683" s="237"/>
      <c r="F683" s="5"/>
      <c r="G683" s="5"/>
      <c r="H683" s="5"/>
      <c r="I683" s="5"/>
      <c r="J683" s="5"/>
      <c r="K683" s="142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5"/>
      <c r="B684" s="5"/>
      <c r="C684" s="5"/>
      <c r="D684" s="5"/>
      <c r="E684" s="237"/>
      <c r="F684" s="5"/>
      <c r="G684" s="5"/>
      <c r="H684" s="5"/>
      <c r="I684" s="5"/>
      <c r="J684" s="5"/>
      <c r="K684" s="142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5"/>
      <c r="B685" s="5"/>
      <c r="C685" s="5"/>
      <c r="D685" s="5"/>
      <c r="E685" s="237"/>
      <c r="F685" s="5"/>
      <c r="G685" s="5"/>
      <c r="H685" s="5"/>
      <c r="I685" s="5"/>
      <c r="J685" s="5"/>
      <c r="K685" s="142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5"/>
      <c r="B686" s="5"/>
      <c r="C686" s="5"/>
      <c r="D686" s="5"/>
      <c r="E686" s="237"/>
      <c r="F686" s="5"/>
      <c r="G686" s="5"/>
      <c r="H686" s="5"/>
      <c r="I686" s="5"/>
      <c r="J686" s="5"/>
      <c r="K686" s="142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5"/>
      <c r="B687" s="5"/>
      <c r="C687" s="5"/>
      <c r="D687" s="5"/>
      <c r="E687" s="237"/>
      <c r="F687" s="5"/>
      <c r="G687" s="5"/>
      <c r="H687" s="5"/>
      <c r="I687" s="5"/>
      <c r="J687" s="5"/>
      <c r="K687" s="142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5"/>
      <c r="B688" s="5"/>
      <c r="C688" s="5"/>
      <c r="D688" s="5"/>
      <c r="E688" s="237"/>
      <c r="F688" s="5"/>
      <c r="G688" s="5"/>
      <c r="H688" s="5"/>
      <c r="I688" s="5"/>
      <c r="J688" s="5"/>
      <c r="K688" s="142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5"/>
      <c r="B689" s="5"/>
      <c r="C689" s="5"/>
      <c r="D689" s="5"/>
      <c r="E689" s="237"/>
      <c r="F689" s="5"/>
      <c r="G689" s="5"/>
      <c r="H689" s="5"/>
      <c r="I689" s="5"/>
      <c r="J689" s="5"/>
      <c r="K689" s="142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5"/>
      <c r="B690" s="5"/>
      <c r="C690" s="5"/>
      <c r="D690" s="5"/>
      <c r="E690" s="237"/>
      <c r="F690" s="5"/>
      <c r="G690" s="5"/>
      <c r="H690" s="5"/>
      <c r="I690" s="5"/>
      <c r="J690" s="5"/>
      <c r="K690" s="142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5"/>
      <c r="B691" s="5"/>
      <c r="C691" s="5"/>
      <c r="D691" s="5"/>
      <c r="E691" s="237"/>
      <c r="F691" s="5"/>
      <c r="G691" s="5"/>
      <c r="H691" s="5"/>
      <c r="I691" s="5"/>
      <c r="J691" s="5"/>
      <c r="K691" s="142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5"/>
      <c r="B692" s="5"/>
      <c r="C692" s="5"/>
      <c r="D692" s="5"/>
      <c r="E692" s="237"/>
      <c r="F692" s="5"/>
      <c r="G692" s="5"/>
      <c r="H692" s="5"/>
      <c r="I692" s="5"/>
      <c r="J692" s="5"/>
      <c r="K692" s="142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5"/>
      <c r="B693" s="5"/>
      <c r="C693" s="5"/>
      <c r="D693" s="5"/>
      <c r="E693" s="237"/>
      <c r="F693" s="5"/>
      <c r="G693" s="5"/>
      <c r="H693" s="5"/>
      <c r="I693" s="5"/>
      <c r="J693" s="5"/>
      <c r="K693" s="142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5"/>
      <c r="B694" s="5"/>
      <c r="C694" s="5"/>
      <c r="D694" s="5"/>
      <c r="E694" s="237"/>
      <c r="F694" s="5"/>
      <c r="G694" s="5"/>
      <c r="H694" s="5"/>
      <c r="I694" s="5"/>
      <c r="J694" s="5"/>
      <c r="K694" s="142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5"/>
      <c r="B695" s="5"/>
      <c r="C695" s="5"/>
      <c r="D695" s="5"/>
      <c r="E695" s="237"/>
      <c r="F695" s="5"/>
      <c r="G695" s="5"/>
      <c r="H695" s="5"/>
      <c r="I695" s="5"/>
      <c r="J695" s="5"/>
      <c r="K695" s="142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5"/>
      <c r="B696" s="5"/>
      <c r="C696" s="5"/>
      <c r="D696" s="5"/>
      <c r="E696" s="237"/>
      <c r="F696" s="5"/>
      <c r="G696" s="5"/>
      <c r="H696" s="5"/>
      <c r="I696" s="5"/>
      <c r="J696" s="5"/>
      <c r="K696" s="142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5"/>
      <c r="B697" s="5"/>
      <c r="C697" s="5"/>
      <c r="D697" s="5"/>
      <c r="E697" s="237"/>
      <c r="F697" s="5"/>
      <c r="G697" s="5"/>
      <c r="H697" s="5"/>
      <c r="I697" s="5"/>
      <c r="J697" s="5"/>
      <c r="K697" s="142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5"/>
      <c r="B698" s="5"/>
      <c r="C698" s="5"/>
      <c r="D698" s="5"/>
      <c r="E698" s="237"/>
      <c r="F698" s="5"/>
      <c r="G698" s="5"/>
      <c r="H698" s="5"/>
      <c r="I698" s="5"/>
      <c r="J698" s="5"/>
      <c r="K698" s="142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5"/>
      <c r="B699" s="5"/>
      <c r="C699" s="5"/>
      <c r="D699" s="5"/>
      <c r="E699" s="237"/>
      <c r="F699" s="5"/>
      <c r="G699" s="5"/>
      <c r="H699" s="5"/>
      <c r="I699" s="5"/>
      <c r="J699" s="5"/>
      <c r="K699" s="142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5"/>
      <c r="B700" s="5"/>
      <c r="C700" s="5"/>
      <c r="D700" s="5"/>
      <c r="E700" s="237"/>
      <c r="F700" s="5"/>
      <c r="G700" s="5"/>
      <c r="H700" s="5"/>
      <c r="I700" s="5"/>
      <c r="J700" s="5"/>
      <c r="K700" s="142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5"/>
      <c r="B701" s="5"/>
      <c r="C701" s="5"/>
      <c r="D701" s="5"/>
      <c r="E701" s="237"/>
      <c r="F701" s="5"/>
      <c r="G701" s="5"/>
      <c r="H701" s="5"/>
      <c r="I701" s="5"/>
      <c r="J701" s="5"/>
      <c r="K701" s="142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5"/>
      <c r="B702" s="5"/>
      <c r="C702" s="5"/>
      <c r="D702" s="5"/>
      <c r="E702" s="237"/>
      <c r="F702" s="5"/>
      <c r="G702" s="5"/>
      <c r="H702" s="5"/>
      <c r="I702" s="5"/>
      <c r="J702" s="5"/>
      <c r="K702" s="142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5"/>
      <c r="B703" s="5"/>
      <c r="C703" s="5"/>
      <c r="D703" s="5"/>
      <c r="E703" s="237"/>
      <c r="F703" s="5"/>
      <c r="G703" s="5"/>
      <c r="H703" s="5"/>
      <c r="I703" s="5"/>
      <c r="J703" s="5"/>
      <c r="K703" s="142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5"/>
      <c r="B704" s="5"/>
      <c r="C704" s="5"/>
      <c r="D704" s="5"/>
      <c r="E704" s="237"/>
      <c r="F704" s="5"/>
      <c r="G704" s="5"/>
      <c r="H704" s="5"/>
      <c r="I704" s="5"/>
      <c r="J704" s="5"/>
      <c r="K704" s="142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5"/>
      <c r="B705" s="5"/>
      <c r="C705" s="5"/>
      <c r="D705" s="5"/>
      <c r="E705" s="237"/>
      <c r="F705" s="5"/>
      <c r="G705" s="5"/>
      <c r="H705" s="5"/>
      <c r="I705" s="5"/>
      <c r="J705" s="5"/>
      <c r="K705" s="142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5"/>
      <c r="B706" s="5"/>
      <c r="C706" s="5"/>
      <c r="D706" s="5"/>
      <c r="E706" s="237"/>
      <c r="F706" s="5"/>
      <c r="G706" s="5"/>
      <c r="H706" s="5"/>
      <c r="I706" s="5"/>
      <c r="J706" s="5"/>
      <c r="K706" s="142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5"/>
      <c r="B707" s="5"/>
      <c r="C707" s="5"/>
      <c r="D707" s="5"/>
      <c r="E707" s="237"/>
      <c r="F707" s="5"/>
      <c r="G707" s="5"/>
      <c r="H707" s="5"/>
      <c r="I707" s="5"/>
      <c r="J707" s="5"/>
      <c r="K707" s="142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5"/>
      <c r="B708" s="5"/>
      <c r="C708" s="5"/>
      <c r="D708" s="5"/>
      <c r="E708" s="237"/>
      <c r="F708" s="5"/>
      <c r="G708" s="5"/>
      <c r="H708" s="5"/>
      <c r="I708" s="5"/>
      <c r="J708" s="5"/>
      <c r="K708" s="142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5"/>
      <c r="B709" s="5"/>
      <c r="C709" s="5"/>
      <c r="D709" s="5"/>
      <c r="E709" s="237"/>
      <c r="F709" s="5"/>
      <c r="G709" s="5"/>
      <c r="H709" s="5"/>
      <c r="I709" s="5"/>
      <c r="J709" s="5"/>
      <c r="K709" s="142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5"/>
      <c r="B710" s="5"/>
      <c r="C710" s="5"/>
      <c r="D710" s="5"/>
      <c r="E710" s="237"/>
      <c r="F710" s="5"/>
      <c r="G710" s="5"/>
      <c r="H710" s="5"/>
      <c r="I710" s="5"/>
      <c r="J710" s="5"/>
      <c r="K710" s="142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5"/>
      <c r="B711" s="5"/>
      <c r="C711" s="5"/>
      <c r="D711" s="5"/>
      <c r="E711" s="237"/>
      <c r="F711" s="5"/>
      <c r="G711" s="5"/>
      <c r="H711" s="5"/>
      <c r="I711" s="5"/>
      <c r="J711" s="5"/>
      <c r="K711" s="142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5"/>
      <c r="B712" s="5"/>
      <c r="C712" s="5"/>
      <c r="D712" s="5"/>
      <c r="E712" s="237"/>
      <c r="F712" s="5"/>
      <c r="G712" s="5"/>
      <c r="H712" s="5"/>
      <c r="I712" s="5"/>
      <c r="J712" s="5"/>
      <c r="K712" s="142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5"/>
      <c r="B713" s="5"/>
      <c r="C713" s="5"/>
      <c r="D713" s="5"/>
      <c r="E713" s="237"/>
      <c r="F713" s="5"/>
      <c r="G713" s="5"/>
      <c r="H713" s="5"/>
      <c r="I713" s="5"/>
      <c r="J713" s="5"/>
      <c r="K713" s="142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5"/>
      <c r="B714" s="5"/>
      <c r="C714" s="5"/>
      <c r="D714" s="5"/>
      <c r="E714" s="237"/>
      <c r="F714" s="5"/>
      <c r="G714" s="5"/>
      <c r="H714" s="5"/>
      <c r="I714" s="5"/>
      <c r="J714" s="5"/>
      <c r="K714" s="142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5"/>
      <c r="B715" s="5"/>
      <c r="C715" s="5"/>
      <c r="D715" s="5"/>
      <c r="E715" s="237"/>
      <c r="F715" s="5"/>
      <c r="G715" s="5"/>
      <c r="H715" s="5"/>
      <c r="I715" s="5"/>
      <c r="J715" s="5"/>
      <c r="K715" s="142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5"/>
      <c r="B716" s="5"/>
      <c r="C716" s="5"/>
      <c r="D716" s="5"/>
      <c r="E716" s="237"/>
      <c r="F716" s="5"/>
      <c r="G716" s="5"/>
      <c r="H716" s="5"/>
      <c r="I716" s="5"/>
      <c r="J716" s="5"/>
      <c r="K716" s="142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5"/>
      <c r="B717" s="5"/>
      <c r="C717" s="5"/>
      <c r="D717" s="5"/>
      <c r="E717" s="237"/>
      <c r="F717" s="5"/>
      <c r="G717" s="5"/>
      <c r="H717" s="5"/>
      <c r="I717" s="5"/>
      <c r="J717" s="5"/>
      <c r="K717" s="142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5"/>
      <c r="B718" s="5"/>
      <c r="C718" s="5"/>
      <c r="D718" s="5"/>
      <c r="E718" s="237"/>
      <c r="F718" s="5"/>
      <c r="G718" s="5"/>
      <c r="H718" s="5"/>
      <c r="I718" s="5"/>
      <c r="J718" s="5"/>
      <c r="K718" s="142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5"/>
      <c r="B719" s="5"/>
      <c r="C719" s="5"/>
      <c r="D719" s="5"/>
      <c r="E719" s="237"/>
      <c r="F719" s="5"/>
      <c r="G719" s="5"/>
      <c r="H719" s="5"/>
      <c r="I719" s="5"/>
      <c r="J719" s="5"/>
      <c r="K719" s="142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5"/>
      <c r="B720" s="5"/>
      <c r="C720" s="5"/>
      <c r="D720" s="5"/>
      <c r="E720" s="237"/>
      <c r="F720" s="5"/>
      <c r="G720" s="5"/>
      <c r="H720" s="5"/>
      <c r="I720" s="5"/>
      <c r="J720" s="5"/>
      <c r="K720" s="142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5"/>
      <c r="B721" s="5"/>
      <c r="C721" s="5"/>
      <c r="D721" s="5"/>
      <c r="E721" s="237"/>
      <c r="F721" s="5"/>
      <c r="G721" s="5"/>
      <c r="H721" s="5"/>
      <c r="I721" s="5"/>
      <c r="J721" s="5"/>
      <c r="K721" s="142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5"/>
      <c r="B722" s="5"/>
      <c r="C722" s="5"/>
      <c r="D722" s="5"/>
      <c r="E722" s="237"/>
      <c r="F722" s="5"/>
      <c r="G722" s="5"/>
      <c r="H722" s="5"/>
      <c r="I722" s="5"/>
      <c r="J722" s="5"/>
      <c r="K722" s="142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5"/>
      <c r="B723" s="5"/>
      <c r="C723" s="5"/>
      <c r="D723" s="5"/>
      <c r="E723" s="237"/>
      <c r="F723" s="5"/>
      <c r="G723" s="5"/>
      <c r="H723" s="5"/>
      <c r="I723" s="5"/>
      <c r="J723" s="5"/>
      <c r="K723" s="142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5"/>
      <c r="B724" s="5"/>
      <c r="C724" s="5"/>
      <c r="D724" s="5"/>
      <c r="E724" s="237"/>
      <c r="F724" s="5"/>
      <c r="G724" s="5"/>
      <c r="H724" s="5"/>
      <c r="I724" s="5"/>
      <c r="J724" s="5"/>
      <c r="K724" s="142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5"/>
      <c r="B725" s="5"/>
      <c r="C725" s="5"/>
      <c r="D725" s="5"/>
      <c r="E725" s="237"/>
      <c r="F725" s="5"/>
      <c r="G725" s="5"/>
      <c r="H725" s="5"/>
      <c r="I725" s="5"/>
      <c r="J725" s="5"/>
      <c r="K725" s="142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5"/>
      <c r="B726" s="5"/>
      <c r="C726" s="5"/>
      <c r="D726" s="5"/>
      <c r="E726" s="237"/>
      <c r="F726" s="5"/>
      <c r="G726" s="5"/>
      <c r="H726" s="5"/>
      <c r="I726" s="5"/>
      <c r="J726" s="5"/>
      <c r="K726" s="142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5"/>
      <c r="B727" s="5"/>
      <c r="C727" s="5"/>
      <c r="D727" s="5"/>
      <c r="E727" s="237"/>
      <c r="F727" s="5"/>
      <c r="G727" s="5"/>
      <c r="H727" s="5"/>
      <c r="I727" s="5"/>
      <c r="J727" s="5"/>
      <c r="K727" s="142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5"/>
      <c r="B728" s="5"/>
      <c r="C728" s="5"/>
      <c r="D728" s="5"/>
      <c r="E728" s="237"/>
      <c r="F728" s="5"/>
      <c r="G728" s="5"/>
      <c r="H728" s="5"/>
      <c r="I728" s="5"/>
      <c r="J728" s="5"/>
      <c r="K728" s="142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5"/>
      <c r="B729" s="5"/>
      <c r="C729" s="5"/>
      <c r="D729" s="5"/>
      <c r="E729" s="237"/>
      <c r="F729" s="5"/>
      <c r="G729" s="5"/>
      <c r="H729" s="5"/>
      <c r="I729" s="5"/>
      <c r="J729" s="5"/>
      <c r="K729" s="142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5"/>
      <c r="B730" s="5"/>
      <c r="C730" s="5"/>
      <c r="D730" s="5"/>
      <c r="E730" s="237"/>
      <c r="F730" s="5"/>
      <c r="G730" s="5"/>
      <c r="H730" s="5"/>
      <c r="I730" s="5"/>
      <c r="J730" s="5"/>
      <c r="K730" s="142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5"/>
      <c r="B731" s="5"/>
      <c r="C731" s="5"/>
      <c r="D731" s="5"/>
      <c r="E731" s="237"/>
      <c r="F731" s="5"/>
      <c r="G731" s="5"/>
      <c r="H731" s="5"/>
      <c r="I731" s="5"/>
      <c r="J731" s="5"/>
      <c r="K731" s="142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5"/>
      <c r="B732" s="5"/>
      <c r="C732" s="5"/>
      <c r="D732" s="5"/>
      <c r="E732" s="237"/>
      <c r="F732" s="5"/>
      <c r="G732" s="5"/>
      <c r="H732" s="5"/>
      <c r="I732" s="5"/>
      <c r="J732" s="5"/>
      <c r="K732" s="142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5"/>
      <c r="B733" s="5"/>
      <c r="C733" s="5"/>
      <c r="D733" s="5"/>
      <c r="E733" s="237"/>
      <c r="F733" s="5"/>
      <c r="G733" s="5"/>
      <c r="H733" s="5"/>
      <c r="I733" s="5"/>
      <c r="J733" s="5"/>
      <c r="K733" s="142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5"/>
      <c r="B734" s="5"/>
      <c r="C734" s="5"/>
      <c r="D734" s="5"/>
      <c r="E734" s="237"/>
      <c r="F734" s="5"/>
      <c r="G734" s="5"/>
      <c r="H734" s="5"/>
      <c r="I734" s="5"/>
      <c r="J734" s="5"/>
      <c r="K734" s="142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5"/>
      <c r="B735" s="5"/>
      <c r="C735" s="5"/>
      <c r="D735" s="5"/>
      <c r="E735" s="237"/>
      <c r="F735" s="5"/>
      <c r="G735" s="5"/>
      <c r="H735" s="5"/>
      <c r="I735" s="5"/>
      <c r="J735" s="5"/>
      <c r="K735" s="142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5"/>
      <c r="B736" s="5"/>
      <c r="C736" s="5"/>
      <c r="D736" s="5"/>
      <c r="E736" s="237"/>
      <c r="F736" s="5"/>
      <c r="G736" s="5"/>
      <c r="H736" s="5"/>
      <c r="I736" s="5"/>
      <c r="J736" s="5"/>
      <c r="K736" s="142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5"/>
      <c r="B737" s="5"/>
      <c r="C737" s="5"/>
      <c r="D737" s="5"/>
      <c r="E737" s="237"/>
      <c r="F737" s="5"/>
      <c r="G737" s="5"/>
      <c r="H737" s="5"/>
      <c r="I737" s="5"/>
      <c r="J737" s="5"/>
      <c r="K737" s="142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5"/>
      <c r="B738" s="5"/>
      <c r="C738" s="5"/>
      <c r="D738" s="5"/>
      <c r="E738" s="237"/>
      <c r="F738" s="5"/>
      <c r="G738" s="5"/>
      <c r="H738" s="5"/>
      <c r="I738" s="5"/>
      <c r="J738" s="5"/>
      <c r="K738" s="142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5"/>
      <c r="B739" s="5"/>
      <c r="C739" s="5"/>
      <c r="D739" s="5"/>
      <c r="E739" s="237"/>
      <c r="F739" s="5"/>
      <c r="G739" s="5"/>
      <c r="H739" s="5"/>
      <c r="I739" s="5"/>
      <c r="J739" s="5"/>
      <c r="K739" s="142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5"/>
      <c r="B740" s="5"/>
      <c r="C740" s="5"/>
      <c r="D740" s="5"/>
      <c r="E740" s="237"/>
      <c r="F740" s="5"/>
      <c r="G740" s="5"/>
      <c r="H740" s="5"/>
      <c r="I740" s="5"/>
      <c r="J740" s="5"/>
      <c r="K740" s="142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5"/>
      <c r="B741" s="5"/>
      <c r="C741" s="5"/>
      <c r="D741" s="5"/>
      <c r="E741" s="237"/>
      <c r="F741" s="5"/>
      <c r="G741" s="5"/>
      <c r="H741" s="5"/>
      <c r="I741" s="5"/>
      <c r="J741" s="5"/>
      <c r="K741" s="142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5"/>
      <c r="B742" s="5"/>
      <c r="C742" s="5"/>
      <c r="D742" s="5"/>
      <c r="E742" s="237"/>
      <c r="F742" s="5"/>
      <c r="G742" s="5"/>
      <c r="H742" s="5"/>
      <c r="I742" s="5"/>
      <c r="J742" s="5"/>
      <c r="K742" s="142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5"/>
      <c r="B743" s="5"/>
      <c r="C743" s="5"/>
      <c r="D743" s="5"/>
      <c r="E743" s="237"/>
      <c r="F743" s="5"/>
      <c r="G743" s="5"/>
      <c r="H743" s="5"/>
      <c r="I743" s="5"/>
      <c r="J743" s="5"/>
      <c r="K743" s="142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5"/>
      <c r="B744" s="5"/>
      <c r="C744" s="5"/>
      <c r="D744" s="5"/>
      <c r="E744" s="237"/>
      <c r="F744" s="5"/>
      <c r="G744" s="5"/>
      <c r="H744" s="5"/>
      <c r="I744" s="5"/>
      <c r="J744" s="5"/>
      <c r="K744" s="142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5"/>
      <c r="B745" s="5"/>
      <c r="C745" s="5"/>
      <c r="D745" s="5"/>
      <c r="E745" s="237"/>
      <c r="F745" s="5"/>
      <c r="G745" s="5"/>
      <c r="H745" s="5"/>
      <c r="I745" s="5"/>
      <c r="J745" s="5"/>
      <c r="K745" s="142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5"/>
      <c r="B746" s="5"/>
      <c r="C746" s="5"/>
      <c r="D746" s="5"/>
      <c r="E746" s="237"/>
      <c r="F746" s="5"/>
      <c r="G746" s="5"/>
      <c r="H746" s="5"/>
      <c r="I746" s="5"/>
      <c r="J746" s="5"/>
      <c r="K746" s="142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5"/>
      <c r="B747" s="5"/>
      <c r="C747" s="5"/>
      <c r="D747" s="5"/>
      <c r="E747" s="237"/>
      <c r="F747" s="5"/>
      <c r="G747" s="5"/>
      <c r="H747" s="5"/>
      <c r="I747" s="5"/>
      <c r="J747" s="5"/>
      <c r="K747" s="142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5"/>
      <c r="B748" s="5"/>
      <c r="C748" s="5"/>
      <c r="D748" s="5"/>
      <c r="E748" s="237"/>
      <c r="F748" s="5"/>
      <c r="G748" s="5"/>
      <c r="H748" s="5"/>
      <c r="I748" s="5"/>
      <c r="J748" s="5"/>
      <c r="K748" s="142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5"/>
      <c r="B749" s="5"/>
      <c r="C749" s="5"/>
      <c r="D749" s="5"/>
      <c r="E749" s="237"/>
      <c r="F749" s="5"/>
      <c r="G749" s="5"/>
      <c r="H749" s="5"/>
      <c r="I749" s="5"/>
      <c r="J749" s="5"/>
      <c r="K749" s="142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5"/>
      <c r="B750" s="5"/>
      <c r="C750" s="5"/>
      <c r="D750" s="5"/>
      <c r="E750" s="237"/>
      <c r="F750" s="5"/>
      <c r="G750" s="5"/>
      <c r="H750" s="5"/>
      <c r="I750" s="5"/>
      <c r="J750" s="5"/>
      <c r="K750" s="142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5"/>
      <c r="B751" s="5"/>
      <c r="C751" s="5"/>
      <c r="D751" s="5"/>
      <c r="E751" s="237"/>
      <c r="F751" s="5"/>
      <c r="G751" s="5"/>
      <c r="H751" s="5"/>
      <c r="I751" s="5"/>
      <c r="J751" s="5"/>
      <c r="K751" s="142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5"/>
      <c r="B752" s="5"/>
      <c r="C752" s="5"/>
      <c r="D752" s="5"/>
      <c r="E752" s="237"/>
      <c r="F752" s="5"/>
      <c r="G752" s="5"/>
      <c r="H752" s="5"/>
      <c r="I752" s="5"/>
      <c r="J752" s="5"/>
      <c r="K752" s="142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5"/>
      <c r="B753" s="5"/>
      <c r="C753" s="5"/>
      <c r="D753" s="5"/>
      <c r="E753" s="237"/>
      <c r="F753" s="5"/>
      <c r="G753" s="5"/>
      <c r="H753" s="5"/>
      <c r="I753" s="5"/>
      <c r="J753" s="5"/>
      <c r="K753" s="142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5"/>
      <c r="B754" s="5"/>
      <c r="C754" s="5"/>
      <c r="D754" s="5"/>
      <c r="E754" s="237"/>
      <c r="F754" s="5"/>
      <c r="G754" s="5"/>
      <c r="H754" s="5"/>
      <c r="I754" s="5"/>
      <c r="J754" s="5"/>
      <c r="K754" s="142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5"/>
      <c r="B755" s="5"/>
      <c r="C755" s="5"/>
      <c r="D755" s="5"/>
      <c r="E755" s="237"/>
      <c r="F755" s="5"/>
      <c r="G755" s="5"/>
      <c r="H755" s="5"/>
      <c r="I755" s="5"/>
      <c r="J755" s="5"/>
      <c r="K755" s="142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5"/>
      <c r="B756" s="5"/>
      <c r="C756" s="5"/>
      <c r="D756" s="5"/>
      <c r="E756" s="237"/>
      <c r="F756" s="5"/>
      <c r="G756" s="5"/>
      <c r="H756" s="5"/>
      <c r="I756" s="5"/>
      <c r="J756" s="5"/>
      <c r="K756" s="142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5"/>
      <c r="B757" s="5"/>
      <c r="C757" s="5"/>
      <c r="D757" s="5"/>
      <c r="E757" s="237"/>
      <c r="F757" s="5"/>
      <c r="G757" s="5"/>
      <c r="H757" s="5"/>
      <c r="I757" s="5"/>
      <c r="J757" s="5"/>
      <c r="K757" s="142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5"/>
      <c r="B758" s="5"/>
      <c r="C758" s="5"/>
      <c r="D758" s="5"/>
      <c r="E758" s="237"/>
      <c r="F758" s="5"/>
      <c r="G758" s="5"/>
      <c r="H758" s="5"/>
      <c r="I758" s="5"/>
      <c r="J758" s="5"/>
      <c r="K758" s="142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5"/>
      <c r="B759" s="5"/>
      <c r="C759" s="5"/>
      <c r="D759" s="5"/>
      <c r="E759" s="237"/>
      <c r="F759" s="5"/>
      <c r="G759" s="5"/>
      <c r="H759" s="5"/>
      <c r="I759" s="5"/>
      <c r="J759" s="5"/>
      <c r="K759" s="142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5"/>
      <c r="B760" s="5"/>
      <c r="C760" s="5"/>
      <c r="D760" s="5"/>
      <c r="E760" s="237"/>
      <c r="F760" s="5"/>
      <c r="G760" s="5"/>
      <c r="H760" s="5"/>
      <c r="I760" s="5"/>
      <c r="J760" s="5"/>
      <c r="K760" s="142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5"/>
      <c r="B761" s="5"/>
      <c r="C761" s="5"/>
      <c r="D761" s="5"/>
      <c r="E761" s="237"/>
      <c r="F761" s="5"/>
      <c r="G761" s="5"/>
      <c r="H761" s="5"/>
      <c r="I761" s="5"/>
      <c r="J761" s="5"/>
      <c r="K761" s="142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5"/>
      <c r="B762" s="5"/>
      <c r="C762" s="5"/>
      <c r="D762" s="5"/>
      <c r="E762" s="237"/>
      <c r="F762" s="5"/>
      <c r="G762" s="5"/>
      <c r="H762" s="5"/>
      <c r="I762" s="5"/>
      <c r="J762" s="5"/>
      <c r="K762" s="142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5"/>
      <c r="B763" s="5"/>
      <c r="C763" s="5"/>
      <c r="D763" s="5"/>
      <c r="E763" s="237"/>
      <c r="F763" s="5"/>
      <c r="G763" s="5"/>
      <c r="H763" s="5"/>
      <c r="I763" s="5"/>
      <c r="J763" s="5"/>
      <c r="K763" s="142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5"/>
      <c r="B764" s="5"/>
      <c r="C764" s="5"/>
      <c r="D764" s="5"/>
      <c r="E764" s="237"/>
      <c r="F764" s="5"/>
      <c r="G764" s="5"/>
      <c r="H764" s="5"/>
      <c r="I764" s="5"/>
      <c r="J764" s="5"/>
      <c r="K764" s="142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5"/>
      <c r="B765" s="5"/>
      <c r="C765" s="5"/>
      <c r="D765" s="5"/>
      <c r="E765" s="237"/>
      <c r="F765" s="5"/>
      <c r="G765" s="5"/>
      <c r="H765" s="5"/>
      <c r="I765" s="5"/>
      <c r="J765" s="5"/>
      <c r="K765" s="142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5"/>
      <c r="B766" s="5"/>
      <c r="C766" s="5"/>
      <c r="D766" s="5"/>
      <c r="E766" s="237"/>
      <c r="F766" s="5"/>
      <c r="G766" s="5"/>
      <c r="H766" s="5"/>
      <c r="I766" s="5"/>
      <c r="J766" s="5"/>
      <c r="K766" s="142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5"/>
      <c r="B767" s="5"/>
      <c r="C767" s="5"/>
      <c r="D767" s="5"/>
      <c r="E767" s="237"/>
      <c r="F767" s="5"/>
      <c r="G767" s="5"/>
      <c r="H767" s="5"/>
      <c r="I767" s="5"/>
      <c r="J767" s="5"/>
      <c r="K767" s="142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5"/>
      <c r="B768" s="5"/>
      <c r="C768" s="5"/>
      <c r="D768" s="5"/>
      <c r="E768" s="237"/>
      <c r="F768" s="5"/>
      <c r="G768" s="5"/>
      <c r="H768" s="5"/>
      <c r="I768" s="5"/>
      <c r="J768" s="5"/>
      <c r="K768" s="142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5"/>
      <c r="B769" s="5"/>
      <c r="C769" s="5"/>
      <c r="D769" s="5"/>
      <c r="E769" s="237"/>
      <c r="F769" s="5"/>
      <c r="G769" s="5"/>
      <c r="H769" s="5"/>
      <c r="I769" s="5"/>
      <c r="J769" s="5"/>
      <c r="K769" s="142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5"/>
      <c r="B770" s="5"/>
      <c r="C770" s="5"/>
      <c r="D770" s="5"/>
      <c r="E770" s="237"/>
      <c r="F770" s="5"/>
      <c r="G770" s="5"/>
      <c r="H770" s="5"/>
      <c r="I770" s="5"/>
      <c r="J770" s="5"/>
      <c r="K770" s="142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5"/>
      <c r="B771" s="5"/>
      <c r="C771" s="5"/>
      <c r="D771" s="5"/>
      <c r="E771" s="237"/>
      <c r="F771" s="5"/>
      <c r="G771" s="5"/>
      <c r="H771" s="5"/>
      <c r="I771" s="5"/>
      <c r="J771" s="5"/>
      <c r="K771" s="142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5"/>
      <c r="B772" s="5"/>
      <c r="C772" s="5"/>
      <c r="D772" s="5"/>
      <c r="E772" s="237"/>
      <c r="F772" s="5"/>
      <c r="G772" s="5"/>
      <c r="H772" s="5"/>
      <c r="I772" s="5"/>
      <c r="J772" s="5"/>
      <c r="K772" s="142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5"/>
      <c r="B773" s="5"/>
      <c r="C773" s="5"/>
      <c r="D773" s="5"/>
      <c r="E773" s="237"/>
      <c r="F773" s="5"/>
      <c r="G773" s="5"/>
      <c r="H773" s="5"/>
      <c r="I773" s="5"/>
      <c r="J773" s="5"/>
      <c r="K773" s="142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5"/>
      <c r="B774" s="5"/>
      <c r="C774" s="5"/>
      <c r="D774" s="5"/>
      <c r="E774" s="237"/>
      <c r="F774" s="5"/>
      <c r="G774" s="5"/>
      <c r="H774" s="5"/>
      <c r="I774" s="5"/>
      <c r="J774" s="5"/>
      <c r="K774" s="142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5"/>
      <c r="B775" s="5"/>
      <c r="C775" s="5"/>
      <c r="D775" s="5"/>
      <c r="E775" s="237"/>
      <c r="F775" s="5"/>
      <c r="G775" s="5"/>
      <c r="H775" s="5"/>
      <c r="I775" s="5"/>
      <c r="J775" s="5"/>
      <c r="K775" s="142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5"/>
      <c r="B776" s="5"/>
      <c r="C776" s="5"/>
      <c r="D776" s="5"/>
      <c r="E776" s="237"/>
      <c r="F776" s="5"/>
      <c r="G776" s="5"/>
      <c r="H776" s="5"/>
      <c r="I776" s="5"/>
      <c r="J776" s="5"/>
      <c r="K776" s="142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5"/>
      <c r="B777" s="5"/>
      <c r="C777" s="5"/>
      <c r="D777" s="5"/>
      <c r="E777" s="237"/>
      <c r="F777" s="5"/>
      <c r="G777" s="5"/>
      <c r="H777" s="5"/>
      <c r="I777" s="5"/>
      <c r="J777" s="5"/>
      <c r="K777" s="142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5"/>
      <c r="B778" s="5"/>
      <c r="C778" s="5"/>
      <c r="D778" s="5"/>
      <c r="E778" s="237"/>
      <c r="F778" s="5"/>
      <c r="G778" s="5"/>
      <c r="H778" s="5"/>
      <c r="I778" s="5"/>
      <c r="J778" s="5"/>
      <c r="K778" s="142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5"/>
      <c r="B779" s="5"/>
      <c r="C779" s="5"/>
      <c r="D779" s="5"/>
      <c r="E779" s="237"/>
      <c r="F779" s="5"/>
      <c r="G779" s="5"/>
      <c r="H779" s="5"/>
      <c r="I779" s="5"/>
      <c r="J779" s="5"/>
      <c r="K779" s="142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5"/>
      <c r="B780" s="5"/>
      <c r="C780" s="5"/>
      <c r="D780" s="5"/>
      <c r="E780" s="237"/>
      <c r="F780" s="5"/>
      <c r="G780" s="5"/>
      <c r="H780" s="5"/>
      <c r="I780" s="5"/>
      <c r="J780" s="5"/>
      <c r="K780" s="142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5"/>
      <c r="B781" s="5"/>
      <c r="C781" s="5"/>
      <c r="D781" s="5"/>
      <c r="E781" s="237"/>
      <c r="F781" s="5"/>
      <c r="G781" s="5"/>
      <c r="H781" s="5"/>
      <c r="I781" s="5"/>
      <c r="J781" s="5"/>
      <c r="K781" s="142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5"/>
      <c r="B782" s="5"/>
      <c r="C782" s="5"/>
      <c r="D782" s="5"/>
      <c r="E782" s="237"/>
      <c r="F782" s="5"/>
      <c r="G782" s="5"/>
      <c r="H782" s="5"/>
      <c r="I782" s="5"/>
      <c r="J782" s="5"/>
      <c r="K782" s="142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5"/>
      <c r="B783" s="5"/>
      <c r="C783" s="5"/>
      <c r="D783" s="5"/>
      <c r="E783" s="237"/>
      <c r="F783" s="5"/>
      <c r="G783" s="5"/>
      <c r="H783" s="5"/>
      <c r="I783" s="5"/>
      <c r="J783" s="5"/>
      <c r="K783" s="142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5"/>
      <c r="B784" s="5"/>
      <c r="C784" s="5"/>
      <c r="D784" s="5"/>
      <c r="E784" s="237"/>
      <c r="F784" s="5"/>
      <c r="G784" s="5"/>
      <c r="H784" s="5"/>
      <c r="I784" s="5"/>
      <c r="J784" s="5"/>
      <c r="K784" s="142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5"/>
      <c r="B785" s="5"/>
      <c r="C785" s="5"/>
      <c r="D785" s="5"/>
      <c r="E785" s="237"/>
      <c r="F785" s="5"/>
      <c r="G785" s="5"/>
      <c r="H785" s="5"/>
      <c r="I785" s="5"/>
      <c r="J785" s="5"/>
      <c r="K785" s="142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5"/>
      <c r="B786" s="5"/>
      <c r="C786" s="5"/>
      <c r="D786" s="5"/>
      <c r="E786" s="237"/>
      <c r="F786" s="5"/>
      <c r="G786" s="5"/>
      <c r="H786" s="5"/>
      <c r="I786" s="5"/>
      <c r="J786" s="5"/>
      <c r="K786" s="142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5"/>
      <c r="B787" s="5"/>
      <c r="C787" s="5"/>
      <c r="D787" s="5"/>
      <c r="E787" s="237"/>
      <c r="F787" s="5"/>
      <c r="G787" s="5"/>
      <c r="H787" s="5"/>
      <c r="I787" s="5"/>
      <c r="J787" s="5"/>
      <c r="K787" s="142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5"/>
      <c r="B788" s="5"/>
      <c r="C788" s="5"/>
      <c r="D788" s="5"/>
      <c r="E788" s="237"/>
      <c r="F788" s="5"/>
      <c r="G788" s="5"/>
      <c r="H788" s="5"/>
      <c r="I788" s="5"/>
      <c r="J788" s="5"/>
      <c r="K788" s="142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5"/>
      <c r="B789" s="5"/>
      <c r="C789" s="5"/>
      <c r="D789" s="5"/>
      <c r="E789" s="237"/>
      <c r="F789" s="5"/>
      <c r="G789" s="5"/>
      <c r="H789" s="5"/>
      <c r="I789" s="5"/>
      <c r="J789" s="5"/>
      <c r="K789" s="142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5"/>
      <c r="B790" s="5"/>
      <c r="C790" s="5"/>
      <c r="D790" s="5"/>
      <c r="E790" s="237"/>
      <c r="F790" s="5"/>
      <c r="G790" s="5"/>
      <c r="H790" s="5"/>
      <c r="I790" s="5"/>
      <c r="J790" s="5"/>
      <c r="K790" s="142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5"/>
      <c r="B791" s="5"/>
      <c r="C791" s="5"/>
      <c r="D791" s="5"/>
      <c r="E791" s="237"/>
      <c r="F791" s="5"/>
      <c r="G791" s="5"/>
      <c r="H791" s="5"/>
      <c r="I791" s="5"/>
      <c r="J791" s="5"/>
      <c r="K791" s="142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5"/>
      <c r="B792" s="5"/>
      <c r="C792" s="5"/>
      <c r="D792" s="5"/>
      <c r="E792" s="237"/>
      <c r="F792" s="5"/>
      <c r="G792" s="5"/>
      <c r="H792" s="5"/>
      <c r="I792" s="5"/>
      <c r="J792" s="5"/>
      <c r="K792" s="142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5"/>
      <c r="B793" s="5"/>
      <c r="C793" s="5"/>
      <c r="D793" s="5"/>
      <c r="E793" s="237"/>
      <c r="F793" s="5"/>
      <c r="G793" s="5"/>
      <c r="H793" s="5"/>
      <c r="I793" s="5"/>
      <c r="J793" s="5"/>
      <c r="K793" s="142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5"/>
      <c r="B794" s="5"/>
      <c r="C794" s="5"/>
      <c r="D794" s="5"/>
      <c r="E794" s="237"/>
      <c r="F794" s="5"/>
      <c r="G794" s="5"/>
      <c r="H794" s="5"/>
      <c r="I794" s="5"/>
      <c r="J794" s="5"/>
      <c r="K794" s="142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5"/>
      <c r="B795" s="5"/>
      <c r="C795" s="5"/>
      <c r="D795" s="5"/>
      <c r="E795" s="237"/>
      <c r="F795" s="5"/>
      <c r="G795" s="5"/>
      <c r="H795" s="5"/>
      <c r="I795" s="5"/>
      <c r="J795" s="5"/>
      <c r="K795" s="142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5"/>
      <c r="B796" s="5"/>
      <c r="C796" s="5"/>
      <c r="D796" s="5"/>
      <c r="E796" s="237"/>
      <c r="F796" s="5"/>
      <c r="G796" s="5"/>
      <c r="H796" s="5"/>
      <c r="I796" s="5"/>
      <c r="J796" s="5"/>
      <c r="K796" s="142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5"/>
      <c r="B797" s="5"/>
      <c r="C797" s="5"/>
      <c r="D797" s="5"/>
      <c r="E797" s="237"/>
      <c r="F797" s="5"/>
      <c r="G797" s="5"/>
      <c r="H797" s="5"/>
      <c r="I797" s="5"/>
      <c r="J797" s="5"/>
      <c r="K797" s="142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5"/>
      <c r="B798" s="5"/>
      <c r="C798" s="5"/>
      <c r="D798" s="5"/>
      <c r="E798" s="237"/>
      <c r="F798" s="5"/>
      <c r="G798" s="5"/>
      <c r="H798" s="5"/>
      <c r="I798" s="5"/>
      <c r="J798" s="5"/>
      <c r="K798" s="142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5"/>
      <c r="B799" s="5"/>
      <c r="C799" s="5"/>
      <c r="D799" s="5"/>
      <c r="E799" s="237"/>
      <c r="F799" s="5"/>
      <c r="G799" s="5"/>
      <c r="H799" s="5"/>
      <c r="I799" s="5"/>
      <c r="J799" s="5"/>
      <c r="K799" s="142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5"/>
      <c r="B800" s="5"/>
      <c r="C800" s="5"/>
      <c r="D800" s="5"/>
      <c r="E800" s="237"/>
      <c r="F800" s="5"/>
      <c r="G800" s="5"/>
      <c r="H800" s="5"/>
      <c r="I800" s="5"/>
      <c r="J800" s="5"/>
      <c r="K800" s="142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5"/>
      <c r="B801" s="5"/>
      <c r="C801" s="5"/>
      <c r="D801" s="5"/>
      <c r="E801" s="237"/>
      <c r="F801" s="5"/>
      <c r="G801" s="5"/>
      <c r="H801" s="5"/>
      <c r="I801" s="5"/>
      <c r="J801" s="5"/>
      <c r="K801" s="142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5"/>
      <c r="B802" s="5"/>
      <c r="C802" s="5"/>
      <c r="D802" s="5"/>
      <c r="E802" s="237"/>
      <c r="F802" s="5"/>
      <c r="G802" s="5"/>
      <c r="H802" s="5"/>
      <c r="I802" s="5"/>
      <c r="J802" s="5"/>
      <c r="K802" s="142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5"/>
      <c r="B803" s="5"/>
      <c r="C803" s="5"/>
      <c r="D803" s="5"/>
      <c r="E803" s="237"/>
      <c r="F803" s="5"/>
      <c r="G803" s="5"/>
      <c r="H803" s="5"/>
      <c r="I803" s="5"/>
      <c r="J803" s="5"/>
      <c r="K803" s="142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5"/>
      <c r="B804" s="5"/>
      <c r="C804" s="5"/>
      <c r="D804" s="5"/>
      <c r="E804" s="237"/>
      <c r="F804" s="5"/>
      <c r="G804" s="5"/>
      <c r="H804" s="5"/>
      <c r="I804" s="5"/>
      <c r="J804" s="5"/>
      <c r="K804" s="142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5"/>
      <c r="B805" s="5"/>
      <c r="C805" s="5"/>
      <c r="D805" s="5"/>
      <c r="E805" s="237"/>
      <c r="F805" s="5"/>
      <c r="G805" s="5"/>
      <c r="H805" s="5"/>
      <c r="I805" s="5"/>
      <c r="J805" s="5"/>
      <c r="K805" s="142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5"/>
      <c r="B806" s="5"/>
      <c r="C806" s="5"/>
      <c r="D806" s="5"/>
      <c r="E806" s="237"/>
      <c r="F806" s="5"/>
      <c r="G806" s="5"/>
      <c r="H806" s="5"/>
      <c r="I806" s="5"/>
      <c r="J806" s="5"/>
      <c r="K806" s="142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5"/>
      <c r="B807" s="5"/>
      <c r="C807" s="5"/>
      <c r="D807" s="5"/>
      <c r="E807" s="237"/>
      <c r="F807" s="5"/>
      <c r="G807" s="5"/>
      <c r="H807" s="5"/>
      <c r="I807" s="5"/>
      <c r="J807" s="5"/>
      <c r="K807" s="142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5"/>
      <c r="B808" s="5"/>
      <c r="C808" s="5"/>
      <c r="D808" s="5"/>
      <c r="E808" s="237"/>
      <c r="F808" s="5"/>
      <c r="G808" s="5"/>
      <c r="H808" s="5"/>
      <c r="I808" s="5"/>
      <c r="J808" s="5"/>
      <c r="K808" s="142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5"/>
      <c r="B809" s="5"/>
      <c r="C809" s="5"/>
      <c r="D809" s="5"/>
      <c r="E809" s="237"/>
      <c r="F809" s="5"/>
      <c r="G809" s="5"/>
      <c r="H809" s="5"/>
      <c r="I809" s="5"/>
      <c r="J809" s="5"/>
      <c r="K809" s="142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5"/>
      <c r="B810" s="5"/>
      <c r="C810" s="5"/>
      <c r="D810" s="5"/>
      <c r="E810" s="237"/>
      <c r="F810" s="5"/>
      <c r="G810" s="5"/>
      <c r="H810" s="5"/>
      <c r="I810" s="5"/>
      <c r="J810" s="5"/>
      <c r="K810" s="142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5"/>
      <c r="B811" s="5"/>
      <c r="C811" s="5"/>
      <c r="D811" s="5"/>
      <c r="E811" s="237"/>
      <c r="F811" s="5"/>
      <c r="G811" s="5"/>
      <c r="H811" s="5"/>
      <c r="I811" s="5"/>
      <c r="J811" s="5"/>
      <c r="K811" s="142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5"/>
      <c r="B812" s="5"/>
      <c r="C812" s="5"/>
      <c r="D812" s="5"/>
      <c r="E812" s="237"/>
      <c r="F812" s="5"/>
      <c r="G812" s="5"/>
      <c r="H812" s="5"/>
      <c r="I812" s="5"/>
      <c r="J812" s="5"/>
      <c r="K812" s="142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5"/>
      <c r="B813" s="5"/>
      <c r="C813" s="5"/>
      <c r="D813" s="5"/>
      <c r="E813" s="237"/>
      <c r="F813" s="5"/>
      <c r="G813" s="5"/>
      <c r="H813" s="5"/>
      <c r="I813" s="5"/>
      <c r="J813" s="5"/>
      <c r="K813" s="142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5"/>
      <c r="B814" s="5"/>
      <c r="C814" s="5"/>
      <c r="D814" s="5"/>
      <c r="E814" s="237"/>
      <c r="F814" s="5"/>
      <c r="G814" s="5"/>
      <c r="H814" s="5"/>
      <c r="I814" s="5"/>
      <c r="J814" s="5"/>
      <c r="K814" s="142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5"/>
      <c r="B815" s="5"/>
      <c r="C815" s="5"/>
      <c r="D815" s="5"/>
      <c r="E815" s="237"/>
      <c r="F815" s="5"/>
      <c r="G815" s="5"/>
      <c r="H815" s="5"/>
      <c r="I815" s="5"/>
      <c r="J815" s="5"/>
      <c r="K815" s="142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5"/>
      <c r="B816" s="5"/>
      <c r="C816" s="5"/>
      <c r="D816" s="5"/>
      <c r="E816" s="237"/>
      <c r="F816" s="5"/>
      <c r="G816" s="5"/>
      <c r="H816" s="5"/>
      <c r="I816" s="5"/>
      <c r="J816" s="5"/>
      <c r="K816" s="142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5"/>
      <c r="B817" s="5"/>
      <c r="C817" s="5"/>
      <c r="D817" s="5"/>
      <c r="E817" s="237"/>
      <c r="F817" s="5"/>
      <c r="G817" s="5"/>
      <c r="H817" s="5"/>
      <c r="I817" s="5"/>
      <c r="J817" s="5"/>
      <c r="K817" s="142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5"/>
      <c r="B818" s="5"/>
      <c r="C818" s="5"/>
      <c r="D818" s="5"/>
      <c r="E818" s="237"/>
      <c r="F818" s="5"/>
      <c r="G818" s="5"/>
      <c r="H818" s="5"/>
      <c r="I818" s="5"/>
      <c r="J818" s="5"/>
      <c r="K818" s="142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5"/>
      <c r="B819" s="5"/>
      <c r="C819" s="5"/>
      <c r="D819" s="5"/>
      <c r="E819" s="237"/>
      <c r="F819" s="5"/>
      <c r="G819" s="5"/>
      <c r="H819" s="5"/>
      <c r="I819" s="5"/>
      <c r="J819" s="5"/>
      <c r="K819" s="142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5"/>
      <c r="B820" s="5"/>
      <c r="C820" s="5"/>
      <c r="D820" s="5"/>
      <c r="E820" s="237"/>
      <c r="F820" s="5"/>
      <c r="G820" s="5"/>
      <c r="H820" s="5"/>
      <c r="I820" s="5"/>
      <c r="J820" s="5"/>
      <c r="K820" s="142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5"/>
      <c r="B821" s="5"/>
      <c r="C821" s="5"/>
      <c r="D821" s="5"/>
      <c r="E821" s="237"/>
      <c r="F821" s="5"/>
      <c r="G821" s="5"/>
      <c r="H821" s="5"/>
      <c r="I821" s="5"/>
      <c r="J821" s="5"/>
      <c r="K821" s="142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5"/>
      <c r="B822" s="5"/>
      <c r="C822" s="5"/>
      <c r="D822" s="5"/>
      <c r="E822" s="237"/>
      <c r="F822" s="5"/>
      <c r="G822" s="5"/>
      <c r="H822" s="5"/>
      <c r="I822" s="5"/>
      <c r="J822" s="5"/>
      <c r="K822" s="142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5"/>
      <c r="B823" s="5"/>
      <c r="C823" s="5"/>
      <c r="D823" s="5"/>
      <c r="E823" s="237"/>
      <c r="F823" s="5"/>
      <c r="G823" s="5"/>
      <c r="H823" s="5"/>
      <c r="I823" s="5"/>
      <c r="J823" s="5"/>
      <c r="K823" s="142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5"/>
      <c r="B824" s="5"/>
      <c r="C824" s="5"/>
      <c r="D824" s="5"/>
      <c r="E824" s="237"/>
      <c r="F824" s="5"/>
      <c r="G824" s="5"/>
      <c r="H824" s="5"/>
      <c r="I824" s="5"/>
      <c r="J824" s="5"/>
      <c r="K824" s="142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5"/>
      <c r="B825" s="5"/>
      <c r="C825" s="5"/>
      <c r="D825" s="5"/>
      <c r="E825" s="237"/>
      <c r="F825" s="5"/>
      <c r="G825" s="5"/>
      <c r="H825" s="5"/>
      <c r="I825" s="5"/>
      <c r="J825" s="5"/>
      <c r="K825" s="142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5"/>
      <c r="B826" s="5"/>
      <c r="C826" s="5"/>
      <c r="D826" s="5"/>
      <c r="E826" s="237"/>
      <c r="F826" s="5"/>
      <c r="G826" s="5"/>
      <c r="H826" s="5"/>
      <c r="I826" s="5"/>
      <c r="J826" s="5"/>
      <c r="K826" s="142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5"/>
      <c r="B827" s="5"/>
      <c r="C827" s="5"/>
      <c r="D827" s="5"/>
      <c r="E827" s="237"/>
      <c r="F827" s="5"/>
      <c r="G827" s="5"/>
      <c r="H827" s="5"/>
      <c r="I827" s="5"/>
      <c r="J827" s="5"/>
      <c r="K827" s="142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5"/>
      <c r="B828" s="5"/>
      <c r="C828" s="5"/>
      <c r="D828" s="5"/>
      <c r="E828" s="237"/>
      <c r="F828" s="5"/>
      <c r="G828" s="5"/>
      <c r="H828" s="5"/>
      <c r="I828" s="5"/>
      <c r="J828" s="5"/>
      <c r="K828" s="142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5"/>
      <c r="B829" s="5"/>
      <c r="C829" s="5"/>
      <c r="D829" s="5"/>
      <c r="E829" s="237"/>
      <c r="F829" s="5"/>
      <c r="G829" s="5"/>
      <c r="H829" s="5"/>
      <c r="I829" s="5"/>
      <c r="J829" s="5"/>
      <c r="K829" s="142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5"/>
      <c r="B830" s="5"/>
      <c r="C830" s="5"/>
      <c r="D830" s="5"/>
      <c r="E830" s="237"/>
      <c r="F830" s="5"/>
      <c r="G830" s="5"/>
      <c r="H830" s="5"/>
      <c r="I830" s="5"/>
      <c r="J830" s="5"/>
      <c r="K830" s="142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5"/>
      <c r="B831" s="5"/>
      <c r="C831" s="5"/>
      <c r="D831" s="5"/>
      <c r="E831" s="237"/>
      <c r="F831" s="5"/>
      <c r="G831" s="5"/>
      <c r="H831" s="5"/>
      <c r="I831" s="5"/>
      <c r="J831" s="5"/>
      <c r="K831" s="142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5"/>
      <c r="B832" s="5"/>
      <c r="C832" s="5"/>
      <c r="D832" s="5"/>
      <c r="E832" s="237"/>
      <c r="F832" s="5"/>
      <c r="G832" s="5"/>
      <c r="H832" s="5"/>
      <c r="I832" s="5"/>
      <c r="J832" s="5"/>
      <c r="K832" s="142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5"/>
      <c r="B833" s="5"/>
      <c r="C833" s="5"/>
      <c r="D833" s="5"/>
      <c r="E833" s="237"/>
      <c r="F833" s="5"/>
      <c r="G833" s="5"/>
      <c r="H833" s="5"/>
      <c r="I833" s="5"/>
      <c r="J833" s="5"/>
      <c r="K833" s="142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5"/>
      <c r="B834" s="5"/>
      <c r="C834" s="5"/>
      <c r="D834" s="5"/>
      <c r="E834" s="237"/>
      <c r="F834" s="5"/>
      <c r="G834" s="5"/>
      <c r="H834" s="5"/>
      <c r="I834" s="5"/>
      <c r="J834" s="5"/>
      <c r="K834" s="142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5"/>
      <c r="B835" s="5"/>
      <c r="C835" s="5"/>
      <c r="D835" s="5"/>
      <c r="E835" s="237"/>
      <c r="F835" s="5"/>
      <c r="G835" s="5"/>
      <c r="H835" s="5"/>
      <c r="I835" s="5"/>
      <c r="J835" s="5"/>
      <c r="K835" s="142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5"/>
      <c r="B836" s="5"/>
      <c r="C836" s="5"/>
      <c r="D836" s="5"/>
      <c r="E836" s="237"/>
      <c r="F836" s="5"/>
      <c r="G836" s="5"/>
      <c r="H836" s="5"/>
      <c r="I836" s="5"/>
      <c r="J836" s="5"/>
      <c r="K836" s="142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5"/>
      <c r="B837" s="5"/>
      <c r="C837" s="5"/>
      <c r="D837" s="5"/>
      <c r="E837" s="237"/>
      <c r="F837" s="5"/>
      <c r="G837" s="5"/>
      <c r="H837" s="5"/>
      <c r="I837" s="5"/>
      <c r="J837" s="5"/>
      <c r="K837" s="142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5"/>
      <c r="B838" s="5"/>
      <c r="C838" s="5"/>
      <c r="D838" s="5"/>
      <c r="E838" s="237"/>
      <c r="F838" s="5"/>
      <c r="G838" s="5"/>
      <c r="H838" s="5"/>
      <c r="I838" s="5"/>
      <c r="J838" s="5"/>
      <c r="K838" s="142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5"/>
      <c r="B839" s="5"/>
      <c r="C839" s="5"/>
      <c r="D839" s="5"/>
      <c r="E839" s="237"/>
      <c r="F839" s="5"/>
      <c r="G839" s="5"/>
      <c r="H839" s="5"/>
      <c r="I839" s="5"/>
      <c r="J839" s="5"/>
      <c r="K839" s="142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5"/>
      <c r="B840" s="5"/>
      <c r="C840" s="5"/>
      <c r="D840" s="5"/>
      <c r="E840" s="237"/>
      <c r="F840" s="5"/>
      <c r="G840" s="5"/>
      <c r="H840" s="5"/>
      <c r="I840" s="5"/>
      <c r="J840" s="5"/>
      <c r="K840" s="142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5"/>
      <c r="B841" s="5"/>
      <c r="C841" s="5"/>
      <c r="D841" s="5"/>
      <c r="E841" s="237"/>
      <c r="F841" s="5"/>
      <c r="G841" s="5"/>
      <c r="H841" s="5"/>
      <c r="I841" s="5"/>
      <c r="J841" s="5"/>
      <c r="K841" s="142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5"/>
      <c r="B842" s="5"/>
      <c r="C842" s="5"/>
      <c r="D842" s="5"/>
      <c r="E842" s="237"/>
      <c r="F842" s="5"/>
      <c r="G842" s="5"/>
      <c r="H842" s="5"/>
      <c r="I842" s="5"/>
      <c r="J842" s="5"/>
      <c r="K842" s="142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5"/>
      <c r="B843" s="5"/>
      <c r="C843" s="5"/>
      <c r="D843" s="5"/>
      <c r="E843" s="237"/>
      <c r="F843" s="5"/>
      <c r="G843" s="5"/>
      <c r="H843" s="5"/>
      <c r="I843" s="5"/>
      <c r="J843" s="5"/>
      <c r="K843" s="142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5"/>
      <c r="B844" s="5"/>
      <c r="C844" s="5"/>
      <c r="D844" s="5"/>
      <c r="E844" s="237"/>
      <c r="F844" s="5"/>
      <c r="G844" s="5"/>
      <c r="H844" s="5"/>
      <c r="I844" s="5"/>
      <c r="J844" s="5"/>
      <c r="K844" s="142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5"/>
      <c r="B845" s="5"/>
      <c r="C845" s="5"/>
      <c r="D845" s="5"/>
      <c r="E845" s="237"/>
      <c r="F845" s="5"/>
      <c r="G845" s="5"/>
      <c r="H845" s="5"/>
      <c r="I845" s="5"/>
      <c r="J845" s="5"/>
      <c r="K845" s="142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5"/>
      <c r="B846" s="5"/>
      <c r="C846" s="5"/>
      <c r="D846" s="5"/>
      <c r="E846" s="237"/>
      <c r="F846" s="5"/>
      <c r="G846" s="5"/>
      <c r="H846" s="5"/>
      <c r="I846" s="5"/>
      <c r="J846" s="5"/>
      <c r="K846" s="142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5"/>
      <c r="B847" s="5"/>
      <c r="C847" s="5"/>
      <c r="D847" s="5"/>
      <c r="E847" s="237"/>
      <c r="F847" s="5"/>
      <c r="G847" s="5"/>
      <c r="H847" s="5"/>
      <c r="I847" s="5"/>
      <c r="J847" s="5"/>
      <c r="K847" s="142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5"/>
      <c r="B848" s="5"/>
      <c r="C848" s="5"/>
      <c r="D848" s="5"/>
      <c r="E848" s="237"/>
      <c r="F848" s="5"/>
      <c r="G848" s="5"/>
      <c r="H848" s="5"/>
      <c r="I848" s="5"/>
      <c r="J848" s="5"/>
      <c r="K848" s="142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5"/>
      <c r="B849" s="5"/>
      <c r="C849" s="5"/>
      <c r="D849" s="5"/>
      <c r="E849" s="237"/>
      <c r="F849" s="5"/>
      <c r="G849" s="5"/>
      <c r="H849" s="5"/>
      <c r="I849" s="5"/>
      <c r="J849" s="5"/>
      <c r="K849" s="142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5"/>
      <c r="B850" s="5"/>
      <c r="C850" s="5"/>
      <c r="D850" s="5"/>
      <c r="E850" s="237"/>
      <c r="F850" s="5"/>
      <c r="G850" s="5"/>
      <c r="H850" s="5"/>
      <c r="I850" s="5"/>
      <c r="J850" s="5"/>
      <c r="K850" s="142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5"/>
      <c r="B851" s="5"/>
      <c r="C851" s="5"/>
      <c r="D851" s="5"/>
      <c r="E851" s="237"/>
      <c r="F851" s="5"/>
      <c r="G851" s="5"/>
      <c r="H851" s="5"/>
      <c r="I851" s="5"/>
      <c r="J851" s="5"/>
      <c r="K851" s="142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5"/>
      <c r="B852" s="5"/>
      <c r="C852" s="5"/>
      <c r="D852" s="5"/>
      <c r="E852" s="237"/>
      <c r="F852" s="5"/>
      <c r="G852" s="5"/>
      <c r="H852" s="5"/>
      <c r="I852" s="5"/>
      <c r="J852" s="5"/>
      <c r="K852" s="142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5"/>
      <c r="B853" s="5"/>
      <c r="C853" s="5"/>
      <c r="D853" s="5"/>
      <c r="E853" s="237"/>
      <c r="F853" s="5"/>
      <c r="G853" s="5"/>
      <c r="H853" s="5"/>
      <c r="I853" s="5"/>
      <c r="J853" s="5"/>
      <c r="K853" s="142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5"/>
      <c r="B854" s="5"/>
      <c r="C854" s="5"/>
      <c r="D854" s="5"/>
      <c r="E854" s="237"/>
      <c r="F854" s="5"/>
      <c r="G854" s="5"/>
      <c r="H854" s="5"/>
      <c r="I854" s="5"/>
      <c r="J854" s="5"/>
      <c r="K854" s="142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5"/>
      <c r="B855" s="5"/>
      <c r="C855" s="5"/>
      <c r="D855" s="5"/>
      <c r="E855" s="237"/>
      <c r="F855" s="5"/>
      <c r="G855" s="5"/>
      <c r="H855" s="5"/>
      <c r="I855" s="5"/>
      <c r="J855" s="5"/>
      <c r="K855" s="142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5"/>
      <c r="B856" s="5"/>
      <c r="C856" s="5"/>
      <c r="D856" s="5"/>
      <c r="E856" s="237"/>
      <c r="F856" s="5"/>
      <c r="G856" s="5"/>
      <c r="H856" s="5"/>
      <c r="I856" s="5"/>
      <c r="J856" s="5"/>
      <c r="K856" s="142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5"/>
      <c r="B857" s="5"/>
      <c r="C857" s="5"/>
      <c r="D857" s="5"/>
      <c r="E857" s="237"/>
      <c r="F857" s="5"/>
      <c r="G857" s="5"/>
      <c r="H857" s="5"/>
      <c r="I857" s="5"/>
      <c r="J857" s="5"/>
      <c r="K857" s="142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5"/>
      <c r="B858" s="5"/>
      <c r="C858" s="5"/>
      <c r="D858" s="5"/>
      <c r="E858" s="237"/>
      <c r="F858" s="5"/>
      <c r="G858" s="5"/>
      <c r="H858" s="5"/>
      <c r="I858" s="5"/>
      <c r="J858" s="5"/>
      <c r="K858" s="142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5"/>
      <c r="B859" s="5"/>
      <c r="C859" s="5"/>
      <c r="D859" s="5"/>
      <c r="E859" s="237"/>
      <c r="F859" s="5"/>
      <c r="G859" s="5"/>
      <c r="H859" s="5"/>
      <c r="I859" s="5"/>
      <c r="J859" s="5"/>
      <c r="K859" s="142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5"/>
      <c r="B860" s="5"/>
      <c r="C860" s="5"/>
      <c r="D860" s="5"/>
      <c r="E860" s="237"/>
      <c r="F860" s="5"/>
      <c r="G860" s="5"/>
      <c r="H860" s="5"/>
      <c r="I860" s="5"/>
      <c r="J860" s="5"/>
      <c r="K860" s="142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5"/>
      <c r="B861" s="5"/>
      <c r="C861" s="5"/>
      <c r="D861" s="5"/>
      <c r="E861" s="237"/>
      <c r="F861" s="5"/>
      <c r="G861" s="5"/>
      <c r="H861" s="5"/>
      <c r="I861" s="5"/>
      <c r="J861" s="5"/>
      <c r="K861" s="142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5"/>
      <c r="B862" s="5"/>
      <c r="C862" s="5"/>
      <c r="D862" s="5"/>
      <c r="E862" s="237"/>
      <c r="F862" s="5"/>
      <c r="G862" s="5"/>
      <c r="H862" s="5"/>
      <c r="I862" s="5"/>
      <c r="J862" s="5"/>
      <c r="K862" s="142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5"/>
      <c r="B863" s="5"/>
      <c r="C863" s="5"/>
      <c r="D863" s="5"/>
      <c r="E863" s="237"/>
      <c r="F863" s="5"/>
      <c r="G863" s="5"/>
      <c r="H863" s="5"/>
      <c r="I863" s="5"/>
      <c r="J863" s="5"/>
      <c r="K863" s="142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5"/>
      <c r="B864" s="5"/>
      <c r="C864" s="5"/>
      <c r="D864" s="5"/>
      <c r="E864" s="237"/>
      <c r="F864" s="5"/>
      <c r="G864" s="5"/>
      <c r="H864" s="5"/>
      <c r="I864" s="5"/>
      <c r="J864" s="5"/>
      <c r="K864" s="142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5"/>
      <c r="B865" s="5"/>
      <c r="C865" s="5"/>
      <c r="D865" s="5"/>
      <c r="E865" s="237"/>
      <c r="F865" s="5"/>
      <c r="G865" s="5"/>
      <c r="H865" s="5"/>
      <c r="I865" s="5"/>
      <c r="J865" s="5"/>
      <c r="K865" s="142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5"/>
      <c r="B866" s="5"/>
      <c r="C866" s="5"/>
      <c r="D866" s="5"/>
      <c r="E866" s="237"/>
      <c r="F866" s="5"/>
      <c r="G866" s="5"/>
      <c r="H866" s="5"/>
      <c r="I866" s="5"/>
      <c r="J866" s="5"/>
      <c r="K866" s="142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5"/>
      <c r="B867" s="5"/>
      <c r="C867" s="5"/>
      <c r="D867" s="5"/>
      <c r="E867" s="237"/>
      <c r="F867" s="5"/>
      <c r="G867" s="5"/>
      <c r="H867" s="5"/>
      <c r="I867" s="5"/>
      <c r="J867" s="5"/>
      <c r="K867" s="142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5"/>
      <c r="B868" s="5"/>
      <c r="C868" s="5"/>
      <c r="D868" s="5"/>
      <c r="E868" s="237"/>
      <c r="F868" s="5"/>
      <c r="G868" s="5"/>
      <c r="H868" s="5"/>
      <c r="I868" s="5"/>
      <c r="J868" s="5"/>
      <c r="K868" s="142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5"/>
      <c r="B869" s="5"/>
      <c r="C869" s="5"/>
      <c r="D869" s="5"/>
      <c r="E869" s="237"/>
      <c r="F869" s="5"/>
      <c r="G869" s="5"/>
      <c r="H869" s="5"/>
      <c r="I869" s="5"/>
      <c r="J869" s="5"/>
      <c r="K869" s="142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5"/>
      <c r="B870" s="5"/>
      <c r="C870" s="5"/>
      <c r="D870" s="5"/>
      <c r="E870" s="237"/>
      <c r="F870" s="5"/>
      <c r="G870" s="5"/>
      <c r="H870" s="5"/>
      <c r="I870" s="5"/>
      <c r="J870" s="5"/>
      <c r="K870" s="142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5"/>
      <c r="B871" s="5"/>
      <c r="C871" s="5"/>
      <c r="D871" s="5"/>
      <c r="E871" s="237"/>
      <c r="F871" s="5"/>
      <c r="G871" s="5"/>
      <c r="H871" s="5"/>
      <c r="I871" s="5"/>
      <c r="J871" s="5"/>
      <c r="K871" s="142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5"/>
      <c r="B872" s="5"/>
      <c r="C872" s="5"/>
      <c r="D872" s="5"/>
      <c r="E872" s="237"/>
      <c r="F872" s="5"/>
      <c r="G872" s="5"/>
      <c r="H872" s="5"/>
      <c r="I872" s="5"/>
      <c r="J872" s="5"/>
      <c r="K872" s="142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5"/>
      <c r="B873" s="5"/>
      <c r="C873" s="5"/>
      <c r="D873" s="5"/>
      <c r="E873" s="237"/>
      <c r="F873" s="5"/>
      <c r="G873" s="5"/>
      <c r="H873" s="5"/>
      <c r="I873" s="5"/>
      <c r="J873" s="5"/>
      <c r="K873" s="142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5"/>
      <c r="B874" s="5"/>
      <c r="C874" s="5"/>
      <c r="D874" s="5"/>
      <c r="E874" s="237"/>
      <c r="F874" s="5"/>
      <c r="G874" s="5"/>
      <c r="H874" s="5"/>
      <c r="I874" s="5"/>
      <c r="J874" s="5"/>
      <c r="K874" s="142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5"/>
      <c r="B875" s="5"/>
      <c r="C875" s="5"/>
      <c r="D875" s="5"/>
      <c r="E875" s="237"/>
      <c r="F875" s="5"/>
      <c r="G875" s="5"/>
      <c r="H875" s="5"/>
      <c r="I875" s="5"/>
      <c r="J875" s="5"/>
      <c r="K875" s="142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5"/>
      <c r="B876" s="5"/>
      <c r="C876" s="5"/>
      <c r="D876" s="5"/>
      <c r="E876" s="237"/>
      <c r="F876" s="5"/>
      <c r="G876" s="5"/>
      <c r="H876" s="5"/>
      <c r="I876" s="5"/>
      <c r="J876" s="5"/>
      <c r="K876" s="142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5"/>
      <c r="B877" s="5"/>
      <c r="C877" s="5"/>
      <c r="D877" s="5"/>
      <c r="E877" s="237"/>
      <c r="F877" s="5"/>
      <c r="G877" s="5"/>
      <c r="H877" s="5"/>
      <c r="I877" s="5"/>
      <c r="J877" s="5"/>
      <c r="K877" s="142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5"/>
      <c r="B878" s="5"/>
      <c r="C878" s="5"/>
      <c r="D878" s="5"/>
      <c r="E878" s="237"/>
      <c r="F878" s="5"/>
      <c r="G878" s="5"/>
      <c r="H878" s="5"/>
      <c r="I878" s="5"/>
      <c r="J878" s="5"/>
      <c r="K878" s="142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5"/>
      <c r="B879" s="5"/>
      <c r="C879" s="5"/>
      <c r="D879" s="5"/>
      <c r="E879" s="237"/>
      <c r="F879" s="5"/>
      <c r="G879" s="5"/>
      <c r="H879" s="5"/>
      <c r="I879" s="5"/>
      <c r="J879" s="5"/>
      <c r="K879" s="142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5"/>
      <c r="B880" s="5"/>
      <c r="C880" s="5"/>
      <c r="D880" s="5"/>
      <c r="E880" s="237"/>
      <c r="F880" s="5"/>
      <c r="G880" s="5"/>
      <c r="H880" s="5"/>
      <c r="I880" s="5"/>
      <c r="J880" s="5"/>
      <c r="K880" s="142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5"/>
      <c r="B881" s="5"/>
      <c r="C881" s="5"/>
      <c r="D881" s="5"/>
      <c r="E881" s="237"/>
      <c r="F881" s="5"/>
      <c r="G881" s="5"/>
      <c r="H881" s="5"/>
      <c r="I881" s="5"/>
      <c r="J881" s="5"/>
      <c r="K881" s="142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5"/>
      <c r="B882" s="5"/>
      <c r="C882" s="5"/>
      <c r="D882" s="5"/>
      <c r="E882" s="237"/>
      <c r="F882" s="5"/>
      <c r="G882" s="5"/>
      <c r="H882" s="5"/>
      <c r="I882" s="5"/>
      <c r="J882" s="5"/>
      <c r="K882" s="142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5"/>
      <c r="B883" s="5"/>
      <c r="C883" s="5"/>
      <c r="D883" s="5"/>
      <c r="E883" s="237"/>
      <c r="F883" s="5"/>
      <c r="G883" s="5"/>
      <c r="H883" s="5"/>
      <c r="I883" s="5"/>
      <c r="J883" s="5"/>
      <c r="K883" s="142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5"/>
      <c r="B884" s="5"/>
      <c r="C884" s="5"/>
      <c r="D884" s="5"/>
      <c r="E884" s="237"/>
      <c r="F884" s="5"/>
      <c r="G884" s="5"/>
      <c r="H884" s="5"/>
      <c r="I884" s="5"/>
      <c r="J884" s="5"/>
      <c r="K884" s="142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5"/>
      <c r="B885" s="5"/>
      <c r="C885" s="5"/>
      <c r="D885" s="5"/>
      <c r="E885" s="237"/>
      <c r="F885" s="5"/>
      <c r="G885" s="5"/>
      <c r="H885" s="5"/>
      <c r="I885" s="5"/>
      <c r="J885" s="5"/>
      <c r="K885" s="142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5"/>
      <c r="B886" s="5"/>
      <c r="C886" s="5"/>
      <c r="D886" s="5"/>
      <c r="E886" s="237"/>
      <c r="F886" s="5"/>
      <c r="G886" s="5"/>
      <c r="H886" s="5"/>
      <c r="I886" s="5"/>
      <c r="J886" s="5"/>
      <c r="K886" s="142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5"/>
      <c r="B887" s="5"/>
      <c r="C887" s="5"/>
      <c r="D887" s="5"/>
      <c r="E887" s="237"/>
      <c r="F887" s="5"/>
      <c r="G887" s="5"/>
      <c r="H887" s="5"/>
      <c r="I887" s="5"/>
      <c r="J887" s="5"/>
      <c r="K887" s="142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5"/>
      <c r="B888" s="5"/>
      <c r="C888" s="5"/>
      <c r="D888" s="5"/>
      <c r="E888" s="237"/>
      <c r="F888" s="5"/>
      <c r="G888" s="5"/>
      <c r="H888" s="5"/>
      <c r="I888" s="5"/>
      <c r="J888" s="5"/>
      <c r="K888" s="142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5"/>
      <c r="B889" s="5"/>
      <c r="C889" s="5"/>
      <c r="D889" s="5"/>
      <c r="E889" s="237"/>
      <c r="F889" s="5"/>
      <c r="G889" s="5"/>
      <c r="H889" s="5"/>
      <c r="I889" s="5"/>
      <c r="J889" s="5"/>
      <c r="K889" s="142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5"/>
      <c r="B890" s="5"/>
      <c r="C890" s="5"/>
      <c r="D890" s="5"/>
      <c r="E890" s="237"/>
      <c r="F890" s="5"/>
      <c r="G890" s="5"/>
      <c r="H890" s="5"/>
      <c r="I890" s="5"/>
      <c r="J890" s="5"/>
      <c r="K890" s="142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5"/>
      <c r="B891" s="5"/>
      <c r="C891" s="5"/>
      <c r="D891" s="5"/>
      <c r="E891" s="237"/>
      <c r="F891" s="5"/>
      <c r="G891" s="5"/>
      <c r="H891" s="5"/>
      <c r="I891" s="5"/>
      <c r="J891" s="5"/>
      <c r="K891" s="142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5"/>
      <c r="B892" s="5"/>
      <c r="C892" s="5"/>
      <c r="D892" s="5"/>
      <c r="E892" s="237"/>
      <c r="F892" s="5"/>
      <c r="G892" s="5"/>
      <c r="H892" s="5"/>
      <c r="I892" s="5"/>
      <c r="J892" s="5"/>
      <c r="K892" s="142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5"/>
      <c r="B893" s="5"/>
      <c r="C893" s="5"/>
      <c r="D893" s="5"/>
      <c r="E893" s="237"/>
      <c r="F893" s="5"/>
      <c r="G893" s="5"/>
      <c r="H893" s="5"/>
      <c r="I893" s="5"/>
      <c r="J893" s="5"/>
      <c r="K893" s="142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5"/>
      <c r="B894" s="5"/>
      <c r="C894" s="5"/>
      <c r="D894" s="5"/>
      <c r="E894" s="237"/>
      <c r="F894" s="5"/>
      <c r="G894" s="5"/>
      <c r="H894" s="5"/>
      <c r="I894" s="5"/>
      <c r="J894" s="5"/>
      <c r="K894" s="142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5"/>
      <c r="B895" s="5"/>
      <c r="C895" s="5"/>
      <c r="D895" s="5"/>
      <c r="E895" s="237"/>
      <c r="F895" s="5"/>
      <c r="G895" s="5"/>
      <c r="H895" s="5"/>
      <c r="I895" s="5"/>
      <c r="J895" s="5"/>
      <c r="K895" s="142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5"/>
      <c r="B896" s="5"/>
      <c r="C896" s="5"/>
      <c r="D896" s="5"/>
      <c r="E896" s="237"/>
      <c r="F896" s="5"/>
      <c r="G896" s="5"/>
      <c r="H896" s="5"/>
      <c r="I896" s="5"/>
      <c r="J896" s="5"/>
      <c r="K896" s="142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5"/>
      <c r="B897" s="5"/>
      <c r="C897" s="5"/>
      <c r="D897" s="5"/>
      <c r="E897" s="237"/>
      <c r="F897" s="5"/>
      <c r="G897" s="5"/>
      <c r="H897" s="5"/>
      <c r="I897" s="5"/>
      <c r="J897" s="5"/>
      <c r="K897" s="142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5"/>
      <c r="B898" s="5"/>
      <c r="C898" s="5"/>
      <c r="D898" s="5"/>
      <c r="E898" s="237"/>
      <c r="F898" s="5"/>
      <c r="G898" s="5"/>
      <c r="H898" s="5"/>
      <c r="I898" s="5"/>
      <c r="J898" s="5"/>
      <c r="K898" s="142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5"/>
      <c r="B899" s="5"/>
      <c r="C899" s="5"/>
      <c r="D899" s="5"/>
      <c r="E899" s="237"/>
      <c r="F899" s="5"/>
      <c r="G899" s="5"/>
      <c r="H899" s="5"/>
      <c r="I899" s="5"/>
      <c r="J899" s="5"/>
      <c r="K899" s="142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5"/>
      <c r="B900" s="5"/>
      <c r="C900" s="5"/>
      <c r="D900" s="5"/>
      <c r="E900" s="237"/>
      <c r="F900" s="5"/>
      <c r="G900" s="5"/>
      <c r="H900" s="5"/>
      <c r="I900" s="5"/>
      <c r="J900" s="5"/>
      <c r="K900" s="142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5"/>
      <c r="B901" s="5"/>
      <c r="C901" s="5"/>
      <c r="D901" s="5"/>
      <c r="E901" s="237"/>
      <c r="F901" s="5"/>
      <c r="G901" s="5"/>
      <c r="H901" s="5"/>
      <c r="I901" s="5"/>
      <c r="J901" s="5"/>
      <c r="K901" s="142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5"/>
      <c r="B902" s="5"/>
      <c r="C902" s="5"/>
      <c r="D902" s="5"/>
      <c r="E902" s="237"/>
      <c r="F902" s="5"/>
      <c r="G902" s="5"/>
      <c r="H902" s="5"/>
      <c r="I902" s="5"/>
      <c r="J902" s="5"/>
      <c r="K902" s="142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5"/>
      <c r="B903" s="5"/>
      <c r="C903" s="5"/>
      <c r="D903" s="5"/>
      <c r="E903" s="237"/>
      <c r="F903" s="5"/>
      <c r="G903" s="5"/>
      <c r="H903" s="5"/>
      <c r="I903" s="5"/>
      <c r="J903" s="5"/>
      <c r="K903" s="142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5"/>
      <c r="B904" s="5"/>
      <c r="C904" s="5"/>
      <c r="D904" s="5"/>
      <c r="E904" s="237"/>
      <c r="F904" s="5"/>
      <c r="G904" s="5"/>
      <c r="H904" s="5"/>
      <c r="I904" s="5"/>
      <c r="J904" s="5"/>
      <c r="K904" s="142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5"/>
      <c r="B905" s="5"/>
      <c r="C905" s="5"/>
      <c r="D905" s="5"/>
      <c r="E905" s="237"/>
      <c r="F905" s="5"/>
      <c r="G905" s="5"/>
      <c r="H905" s="5"/>
      <c r="I905" s="5"/>
      <c r="J905" s="5"/>
      <c r="K905" s="142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5"/>
      <c r="B906" s="5"/>
      <c r="C906" s="5"/>
      <c r="D906" s="5"/>
      <c r="E906" s="237"/>
      <c r="F906" s="5"/>
      <c r="G906" s="5"/>
      <c r="H906" s="5"/>
      <c r="I906" s="5"/>
      <c r="J906" s="5"/>
      <c r="K906" s="142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5"/>
      <c r="B907" s="5"/>
      <c r="C907" s="5"/>
      <c r="D907" s="5"/>
      <c r="E907" s="237"/>
      <c r="F907" s="5"/>
      <c r="G907" s="5"/>
      <c r="H907" s="5"/>
      <c r="I907" s="5"/>
      <c r="J907" s="5"/>
      <c r="K907" s="142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5"/>
      <c r="B908" s="5"/>
      <c r="C908" s="5"/>
      <c r="D908" s="5"/>
      <c r="E908" s="237"/>
      <c r="F908" s="5"/>
      <c r="G908" s="5"/>
      <c r="H908" s="5"/>
      <c r="I908" s="5"/>
      <c r="J908" s="5"/>
      <c r="K908" s="142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5"/>
      <c r="B909" s="5"/>
      <c r="C909" s="5"/>
      <c r="D909" s="5"/>
      <c r="E909" s="237"/>
      <c r="F909" s="5"/>
      <c r="G909" s="5"/>
      <c r="H909" s="5"/>
      <c r="I909" s="5"/>
      <c r="J909" s="5"/>
      <c r="K909" s="142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5"/>
      <c r="B910" s="5"/>
      <c r="C910" s="5"/>
      <c r="D910" s="5"/>
      <c r="E910" s="237"/>
      <c r="F910" s="5"/>
      <c r="G910" s="5"/>
      <c r="H910" s="5"/>
      <c r="I910" s="5"/>
      <c r="J910" s="5"/>
      <c r="K910" s="142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5"/>
      <c r="B911" s="5"/>
      <c r="C911" s="5"/>
      <c r="D911" s="5"/>
      <c r="E911" s="237"/>
      <c r="F911" s="5"/>
      <c r="G911" s="5"/>
      <c r="H911" s="5"/>
      <c r="I911" s="5"/>
      <c r="J911" s="5"/>
      <c r="K911" s="142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5"/>
      <c r="B912" s="5"/>
      <c r="C912" s="5"/>
      <c r="D912" s="5"/>
      <c r="E912" s="237"/>
      <c r="F912" s="5"/>
      <c r="G912" s="5"/>
      <c r="H912" s="5"/>
      <c r="I912" s="5"/>
      <c r="J912" s="5"/>
      <c r="K912" s="142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5"/>
      <c r="B913" s="5"/>
      <c r="C913" s="5"/>
      <c r="D913" s="5"/>
      <c r="E913" s="237"/>
      <c r="F913" s="5"/>
      <c r="G913" s="5"/>
      <c r="H913" s="5"/>
      <c r="I913" s="5"/>
      <c r="J913" s="5"/>
      <c r="K913" s="142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5"/>
      <c r="B914" s="5"/>
      <c r="C914" s="5"/>
      <c r="D914" s="5"/>
      <c r="E914" s="237"/>
      <c r="F914" s="5"/>
      <c r="G914" s="5"/>
      <c r="H914" s="5"/>
      <c r="I914" s="5"/>
      <c r="J914" s="5"/>
      <c r="K914" s="142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5"/>
      <c r="B915" s="5"/>
      <c r="C915" s="5"/>
      <c r="D915" s="5"/>
      <c r="E915" s="237"/>
      <c r="F915" s="5"/>
      <c r="G915" s="5"/>
      <c r="H915" s="5"/>
      <c r="I915" s="5"/>
      <c r="J915" s="5"/>
      <c r="K915" s="142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5"/>
      <c r="B916" s="5"/>
      <c r="C916" s="5"/>
      <c r="D916" s="5"/>
      <c r="E916" s="237"/>
      <c r="F916" s="5"/>
      <c r="G916" s="5"/>
      <c r="H916" s="5"/>
      <c r="I916" s="5"/>
      <c r="J916" s="5"/>
      <c r="K916" s="142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5"/>
      <c r="B917" s="5"/>
      <c r="C917" s="5"/>
      <c r="D917" s="5"/>
      <c r="E917" s="237"/>
      <c r="F917" s="5"/>
      <c r="G917" s="5"/>
      <c r="H917" s="5"/>
      <c r="I917" s="5"/>
      <c r="J917" s="5"/>
      <c r="K917" s="142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5"/>
      <c r="B918" s="5"/>
      <c r="C918" s="5"/>
      <c r="D918" s="5"/>
      <c r="E918" s="237"/>
      <c r="F918" s="5"/>
      <c r="G918" s="5"/>
      <c r="H918" s="5"/>
      <c r="I918" s="5"/>
      <c r="J918" s="5"/>
      <c r="K918" s="142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5"/>
      <c r="B919" s="5"/>
      <c r="C919" s="5"/>
      <c r="D919" s="5"/>
      <c r="E919" s="237"/>
      <c r="F919" s="5"/>
      <c r="G919" s="5"/>
      <c r="H919" s="5"/>
      <c r="I919" s="5"/>
      <c r="J919" s="5"/>
      <c r="K919" s="142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5"/>
      <c r="B920" s="5"/>
      <c r="C920" s="5"/>
      <c r="D920" s="5"/>
      <c r="E920" s="237"/>
      <c r="F920" s="5"/>
      <c r="G920" s="5"/>
      <c r="H920" s="5"/>
      <c r="I920" s="5"/>
      <c r="J920" s="5"/>
      <c r="K920" s="142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5"/>
      <c r="B921" s="5"/>
      <c r="C921" s="5"/>
      <c r="D921" s="5"/>
      <c r="E921" s="237"/>
      <c r="F921" s="5"/>
      <c r="G921" s="5"/>
      <c r="H921" s="5"/>
      <c r="I921" s="5"/>
      <c r="J921" s="5"/>
      <c r="K921" s="142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5"/>
      <c r="B922" s="5"/>
      <c r="C922" s="5"/>
      <c r="D922" s="5"/>
      <c r="E922" s="237"/>
      <c r="F922" s="5"/>
      <c r="G922" s="5"/>
      <c r="H922" s="5"/>
      <c r="I922" s="5"/>
      <c r="J922" s="5"/>
      <c r="K922" s="142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5"/>
      <c r="B923" s="5"/>
      <c r="C923" s="5"/>
      <c r="D923" s="5"/>
      <c r="E923" s="237"/>
      <c r="F923" s="5"/>
      <c r="G923" s="5"/>
      <c r="H923" s="5"/>
      <c r="I923" s="5"/>
      <c r="J923" s="5"/>
      <c r="K923" s="142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5"/>
      <c r="B924" s="5"/>
      <c r="C924" s="5"/>
      <c r="D924" s="5"/>
      <c r="E924" s="237"/>
      <c r="F924" s="5"/>
      <c r="G924" s="5"/>
      <c r="H924" s="5"/>
      <c r="I924" s="5"/>
      <c r="J924" s="5"/>
      <c r="K924" s="142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5"/>
      <c r="B925" s="5"/>
      <c r="C925" s="5"/>
      <c r="D925" s="5"/>
      <c r="E925" s="237"/>
      <c r="F925" s="5"/>
      <c r="G925" s="5"/>
      <c r="H925" s="5"/>
      <c r="I925" s="5"/>
      <c r="J925" s="5"/>
      <c r="K925" s="142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5"/>
      <c r="B926" s="5"/>
      <c r="C926" s="5"/>
      <c r="D926" s="5"/>
      <c r="E926" s="237"/>
      <c r="F926" s="5"/>
      <c r="G926" s="5"/>
      <c r="H926" s="5"/>
      <c r="I926" s="5"/>
      <c r="J926" s="5"/>
      <c r="K926" s="142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5"/>
      <c r="B927" s="5"/>
      <c r="C927" s="5"/>
      <c r="D927" s="5"/>
      <c r="E927" s="237"/>
      <c r="F927" s="5"/>
      <c r="G927" s="5"/>
      <c r="H927" s="5"/>
      <c r="I927" s="5"/>
      <c r="J927" s="5"/>
      <c r="K927" s="142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5"/>
      <c r="B928" s="5"/>
      <c r="C928" s="5"/>
      <c r="D928" s="5"/>
      <c r="E928" s="237"/>
      <c r="F928" s="5"/>
      <c r="G928" s="5"/>
      <c r="H928" s="5"/>
      <c r="I928" s="5"/>
      <c r="J928" s="5"/>
      <c r="K928" s="142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5"/>
      <c r="B929" s="5"/>
      <c r="C929" s="5"/>
      <c r="D929" s="5"/>
      <c r="E929" s="237"/>
      <c r="F929" s="5"/>
      <c r="G929" s="5"/>
      <c r="H929" s="5"/>
      <c r="I929" s="5"/>
      <c r="J929" s="5"/>
      <c r="K929" s="142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5"/>
      <c r="B930" s="5"/>
      <c r="C930" s="5"/>
      <c r="D930" s="5"/>
      <c r="E930" s="237"/>
      <c r="F930" s="5"/>
      <c r="G930" s="5"/>
      <c r="H930" s="5"/>
      <c r="I930" s="5"/>
      <c r="J930" s="5"/>
      <c r="K930" s="142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5"/>
      <c r="B931" s="5"/>
      <c r="C931" s="5"/>
      <c r="D931" s="5"/>
      <c r="E931" s="237"/>
      <c r="F931" s="5"/>
      <c r="G931" s="5"/>
      <c r="H931" s="5"/>
      <c r="I931" s="5"/>
      <c r="J931" s="5"/>
      <c r="K931" s="142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5"/>
      <c r="B932" s="5"/>
      <c r="C932" s="5"/>
      <c r="D932" s="5"/>
      <c r="E932" s="237"/>
      <c r="F932" s="5"/>
      <c r="G932" s="5"/>
      <c r="H932" s="5"/>
      <c r="I932" s="5"/>
      <c r="J932" s="5"/>
      <c r="K932" s="142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5"/>
      <c r="B933" s="5"/>
      <c r="C933" s="5"/>
      <c r="D933" s="5"/>
      <c r="E933" s="237"/>
      <c r="F933" s="5"/>
      <c r="G933" s="5"/>
      <c r="H933" s="5"/>
      <c r="I933" s="5"/>
      <c r="J933" s="5"/>
      <c r="K933" s="142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5"/>
      <c r="B934" s="5"/>
      <c r="C934" s="5"/>
      <c r="D934" s="5"/>
      <c r="E934" s="237"/>
      <c r="F934" s="5"/>
      <c r="G934" s="5"/>
      <c r="H934" s="5"/>
      <c r="I934" s="5"/>
      <c r="J934" s="5"/>
      <c r="K934" s="142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5"/>
      <c r="B935" s="5"/>
      <c r="C935" s="5"/>
      <c r="D935" s="5"/>
      <c r="E935" s="237"/>
      <c r="F935" s="5"/>
      <c r="G935" s="5"/>
      <c r="H935" s="5"/>
      <c r="I935" s="5"/>
      <c r="J935" s="5"/>
      <c r="K935" s="142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5"/>
      <c r="B936" s="5"/>
      <c r="C936" s="5"/>
      <c r="D936" s="5"/>
      <c r="E936" s="237"/>
      <c r="F936" s="5"/>
      <c r="G936" s="5"/>
      <c r="H936" s="5"/>
      <c r="I936" s="5"/>
      <c r="J936" s="5"/>
      <c r="K936" s="142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5"/>
      <c r="B937" s="5"/>
      <c r="C937" s="5"/>
      <c r="D937" s="5"/>
      <c r="E937" s="237"/>
      <c r="F937" s="5"/>
      <c r="G937" s="5"/>
      <c r="H937" s="5"/>
      <c r="I937" s="5"/>
      <c r="J937" s="5"/>
      <c r="K937" s="142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5"/>
      <c r="B938" s="5"/>
      <c r="C938" s="5"/>
      <c r="D938" s="5"/>
      <c r="E938" s="237"/>
      <c r="F938" s="5"/>
      <c r="G938" s="5"/>
      <c r="H938" s="5"/>
      <c r="I938" s="5"/>
      <c r="J938" s="5"/>
      <c r="K938" s="142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5"/>
      <c r="B939" s="5"/>
      <c r="C939" s="5"/>
      <c r="D939" s="5"/>
      <c r="E939" s="237"/>
      <c r="F939" s="5"/>
      <c r="G939" s="5"/>
      <c r="H939" s="5"/>
      <c r="I939" s="5"/>
      <c r="J939" s="5"/>
      <c r="K939" s="142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5"/>
      <c r="B940" s="5"/>
      <c r="C940" s="5"/>
      <c r="D940" s="5"/>
      <c r="E940" s="237"/>
      <c r="F940" s="5"/>
      <c r="G940" s="5"/>
      <c r="H940" s="5"/>
      <c r="I940" s="5"/>
      <c r="J940" s="5"/>
      <c r="K940" s="142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5"/>
      <c r="B941" s="5"/>
      <c r="C941" s="5"/>
      <c r="D941" s="5"/>
      <c r="E941" s="237"/>
      <c r="F941" s="5"/>
      <c r="G941" s="5"/>
      <c r="H941" s="5"/>
      <c r="I941" s="5"/>
      <c r="J941" s="5"/>
      <c r="K941" s="142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5"/>
      <c r="B942" s="5"/>
      <c r="C942" s="5"/>
      <c r="D942" s="5"/>
      <c r="E942" s="237"/>
      <c r="F942" s="5"/>
      <c r="G942" s="5"/>
      <c r="H942" s="5"/>
      <c r="I942" s="5"/>
      <c r="J942" s="5"/>
      <c r="K942" s="142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5"/>
      <c r="B943" s="5"/>
      <c r="C943" s="5"/>
      <c r="D943" s="5"/>
      <c r="E943" s="237"/>
      <c r="F943" s="5"/>
      <c r="G943" s="5"/>
      <c r="H943" s="5"/>
      <c r="I943" s="5"/>
      <c r="J943" s="5"/>
      <c r="K943" s="142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5"/>
      <c r="B944" s="5"/>
      <c r="C944" s="5"/>
      <c r="D944" s="5"/>
      <c r="E944" s="237"/>
      <c r="F944" s="5"/>
      <c r="G944" s="5"/>
      <c r="H944" s="5"/>
      <c r="I944" s="5"/>
      <c r="J944" s="5"/>
      <c r="K944" s="142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5"/>
      <c r="B945" s="5"/>
      <c r="C945" s="5"/>
      <c r="D945" s="5"/>
      <c r="E945" s="237"/>
      <c r="F945" s="5"/>
      <c r="G945" s="5"/>
      <c r="H945" s="5"/>
      <c r="I945" s="5"/>
      <c r="J945" s="5"/>
      <c r="K945" s="142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5"/>
      <c r="B946" s="5"/>
      <c r="C946" s="5"/>
      <c r="D946" s="5"/>
      <c r="E946" s="237"/>
      <c r="F946" s="5"/>
      <c r="G946" s="5"/>
      <c r="H946" s="5"/>
      <c r="I946" s="5"/>
      <c r="J946" s="5"/>
      <c r="K946" s="142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5"/>
      <c r="B947" s="5"/>
      <c r="C947" s="5"/>
      <c r="D947" s="5"/>
      <c r="E947" s="237"/>
      <c r="F947" s="5"/>
      <c r="G947" s="5"/>
      <c r="H947" s="5"/>
      <c r="I947" s="5"/>
      <c r="J947" s="5"/>
      <c r="K947" s="142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5"/>
      <c r="B948" s="5"/>
      <c r="C948" s="5"/>
      <c r="D948" s="5"/>
      <c r="E948" s="237"/>
      <c r="F948" s="5"/>
      <c r="G948" s="5"/>
      <c r="H948" s="5"/>
      <c r="I948" s="5"/>
      <c r="J948" s="5"/>
      <c r="K948" s="142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5"/>
      <c r="B949" s="5"/>
      <c r="C949" s="5"/>
      <c r="D949" s="5"/>
      <c r="E949" s="237"/>
      <c r="F949" s="5"/>
      <c r="G949" s="5"/>
      <c r="H949" s="5"/>
      <c r="I949" s="5"/>
      <c r="J949" s="5"/>
      <c r="K949" s="142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5"/>
      <c r="B950" s="5"/>
      <c r="C950" s="5"/>
      <c r="D950" s="5"/>
      <c r="E950" s="237"/>
      <c r="F950" s="5"/>
      <c r="G950" s="5"/>
      <c r="H950" s="5"/>
      <c r="I950" s="5"/>
      <c r="J950" s="5"/>
      <c r="K950" s="142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5"/>
      <c r="B951" s="5"/>
      <c r="C951" s="5"/>
      <c r="D951" s="5"/>
      <c r="E951" s="237"/>
      <c r="F951" s="5"/>
      <c r="G951" s="5"/>
      <c r="H951" s="5"/>
      <c r="I951" s="5"/>
      <c r="J951" s="5"/>
      <c r="K951" s="142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5"/>
      <c r="B952" s="5"/>
      <c r="C952" s="5"/>
      <c r="D952" s="5"/>
      <c r="E952" s="237"/>
      <c r="F952" s="5"/>
      <c r="G952" s="5"/>
      <c r="H952" s="5"/>
      <c r="I952" s="5"/>
      <c r="J952" s="5"/>
      <c r="K952" s="142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5"/>
      <c r="B953" s="5"/>
      <c r="C953" s="5"/>
      <c r="D953" s="5"/>
      <c r="E953" s="237"/>
      <c r="F953" s="5"/>
      <c r="G953" s="5"/>
      <c r="H953" s="5"/>
      <c r="I953" s="5"/>
      <c r="J953" s="5"/>
      <c r="K953" s="142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5"/>
      <c r="B954" s="5"/>
      <c r="C954" s="5"/>
      <c r="D954" s="5"/>
      <c r="E954" s="237"/>
      <c r="F954" s="5"/>
      <c r="G954" s="5"/>
      <c r="H954" s="5"/>
      <c r="I954" s="5"/>
      <c r="J954" s="5"/>
      <c r="K954" s="142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5"/>
      <c r="B955" s="5"/>
      <c r="C955" s="5"/>
      <c r="D955" s="5"/>
      <c r="E955" s="237"/>
      <c r="F955" s="5"/>
      <c r="G955" s="5"/>
      <c r="H955" s="5"/>
      <c r="I955" s="5"/>
      <c r="J955" s="5"/>
      <c r="K955" s="142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5"/>
      <c r="B956" s="5"/>
      <c r="C956" s="5"/>
      <c r="D956" s="5"/>
      <c r="E956" s="237"/>
      <c r="F956" s="5"/>
      <c r="G956" s="5"/>
      <c r="H956" s="5"/>
      <c r="I956" s="5"/>
      <c r="J956" s="5"/>
      <c r="K956" s="142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5"/>
      <c r="B957" s="5"/>
      <c r="C957" s="5"/>
      <c r="D957" s="5"/>
      <c r="E957" s="237"/>
      <c r="F957" s="5"/>
      <c r="G957" s="5"/>
      <c r="H957" s="5"/>
      <c r="I957" s="5"/>
      <c r="J957" s="5"/>
      <c r="K957" s="142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5"/>
      <c r="B958" s="5"/>
      <c r="C958" s="5"/>
      <c r="D958" s="5"/>
      <c r="E958" s="237"/>
      <c r="F958" s="5"/>
      <c r="G958" s="5"/>
      <c r="H958" s="5"/>
      <c r="I958" s="5"/>
      <c r="J958" s="5"/>
      <c r="K958" s="142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5"/>
      <c r="B959" s="5"/>
      <c r="C959" s="5"/>
      <c r="D959" s="5"/>
      <c r="E959" s="237"/>
      <c r="F959" s="5"/>
      <c r="G959" s="5"/>
      <c r="H959" s="5"/>
      <c r="I959" s="5"/>
      <c r="J959" s="5"/>
      <c r="K959" s="142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5"/>
      <c r="B960" s="5"/>
      <c r="C960" s="5"/>
      <c r="D960" s="5"/>
      <c r="E960" s="237"/>
      <c r="F960" s="5"/>
      <c r="G960" s="5"/>
      <c r="H960" s="5"/>
      <c r="I960" s="5"/>
      <c r="J960" s="5"/>
      <c r="K960" s="142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5"/>
      <c r="B961" s="5"/>
      <c r="C961" s="5"/>
      <c r="D961" s="5"/>
      <c r="E961" s="237"/>
      <c r="F961" s="5"/>
      <c r="G961" s="5"/>
      <c r="H961" s="5"/>
      <c r="I961" s="5"/>
      <c r="J961" s="5"/>
      <c r="K961" s="142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5"/>
      <c r="B962" s="5"/>
      <c r="C962" s="5"/>
      <c r="D962" s="5"/>
      <c r="E962" s="237"/>
      <c r="F962" s="5"/>
      <c r="G962" s="5"/>
      <c r="H962" s="5"/>
      <c r="I962" s="5"/>
      <c r="J962" s="5"/>
      <c r="K962" s="142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5"/>
      <c r="B963" s="5"/>
      <c r="C963" s="5"/>
      <c r="D963" s="5"/>
      <c r="E963" s="237"/>
      <c r="F963" s="5"/>
      <c r="G963" s="5"/>
      <c r="H963" s="5"/>
      <c r="I963" s="5"/>
      <c r="J963" s="5"/>
      <c r="K963" s="142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5"/>
      <c r="B964" s="5"/>
      <c r="C964" s="5"/>
      <c r="D964" s="5"/>
      <c r="E964" s="237"/>
      <c r="F964" s="5"/>
      <c r="G964" s="5"/>
      <c r="H964" s="5"/>
      <c r="I964" s="5"/>
      <c r="J964" s="5"/>
      <c r="K964" s="142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5"/>
      <c r="B965" s="5"/>
      <c r="C965" s="5"/>
      <c r="D965" s="5"/>
      <c r="E965" s="237"/>
      <c r="F965" s="5"/>
      <c r="G965" s="5"/>
      <c r="H965" s="5"/>
      <c r="I965" s="5"/>
      <c r="J965" s="5"/>
      <c r="K965" s="142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5"/>
      <c r="B966" s="5"/>
      <c r="C966" s="5"/>
      <c r="D966" s="5"/>
      <c r="E966" s="237"/>
      <c r="F966" s="5"/>
      <c r="G966" s="5"/>
      <c r="H966" s="5"/>
      <c r="I966" s="5"/>
      <c r="J966" s="5"/>
      <c r="K966" s="142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5"/>
      <c r="B967" s="5"/>
      <c r="C967" s="5"/>
      <c r="D967" s="5"/>
      <c r="E967" s="237"/>
      <c r="F967" s="5"/>
      <c r="G967" s="5"/>
      <c r="H967" s="5"/>
      <c r="I967" s="5"/>
      <c r="J967" s="5"/>
      <c r="K967" s="142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5"/>
      <c r="B968" s="5"/>
      <c r="C968" s="5"/>
      <c r="D968" s="5"/>
      <c r="E968" s="237"/>
      <c r="F968" s="5"/>
      <c r="G968" s="5"/>
      <c r="H968" s="5"/>
      <c r="I968" s="5"/>
      <c r="J968" s="5"/>
      <c r="K968" s="142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5"/>
      <c r="B969" s="5"/>
      <c r="C969" s="5"/>
      <c r="D969" s="5"/>
      <c r="E969" s="237"/>
      <c r="F969" s="5"/>
      <c r="G969" s="5"/>
      <c r="H969" s="5"/>
      <c r="I969" s="5"/>
      <c r="J969" s="5"/>
      <c r="K969" s="142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5"/>
      <c r="B970" s="5"/>
      <c r="C970" s="5"/>
      <c r="D970" s="5"/>
      <c r="E970" s="237"/>
      <c r="F970" s="5"/>
      <c r="G970" s="5"/>
      <c r="H970" s="5"/>
      <c r="I970" s="5"/>
      <c r="J970" s="5"/>
      <c r="K970" s="142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5"/>
      <c r="B971" s="5"/>
      <c r="C971" s="5"/>
      <c r="D971" s="5"/>
      <c r="E971" s="237"/>
      <c r="F971" s="5"/>
      <c r="G971" s="5"/>
      <c r="H971" s="5"/>
      <c r="I971" s="5"/>
      <c r="J971" s="5"/>
      <c r="K971" s="142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5"/>
      <c r="B972" s="5"/>
      <c r="C972" s="5"/>
      <c r="D972" s="5"/>
      <c r="E972" s="237"/>
      <c r="F972" s="5"/>
      <c r="G972" s="5"/>
      <c r="H972" s="5"/>
      <c r="I972" s="5"/>
      <c r="J972" s="5"/>
      <c r="K972" s="142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5"/>
      <c r="B973" s="5"/>
      <c r="C973" s="5"/>
      <c r="D973" s="5"/>
      <c r="E973" s="237"/>
      <c r="F973" s="5"/>
      <c r="G973" s="5"/>
      <c r="H973" s="5"/>
      <c r="I973" s="5"/>
      <c r="J973" s="5"/>
      <c r="K973" s="142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5"/>
      <c r="B974" s="5"/>
      <c r="C974" s="5"/>
      <c r="D974" s="5"/>
      <c r="E974" s="237"/>
      <c r="F974" s="5"/>
      <c r="G974" s="5"/>
      <c r="H974" s="5"/>
      <c r="I974" s="5"/>
      <c r="J974" s="5"/>
      <c r="K974" s="142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5"/>
      <c r="B975" s="5"/>
      <c r="C975" s="5"/>
      <c r="D975" s="5"/>
      <c r="E975" s="237"/>
      <c r="F975" s="5"/>
      <c r="G975" s="5"/>
      <c r="H975" s="5"/>
      <c r="I975" s="5"/>
      <c r="J975" s="5"/>
      <c r="K975" s="142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5"/>
      <c r="B976" s="5"/>
      <c r="C976" s="5"/>
      <c r="D976" s="5"/>
      <c r="E976" s="237"/>
      <c r="F976" s="5"/>
      <c r="G976" s="5"/>
      <c r="H976" s="5"/>
      <c r="I976" s="5"/>
      <c r="J976" s="5"/>
      <c r="K976" s="142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5"/>
      <c r="B977" s="5"/>
      <c r="C977" s="5"/>
      <c r="D977" s="5"/>
      <c r="E977" s="237"/>
      <c r="F977" s="5"/>
      <c r="G977" s="5"/>
      <c r="H977" s="5"/>
      <c r="I977" s="5"/>
      <c r="J977" s="5"/>
      <c r="K977" s="142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5"/>
      <c r="B978" s="5"/>
      <c r="C978" s="5"/>
      <c r="D978" s="5"/>
      <c r="E978" s="237"/>
      <c r="F978" s="5"/>
      <c r="G978" s="5"/>
      <c r="H978" s="5"/>
      <c r="I978" s="5"/>
      <c r="J978" s="5"/>
      <c r="K978" s="142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5"/>
      <c r="B979" s="5"/>
      <c r="C979" s="5"/>
      <c r="D979" s="5"/>
      <c r="E979" s="237"/>
      <c r="F979" s="5"/>
      <c r="G979" s="5"/>
      <c r="H979" s="5"/>
      <c r="I979" s="5"/>
      <c r="J979" s="5"/>
      <c r="K979" s="142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5"/>
      <c r="B980" s="5"/>
      <c r="C980" s="5"/>
      <c r="D980" s="5"/>
      <c r="E980" s="237"/>
      <c r="F980" s="5"/>
      <c r="G980" s="5"/>
      <c r="H980" s="5"/>
      <c r="I980" s="5"/>
      <c r="J980" s="5"/>
      <c r="K980" s="142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5"/>
      <c r="B981" s="5"/>
      <c r="C981" s="5"/>
      <c r="D981" s="5"/>
      <c r="E981" s="237"/>
      <c r="F981" s="5"/>
      <c r="G981" s="5"/>
      <c r="H981" s="5"/>
      <c r="I981" s="5"/>
      <c r="J981" s="5"/>
      <c r="K981" s="142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5"/>
      <c r="B982" s="5"/>
      <c r="C982" s="5"/>
      <c r="D982" s="5"/>
      <c r="E982" s="237"/>
      <c r="F982" s="5"/>
      <c r="G982" s="5"/>
      <c r="H982" s="5"/>
      <c r="I982" s="5"/>
      <c r="J982" s="5"/>
      <c r="K982" s="142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5"/>
      <c r="B983" s="5"/>
      <c r="C983" s="5"/>
      <c r="D983" s="5"/>
      <c r="E983" s="237"/>
      <c r="F983" s="5"/>
      <c r="G983" s="5"/>
      <c r="H983" s="5"/>
      <c r="I983" s="5"/>
      <c r="J983" s="5"/>
      <c r="K983" s="142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5"/>
      <c r="B984" s="5"/>
      <c r="C984" s="5"/>
      <c r="D984" s="5"/>
      <c r="E984" s="237"/>
      <c r="F984" s="5"/>
      <c r="G984" s="5"/>
      <c r="H984" s="5"/>
      <c r="I984" s="5"/>
      <c r="J984" s="5"/>
      <c r="K984" s="142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5"/>
      <c r="B985" s="5"/>
      <c r="C985" s="5"/>
      <c r="D985" s="5"/>
      <c r="E985" s="237"/>
      <c r="F985" s="5"/>
      <c r="G985" s="5"/>
      <c r="H985" s="5"/>
      <c r="I985" s="5"/>
      <c r="J985" s="5"/>
      <c r="K985" s="142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5"/>
      <c r="B986" s="5"/>
      <c r="C986" s="5"/>
      <c r="D986" s="5"/>
      <c r="E986" s="237"/>
      <c r="F986" s="5"/>
      <c r="G986" s="5"/>
      <c r="H986" s="5"/>
      <c r="I986" s="5"/>
      <c r="J986" s="5"/>
      <c r="K986" s="142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5"/>
      <c r="B987" s="5"/>
      <c r="C987" s="5"/>
      <c r="D987" s="5"/>
      <c r="E987" s="237"/>
      <c r="F987" s="5"/>
      <c r="G987" s="5"/>
      <c r="H987" s="5"/>
      <c r="I987" s="5"/>
      <c r="J987" s="5"/>
      <c r="K987" s="142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5"/>
      <c r="B988" s="5"/>
      <c r="C988" s="5"/>
      <c r="D988" s="5"/>
      <c r="E988" s="237"/>
      <c r="F988" s="5"/>
      <c r="G988" s="5"/>
      <c r="H988" s="5"/>
      <c r="I988" s="5"/>
      <c r="J988" s="5"/>
      <c r="K988" s="142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5"/>
      <c r="B989" s="5"/>
      <c r="C989" s="5"/>
      <c r="D989" s="5"/>
      <c r="E989" s="237"/>
      <c r="F989" s="5"/>
      <c r="G989" s="5"/>
      <c r="H989" s="5"/>
      <c r="I989" s="5"/>
      <c r="J989" s="5"/>
      <c r="K989" s="142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5"/>
      <c r="B990" s="5"/>
      <c r="C990" s="5"/>
      <c r="D990" s="5"/>
      <c r="E990" s="237"/>
      <c r="F990" s="5"/>
      <c r="G990" s="5"/>
      <c r="H990" s="5"/>
      <c r="I990" s="5"/>
      <c r="J990" s="5"/>
      <c r="K990" s="142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5"/>
      <c r="B991" s="5"/>
      <c r="C991" s="5"/>
      <c r="D991" s="5"/>
      <c r="E991" s="237"/>
      <c r="F991" s="5"/>
      <c r="G991" s="5"/>
      <c r="H991" s="5"/>
      <c r="I991" s="5"/>
      <c r="J991" s="5"/>
      <c r="K991" s="142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5"/>
      <c r="B992" s="5"/>
      <c r="C992" s="5"/>
      <c r="D992" s="5"/>
      <c r="E992" s="237"/>
      <c r="F992" s="5"/>
      <c r="G992" s="5"/>
      <c r="H992" s="5"/>
      <c r="I992" s="5"/>
      <c r="J992" s="5"/>
      <c r="K992" s="142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5"/>
      <c r="B993" s="5"/>
      <c r="C993" s="5"/>
      <c r="D993" s="5"/>
      <c r="E993" s="237"/>
      <c r="F993" s="5"/>
      <c r="G993" s="5"/>
      <c r="H993" s="5"/>
      <c r="I993" s="5"/>
      <c r="J993" s="5"/>
      <c r="K993" s="142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5"/>
      <c r="B994" s="5"/>
      <c r="C994" s="5"/>
      <c r="D994" s="5"/>
      <c r="E994" s="237"/>
      <c r="F994" s="5"/>
      <c r="G994" s="5"/>
      <c r="H994" s="5"/>
      <c r="I994" s="5"/>
      <c r="J994" s="5"/>
      <c r="K994" s="142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5"/>
      <c r="B995" s="5"/>
      <c r="C995" s="5"/>
      <c r="D995" s="5"/>
      <c r="E995" s="237"/>
      <c r="F995" s="5"/>
      <c r="G995" s="5"/>
      <c r="H995" s="5"/>
      <c r="I995" s="5"/>
      <c r="J995" s="5"/>
      <c r="K995" s="142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5"/>
      <c r="B996" s="5"/>
      <c r="C996" s="5"/>
      <c r="D996" s="5"/>
      <c r="E996" s="237"/>
      <c r="F996" s="5"/>
      <c r="G996" s="5"/>
      <c r="H996" s="5"/>
      <c r="I996" s="5"/>
      <c r="J996" s="5"/>
      <c r="K996" s="142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5"/>
      <c r="B997" s="5"/>
      <c r="C997" s="5"/>
      <c r="D997" s="5"/>
      <c r="E997" s="237"/>
      <c r="F997" s="5"/>
      <c r="G997" s="5"/>
      <c r="H997" s="5"/>
      <c r="I997" s="5"/>
      <c r="J997" s="5"/>
      <c r="K997" s="142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5"/>
      <c r="B998" s="5"/>
      <c r="C998" s="5"/>
      <c r="D998" s="5"/>
      <c r="E998" s="237"/>
      <c r="F998" s="5"/>
      <c r="G998" s="5"/>
      <c r="H998" s="5"/>
      <c r="I998" s="5"/>
      <c r="J998" s="5"/>
      <c r="K998" s="142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5"/>
      <c r="B999" s="5"/>
      <c r="C999" s="5"/>
      <c r="D999" s="5"/>
      <c r="E999" s="237"/>
      <c r="F999" s="5"/>
      <c r="G999" s="5"/>
      <c r="H999" s="5"/>
      <c r="I999" s="5"/>
      <c r="J999" s="5"/>
      <c r="K999" s="142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5"/>
      <c r="B1000" s="5"/>
      <c r="C1000" s="5"/>
      <c r="D1000" s="5"/>
      <c r="E1000" s="237"/>
      <c r="F1000" s="5"/>
      <c r="G1000" s="5"/>
      <c r="H1000" s="5"/>
      <c r="I1000" s="5"/>
      <c r="J1000" s="5"/>
      <c r="K1000" s="142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ht="15.75" customHeight="1">
      <c r="A1001" s="5"/>
      <c r="B1001" s="5"/>
      <c r="C1001" s="5"/>
      <c r="D1001" s="5"/>
      <c r="E1001" s="237"/>
      <c r="F1001" s="5"/>
      <c r="G1001" s="5"/>
      <c r="H1001" s="5"/>
      <c r="I1001" s="5"/>
      <c r="J1001" s="5"/>
      <c r="K1001" s="142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ht="15" customHeight="1">
      <c r="B1002" s="5"/>
      <c r="C1002" s="5"/>
      <c r="D1002" s="5"/>
      <c r="E1002" s="237"/>
      <c r="F1002" s="5"/>
      <c r="G1002" s="5"/>
      <c r="H1002" s="5"/>
      <c r="I1002" s="5"/>
      <c r="J1002" s="5"/>
      <c r="K1002" s="142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ht="15" customHeight="1">
      <c r="C1003" s="5"/>
    </row>
    <row r="1004" spans="1:22" ht="15" customHeight="1">
      <c r="C1004" s="5"/>
    </row>
    <row r="1005" spans="1:22" ht="15" customHeight="1">
      <c r="C1005" s="5"/>
    </row>
  </sheetData>
  <mergeCells count="18">
    <mergeCell ref="IR2:JU2"/>
    <mergeCell ref="JW2:KZ2"/>
    <mergeCell ref="LB2:ME2"/>
    <mergeCell ref="CS2:DV2"/>
    <mergeCell ref="DX2:FA2"/>
    <mergeCell ref="FC2:GF2"/>
    <mergeCell ref="GH2:HK2"/>
    <mergeCell ref="HM2:IP2"/>
    <mergeCell ref="BN3:CP3"/>
    <mergeCell ref="A1:A4"/>
    <mergeCell ref="B1:B4"/>
    <mergeCell ref="C1:C4"/>
    <mergeCell ref="D3:AH3"/>
    <mergeCell ref="AI3:BM3"/>
    <mergeCell ref="AI2:BM2"/>
    <mergeCell ref="D1:BM1"/>
    <mergeCell ref="D2:AH2"/>
    <mergeCell ref="BN2:CQ2"/>
  </mergeCells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P1005"/>
  <sheetViews>
    <sheetView workbookViewId="0">
      <selection activeCell="J3" sqref="J3"/>
    </sheetView>
  </sheetViews>
  <sheetFormatPr defaultRowHeight="17.2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8.7265625" style="16" customWidth="1"/>
    <col min="5" max="5" width="14.7265625" style="230" customWidth="1"/>
    <col min="6" max="6" width="16.453125" style="16" customWidth="1"/>
    <col min="7" max="7" width="17.81640625" style="16" bestFit="1" customWidth="1"/>
    <col min="8" max="8" width="18.54296875" style="16" customWidth="1"/>
    <col min="9" max="9" width="10.7265625" style="185" bestFit="1" customWidth="1"/>
    <col min="10" max="10" width="17" style="185" customWidth="1"/>
  </cols>
  <sheetData>
    <row r="1" spans="1:16" ht="17.25" customHeight="1">
      <c r="A1" s="297" t="s">
        <v>0</v>
      </c>
      <c r="B1" s="297" t="s">
        <v>1</v>
      </c>
      <c r="C1" s="298" t="s">
        <v>2</v>
      </c>
      <c r="D1" s="289">
        <v>45899</v>
      </c>
      <c r="E1" s="290"/>
      <c r="F1" s="290"/>
      <c r="G1" s="290"/>
      <c r="H1" s="291"/>
    </row>
    <row r="2" spans="1:16" ht="17.25" customHeight="1">
      <c r="A2" s="296"/>
      <c r="B2" s="296"/>
      <c r="C2" s="299"/>
      <c r="D2" s="288" t="s">
        <v>370</v>
      </c>
      <c r="E2" s="288"/>
      <c r="F2" s="288"/>
      <c r="G2" s="288"/>
      <c r="H2" s="288"/>
    </row>
    <row r="3" spans="1:16" ht="17.25" customHeight="1">
      <c r="A3" s="296"/>
      <c r="B3" s="296"/>
      <c r="C3" s="299"/>
      <c r="D3" s="288"/>
      <c r="E3" s="288"/>
      <c r="F3" s="288"/>
      <c r="G3" s="288"/>
      <c r="H3" s="288"/>
    </row>
    <row r="4" spans="1:16" ht="17.25" customHeight="1">
      <c r="A4" s="295"/>
      <c r="B4" s="295"/>
      <c r="C4" s="300"/>
      <c r="D4" s="223" t="s">
        <v>371</v>
      </c>
      <c r="E4" s="225" t="s">
        <v>247</v>
      </c>
      <c r="F4" s="36" t="s">
        <v>245</v>
      </c>
      <c r="G4" s="36" t="s">
        <v>246</v>
      </c>
      <c r="H4" s="36" t="s">
        <v>257</v>
      </c>
    </row>
    <row r="5" spans="1:16" ht="17.25" customHeight="1">
      <c r="A5" s="6">
        <v>1</v>
      </c>
      <c r="B5" s="292" t="s">
        <v>6</v>
      </c>
      <c r="C5" s="20" t="s">
        <v>100</v>
      </c>
      <c r="D5" s="217" t="s">
        <v>552</v>
      </c>
      <c r="E5" s="126">
        <v>16112000</v>
      </c>
      <c r="F5" s="14" t="str">
        <f>IFERROR(VLOOKUP(C5,$N$4:$P$65,3,FALSE),"")</f>
        <v/>
      </c>
      <c r="G5" s="14" t="str">
        <f>IFERROR(VLOOKUP(C5,$N$4:$P$65,3,FALSE),"")</f>
        <v/>
      </c>
      <c r="H5" s="21"/>
      <c r="I5" s="205">
        <v>45903</v>
      </c>
      <c r="J5" s="157" t="s">
        <v>644</v>
      </c>
      <c r="P5">
        <v>16112000</v>
      </c>
    </row>
    <row r="6" spans="1:16" ht="17.25" customHeight="1">
      <c r="A6" s="6">
        <f t="shared" ref="A6:A67" si="0">A5+1</f>
        <v>2</v>
      </c>
      <c r="B6" s="295"/>
      <c r="C6" s="22" t="s">
        <v>101</v>
      </c>
      <c r="D6" s="23"/>
      <c r="E6" s="211"/>
      <c r="F6" s="14" t="str">
        <f t="shared" ref="F6:F67" si="1">IFERROR(VLOOKUP(C6,$N$4:$P$65,3,FALSE),"")</f>
        <v/>
      </c>
      <c r="G6" s="14" t="str">
        <f t="shared" ref="G6:G67" si="2">IFERROR(VLOOKUP(C6,$N$4:$P$65,3,FALSE),"")</f>
        <v/>
      </c>
      <c r="H6" s="21"/>
    </row>
    <row r="7" spans="1:16" ht="17.25" customHeight="1">
      <c r="A7" s="6">
        <f t="shared" si="0"/>
        <v>3</v>
      </c>
      <c r="B7" s="292" t="s">
        <v>9</v>
      </c>
      <c r="C7" s="20" t="s">
        <v>102</v>
      </c>
      <c r="D7" s="27"/>
      <c r="E7" s="226">
        <v>6846000</v>
      </c>
      <c r="F7" s="14" t="str">
        <f t="shared" si="1"/>
        <v/>
      </c>
      <c r="G7" s="14" t="str">
        <f t="shared" si="2"/>
        <v/>
      </c>
      <c r="H7" s="21"/>
      <c r="I7" s="205">
        <v>45904</v>
      </c>
      <c r="J7" s="157" t="s">
        <v>643</v>
      </c>
    </row>
    <row r="8" spans="1:16" ht="17.25" customHeight="1">
      <c r="A8" s="6">
        <f t="shared" si="0"/>
        <v>4</v>
      </c>
      <c r="B8" s="296"/>
      <c r="C8" s="222" t="s">
        <v>129</v>
      </c>
      <c r="D8" s="217" t="s">
        <v>542</v>
      </c>
      <c r="E8" s="227">
        <v>8458000</v>
      </c>
      <c r="F8" s="14" t="str">
        <f t="shared" si="1"/>
        <v/>
      </c>
      <c r="G8" s="14" t="str">
        <f t="shared" si="2"/>
        <v/>
      </c>
      <c r="H8" s="21"/>
      <c r="I8" s="205">
        <v>45904</v>
      </c>
      <c r="J8" s="157" t="s">
        <v>680</v>
      </c>
    </row>
    <row r="9" spans="1:16" ht="17.25" customHeight="1">
      <c r="A9" s="6">
        <f t="shared" si="0"/>
        <v>5</v>
      </c>
      <c r="B9" s="295"/>
      <c r="C9" s="222" t="s">
        <v>104</v>
      </c>
      <c r="D9" s="217" t="s">
        <v>544</v>
      </c>
      <c r="E9" s="227">
        <v>1257000</v>
      </c>
      <c r="F9" s="14" t="str">
        <f t="shared" si="1"/>
        <v/>
      </c>
      <c r="G9" s="14" t="str">
        <f t="shared" si="2"/>
        <v/>
      </c>
      <c r="H9" s="21"/>
      <c r="I9" s="205">
        <v>45903</v>
      </c>
      <c r="J9" s="157" t="s">
        <v>681</v>
      </c>
    </row>
    <row r="10" spans="1:16" ht="17.25" customHeight="1">
      <c r="A10" s="6">
        <f t="shared" si="0"/>
        <v>6</v>
      </c>
      <c r="B10" s="292" t="s">
        <v>13</v>
      </c>
      <c r="C10" s="22" t="s">
        <v>105</v>
      </c>
      <c r="D10" s="217" t="s">
        <v>543</v>
      </c>
      <c r="E10" s="226">
        <v>14416000</v>
      </c>
      <c r="F10" s="14" t="str">
        <f t="shared" si="1"/>
        <v/>
      </c>
      <c r="G10" s="14" t="str">
        <f t="shared" si="2"/>
        <v/>
      </c>
      <c r="H10" s="21"/>
      <c r="I10" s="205">
        <v>45903</v>
      </c>
      <c r="J10" s="157" t="s">
        <v>645</v>
      </c>
    </row>
    <row r="11" spans="1:16" ht="17.25" customHeight="1">
      <c r="A11" s="6">
        <f t="shared" si="0"/>
        <v>7</v>
      </c>
      <c r="B11" s="296"/>
      <c r="C11" s="219" t="s">
        <v>106</v>
      </c>
      <c r="D11" s="217" t="s">
        <v>551</v>
      </c>
      <c r="E11" s="226">
        <v>10769000</v>
      </c>
      <c r="F11" s="14" t="str">
        <f t="shared" si="1"/>
        <v/>
      </c>
      <c r="G11" s="14" t="str">
        <f t="shared" si="2"/>
        <v/>
      </c>
      <c r="H11" s="21"/>
      <c r="I11" s="205">
        <v>45903</v>
      </c>
      <c r="J11" s="157" t="s">
        <v>646</v>
      </c>
    </row>
    <row r="12" spans="1:16" ht="17.25" customHeight="1">
      <c r="A12" s="6">
        <f t="shared" si="0"/>
        <v>8</v>
      </c>
      <c r="B12" s="295"/>
      <c r="C12" s="22" t="s">
        <v>107</v>
      </c>
      <c r="D12" s="217" t="s">
        <v>559</v>
      </c>
      <c r="E12" s="226">
        <v>31682000</v>
      </c>
      <c r="F12" s="14" t="str">
        <f t="shared" si="1"/>
        <v/>
      </c>
      <c r="G12" s="14" t="str">
        <f t="shared" si="2"/>
        <v/>
      </c>
      <c r="H12" s="21"/>
      <c r="I12" s="205">
        <v>45904</v>
      </c>
      <c r="J12" s="157" t="s">
        <v>646</v>
      </c>
    </row>
    <row r="13" spans="1:16" ht="17.25" customHeight="1">
      <c r="A13" s="6">
        <f t="shared" si="0"/>
        <v>9</v>
      </c>
      <c r="B13" s="7" t="s">
        <v>17</v>
      </c>
      <c r="C13" s="22" t="s">
        <v>108</v>
      </c>
      <c r="D13" s="217" t="s">
        <v>558</v>
      </c>
      <c r="E13" s="226">
        <v>10610000</v>
      </c>
      <c r="F13" s="14" t="str">
        <f t="shared" si="1"/>
        <v/>
      </c>
      <c r="G13" s="14" t="str">
        <f t="shared" si="2"/>
        <v/>
      </c>
      <c r="H13" s="21"/>
      <c r="I13" s="205">
        <v>45904</v>
      </c>
      <c r="J13" s="157" t="s">
        <v>646</v>
      </c>
    </row>
    <row r="14" spans="1:16" ht="17.25" customHeight="1">
      <c r="A14" s="6">
        <f t="shared" si="0"/>
        <v>10</v>
      </c>
      <c r="B14" s="7" t="s">
        <v>19</v>
      </c>
      <c r="C14" s="22" t="s">
        <v>109</v>
      </c>
      <c r="D14" s="217" t="s">
        <v>560</v>
      </c>
      <c r="E14" s="226">
        <v>5539000</v>
      </c>
      <c r="F14" s="14" t="str">
        <f t="shared" si="1"/>
        <v/>
      </c>
      <c r="G14" s="14" t="str">
        <f t="shared" si="2"/>
        <v/>
      </c>
      <c r="H14" s="21"/>
      <c r="I14" s="205">
        <v>45903</v>
      </c>
      <c r="J14" s="157" t="s">
        <v>647</v>
      </c>
    </row>
    <row r="15" spans="1:16" ht="17.25" customHeight="1">
      <c r="A15" s="6">
        <f t="shared" si="0"/>
        <v>11</v>
      </c>
      <c r="B15" s="7" t="s">
        <v>21</v>
      </c>
      <c r="C15" s="219" t="s">
        <v>110</v>
      </c>
      <c r="D15" s="217" t="s">
        <v>540</v>
      </c>
      <c r="E15" s="226">
        <v>15207000</v>
      </c>
      <c r="F15" s="14" t="str">
        <f t="shared" si="1"/>
        <v/>
      </c>
      <c r="G15" s="14" t="str">
        <f t="shared" si="2"/>
        <v/>
      </c>
      <c r="H15" s="21"/>
      <c r="I15" s="205">
        <v>45903</v>
      </c>
      <c r="J15" s="157" t="s">
        <v>644</v>
      </c>
    </row>
    <row r="16" spans="1:16" ht="17.25" customHeight="1">
      <c r="A16" s="6">
        <f t="shared" si="0"/>
        <v>12</v>
      </c>
      <c r="B16" s="292" t="s">
        <v>23</v>
      </c>
      <c r="C16" s="22" t="s">
        <v>111</v>
      </c>
      <c r="D16" s="217" t="s">
        <v>541</v>
      </c>
      <c r="E16" s="226">
        <v>13750000</v>
      </c>
      <c r="F16" s="14" t="str">
        <f t="shared" si="1"/>
        <v/>
      </c>
      <c r="G16" s="14" t="str">
        <f t="shared" si="2"/>
        <v/>
      </c>
      <c r="H16" s="21"/>
      <c r="I16" s="205">
        <v>45903</v>
      </c>
      <c r="J16" s="157" t="s">
        <v>648</v>
      </c>
    </row>
    <row r="17" spans="1:10" ht="17.25" customHeight="1">
      <c r="A17" s="6">
        <f t="shared" si="0"/>
        <v>13</v>
      </c>
      <c r="B17" s="296"/>
      <c r="C17" s="222" t="s">
        <v>112</v>
      </c>
      <c r="D17" s="217" t="s">
        <v>547</v>
      </c>
      <c r="E17" s="226">
        <v>7122000</v>
      </c>
      <c r="F17" s="14" t="str">
        <f t="shared" si="1"/>
        <v/>
      </c>
      <c r="G17" s="14" t="str">
        <f t="shared" si="2"/>
        <v/>
      </c>
      <c r="H17" s="21"/>
      <c r="I17" s="205">
        <v>45903</v>
      </c>
      <c r="J17" s="157" t="s">
        <v>649</v>
      </c>
    </row>
    <row r="18" spans="1:10" ht="17.25" customHeight="1">
      <c r="A18" s="6">
        <f t="shared" si="0"/>
        <v>14</v>
      </c>
      <c r="B18" s="295"/>
      <c r="C18" s="22" t="s">
        <v>113</v>
      </c>
      <c r="D18" s="217" t="s">
        <v>546</v>
      </c>
      <c r="E18" s="226">
        <v>7122000</v>
      </c>
      <c r="F18" s="14" t="str">
        <f t="shared" si="1"/>
        <v/>
      </c>
      <c r="G18" s="14" t="str">
        <f t="shared" si="2"/>
        <v/>
      </c>
      <c r="H18" s="21"/>
      <c r="I18" s="205">
        <v>45903</v>
      </c>
      <c r="J18" s="157" t="s">
        <v>649</v>
      </c>
    </row>
    <row r="19" spans="1:10" ht="17.25" customHeight="1">
      <c r="A19" s="6">
        <f t="shared" si="0"/>
        <v>15</v>
      </c>
      <c r="B19" s="7" t="s">
        <v>27</v>
      </c>
      <c r="C19" s="22" t="s">
        <v>114</v>
      </c>
      <c r="D19" s="217" t="s">
        <v>545</v>
      </c>
      <c r="E19" s="226">
        <v>6630000</v>
      </c>
      <c r="F19" s="14" t="str">
        <f t="shared" si="1"/>
        <v/>
      </c>
      <c r="G19" s="14" t="str">
        <f t="shared" si="2"/>
        <v/>
      </c>
      <c r="H19" s="21"/>
      <c r="I19" s="205">
        <v>45903</v>
      </c>
      <c r="J19" s="157" t="s">
        <v>650</v>
      </c>
    </row>
    <row r="20" spans="1:10" ht="17.25" customHeight="1">
      <c r="A20" s="6">
        <f t="shared" si="0"/>
        <v>16</v>
      </c>
      <c r="B20" s="292" t="s">
        <v>29</v>
      </c>
      <c r="C20" s="22" t="s">
        <v>115</v>
      </c>
      <c r="D20" s="217" t="s">
        <v>553</v>
      </c>
      <c r="E20" s="226">
        <v>10468000</v>
      </c>
      <c r="F20" s="14" t="str">
        <f t="shared" si="1"/>
        <v/>
      </c>
      <c r="G20" s="14" t="str">
        <f t="shared" si="2"/>
        <v/>
      </c>
      <c r="H20" s="23"/>
      <c r="I20" s="205">
        <v>45903</v>
      </c>
      <c r="J20" s="157" t="s">
        <v>651</v>
      </c>
    </row>
    <row r="21" spans="1:10" ht="17.25" customHeight="1">
      <c r="A21" s="6">
        <f t="shared" si="0"/>
        <v>17</v>
      </c>
      <c r="B21" s="293"/>
      <c r="C21" s="22" t="s">
        <v>116</v>
      </c>
      <c r="D21" s="217" t="s">
        <v>549</v>
      </c>
      <c r="E21" s="226">
        <v>9867000</v>
      </c>
      <c r="F21" s="14" t="str">
        <f t="shared" si="1"/>
        <v/>
      </c>
      <c r="G21" s="14" t="str">
        <f t="shared" si="2"/>
        <v/>
      </c>
      <c r="H21" s="21"/>
      <c r="I21" s="205">
        <v>45903</v>
      </c>
      <c r="J21" s="157" t="s">
        <v>652</v>
      </c>
    </row>
    <row r="22" spans="1:10" ht="17.25" customHeight="1">
      <c r="A22" s="6">
        <f t="shared" si="0"/>
        <v>18</v>
      </c>
      <c r="B22" s="7" t="s">
        <v>31</v>
      </c>
      <c r="C22" s="22" t="s">
        <v>117</v>
      </c>
      <c r="D22" s="217" t="s">
        <v>548</v>
      </c>
      <c r="E22" s="211"/>
      <c r="F22" s="14" t="str">
        <f t="shared" si="1"/>
        <v/>
      </c>
      <c r="G22" s="14" t="str">
        <f t="shared" si="2"/>
        <v/>
      </c>
      <c r="H22" s="21"/>
    </row>
    <row r="23" spans="1:10" ht="17.25" customHeight="1">
      <c r="A23" s="6">
        <f>A22+1</f>
        <v>19</v>
      </c>
      <c r="B23" s="292" t="s">
        <v>33</v>
      </c>
      <c r="C23" s="222" t="s">
        <v>118</v>
      </c>
      <c r="D23" s="217" t="s">
        <v>550</v>
      </c>
      <c r="E23" s="227">
        <v>8078000</v>
      </c>
      <c r="F23" s="14" t="str">
        <f t="shared" si="1"/>
        <v/>
      </c>
      <c r="G23" s="14" t="str">
        <f t="shared" si="2"/>
        <v/>
      </c>
      <c r="H23" s="23"/>
      <c r="I23" s="205">
        <v>45904</v>
      </c>
      <c r="J23" s="157" t="s">
        <v>682</v>
      </c>
    </row>
    <row r="24" spans="1:10" ht="17.25" customHeight="1">
      <c r="A24" s="6">
        <f t="shared" si="0"/>
        <v>20</v>
      </c>
      <c r="B24" s="294"/>
      <c r="C24" s="20" t="s">
        <v>119</v>
      </c>
      <c r="D24" s="27"/>
      <c r="E24" s="211"/>
      <c r="F24" s="14" t="str">
        <f t="shared" si="1"/>
        <v/>
      </c>
      <c r="G24" s="14" t="str">
        <f t="shared" si="2"/>
        <v/>
      </c>
      <c r="H24" s="21"/>
    </row>
    <row r="25" spans="1:10" ht="17.25" customHeight="1">
      <c r="A25" s="6">
        <f t="shared" si="0"/>
        <v>21</v>
      </c>
      <c r="B25" s="294"/>
      <c r="C25" s="20" t="s">
        <v>120</v>
      </c>
      <c r="D25" s="179"/>
      <c r="E25" s="211"/>
      <c r="F25" s="14" t="str">
        <f t="shared" si="1"/>
        <v/>
      </c>
      <c r="G25" s="14" t="str">
        <f t="shared" si="2"/>
        <v/>
      </c>
      <c r="H25" s="21"/>
    </row>
    <row r="26" spans="1:10" ht="17.25" customHeight="1">
      <c r="A26" s="6">
        <f t="shared" si="0"/>
        <v>22</v>
      </c>
      <c r="B26" s="293"/>
      <c r="C26" s="22" t="s">
        <v>121</v>
      </c>
      <c r="D26" s="217" t="s">
        <v>557</v>
      </c>
      <c r="E26" s="226">
        <v>12969000</v>
      </c>
      <c r="F26" s="14" t="str">
        <f t="shared" si="1"/>
        <v/>
      </c>
      <c r="G26" s="14" t="str">
        <f t="shared" si="2"/>
        <v/>
      </c>
      <c r="H26" s="21"/>
      <c r="I26" s="205">
        <v>45903</v>
      </c>
      <c r="J26" s="157" t="s">
        <v>653</v>
      </c>
    </row>
    <row r="27" spans="1:10" ht="17.25" customHeight="1">
      <c r="A27" s="6">
        <f t="shared" si="0"/>
        <v>23</v>
      </c>
      <c r="B27" s="292" t="s">
        <v>37</v>
      </c>
      <c r="C27" s="22" t="s">
        <v>122</v>
      </c>
      <c r="D27" s="218" t="s">
        <v>556</v>
      </c>
      <c r="E27" s="221"/>
      <c r="F27" s="14" t="str">
        <f t="shared" si="1"/>
        <v/>
      </c>
      <c r="G27" s="14" t="str">
        <f t="shared" si="2"/>
        <v/>
      </c>
      <c r="H27" s="21"/>
    </row>
    <row r="28" spans="1:10" ht="17.25" customHeight="1">
      <c r="A28" s="6">
        <f t="shared" si="0"/>
        <v>24</v>
      </c>
      <c r="B28" s="295"/>
      <c r="C28" s="22" t="s">
        <v>123</v>
      </c>
      <c r="D28" s="23"/>
      <c r="E28" s="226">
        <v>7847000</v>
      </c>
      <c r="F28" s="14" t="str">
        <f t="shared" si="1"/>
        <v/>
      </c>
      <c r="G28" s="14" t="str">
        <f t="shared" si="2"/>
        <v/>
      </c>
      <c r="H28" s="24"/>
      <c r="I28" s="205">
        <v>45903</v>
      </c>
      <c r="J28" s="157" t="s">
        <v>654</v>
      </c>
    </row>
    <row r="29" spans="1:10" ht="17.25" customHeight="1">
      <c r="A29" s="6">
        <f t="shared" si="0"/>
        <v>25</v>
      </c>
      <c r="B29" s="292" t="s">
        <v>40</v>
      </c>
      <c r="C29" s="22" t="s">
        <v>124</v>
      </c>
      <c r="D29" s="216" t="s">
        <v>539</v>
      </c>
      <c r="E29" s="226">
        <v>5172000</v>
      </c>
      <c r="F29" s="14" t="str">
        <f t="shared" si="1"/>
        <v/>
      </c>
      <c r="G29" s="14" t="str">
        <f t="shared" si="2"/>
        <v/>
      </c>
      <c r="H29" s="21"/>
      <c r="I29" s="205">
        <v>45903</v>
      </c>
      <c r="J29" s="157" t="s">
        <v>655</v>
      </c>
    </row>
    <row r="30" spans="1:10" ht="17.25" customHeight="1">
      <c r="A30" s="6">
        <f t="shared" si="0"/>
        <v>26</v>
      </c>
      <c r="B30" s="296"/>
      <c r="C30" s="22" t="s">
        <v>125</v>
      </c>
      <c r="D30" s="215" t="s">
        <v>587</v>
      </c>
      <c r="E30" s="228">
        <v>16020000</v>
      </c>
      <c r="F30" s="14" t="str">
        <f t="shared" si="1"/>
        <v/>
      </c>
      <c r="G30" s="14" t="str">
        <f t="shared" si="2"/>
        <v/>
      </c>
      <c r="H30" s="21"/>
      <c r="I30" s="205">
        <v>45903</v>
      </c>
      <c r="J30" s="157" t="s">
        <v>656</v>
      </c>
    </row>
    <row r="31" spans="1:10" ht="17.25" customHeight="1">
      <c r="A31" s="6">
        <f t="shared" si="0"/>
        <v>27</v>
      </c>
      <c r="B31" s="295"/>
      <c r="C31" s="22" t="s">
        <v>126</v>
      </c>
      <c r="D31" s="217" t="s">
        <v>579</v>
      </c>
      <c r="E31" s="226">
        <v>7661000</v>
      </c>
      <c r="F31" s="14" t="str">
        <f t="shared" si="1"/>
        <v/>
      </c>
      <c r="G31" s="14" t="str">
        <f t="shared" si="2"/>
        <v/>
      </c>
      <c r="H31" s="21"/>
      <c r="I31" s="205">
        <v>45903</v>
      </c>
      <c r="J31" s="157" t="s">
        <v>657</v>
      </c>
    </row>
    <row r="32" spans="1:10" ht="17.25" customHeight="1">
      <c r="A32" s="6">
        <f t="shared" si="0"/>
        <v>28</v>
      </c>
      <c r="B32" s="301" t="s">
        <v>44</v>
      </c>
      <c r="C32" s="22" t="s">
        <v>127</v>
      </c>
      <c r="D32" s="217" t="s">
        <v>555</v>
      </c>
      <c r="E32" s="226">
        <v>15445000</v>
      </c>
      <c r="F32" s="14" t="str">
        <f t="shared" si="1"/>
        <v/>
      </c>
      <c r="G32" s="14" t="str">
        <f t="shared" si="2"/>
        <v/>
      </c>
      <c r="H32" s="21"/>
      <c r="I32" s="205">
        <v>45903</v>
      </c>
      <c r="J32" s="157" t="s">
        <v>658</v>
      </c>
    </row>
    <row r="33" spans="1:10" ht="17.25" customHeight="1">
      <c r="A33" s="6">
        <f t="shared" si="0"/>
        <v>29</v>
      </c>
      <c r="B33" s="303"/>
      <c r="C33" s="22" t="s">
        <v>128</v>
      </c>
      <c r="D33" s="217" t="s">
        <v>554</v>
      </c>
      <c r="E33" s="226">
        <v>11156000</v>
      </c>
      <c r="F33" s="14" t="str">
        <f t="shared" si="1"/>
        <v/>
      </c>
      <c r="G33" s="14" t="str">
        <f t="shared" si="2"/>
        <v/>
      </c>
      <c r="H33" s="21"/>
      <c r="I33" s="205">
        <v>45903</v>
      </c>
      <c r="J33" s="157" t="s">
        <v>651</v>
      </c>
    </row>
    <row r="34" spans="1:10" ht="17.25" customHeight="1">
      <c r="A34" s="6">
        <f t="shared" si="0"/>
        <v>30</v>
      </c>
      <c r="B34" s="8" t="s">
        <v>47</v>
      </c>
      <c r="C34" s="22" t="s">
        <v>103</v>
      </c>
      <c r="D34" s="217" t="s">
        <v>563</v>
      </c>
      <c r="E34" s="226">
        <v>8034000</v>
      </c>
      <c r="F34" s="14" t="str">
        <f t="shared" si="1"/>
        <v/>
      </c>
      <c r="G34" s="14" t="str">
        <f t="shared" si="2"/>
        <v/>
      </c>
      <c r="H34" s="21"/>
      <c r="I34" s="205">
        <v>45904</v>
      </c>
      <c r="J34" s="157" t="s">
        <v>659</v>
      </c>
    </row>
    <row r="35" spans="1:10" ht="17.25" customHeight="1">
      <c r="A35" s="6">
        <f t="shared" si="0"/>
        <v>31</v>
      </c>
      <c r="B35" s="292" t="s">
        <v>49</v>
      </c>
      <c r="C35" s="22" t="s">
        <v>130</v>
      </c>
      <c r="D35" s="217" t="s">
        <v>562</v>
      </c>
      <c r="E35" s="226">
        <v>6941000</v>
      </c>
      <c r="F35" s="14" t="str">
        <f t="shared" si="1"/>
        <v/>
      </c>
      <c r="G35" s="14" t="str">
        <f t="shared" si="2"/>
        <v/>
      </c>
      <c r="H35" s="21"/>
      <c r="I35" s="205">
        <v>45903</v>
      </c>
      <c r="J35" s="157" t="s">
        <v>658</v>
      </c>
    </row>
    <row r="36" spans="1:10" ht="17.25" customHeight="1">
      <c r="A36" s="6">
        <f t="shared" si="0"/>
        <v>32</v>
      </c>
      <c r="B36" s="296"/>
      <c r="C36" s="222" t="s">
        <v>131</v>
      </c>
      <c r="D36" s="217" t="s">
        <v>561</v>
      </c>
      <c r="E36" s="226">
        <v>11434000</v>
      </c>
      <c r="F36" s="14" t="str">
        <f t="shared" si="1"/>
        <v/>
      </c>
      <c r="G36" s="14" t="str">
        <f t="shared" si="2"/>
        <v/>
      </c>
      <c r="H36" s="21"/>
      <c r="I36" s="205">
        <v>45903</v>
      </c>
      <c r="J36" s="157" t="s">
        <v>658</v>
      </c>
    </row>
    <row r="37" spans="1:10" ht="17.25" customHeight="1">
      <c r="A37" s="6">
        <f t="shared" si="0"/>
        <v>33</v>
      </c>
      <c r="B37" s="295"/>
      <c r="C37" s="22" t="s">
        <v>132</v>
      </c>
      <c r="D37" s="23"/>
      <c r="E37" s="226">
        <v>6919000</v>
      </c>
      <c r="F37" s="14" t="str">
        <f t="shared" si="1"/>
        <v/>
      </c>
      <c r="G37" s="14" t="str">
        <f t="shared" si="2"/>
        <v/>
      </c>
      <c r="H37" s="21"/>
      <c r="I37" s="205"/>
      <c r="J37" s="157"/>
    </row>
    <row r="38" spans="1:10" ht="17.25" customHeight="1">
      <c r="A38" s="6">
        <f t="shared" si="0"/>
        <v>34</v>
      </c>
      <c r="B38" s="7" t="s">
        <v>53</v>
      </c>
      <c r="C38" s="22" t="s">
        <v>133</v>
      </c>
      <c r="D38" s="23"/>
      <c r="E38" s="226">
        <v>19605000</v>
      </c>
      <c r="F38" s="14" t="str">
        <f t="shared" si="1"/>
        <v/>
      </c>
      <c r="G38" s="14" t="str">
        <f t="shared" si="2"/>
        <v/>
      </c>
      <c r="H38" s="21"/>
      <c r="I38" s="205">
        <v>45903</v>
      </c>
      <c r="J38" s="157" t="s">
        <v>660</v>
      </c>
    </row>
    <row r="39" spans="1:10" ht="17.25" customHeight="1">
      <c r="A39" s="6">
        <f t="shared" si="0"/>
        <v>35</v>
      </c>
      <c r="B39" s="7" t="s">
        <v>55</v>
      </c>
      <c r="C39" s="22" t="s">
        <v>134</v>
      </c>
      <c r="D39" s="23"/>
      <c r="E39" s="226">
        <v>9476000</v>
      </c>
      <c r="F39" s="14" t="str">
        <f t="shared" si="1"/>
        <v/>
      </c>
      <c r="G39" s="14" t="str">
        <f t="shared" si="2"/>
        <v/>
      </c>
      <c r="H39" s="21"/>
      <c r="I39" s="205">
        <v>45903</v>
      </c>
      <c r="J39" s="157" t="s">
        <v>661</v>
      </c>
    </row>
    <row r="40" spans="1:10" ht="17.25" customHeight="1">
      <c r="A40" s="6">
        <f t="shared" si="0"/>
        <v>36</v>
      </c>
      <c r="B40" s="292" t="s">
        <v>57</v>
      </c>
      <c r="C40" s="22" t="s">
        <v>135</v>
      </c>
      <c r="D40" s="217" t="s">
        <v>583</v>
      </c>
      <c r="E40" s="226">
        <v>15300000</v>
      </c>
      <c r="F40" s="14" t="str">
        <f t="shared" si="1"/>
        <v/>
      </c>
      <c r="G40" s="14" t="str">
        <f t="shared" si="2"/>
        <v/>
      </c>
      <c r="H40" s="21"/>
      <c r="I40" s="205">
        <v>45904</v>
      </c>
      <c r="J40" s="157" t="s">
        <v>662</v>
      </c>
    </row>
    <row r="41" spans="1:10" ht="17.25" customHeight="1">
      <c r="A41" s="6">
        <f t="shared" si="0"/>
        <v>37</v>
      </c>
      <c r="B41" s="295"/>
      <c r="C41" s="22" t="s">
        <v>136</v>
      </c>
      <c r="D41" s="206"/>
      <c r="E41" s="226">
        <v>5166000</v>
      </c>
      <c r="F41" s="14" t="str">
        <f t="shared" si="1"/>
        <v/>
      </c>
      <c r="G41" s="14" t="str">
        <f t="shared" si="2"/>
        <v/>
      </c>
      <c r="H41" s="21"/>
      <c r="I41" s="205">
        <v>45903</v>
      </c>
      <c r="J41" s="157" t="s">
        <v>663</v>
      </c>
    </row>
    <row r="42" spans="1:10" ht="17.25" customHeight="1">
      <c r="A42" s="6">
        <f t="shared" si="0"/>
        <v>38</v>
      </c>
      <c r="B42" s="7" t="s">
        <v>60</v>
      </c>
      <c r="C42" s="22" t="s">
        <v>137</v>
      </c>
      <c r="D42" s="215" t="s">
        <v>586</v>
      </c>
      <c r="E42" s="228">
        <v>10374000</v>
      </c>
      <c r="F42" s="14" t="str">
        <f t="shared" si="1"/>
        <v/>
      </c>
      <c r="G42" s="14" t="str">
        <f t="shared" si="2"/>
        <v/>
      </c>
      <c r="H42" s="21"/>
      <c r="I42" s="205">
        <v>45904</v>
      </c>
      <c r="J42" s="157" t="s">
        <v>664</v>
      </c>
    </row>
    <row r="43" spans="1:10" ht="17.25" customHeight="1">
      <c r="A43" s="6">
        <f t="shared" si="0"/>
        <v>39</v>
      </c>
      <c r="B43" s="7" t="s">
        <v>62</v>
      </c>
      <c r="C43" s="20" t="s">
        <v>138</v>
      </c>
      <c r="D43" s="217" t="s">
        <v>577</v>
      </c>
      <c r="E43" s="226">
        <v>6326000</v>
      </c>
      <c r="F43" s="14" t="str">
        <f t="shared" si="1"/>
        <v/>
      </c>
      <c r="G43" s="14" t="str">
        <f t="shared" si="2"/>
        <v/>
      </c>
      <c r="H43" s="21"/>
      <c r="I43" s="205">
        <v>45903</v>
      </c>
      <c r="J43" s="157" t="s">
        <v>645</v>
      </c>
    </row>
    <row r="44" spans="1:10" ht="17.25" customHeight="1">
      <c r="A44" s="6">
        <f t="shared" si="0"/>
        <v>40</v>
      </c>
      <c r="B44" s="7" t="s">
        <v>64</v>
      </c>
      <c r="C44" s="22" t="s">
        <v>139</v>
      </c>
      <c r="D44" s="217" t="s">
        <v>576</v>
      </c>
      <c r="E44" s="226">
        <v>11605000</v>
      </c>
      <c r="F44" s="14" t="str">
        <f t="shared" si="1"/>
        <v/>
      </c>
      <c r="G44" s="14" t="str">
        <f t="shared" si="2"/>
        <v/>
      </c>
      <c r="H44" s="21"/>
      <c r="I44" s="205">
        <v>45903</v>
      </c>
      <c r="J44" s="157" t="s">
        <v>665</v>
      </c>
    </row>
    <row r="45" spans="1:10" ht="17.25" customHeight="1">
      <c r="A45" s="6">
        <f t="shared" si="0"/>
        <v>41</v>
      </c>
      <c r="B45" s="7" t="s">
        <v>66</v>
      </c>
      <c r="C45" s="22" t="s">
        <v>140</v>
      </c>
      <c r="D45" s="217" t="s">
        <v>568</v>
      </c>
      <c r="E45" s="226">
        <v>16323000</v>
      </c>
      <c r="F45" s="14" t="str">
        <f t="shared" si="1"/>
        <v/>
      </c>
      <c r="G45" s="14" t="str">
        <f t="shared" si="2"/>
        <v/>
      </c>
      <c r="H45" s="21"/>
      <c r="I45" s="205">
        <v>45903</v>
      </c>
      <c r="J45" s="157" t="s">
        <v>666</v>
      </c>
    </row>
    <row r="46" spans="1:10" ht="17.25" customHeight="1">
      <c r="A46" s="6">
        <f t="shared" si="0"/>
        <v>42</v>
      </c>
      <c r="B46" s="7" t="s">
        <v>68</v>
      </c>
      <c r="C46" s="22" t="s">
        <v>141</v>
      </c>
      <c r="D46" s="217" t="s">
        <v>567</v>
      </c>
      <c r="E46" s="226">
        <v>17423000</v>
      </c>
      <c r="F46" s="14" t="str">
        <f t="shared" si="1"/>
        <v/>
      </c>
      <c r="G46" s="14" t="str">
        <f t="shared" si="2"/>
        <v/>
      </c>
      <c r="H46" s="21"/>
      <c r="I46" s="205">
        <v>45903</v>
      </c>
      <c r="J46" s="157" t="s">
        <v>667</v>
      </c>
    </row>
    <row r="47" spans="1:10" ht="17.25" customHeight="1">
      <c r="A47" s="6">
        <f t="shared" si="0"/>
        <v>43</v>
      </c>
      <c r="B47" s="7" t="s">
        <v>70</v>
      </c>
      <c r="C47" s="22" t="s">
        <v>142</v>
      </c>
      <c r="D47" s="216" t="s">
        <v>566</v>
      </c>
      <c r="E47" s="226">
        <v>17069000</v>
      </c>
      <c r="F47" s="14" t="str">
        <f t="shared" si="1"/>
        <v/>
      </c>
      <c r="G47" s="14" t="str">
        <f t="shared" si="2"/>
        <v/>
      </c>
      <c r="H47" s="21"/>
      <c r="I47" s="205">
        <v>45903</v>
      </c>
      <c r="J47" s="157" t="s">
        <v>668</v>
      </c>
    </row>
    <row r="48" spans="1:10" ht="17.25" customHeight="1">
      <c r="A48" s="6">
        <f t="shared" si="0"/>
        <v>44</v>
      </c>
      <c r="B48" s="7" t="s">
        <v>72</v>
      </c>
      <c r="C48" s="22" t="s">
        <v>143</v>
      </c>
      <c r="D48" s="215" t="s">
        <v>565</v>
      </c>
      <c r="E48" s="228">
        <v>13376000</v>
      </c>
      <c r="F48" s="14" t="str">
        <f t="shared" si="1"/>
        <v/>
      </c>
      <c r="G48" s="14" t="str">
        <f t="shared" si="2"/>
        <v/>
      </c>
      <c r="H48" s="21"/>
      <c r="I48" s="205">
        <v>45904</v>
      </c>
      <c r="J48" s="157" t="s">
        <v>665</v>
      </c>
    </row>
    <row r="49" spans="1:10" ht="17.25" customHeight="1">
      <c r="A49" s="6">
        <f t="shared" si="0"/>
        <v>45</v>
      </c>
      <c r="B49" s="9" t="s">
        <v>74</v>
      </c>
      <c r="C49" s="20" t="s">
        <v>144</v>
      </c>
      <c r="D49" s="217" t="s">
        <v>564</v>
      </c>
      <c r="E49" s="226">
        <v>4752000</v>
      </c>
      <c r="F49" s="14" t="str">
        <f t="shared" si="1"/>
        <v/>
      </c>
      <c r="G49" s="14" t="str">
        <f t="shared" si="2"/>
        <v/>
      </c>
      <c r="H49" s="21"/>
      <c r="I49" s="205">
        <v>45903</v>
      </c>
      <c r="J49" s="157" t="s">
        <v>669</v>
      </c>
    </row>
    <row r="50" spans="1:10" ht="17.25" customHeight="1">
      <c r="A50" s="6">
        <f t="shared" si="0"/>
        <v>46</v>
      </c>
      <c r="B50" s="301" t="s">
        <v>76</v>
      </c>
      <c r="C50" s="22" t="s">
        <v>145</v>
      </c>
      <c r="D50" s="216" t="s">
        <v>573</v>
      </c>
      <c r="E50" s="226">
        <v>3696000</v>
      </c>
      <c r="F50" s="14" t="str">
        <f t="shared" si="1"/>
        <v/>
      </c>
      <c r="G50" s="14" t="str">
        <f t="shared" si="2"/>
        <v/>
      </c>
      <c r="H50" s="21"/>
      <c r="I50" s="205">
        <v>45903</v>
      </c>
      <c r="J50" s="157" t="s">
        <v>670</v>
      </c>
    </row>
    <row r="51" spans="1:10" ht="17.25" customHeight="1">
      <c r="A51" s="6">
        <f t="shared" si="0"/>
        <v>47</v>
      </c>
      <c r="B51" s="302"/>
      <c r="C51" s="22" t="s">
        <v>146</v>
      </c>
      <c r="D51" s="215" t="s">
        <v>572</v>
      </c>
      <c r="E51" s="228">
        <v>6124000</v>
      </c>
      <c r="F51" s="14" t="str">
        <f t="shared" si="1"/>
        <v/>
      </c>
      <c r="G51" s="14" t="str">
        <f t="shared" si="2"/>
        <v/>
      </c>
      <c r="H51" s="21"/>
      <c r="I51" s="205">
        <v>45903</v>
      </c>
      <c r="J51" s="157" t="s">
        <v>651</v>
      </c>
    </row>
    <row r="52" spans="1:10" ht="17.25" customHeight="1">
      <c r="A52" s="6">
        <f t="shared" si="0"/>
        <v>48</v>
      </c>
      <c r="B52" s="303"/>
      <c r="C52" s="22" t="s">
        <v>147</v>
      </c>
      <c r="D52" s="23"/>
      <c r="E52" s="226">
        <v>11787000</v>
      </c>
      <c r="F52" s="14" t="str">
        <f t="shared" si="1"/>
        <v/>
      </c>
      <c r="G52" s="14" t="str">
        <f t="shared" si="2"/>
        <v/>
      </c>
      <c r="H52" s="21"/>
      <c r="I52" s="205">
        <v>45903</v>
      </c>
      <c r="J52" s="157" t="s">
        <v>671</v>
      </c>
    </row>
    <row r="53" spans="1:10" ht="17.25" customHeight="1">
      <c r="A53" s="6">
        <f t="shared" si="0"/>
        <v>49</v>
      </c>
      <c r="B53" s="7" t="s">
        <v>80</v>
      </c>
      <c r="C53" s="219" t="s">
        <v>148</v>
      </c>
      <c r="D53" s="216" t="s">
        <v>581</v>
      </c>
      <c r="E53" s="220"/>
      <c r="F53" s="14" t="str">
        <f t="shared" si="1"/>
        <v/>
      </c>
      <c r="G53" s="14" t="str">
        <f t="shared" si="2"/>
        <v/>
      </c>
      <c r="H53" s="21"/>
      <c r="I53" s="205">
        <v>45903</v>
      </c>
      <c r="J53" s="157" t="s">
        <v>672</v>
      </c>
    </row>
    <row r="54" spans="1:10" ht="17.25" customHeight="1">
      <c r="A54" s="6">
        <f t="shared" si="0"/>
        <v>50</v>
      </c>
      <c r="B54" s="9" t="s">
        <v>82</v>
      </c>
      <c r="C54" s="22" t="s">
        <v>149</v>
      </c>
      <c r="D54" s="204" t="s">
        <v>570</v>
      </c>
      <c r="E54" s="226">
        <v>2377000</v>
      </c>
      <c r="F54" s="14" t="str">
        <f t="shared" si="1"/>
        <v/>
      </c>
      <c r="G54" s="14" t="str">
        <f t="shared" si="2"/>
        <v/>
      </c>
      <c r="H54" s="21"/>
      <c r="I54" s="205">
        <v>45903</v>
      </c>
      <c r="J54" s="157" t="s">
        <v>672</v>
      </c>
    </row>
    <row r="55" spans="1:10" ht="17.25" customHeight="1">
      <c r="A55" s="6">
        <f t="shared" si="0"/>
        <v>51</v>
      </c>
      <c r="B55" s="9" t="s">
        <v>84</v>
      </c>
      <c r="C55" s="22" t="s">
        <v>150</v>
      </c>
      <c r="D55" s="215" t="s">
        <v>569</v>
      </c>
      <c r="E55" s="228">
        <v>4349000</v>
      </c>
      <c r="F55" s="14" t="str">
        <f t="shared" si="1"/>
        <v/>
      </c>
      <c r="G55" s="14" t="str">
        <f t="shared" si="2"/>
        <v/>
      </c>
      <c r="H55" s="21"/>
      <c r="I55" s="205">
        <v>45903</v>
      </c>
      <c r="J55" s="157" t="s">
        <v>672</v>
      </c>
    </row>
    <row r="56" spans="1:10" ht="17.25" customHeight="1">
      <c r="A56" s="6">
        <f t="shared" si="0"/>
        <v>52</v>
      </c>
      <c r="B56" s="7" t="s">
        <v>86</v>
      </c>
      <c r="C56" s="22" t="s">
        <v>151</v>
      </c>
      <c r="D56" s="217" t="s">
        <v>571</v>
      </c>
      <c r="E56" s="226">
        <v>10624000</v>
      </c>
      <c r="F56" s="14" t="str">
        <f t="shared" si="1"/>
        <v/>
      </c>
      <c r="G56" s="14" t="str">
        <f t="shared" si="2"/>
        <v/>
      </c>
      <c r="H56" s="21"/>
      <c r="I56" s="205">
        <v>45903</v>
      </c>
      <c r="J56" s="157" t="s">
        <v>664</v>
      </c>
    </row>
    <row r="57" spans="1:10" ht="17.25" customHeight="1">
      <c r="A57" s="6">
        <f t="shared" si="0"/>
        <v>53</v>
      </c>
      <c r="B57" s="7" t="s">
        <v>88</v>
      </c>
      <c r="C57" s="22" t="s">
        <v>152</v>
      </c>
      <c r="D57" s="206"/>
      <c r="E57" s="226">
        <v>11444000</v>
      </c>
      <c r="F57" s="14" t="str">
        <f t="shared" si="1"/>
        <v/>
      </c>
      <c r="G57" s="14" t="str">
        <f t="shared" si="2"/>
        <v/>
      </c>
      <c r="H57" s="21"/>
      <c r="I57" s="205">
        <v>45903</v>
      </c>
      <c r="J57" s="157" t="s">
        <v>673</v>
      </c>
    </row>
    <row r="58" spans="1:10" ht="17.25" customHeight="1">
      <c r="A58" s="6">
        <f t="shared" si="0"/>
        <v>54</v>
      </c>
      <c r="B58" s="7" t="s">
        <v>90</v>
      </c>
      <c r="C58" s="22" t="s">
        <v>153</v>
      </c>
      <c r="D58" s="206"/>
      <c r="E58" s="226">
        <v>4723000</v>
      </c>
      <c r="F58" s="14" t="str">
        <f t="shared" si="1"/>
        <v/>
      </c>
      <c r="G58" s="14" t="str">
        <f t="shared" si="2"/>
        <v/>
      </c>
      <c r="H58" s="21"/>
      <c r="I58" s="205">
        <v>45903</v>
      </c>
      <c r="J58" s="157" t="s">
        <v>663</v>
      </c>
    </row>
    <row r="59" spans="1:10" ht="17.25" customHeight="1">
      <c r="A59" s="6">
        <f t="shared" si="0"/>
        <v>55</v>
      </c>
      <c r="B59" s="9" t="s">
        <v>92</v>
      </c>
      <c r="C59" s="22" t="s">
        <v>154</v>
      </c>
      <c r="D59" s="23"/>
      <c r="E59" s="226">
        <v>8015000</v>
      </c>
      <c r="F59" s="14" t="str">
        <f t="shared" si="1"/>
        <v/>
      </c>
      <c r="G59" s="14" t="str">
        <f t="shared" si="2"/>
        <v/>
      </c>
      <c r="H59" s="21"/>
      <c r="I59" s="205">
        <v>45903</v>
      </c>
      <c r="J59" s="157" t="s">
        <v>673</v>
      </c>
    </row>
    <row r="60" spans="1:10" ht="17.25" customHeight="1">
      <c r="A60" s="6">
        <f t="shared" si="0"/>
        <v>56</v>
      </c>
      <c r="B60" s="301" t="s">
        <v>94</v>
      </c>
      <c r="C60" s="20" t="s">
        <v>155</v>
      </c>
      <c r="D60" s="217" t="s">
        <v>585</v>
      </c>
      <c r="E60" s="226">
        <v>3674000</v>
      </c>
      <c r="F60" s="14" t="str">
        <f t="shared" si="1"/>
        <v/>
      </c>
      <c r="G60" s="14" t="str">
        <f t="shared" si="2"/>
        <v/>
      </c>
      <c r="H60" s="21"/>
      <c r="I60" s="205">
        <v>45903</v>
      </c>
      <c r="J60" s="157" t="s">
        <v>674</v>
      </c>
    </row>
    <row r="61" spans="1:10" ht="17.25" customHeight="1">
      <c r="A61" s="6">
        <f t="shared" si="0"/>
        <v>57</v>
      </c>
      <c r="B61" s="302"/>
      <c r="C61" s="22" t="s">
        <v>156</v>
      </c>
      <c r="D61" s="23"/>
      <c r="E61" s="226">
        <v>7722000</v>
      </c>
      <c r="F61" s="14" t="str">
        <f t="shared" si="1"/>
        <v/>
      </c>
      <c r="G61" s="14" t="str">
        <f t="shared" si="2"/>
        <v/>
      </c>
      <c r="H61" s="21"/>
      <c r="I61" s="205">
        <v>45903</v>
      </c>
      <c r="J61" s="157" t="s">
        <v>675</v>
      </c>
    </row>
    <row r="62" spans="1:10" ht="17.25" customHeight="1">
      <c r="A62" s="6">
        <f t="shared" si="0"/>
        <v>58</v>
      </c>
      <c r="B62" s="303"/>
      <c r="C62" s="22" t="s">
        <v>157</v>
      </c>
      <c r="D62" s="217" t="s">
        <v>584</v>
      </c>
      <c r="E62" s="226">
        <v>7180000</v>
      </c>
      <c r="F62" s="14" t="str">
        <f t="shared" si="1"/>
        <v/>
      </c>
      <c r="G62" s="14" t="str">
        <f t="shared" si="2"/>
        <v/>
      </c>
      <c r="H62" s="21"/>
      <c r="I62" s="205">
        <v>45903</v>
      </c>
      <c r="J62" s="157" t="s">
        <v>673</v>
      </c>
    </row>
    <row r="63" spans="1:10" ht="17.25" customHeight="1">
      <c r="A63" s="6">
        <f t="shared" si="0"/>
        <v>59</v>
      </c>
      <c r="B63" s="9" t="s">
        <v>98</v>
      </c>
      <c r="C63" s="22" t="s">
        <v>158</v>
      </c>
      <c r="D63" s="217" t="s">
        <v>578</v>
      </c>
      <c r="E63" s="226">
        <v>9253000</v>
      </c>
      <c r="F63" s="14" t="str">
        <f t="shared" si="1"/>
        <v/>
      </c>
      <c r="G63" s="14" t="str">
        <f t="shared" si="2"/>
        <v/>
      </c>
      <c r="H63" s="21"/>
      <c r="I63" s="205">
        <v>45903</v>
      </c>
      <c r="J63" s="157" t="s">
        <v>676</v>
      </c>
    </row>
    <row r="64" spans="1:10" ht="17.25" customHeight="1">
      <c r="A64" s="6">
        <f t="shared" si="0"/>
        <v>60</v>
      </c>
      <c r="B64" s="138"/>
      <c r="C64" s="22" t="s">
        <v>159</v>
      </c>
      <c r="D64" s="217" t="s">
        <v>580</v>
      </c>
      <c r="E64" s="226">
        <v>5288000</v>
      </c>
      <c r="F64" s="14" t="str">
        <f t="shared" si="1"/>
        <v/>
      </c>
      <c r="G64" s="14" t="str">
        <f t="shared" si="2"/>
        <v/>
      </c>
      <c r="H64" s="21"/>
      <c r="I64" s="205">
        <v>45903</v>
      </c>
      <c r="J64" s="157" t="s">
        <v>677</v>
      </c>
    </row>
    <row r="65" spans="1:10" ht="17.25" customHeight="1">
      <c r="A65" s="6">
        <f t="shared" si="0"/>
        <v>61</v>
      </c>
      <c r="B65" s="11"/>
      <c r="C65" s="22" t="s">
        <v>160</v>
      </c>
      <c r="D65" s="217" t="s">
        <v>575</v>
      </c>
      <c r="E65" s="226">
        <v>3990000</v>
      </c>
      <c r="F65" s="14" t="str">
        <f t="shared" si="1"/>
        <v/>
      </c>
      <c r="G65" s="14" t="str">
        <f t="shared" si="2"/>
        <v/>
      </c>
      <c r="H65" s="21"/>
      <c r="I65" s="205">
        <v>45903</v>
      </c>
      <c r="J65" s="157" t="s">
        <v>678</v>
      </c>
    </row>
    <row r="66" spans="1:10" ht="17.25" customHeight="1">
      <c r="A66" s="12">
        <f t="shared" si="0"/>
        <v>62</v>
      </c>
      <c r="B66" s="11"/>
      <c r="C66" s="25" t="s">
        <v>161</v>
      </c>
      <c r="D66" s="216" t="s">
        <v>574</v>
      </c>
      <c r="E66" s="227">
        <v>6045000</v>
      </c>
      <c r="F66" s="14" t="str">
        <f t="shared" si="1"/>
        <v/>
      </c>
      <c r="G66" s="14" t="str">
        <f t="shared" si="2"/>
        <v/>
      </c>
      <c r="H66" s="26"/>
      <c r="I66" s="205">
        <v>45903</v>
      </c>
      <c r="J66" s="157" t="s">
        <v>679</v>
      </c>
    </row>
    <row r="67" spans="1:10" ht="17.25" customHeight="1">
      <c r="A67" s="13">
        <f t="shared" si="0"/>
        <v>63</v>
      </c>
      <c r="B67" s="14"/>
      <c r="C67" s="179" t="s">
        <v>162</v>
      </c>
      <c r="D67" s="204" t="s">
        <v>582</v>
      </c>
      <c r="E67" s="227">
        <v>4482000</v>
      </c>
      <c r="F67" s="14" t="str">
        <f t="shared" si="1"/>
        <v/>
      </c>
      <c r="G67" s="14" t="str">
        <f t="shared" si="2"/>
        <v/>
      </c>
      <c r="H67" s="14"/>
      <c r="I67" s="205">
        <v>45902</v>
      </c>
      <c r="J67" s="157" t="s">
        <v>683</v>
      </c>
    </row>
    <row r="68" spans="1:10" ht="17.25" customHeight="1">
      <c r="A68" s="11"/>
      <c r="B68" s="11"/>
      <c r="C68" s="11"/>
      <c r="D68" s="11"/>
      <c r="E68" s="229"/>
      <c r="F68" s="11"/>
      <c r="G68" s="11"/>
      <c r="H68" s="11"/>
    </row>
    <row r="69" spans="1:10" ht="17.25" customHeight="1">
      <c r="A69" s="11"/>
      <c r="B69" s="11"/>
      <c r="C69" s="11"/>
      <c r="D69" s="11"/>
      <c r="E69" s="229"/>
      <c r="F69" s="11"/>
      <c r="G69" s="11"/>
      <c r="H69" s="11"/>
    </row>
    <row r="70" spans="1:10" ht="17.25" customHeight="1">
      <c r="A70" s="11"/>
      <c r="B70" s="11"/>
      <c r="C70" s="11"/>
      <c r="D70" s="11"/>
      <c r="E70" s="229"/>
      <c r="F70" s="11"/>
      <c r="G70" s="11"/>
      <c r="H70" s="11"/>
    </row>
    <row r="71" spans="1:10" ht="17.25" customHeight="1">
      <c r="A71" s="11"/>
      <c r="B71" s="11"/>
      <c r="C71" s="11"/>
      <c r="D71" s="11"/>
      <c r="E71" s="229"/>
      <c r="F71" s="11"/>
      <c r="G71" s="11"/>
      <c r="H71" s="11"/>
    </row>
    <row r="72" spans="1:10" ht="17.25" customHeight="1">
      <c r="A72" s="11"/>
      <c r="B72" s="11"/>
      <c r="C72" s="11"/>
      <c r="D72" s="11"/>
      <c r="E72" s="229"/>
      <c r="F72" s="11"/>
      <c r="G72" s="11"/>
      <c r="H72" s="11"/>
    </row>
    <row r="73" spans="1:10" ht="17.25" customHeight="1">
      <c r="A73" s="11"/>
      <c r="B73" s="11"/>
      <c r="C73" s="11"/>
      <c r="D73" s="11"/>
      <c r="E73" s="229"/>
      <c r="F73" s="11"/>
      <c r="G73" s="11"/>
      <c r="H73" s="11"/>
    </row>
    <row r="74" spans="1:10" ht="17.25" customHeight="1">
      <c r="A74" s="11"/>
      <c r="B74" s="11"/>
      <c r="C74" s="11"/>
      <c r="D74" s="11"/>
      <c r="E74" s="229"/>
      <c r="F74" s="11"/>
      <c r="G74" s="11"/>
      <c r="H74" s="11"/>
    </row>
    <row r="75" spans="1:10" ht="17.25" customHeight="1">
      <c r="A75" s="11"/>
      <c r="B75" s="11"/>
      <c r="C75" s="11"/>
      <c r="D75" s="11"/>
      <c r="E75" s="229"/>
      <c r="F75" s="11"/>
      <c r="G75" s="11"/>
      <c r="H75" s="11"/>
    </row>
    <row r="76" spans="1:10" ht="17.25" customHeight="1">
      <c r="A76" s="11"/>
      <c r="B76" s="11"/>
      <c r="C76" s="11"/>
      <c r="D76" s="11"/>
      <c r="E76" s="229"/>
      <c r="F76" s="11"/>
      <c r="G76" s="11"/>
      <c r="H76" s="11"/>
    </row>
    <row r="77" spans="1:10" ht="17.25" customHeight="1">
      <c r="A77" s="11"/>
      <c r="B77" s="11"/>
      <c r="C77" s="11"/>
      <c r="D77" s="11"/>
      <c r="E77" s="229"/>
      <c r="F77" s="11"/>
      <c r="G77" s="11"/>
      <c r="H77" s="11"/>
    </row>
    <row r="78" spans="1:10" ht="17.25" customHeight="1">
      <c r="A78" s="11"/>
      <c r="B78" s="11"/>
      <c r="C78" s="11"/>
      <c r="D78" s="11"/>
      <c r="E78" s="229"/>
      <c r="F78" s="11"/>
      <c r="G78" s="11"/>
      <c r="H78" s="11"/>
    </row>
    <row r="79" spans="1:10" ht="17.25" customHeight="1">
      <c r="A79" s="11"/>
      <c r="B79" s="11"/>
      <c r="C79" s="11"/>
      <c r="D79" s="11"/>
      <c r="E79" s="229"/>
      <c r="F79" s="11"/>
      <c r="G79" s="11"/>
      <c r="H79" s="11"/>
    </row>
    <row r="80" spans="1:10" ht="17.25" customHeight="1">
      <c r="A80" s="11"/>
      <c r="B80" s="11"/>
      <c r="C80" s="11"/>
      <c r="D80" s="11"/>
      <c r="E80" s="229"/>
      <c r="F80" s="11"/>
      <c r="G80" s="11"/>
      <c r="H80" s="11"/>
    </row>
    <row r="81" spans="1:8" ht="17.25" customHeight="1">
      <c r="A81" s="11"/>
      <c r="B81" s="11"/>
      <c r="C81" s="11"/>
      <c r="D81" s="11"/>
      <c r="E81" s="229"/>
      <c r="F81" s="11"/>
      <c r="G81" s="11"/>
      <c r="H81" s="11"/>
    </row>
    <row r="82" spans="1:8" ht="17.25" customHeight="1">
      <c r="A82" s="11"/>
      <c r="B82" s="11"/>
      <c r="C82" s="11"/>
      <c r="D82" s="11"/>
      <c r="E82" s="229"/>
      <c r="F82" s="11"/>
      <c r="G82" s="11"/>
      <c r="H82" s="11"/>
    </row>
    <row r="83" spans="1:8" ht="17.25" customHeight="1">
      <c r="A83" s="11"/>
      <c r="B83" s="11"/>
      <c r="C83" s="11"/>
      <c r="D83" s="11"/>
      <c r="E83" s="229"/>
      <c r="F83" s="11"/>
      <c r="G83" s="11"/>
      <c r="H83" s="11"/>
    </row>
    <row r="84" spans="1:8" ht="17.25" customHeight="1">
      <c r="A84" s="11"/>
      <c r="B84" s="11"/>
      <c r="C84" s="11"/>
      <c r="D84" s="11"/>
      <c r="E84" s="229"/>
      <c r="F84" s="11"/>
      <c r="G84" s="11"/>
      <c r="H84" s="11"/>
    </row>
    <row r="85" spans="1:8" ht="17.25" customHeight="1">
      <c r="A85" s="11"/>
      <c r="B85" s="11"/>
      <c r="C85" s="11"/>
      <c r="D85" s="11"/>
      <c r="E85" s="229"/>
      <c r="F85" s="11"/>
      <c r="G85" s="11"/>
      <c r="H85" s="11"/>
    </row>
    <row r="86" spans="1:8" ht="17.25" customHeight="1">
      <c r="A86" s="11"/>
      <c r="B86" s="11"/>
      <c r="C86" s="11"/>
      <c r="D86" s="11"/>
      <c r="E86" s="229"/>
      <c r="F86" s="11"/>
      <c r="G86" s="11"/>
      <c r="H86" s="11"/>
    </row>
    <row r="87" spans="1:8" ht="17.25" customHeight="1">
      <c r="A87" s="11"/>
      <c r="B87" s="11"/>
      <c r="C87" s="11"/>
      <c r="D87" s="11"/>
      <c r="E87" s="229"/>
      <c r="F87" s="11"/>
      <c r="G87" s="11"/>
      <c r="H87" s="11"/>
    </row>
    <row r="88" spans="1:8" ht="17.25" customHeight="1">
      <c r="A88" s="11"/>
      <c r="B88" s="11"/>
      <c r="C88" s="11"/>
      <c r="D88" s="11"/>
      <c r="E88" s="229"/>
      <c r="F88" s="11"/>
      <c r="G88" s="11"/>
      <c r="H88" s="11"/>
    </row>
    <row r="89" spans="1:8" ht="17.25" customHeight="1">
      <c r="A89" s="11"/>
      <c r="B89" s="11"/>
      <c r="C89" s="11"/>
      <c r="D89" s="11"/>
      <c r="E89" s="229"/>
      <c r="F89" s="11"/>
      <c r="G89" s="11"/>
      <c r="H89" s="11"/>
    </row>
    <row r="90" spans="1:8" ht="17.25" customHeight="1">
      <c r="A90" s="11"/>
      <c r="B90" s="11"/>
      <c r="C90" s="11"/>
      <c r="D90" s="11"/>
      <c r="E90" s="229"/>
      <c r="F90" s="11"/>
      <c r="G90" s="11"/>
      <c r="H90" s="11"/>
    </row>
    <row r="91" spans="1:8" ht="17.25" customHeight="1">
      <c r="A91" s="11"/>
      <c r="B91" s="11"/>
      <c r="C91" s="11"/>
      <c r="D91" s="11"/>
      <c r="E91" s="229"/>
      <c r="F91" s="11"/>
      <c r="G91" s="11"/>
      <c r="H91" s="11"/>
    </row>
    <row r="92" spans="1:8" ht="17.25" customHeight="1">
      <c r="A92" s="11"/>
      <c r="B92" s="11"/>
      <c r="C92" s="11"/>
      <c r="D92" s="11"/>
      <c r="E92" s="229"/>
      <c r="F92" s="11"/>
      <c r="G92" s="11"/>
      <c r="H92" s="11"/>
    </row>
    <row r="93" spans="1:8" ht="17.25" customHeight="1">
      <c r="A93" s="11"/>
      <c r="B93" s="11"/>
      <c r="C93" s="11"/>
      <c r="D93" s="11"/>
      <c r="E93" s="229"/>
      <c r="F93" s="11"/>
      <c r="G93" s="11"/>
      <c r="H93" s="11"/>
    </row>
    <row r="94" spans="1:8" ht="17.25" customHeight="1">
      <c r="A94" s="11"/>
      <c r="B94" s="11"/>
      <c r="C94" s="11"/>
      <c r="D94" s="11"/>
      <c r="E94" s="229"/>
      <c r="F94" s="11"/>
      <c r="G94" s="11"/>
      <c r="H94" s="11"/>
    </row>
    <row r="95" spans="1:8" ht="17.25" customHeight="1">
      <c r="A95" s="11"/>
      <c r="B95" s="11"/>
      <c r="C95" s="11"/>
      <c r="D95" s="11"/>
      <c r="E95" s="229"/>
      <c r="F95" s="11"/>
      <c r="G95" s="11"/>
      <c r="H95" s="11"/>
    </row>
    <row r="96" spans="1:8" ht="17.25" customHeight="1">
      <c r="A96" s="11"/>
      <c r="B96" s="11"/>
      <c r="C96" s="11"/>
      <c r="D96" s="11"/>
      <c r="E96" s="229"/>
      <c r="F96" s="11"/>
      <c r="G96" s="11"/>
      <c r="H96" s="11"/>
    </row>
    <row r="97" spans="1:8" ht="17.25" customHeight="1">
      <c r="A97" s="11"/>
      <c r="B97" s="11"/>
      <c r="C97" s="11"/>
      <c r="D97" s="11"/>
      <c r="E97" s="229"/>
      <c r="F97" s="11"/>
      <c r="G97" s="11"/>
      <c r="H97" s="11"/>
    </row>
    <row r="98" spans="1:8" ht="17.25" customHeight="1">
      <c r="A98" s="11"/>
      <c r="B98" s="11"/>
      <c r="C98" s="11"/>
      <c r="D98" s="11"/>
      <c r="E98" s="229"/>
      <c r="F98" s="11"/>
      <c r="G98" s="11"/>
      <c r="H98" s="11"/>
    </row>
    <row r="99" spans="1:8" ht="17.25" customHeight="1">
      <c r="A99" s="11"/>
      <c r="B99" s="11"/>
      <c r="C99" s="11"/>
      <c r="D99" s="11"/>
      <c r="E99" s="229"/>
      <c r="F99" s="11"/>
      <c r="G99" s="11"/>
      <c r="H99" s="11"/>
    </row>
    <row r="100" spans="1:8" ht="17.25" customHeight="1">
      <c r="A100" s="11"/>
      <c r="B100" s="11"/>
      <c r="C100" s="11"/>
      <c r="D100" s="11"/>
      <c r="E100" s="229"/>
      <c r="F100" s="11"/>
      <c r="G100" s="11"/>
      <c r="H100" s="11"/>
    </row>
    <row r="101" spans="1:8" ht="17.25" customHeight="1">
      <c r="A101" s="11"/>
      <c r="B101" s="11"/>
      <c r="C101" s="11"/>
      <c r="D101" s="11"/>
      <c r="E101" s="229"/>
      <c r="F101" s="11"/>
      <c r="G101" s="11"/>
      <c r="H101" s="11"/>
    </row>
    <row r="102" spans="1:8" ht="17.25" customHeight="1">
      <c r="A102" s="11"/>
      <c r="B102" s="11"/>
      <c r="C102" s="11"/>
      <c r="D102" s="11"/>
      <c r="E102" s="229"/>
      <c r="F102" s="11"/>
      <c r="G102" s="11"/>
      <c r="H102" s="11"/>
    </row>
    <row r="103" spans="1:8" ht="17.25" customHeight="1">
      <c r="A103" s="11"/>
      <c r="B103" s="11"/>
      <c r="C103" s="11"/>
      <c r="D103" s="11"/>
      <c r="E103" s="229"/>
      <c r="F103" s="11"/>
      <c r="G103" s="11"/>
      <c r="H103" s="11"/>
    </row>
    <row r="104" spans="1:8" ht="17.25" customHeight="1">
      <c r="A104" s="11"/>
      <c r="B104" s="11"/>
      <c r="C104" s="11"/>
      <c r="D104" s="11"/>
      <c r="E104" s="229"/>
      <c r="F104" s="11"/>
      <c r="G104" s="11"/>
      <c r="H104" s="11"/>
    </row>
    <row r="105" spans="1:8" ht="17.25" customHeight="1">
      <c r="A105" s="11"/>
      <c r="B105" s="11"/>
      <c r="C105" s="11"/>
      <c r="D105" s="11"/>
      <c r="E105" s="229"/>
      <c r="F105" s="11"/>
      <c r="G105" s="11"/>
      <c r="H105" s="11"/>
    </row>
    <row r="106" spans="1:8" ht="17.25" customHeight="1">
      <c r="A106" s="11"/>
      <c r="B106" s="11"/>
      <c r="C106" s="11"/>
      <c r="D106" s="11"/>
      <c r="E106" s="229"/>
      <c r="F106" s="11"/>
      <c r="G106" s="11"/>
      <c r="H106" s="11"/>
    </row>
    <row r="107" spans="1:8" ht="17.25" customHeight="1">
      <c r="A107" s="11"/>
      <c r="B107" s="11"/>
      <c r="C107" s="11"/>
      <c r="D107" s="11"/>
      <c r="E107" s="229"/>
      <c r="F107" s="11"/>
      <c r="G107" s="11"/>
      <c r="H107" s="11"/>
    </row>
    <row r="108" spans="1:8" ht="17.25" customHeight="1">
      <c r="A108" s="11"/>
      <c r="B108" s="11"/>
      <c r="C108" s="11"/>
      <c r="D108" s="11"/>
      <c r="E108" s="229"/>
      <c r="F108" s="11"/>
      <c r="G108" s="11"/>
      <c r="H108" s="11"/>
    </row>
    <row r="109" spans="1:8" ht="17.25" customHeight="1">
      <c r="A109" s="11"/>
      <c r="B109" s="11"/>
      <c r="C109" s="11"/>
      <c r="D109" s="11"/>
      <c r="E109" s="229"/>
      <c r="F109" s="11"/>
      <c r="G109" s="11"/>
      <c r="H109" s="11"/>
    </row>
    <row r="110" spans="1:8" ht="17.25" customHeight="1">
      <c r="A110" s="11"/>
      <c r="B110" s="11"/>
      <c r="C110" s="11"/>
      <c r="D110" s="11"/>
      <c r="E110" s="229"/>
      <c r="F110" s="11"/>
      <c r="G110" s="11"/>
      <c r="H110" s="11"/>
    </row>
    <row r="111" spans="1:8" ht="17.25" customHeight="1">
      <c r="A111" s="11"/>
      <c r="B111" s="11"/>
      <c r="C111" s="11"/>
      <c r="D111" s="11"/>
      <c r="E111" s="229"/>
      <c r="F111" s="11"/>
      <c r="G111" s="11"/>
      <c r="H111" s="11"/>
    </row>
    <row r="112" spans="1:8" ht="17.25" customHeight="1">
      <c r="A112" s="11"/>
      <c r="B112" s="11"/>
      <c r="C112" s="11"/>
      <c r="D112" s="11"/>
      <c r="E112" s="229"/>
      <c r="F112" s="11"/>
      <c r="G112" s="11"/>
      <c r="H112" s="11"/>
    </row>
    <row r="113" spans="1:8" ht="17.25" customHeight="1">
      <c r="A113" s="11"/>
      <c r="B113" s="11"/>
      <c r="C113" s="11"/>
      <c r="D113" s="11"/>
      <c r="E113" s="229"/>
      <c r="F113" s="11"/>
      <c r="G113" s="11"/>
      <c r="H113" s="11"/>
    </row>
    <row r="114" spans="1:8" ht="17.25" customHeight="1">
      <c r="A114" s="11"/>
      <c r="B114" s="11"/>
      <c r="C114" s="11"/>
      <c r="D114" s="11"/>
      <c r="E114" s="229"/>
      <c r="F114" s="11"/>
      <c r="G114" s="11"/>
      <c r="H114" s="11"/>
    </row>
    <row r="115" spans="1:8" ht="17.25" customHeight="1">
      <c r="A115" s="11"/>
      <c r="B115" s="11"/>
      <c r="C115" s="11"/>
      <c r="D115" s="11"/>
      <c r="E115" s="229"/>
      <c r="F115" s="11"/>
      <c r="G115" s="11"/>
      <c r="H115" s="11"/>
    </row>
    <row r="116" spans="1:8" ht="17.25" customHeight="1">
      <c r="A116" s="11"/>
      <c r="B116" s="11"/>
      <c r="C116" s="11"/>
      <c r="D116" s="11"/>
      <c r="E116" s="229"/>
      <c r="F116" s="11"/>
      <c r="G116" s="11"/>
      <c r="H116" s="11"/>
    </row>
    <row r="117" spans="1:8" ht="17.25" customHeight="1">
      <c r="A117" s="11"/>
      <c r="B117" s="11"/>
      <c r="C117" s="11"/>
      <c r="D117" s="11"/>
      <c r="E117" s="229"/>
      <c r="F117" s="11"/>
      <c r="G117" s="11"/>
      <c r="H117" s="11"/>
    </row>
    <row r="118" spans="1:8" ht="17.25" customHeight="1">
      <c r="A118" s="11"/>
      <c r="B118" s="11"/>
      <c r="C118" s="11"/>
      <c r="D118" s="11"/>
      <c r="E118" s="229"/>
      <c r="F118" s="11"/>
      <c r="G118" s="11"/>
      <c r="H118" s="11"/>
    </row>
    <row r="119" spans="1:8" ht="17.25" customHeight="1">
      <c r="A119" s="11"/>
      <c r="B119" s="11"/>
      <c r="C119" s="11"/>
      <c r="D119" s="11"/>
      <c r="E119" s="229"/>
      <c r="F119" s="11"/>
      <c r="G119" s="11"/>
      <c r="H119" s="11"/>
    </row>
    <row r="120" spans="1:8" ht="17.25" customHeight="1">
      <c r="A120" s="11"/>
      <c r="B120" s="11"/>
      <c r="C120" s="11"/>
      <c r="D120" s="11"/>
      <c r="E120" s="229"/>
      <c r="F120" s="11"/>
      <c r="G120" s="11"/>
      <c r="H120" s="11"/>
    </row>
    <row r="121" spans="1:8" ht="17.25" customHeight="1">
      <c r="A121" s="11"/>
      <c r="B121" s="11"/>
      <c r="C121" s="11"/>
      <c r="D121" s="11"/>
      <c r="E121" s="229"/>
      <c r="F121" s="11"/>
      <c r="G121" s="11"/>
      <c r="H121" s="11"/>
    </row>
    <row r="122" spans="1:8" ht="17.25" customHeight="1">
      <c r="A122" s="11"/>
      <c r="B122" s="11"/>
      <c r="C122" s="11"/>
      <c r="D122" s="11"/>
      <c r="E122" s="229"/>
      <c r="F122" s="11"/>
      <c r="G122" s="11"/>
      <c r="H122" s="11"/>
    </row>
    <row r="123" spans="1:8" ht="17.25" customHeight="1">
      <c r="A123" s="11"/>
      <c r="B123" s="11"/>
      <c r="C123" s="11"/>
      <c r="D123" s="11"/>
      <c r="E123" s="229"/>
      <c r="F123" s="11"/>
      <c r="G123" s="11"/>
      <c r="H123" s="11"/>
    </row>
    <row r="124" spans="1:8" ht="17.25" customHeight="1">
      <c r="A124" s="11"/>
      <c r="B124" s="11"/>
      <c r="C124" s="11"/>
      <c r="D124" s="11"/>
      <c r="E124" s="229"/>
      <c r="F124" s="11"/>
      <c r="G124" s="11"/>
      <c r="H124" s="11"/>
    </row>
    <row r="125" spans="1:8" ht="17.25" customHeight="1">
      <c r="A125" s="11"/>
      <c r="B125" s="11"/>
      <c r="C125" s="11"/>
      <c r="D125" s="11"/>
      <c r="E125" s="229"/>
      <c r="F125" s="11"/>
      <c r="G125" s="11"/>
      <c r="H125" s="11"/>
    </row>
    <row r="126" spans="1:8" ht="17.25" customHeight="1">
      <c r="A126" s="11"/>
      <c r="B126" s="11"/>
      <c r="C126" s="11"/>
      <c r="D126" s="11"/>
      <c r="E126" s="229"/>
      <c r="F126" s="11"/>
      <c r="G126" s="11"/>
      <c r="H126" s="11"/>
    </row>
    <row r="127" spans="1:8" ht="17.25" customHeight="1">
      <c r="A127" s="11"/>
      <c r="B127" s="11"/>
      <c r="C127" s="11"/>
      <c r="D127" s="11"/>
      <c r="E127" s="229"/>
      <c r="F127" s="11"/>
      <c r="G127" s="11"/>
      <c r="H127" s="11"/>
    </row>
    <row r="128" spans="1:8" ht="17.25" customHeight="1">
      <c r="A128" s="11"/>
      <c r="B128" s="11"/>
      <c r="C128" s="11"/>
      <c r="D128" s="11"/>
      <c r="E128" s="229"/>
      <c r="F128" s="11"/>
      <c r="G128" s="11"/>
      <c r="H128" s="11"/>
    </row>
    <row r="129" spans="1:8" ht="17.25" customHeight="1">
      <c r="A129" s="11"/>
      <c r="B129" s="11"/>
      <c r="C129" s="11"/>
      <c r="D129" s="11"/>
      <c r="E129" s="229"/>
      <c r="F129" s="11"/>
      <c r="G129" s="11"/>
      <c r="H129" s="11"/>
    </row>
    <row r="130" spans="1:8" ht="17.25" customHeight="1">
      <c r="A130" s="11"/>
      <c r="B130" s="11"/>
      <c r="C130" s="11"/>
      <c r="D130" s="11"/>
      <c r="E130" s="229"/>
      <c r="F130" s="11"/>
      <c r="G130" s="11"/>
      <c r="H130" s="11"/>
    </row>
    <row r="131" spans="1:8" ht="17.25" customHeight="1">
      <c r="A131" s="11"/>
      <c r="B131" s="11"/>
      <c r="C131" s="11"/>
      <c r="D131" s="11"/>
      <c r="E131" s="229"/>
      <c r="F131" s="11"/>
      <c r="G131" s="11"/>
      <c r="H131" s="11"/>
    </row>
    <row r="132" spans="1:8" ht="17.25" customHeight="1">
      <c r="A132" s="11"/>
      <c r="B132" s="11"/>
      <c r="C132" s="11"/>
      <c r="D132" s="11"/>
      <c r="E132" s="229"/>
      <c r="F132" s="11"/>
      <c r="G132" s="11"/>
      <c r="H132" s="11"/>
    </row>
    <row r="133" spans="1:8" ht="17.25" customHeight="1">
      <c r="A133" s="11"/>
      <c r="B133" s="11"/>
      <c r="C133" s="11"/>
      <c r="D133" s="11"/>
      <c r="E133" s="229"/>
      <c r="F133" s="11"/>
      <c r="G133" s="11"/>
      <c r="H133" s="11"/>
    </row>
    <row r="134" spans="1:8" ht="17.25" customHeight="1">
      <c r="A134" s="11"/>
      <c r="B134" s="11"/>
      <c r="C134" s="11"/>
      <c r="D134" s="11"/>
      <c r="E134" s="229"/>
      <c r="F134" s="11"/>
      <c r="G134" s="11"/>
      <c r="H134" s="11"/>
    </row>
    <row r="135" spans="1:8" ht="17.25" customHeight="1">
      <c r="A135" s="11"/>
      <c r="B135" s="11"/>
      <c r="C135" s="11"/>
      <c r="D135" s="11"/>
      <c r="E135" s="229"/>
      <c r="F135" s="11"/>
      <c r="G135" s="11"/>
      <c r="H135" s="11"/>
    </row>
    <row r="136" spans="1:8" ht="17.25" customHeight="1">
      <c r="A136" s="11"/>
      <c r="B136" s="11"/>
      <c r="C136" s="11"/>
      <c r="D136" s="11"/>
      <c r="E136" s="229"/>
      <c r="F136" s="11"/>
      <c r="G136" s="11"/>
      <c r="H136" s="11"/>
    </row>
    <row r="137" spans="1:8" ht="17.25" customHeight="1">
      <c r="A137" s="11"/>
      <c r="B137" s="11"/>
      <c r="C137" s="11"/>
      <c r="D137" s="11"/>
      <c r="E137" s="229"/>
      <c r="F137" s="11"/>
      <c r="G137" s="11"/>
      <c r="H137" s="11"/>
    </row>
    <row r="138" spans="1:8" ht="17.25" customHeight="1">
      <c r="A138" s="11"/>
      <c r="B138" s="11"/>
      <c r="C138" s="11"/>
      <c r="D138" s="11"/>
      <c r="E138" s="229"/>
      <c r="F138" s="11"/>
      <c r="G138" s="11"/>
      <c r="H138" s="11"/>
    </row>
    <row r="139" spans="1:8" ht="17.25" customHeight="1">
      <c r="A139" s="11"/>
      <c r="B139" s="11"/>
      <c r="C139" s="11"/>
      <c r="D139" s="11"/>
      <c r="E139" s="229"/>
      <c r="F139" s="11"/>
      <c r="G139" s="11"/>
      <c r="H139" s="11"/>
    </row>
    <row r="140" spans="1:8" ht="17.25" customHeight="1">
      <c r="A140" s="11"/>
      <c r="B140" s="11"/>
      <c r="C140" s="11"/>
      <c r="D140" s="11"/>
      <c r="E140" s="229"/>
      <c r="F140" s="11"/>
      <c r="G140" s="11"/>
      <c r="H140" s="11"/>
    </row>
    <row r="141" spans="1:8" ht="17.25" customHeight="1">
      <c r="A141" s="11"/>
      <c r="B141" s="11"/>
      <c r="C141" s="11"/>
      <c r="D141" s="11"/>
      <c r="E141" s="229"/>
      <c r="F141" s="11"/>
      <c r="G141" s="11"/>
      <c r="H141" s="11"/>
    </row>
    <row r="142" spans="1:8" ht="17.25" customHeight="1">
      <c r="A142" s="11"/>
      <c r="B142" s="11"/>
      <c r="C142" s="11"/>
      <c r="D142" s="11"/>
      <c r="E142" s="229"/>
      <c r="F142" s="11"/>
      <c r="G142" s="11"/>
      <c r="H142" s="11"/>
    </row>
    <row r="143" spans="1:8" ht="17.25" customHeight="1">
      <c r="A143" s="11"/>
      <c r="B143" s="11"/>
      <c r="C143" s="11"/>
      <c r="D143" s="11"/>
      <c r="E143" s="229"/>
      <c r="F143" s="11"/>
      <c r="G143" s="11"/>
      <c r="H143" s="11"/>
    </row>
    <row r="144" spans="1:8" ht="17.25" customHeight="1">
      <c r="A144" s="11"/>
      <c r="B144" s="11"/>
      <c r="C144" s="11"/>
      <c r="D144" s="11"/>
      <c r="E144" s="229"/>
      <c r="F144" s="11"/>
      <c r="G144" s="11"/>
      <c r="H144" s="11"/>
    </row>
    <row r="145" spans="1:8" ht="17.25" customHeight="1">
      <c r="A145" s="11"/>
      <c r="B145" s="11"/>
      <c r="C145" s="11"/>
      <c r="D145" s="11"/>
      <c r="E145" s="229"/>
      <c r="F145" s="11"/>
      <c r="G145" s="11"/>
      <c r="H145" s="11"/>
    </row>
    <row r="146" spans="1:8" ht="17.25" customHeight="1">
      <c r="A146" s="11"/>
      <c r="B146" s="11"/>
      <c r="C146" s="11"/>
      <c r="D146" s="11"/>
      <c r="E146" s="229"/>
      <c r="F146" s="11"/>
      <c r="G146" s="11"/>
      <c r="H146" s="11"/>
    </row>
    <row r="147" spans="1:8" ht="17.25" customHeight="1">
      <c r="A147" s="11"/>
      <c r="B147" s="11"/>
      <c r="C147" s="11"/>
      <c r="D147" s="11"/>
      <c r="E147" s="229"/>
      <c r="F147" s="11"/>
      <c r="G147" s="11"/>
      <c r="H147" s="11"/>
    </row>
    <row r="148" spans="1:8" ht="17.25" customHeight="1">
      <c r="A148" s="11"/>
      <c r="B148" s="11"/>
      <c r="C148" s="11"/>
      <c r="D148" s="11"/>
      <c r="E148" s="229"/>
      <c r="F148" s="11"/>
      <c r="G148" s="11"/>
      <c r="H148" s="11"/>
    </row>
    <row r="149" spans="1:8" ht="17.25" customHeight="1">
      <c r="A149" s="11"/>
      <c r="B149" s="11"/>
      <c r="C149" s="11"/>
      <c r="D149" s="11"/>
      <c r="E149" s="229"/>
      <c r="F149" s="11"/>
      <c r="G149" s="11"/>
      <c r="H149" s="11"/>
    </row>
    <row r="150" spans="1:8" ht="17.25" customHeight="1">
      <c r="A150" s="11"/>
      <c r="B150" s="11"/>
      <c r="C150" s="11"/>
      <c r="D150" s="11"/>
      <c r="E150" s="229"/>
      <c r="F150" s="11"/>
      <c r="G150" s="11"/>
      <c r="H150" s="11"/>
    </row>
    <row r="151" spans="1:8" ht="17.25" customHeight="1">
      <c r="A151" s="11"/>
      <c r="B151" s="11"/>
      <c r="C151" s="11"/>
      <c r="D151" s="11"/>
      <c r="E151" s="229"/>
      <c r="F151" s="11"/>
      <c r="G151" s="11"/>
      <c r="H151" s="11"/>
    </row>
    <row r="152" spans="1:8" ht="17.25" customHeight="1">
      <c r="A152" s="11"/>
      <c r="B152" s="11"/>
      <c r="C152" s="11"/>
      <c r="D152" s="11"/>
      <c r="E152" s="229"/>
      <c r="F152" s="11"/>
      <c r="G152" s="11"/>
      <c r="H152" s="11"/>
    </row>
    <row r="153" spans="1:8" ht="17.25" customHeight="1">
      <c r="A153" s="11"/>
      <c r="B153" s="11"/>
      <c r="C153" s="11"/>
      <c r="D153" s="11"/>
      <c r="E153" s="229"/>
      <c r="F153" s="11"/>
      <c r="G153" s="11"/>
      <c r="H153" s="11"/>
    </row>
    <row r="154" spans="1:8" ht="17.25" customHeight="1">
      <c r="A154" s="11"/>
      <c r="B154" s="11"/>
      <c r="C154" s="11"/>
      <c r="D154" s="11"/>
      <c r="E154" s="229"/>
      <c r="F154" s="11"/>
      <c r="G154" s="11"/>
      <c r="H154" s="11"/>
    </row>
    <row r="155" spans="1:8" ht="17.25" customHeight="1">
      <c r="A155" s="11"/>
      <c r="B155" s="11"/>
      <c r="C155" s="11"/>
      <c r="D155" s="11"/>
      <c r="E155" s="229"/>
      <c r="F155" s="11"/>
      <c r="G155" s="11"/>
      <c r="H155" s="11"/>
    </row>
    <row r="156" spans="1:8" ht="17.25" customHeight="1">
      <c r="A156" s="11"/>
      <c r="B156" s="11"/>
      <c r="C156" s="11"/>
      <c r="D156" s="11"/>
      <c r="E156" s="229"/>
      <c r="F156" s="11"/>
      <c r="G156" s="11"/>
      <c r="H156" s="11"/>
    </row>
    <row r="157" spans="1:8" ht="17.25" customHeight="1">
      <c r="A157" s="11"/>
      <c r="B157" s="11"/>
      <c r="C157" s="11"/>
      <c r="D157" s="11"/>
      <c r="E157" s="229"/>
      <c r="F157" s="11"/>
      <c r="G157" s="11"/>
      <c r="H157" s="11"/>
    </row>
    <row r="158" spans="1:8" ht="17.25" customHeight="1">
      <c r="A158" s="11"/>
      <c r="B158" s="11"/>
      <c r="C158" s="11"/>
      <c r="D158" s="11"/>
      <c r="E158" s="229"/>
      <c r="F158" s="11"/>
      <c r="G158" s="11"/>
      <c r="H158" s="11"/>
    </row>
    <row r="159" spans="1:8" ht="17.25" customHeight="1">
      <c r="A159" s="11"/>
      <c r="B159" s="11"/>
      <c r="C159" s="11"/>
      <c r="D159" s="11"/>
      <c r="E159" s="229"/>
      <c r="F159" s="11"/>
      <c r="G159" s="11"/>
      <c r="H159" s="11"/>
    </row>
    <row r="160" spans="1:8" ht="17.25" customHeight="1">
      <c r="A160" s="11"/>
      <c r="B160" s="11"/>
      <c r="C160" s="11"/>
      <c r="D160" s="11"/>
      <c r="E160" s="229"/>
      <c r="F160" s="11"/>
      <c r="G160" s="11"/>
      <c r="H160" s="11"/>
    </row>
    <row r="161" spans="1:8" ht="17.25" customHeight="1">
      <c r="A161" s="11"/>
      <c r="B161" s="11"/>
      <c r="C161" s="11"/>
      <c r="D161" s="11"/>
      <c r="E161" s="229"/>
      <c r="F161" s="11"/>
      <c r="G161" s="11"/>
      <c r="H161" s="11"/>
    </row>
    <row r="162" spans="1:8" ht="17.25" customHeight="1">
      <c r="A162" s="11"/>
      <c r="B162" s="11"/>
      <c r="C162" s="11"/>
      <c r="D162" s="11"/>
      <c r="E162" s="229"/>
      <c r="F162" s="11"/>
      <c r="G162" s="11"/>
      <c r="H162" s="11"/>
    </row>
    <row r="163" spans="1:8" ht="17.25" customHeight="1">
      <c r="A163" s="11"/>
      <c r="B163" s="11"/>
      <c r="C163" s="11"/>
      <c r="D163" s="11"/>
      <c r="E163" s="229"/>
      <c r="F163" s="11"/>
      <c r="G163" s="11"/>
      <c r="H163" s="11"/>
    </row>
    <row r="164" spans="1:8" ht="17.25" customHeight="1">
      <c r="A164" s="11"/>
      <c r="B164" s="11"/>
      <c r="C164" s="11"/>
      <c r="D164" s="11"/>
      <c r="E164" s="229"/>
      <c r="F164" s="11"/>
      <c r="G164" s="11"/>
      <c r="H164" s="11"/>
    </row>
    <row r="165" spans="1:8" ht="17.25" customHeight="1">
      <c r="A165" s="11"/>
      <c r="B165" s="11"/>
      <c r="C165" s="11"/>
      <c r="D165" s="11"/>
      <c r="E165" s="229"/>
      <c r="F165" s="11"/>
      <c r="G165" s="11"/>
      <c r="H165" s="11"/>
    </row>
    <row r="166" spans="1:8" ht="17.25" customHeight="1">
      <c r="A166" s="11"/>
      <c r="B166" s="11"/>
      <c r="C166" s="11"/>
      <c r="D166" s="11"/>
      <c r="E166" s="229"/>
      <c r="F166" s="11"/>
      <c r="G166" s="11"/>
      <c r="H166" s="11"/>
    </row>
    <row r="167" spans="1:8" ht="17.25" customHeight="1">
      <c r="A167" s="11"/>
      <c r="B167" s="11"/>
      <c r="C167" s="11"/>
      <c r="D167" s="11"/>
      <c r="E167" s="229"/>
      <c r="F167" s="11"/>
      <c r="G167" s="11"/>
      <c r="H167" s="11"/>
    </row>
    <row r="168" spans="1:8" ht="17.25" customHeight="1">
      <c r="A168" s="11"/>
      <c r="B168" s="11"/>
      <c r="C168" s="11"/>
      <c r="D168" s="11"/>
      <c r="E168" s="229"/>
      <c r="F168" s="11"/>
      <c r="G168" s="11"/>
      <c r="H168" s="11"/>
    </row>
    <row r="169" spans="1:8" ht="17.25" customHeight="1">
      <c r="A169" s="11"/>
      <c r="B169" s="11"/>
      <c r="C169" s="11"/>
      <c r="D169" s="11"/>
      <c r="E169" s="229"/>
      <c r="F169" s="11"/>
      <c r="G169" s="11"/>
      <c r="H169" s="11"/>
    </row>
    <row r="170" spans="1:8" ht="17.25" customHeight="1">
      <c r="A170" s="11"/>
      <c r="B170" s="11"/>
      <c r="C170" s="11"/>
      <c r="D170" s="11"/>
      <c r="E170" s="229"/>
      <c r="F170" s="11"/>
      <c r="G170" s="11"/>
      <c r="H170" s="11"/>
    </row>
    <row r="171" spans="1:8" ht="17.25" customHeight="1">
      <c r="A171" s="11"/>
      <c r="B171" s="11"/>
      <c r="C171" s="11"/>
      <c r="D171" s="11"/>
      <c r="E171" s="229"/>
      <c r="F171" s="11"/>
      <c r="G171" s="11"/>
      <c r="H171" s="11"/>
    </row>
    <row r="172" spans="1:8" ht="17.25" customHeight="1">
      <c r="A172" s="11"/>
      <c r="B172" s="11"/>
      <c r="C172" s="11"/>
      <c r="D172" s="11"/>
      <c r="E172" s="229"/>
      <c r="F172" s="11"/>
      <c r="G172" s="11"/>
      <c r="H172" s="11"/>
    </row>
    <row r="173" spans="1:8" ht="17.25" customHeight="1">
      <c r="A173" s="11"/>
      <c r="B173" s="11"/>
      <c r="C173" s="11"/>
      <c r="D173" s="11"/>
      <c r="E173" s="229"/>
      <c r="F173" s="11"/>
      <c r="G173" s="11"/>
      <c r="H173" s="11"/>
    </row>
    <row r="174" spans="1:8" ht="17.25" customHeight="1">
      <c r="A174" s="11"/>
      <c r="B174" s="11"/>
      <c r="C174" s="11"/>
      <c r="D174" s="11"/>
      <c r="E174" s="229"/>
      <c r="F174" s="11"/>
      <c r="G174" s="11"/>
      <c r="H174" s="11"/>
    </row>
    <row r="175" spans="1:8" ht="17.25" customHeight="1">
      <c r="A175" s="11"/>
      <c r="B175" s="11"/>
      <c r="C175" s="11"/>
      <c r="D175" s="11"/>
      <c r="E175" s="229"/>
      <c r="F175" s="11"/>
      <c r="G175" s="11"/>
      <c r="H175" s="11"/>
    </row>
    <row r="176" spans="1:8" ht="17.25" customHeight="1">
      <c r="A176" s="11"/>
      <c r="B176" s="11"/>
      <c r="C176" s="11"/>
      <c r="D176" s="11"/>
      <c r="E176" s="229"/>
      <c r="F176" s="11"/>
      <c r="G176" s="11"/>
      <c r="H176" s="11"/>
    </row>
    <row r="177" spans="1:8" ht="17.25" customHeight="1">
      <c r="A177" s="11"/>
      <c r="B177" s="11"/>
      <c r="C177" s="11"/>
      <c r="D177" s="11"/>
      <c r="E177" s="229"/>
      <c r="F177" s="11"/>
      <c r="G177" s="11"/>
      <c r="H177" s="11"/>
    </row>
    <row r="178" spans="1:8" ht="17.25" customHeight="1">
      <c r="A178" s="11"/>
      <c r="B178" s="11"/>
      <c r="C178" s="11"/>
      <c r="D178" s="11"/>
      <c r="E178" s="229"/>
      <c r="F178" s="11"/>
      <c r="G178" s="11"/>
      <c r="H178" s="11"/>
    </row>
    <row r="179" spans="1:8" ht="17.25" customHeight="1">
      <c r="A179" s="11"/>
      <c r="B179" s="11"/>
      <c r="C179" s="11"/>
      <c r="D179" s="11"/>
      <c r="E179" s="229"/>
      <c r="F179" s="11"/>
      <c r="G179" s="11"/>
      <c r="H179" s="11"/>
    </row>
    <row r="180" spans="1:8" ht="17.25" customHeight="1">
      <c r="A180" s="11"/>
      <c r="B180" s="11"/>
      <c r="C180" s="11"/>
      <c r="D180" s="11"/>
      <c r="E180" s="229"/>
      <c r="F180" s="11"/>
      <c r="G180" s="11"/>
      <c r="H180" s="11"/>
    </row>
    <row r="181" spans="1:8" ht="17.25" customHeight="1">
      <c r="A181" s="11"/>
      <c r="B181" s="11"/>
      <c r="C181" s="11"/>
      <c r="D181" s="11"/>
      <c r="E181" s="229"/>
      <c r="F181" s="11"/>
      <c r="G181" s="11"/>
      <c r="H181" s="11"/>
    </row>
    <row r="182" spans="1:8" ht="17.25" customHeight="1">
      <c r="A182" s="11"/>
      <c r="B182" s="11"/>
      <c r="C182" s="11"/>
      <c r="D182" s="11"/>
      <c r="E182" s="229"/>
      <c r="F182" s="11"/>
      <c r="G182" s="11"/>
      <c r="H182" s="11"/>
    </row>
    <row r="183" spans="1:8" ht="17.25" customHeight="1">
      <c r="A183" s="11"/>
      <c r="B183" s="11"/>
      <c r="C183" s="11"/>
      <c r="D183" s="11"/>
      <c r="E183" s="229"/>
      <c r="F183" s="11"/>
      <c r="G183" s="11"/>
      <c r="H183" s="11"/>
    </row>
    <row r="184" spans="1:8" ht="17.25" customHeight="1">
      <c r="A184" s="11"/>
      <c r="B184" s="11"/>
      <c r="C184" s="11"/>
      <c r="D184" s="11"/>
      <c r="E184" s="229"/>
      <c r="F184" s="11"/>
      <c r="G184" s="11"/>
      <c r="H184" s="11"/>
    </row>
    <row r="185" spans="1:8" ht="17.25" customHeight="1">
      <c r="A185" s="11"/>
      <c r="B185" s="11"/>
      <c r="C185" s="11"/>
      <c r="D185" s="11"/>
      <c r="E185" s="229"/>
      <c r="F185" s="11"/>
      <c r="G185" s="11"/>
      <c r="H185" s="11"/>
    </row>
    <row r="186" spans="1:8" ht="17.25" customHeight="1">
      <c r="A186" s="11"/>
      <c r="B186" s="11"/>
      <c r="C186" s="11"/>
      <c r="D186" s="11"/>
      <c r="E186" s="229"/>
      <c r="F186" s="11"/>
      <c r="G186" s="11"/>
      <c r="H186" s="11"/>
    </row>
    <row r="187" spans="1:8" ht="17.25" customHeight="1">
      <c r="A187" s="11"/>
      <c r="B187" s="11"/>
      <c r="C187" s="11"/>
      <c r="D187" s="11"/>
      <c r="E187" s="229"/>
      <c r="F187" s="11"/>
      <c r="G187" s="11"/>
      <c r="H187" s="11"/>
    </row>
    <row r="188" spans="1:8" ht="17.25" customHeight="1">
      <c r="A188" s="11"/>
      <c r="B188" s="11"/>
      <c r="C188" s="11"/>
      <c r="D188" s="11"/>
      <c r="E188" s="229"/>
      <c r="F188" s="11"/>
      <c r="G188" s="11"/>
      <c r="H188" s="11"/>
    </row>
    <row r="189" spans="1:8" ht="17.25" customHeight="1">
      <c r="A189" s="11"/>
      <c r="B189" s="11"/>
      <c r="C189" s="11"/>
      <c r="D189" s="11"/>
      <c r="E189" s="229"/>
      <c r="F189" s="11"/>
      <c r="G189" s="11"/>
      <c r="H189" s="11"/>
    </row>
    <row r="190" spans="1:8" ht="17.25" customHeight="1">
      <c r="A190" s="11"/>
      <c r="B190" s="11"/>
      <c r="C190" s="11"/>
      <c r="D190" s="11"/>
      <c r="E190" s="229"/>
      <c r="F190" s="11"/>
      <c r="G190" s="11"/>
      <c r="H190" s="11"/>
    </row>
    <row r="191" spans="1:8" ht="17.25" customHeight="1">
      <c r="A191" s="11"/>
      <c r="B191" s="11"/>
      <c r="C191" s="11"/>
      <c r="D191" s="11"/>
      <c r="E191" s="229"/>
      <c r="F191" s="11"/>
      <c r="G191" s="11"/>
      <c r="H191" s="11"/>
    </row>
    <row r="192" spans="1:8" ht="17.25" customHeight="1">
      <c r="A192" s="11"/>
      <c r="B192" s="11"/>
      <c r="C192" s="11"/>
      <c r="D192" s="11"/>
      <c r="E192" s="229"/>
      <c r="F192" s="11"/>
      <c r="G192" s="11"/>
      <c r="H192" s="11"/>
    </row>
    <row r="193" spans="1:8" ht="17.25" customHeight="1">
      <c r="A193" s="11"/>
      <c r="B193" s="11"/>
      <c r="C193" s="11"/>
      <c r="D193" s="11"/>
      <c r="E193" s="229"/>
      <c r="F193" s="11"/>
      <c r="G193" s="11"/>
      <c r="H193" s="11"/>
    </row>
    <row r="194" spans="1:8" ht="17.25" customHeight="1">
      <c r="A194" s="11"/>
      <c r="B194" s="11"/>
      <c r="C194" s="11"/>
      <c r="D194" s="11"/>
      <c r="E194" s="229"/>
      <c r="F194" s="11"/>
      <c r="G194" s="11"/>
      <c r="H194" s="11"/>
    </row>
    <row r="195" spans="1:8" ht="17.25" customHeight="1">
      <c r="A195" s="11"/>
      <c r="B195" s="11"/>
      <c r="C195" s="11"/>
      <c r="D195" s="11"/>
      <c r="E195" s="229"/>
      <c r="F195" s="11"/>
      <c r="G195" s="11"/>
      <c r="H195" s="11"/>
    </row>
    <row r="196" spans="1:8" ht="17.25" customHeight="1">
      <c r="A196" s="11"/>
      <c r="B196" s="11"/>
      <c r="C196" s="11"/>
      <c r="D196" s="11"/>
      <c r="E196" s="229"/>
      <c r="F196" s="11"/>
      <c r="G196" s="11"/>
      <c r="H196" s="11"/>
    </row>
    <row r="197" spans="1:8" ht="17.25" customHeight="1">
      <c r="A197" s="11"/>
      <c r="B197" s="11"/>
      <c r="C197" s="11"/>
      <c r="D197" s="11"/>
      <c r="E197" s="229"/>
      <c r="F197" s="11"/>
      <c r="G197" s="11"/>
      <c r="H197" s="11"/>
    </row>
    <row r="198" spans="1:8" ht="17.25" customHeight="1">
      <c r="A198" s="11"/>
      <c r="B198" s="11"/>
      <c r="C198" s="11"/>
      <c r="D198" s="11"/>
      <c r="E198" s="229"/>
      <c r="F198" s="11"/>
      <c r="G198" s="11"/>
      <c r="H198" s="11"/>
    </row>
    <row r="199" spans="1:8" ht="17.25" customHeight="1">
      <c r="A199" s="11"/>
      <c r="B199" s="11"/>
      <c r="C199" s="11"/>
      <c r="D199" s="11"/>
      <c r="E199" s="229"/>
      <c r="F199" s="11"/>
      <c r="G199" s="11"/>
      <c r="H199" s="11"/>
    </row>
    <row r="200" spans="1:8" ht="17.25" customHeight="1">
      <c r="A200" s="11"/>
      <c r="B200" s="11"/>
      <c r="C200" s="11"/>
      <c r="D200" s="11"/>
      <c r="E200" s="229"/>
      <c r="F200" s="11"/>
      <c r="G200" s="11"/>
      <c r="H200" s="11"/>
    </row>
    <row r="201" spans="1:8" ht="17.25" customHeight="1">
      <c r="A201" s="11"/>
      <c r="B201" s="11"/>
      <c r="C201" s="11"/>
      <c r="D201" s="11"/>
      <c r="E201" s="229"/>
      <c r="F201" s="11"/>
      <c r="G201" s="11"/>
      <c r="H201" s="11"/>
    </row>
    <row r="202" spans="1:8" ht="17.25" customHeight="1">
      <c r="A202" s="11"/>
      <c r="B202" s="11"/>
      <c r="C202" s="11"/>
      <c r="D202" s="11"/>
      <c r="E202" s="229"/>
      <c r="F202" s="11"/>
      <c r="G202" s="11"/>
      <c r="H202" s="11"/>
    </row>
    <row r="203" spans="1:8" ht="17.25" customHeight="1">
      <c r="A203" s="11"/>
      <c r="B203" s="11"/>
      <c r="C203" s="11"/>
      <c r="D203" s="11"/>
      <c r="E203" s="229"/>
      <c r="F203" s="11"/>
      <c r="G203" s="11"/>
      <c r="H203" s="11"/>
    </row>
    <row r="204" spans="1:8" ht="17.25" customHeight="1">
      <c r="A204" s="11"/>
      <c r="B204" s="11"/>
      <c r="C204" s="11"/>
      <c r="D204" s="11"/>
      <c r="E204" s="229"/>
      <c r="F204" s="11"/>
      <c r="G204" s="11"/>
      <c r="H204" s="11"/>
    </row>
    <row r="205" spans="1:8" ht="17.25" customHeight="1">
      <c r="A205" s="11"/>
      <c r="B205" s="11"/>
      <c r="C205" s="11"/>
      <c r="D205" s="11"/>
      <c r="E205" s="229"/>
      <c r="F205" s="11"/>
      <c r="G205" s="11"/>
      <c r="H205" s="11"/>
    </row>
    <row r="206" spans="1:8" ht="17.25" customHeight="1">
      <c r="A206" s="11"/>
      <c r="B206" s="11"/>
      <c r="C206" s="11"/>
      <c r="D206" s="11"/>
      <c r="E206" s="229"/>
      <c r="F206" s="11"/>
      <c r="G206" s="11"/>
      <c r="H206" s="11"/>
    </row>
    <row r="207" spans="1:8" ht="17.25" customHeight="1">
      <c r="A207" s="11"/>
      <c r="B207" s="11"/>
      <c r="C207" s="11"/>
      <c r="D207" s="11"/>
      <c r="E207" s="229"/>
      <c r="F207" s="11"/>
      <c r="G207" s="11"/>
      <c r="H207" s="11"/>
    </row>
    <row r="208" spans="1:8" ht="17.25" customHeight="1">
      <c r="A208" s="11"/>
      <c r="B208" s="11"/>
      <c r="C208" s="11"/>
      <c r="D208" s="11"/>
      <c r="E208" s="229"/>
      <c r="F208" s="11"/>
      <c r="G208" s="11"/>
      <c r="H208" s="11"/>
    </row>
    <row r="209" spans="1:8" ht="17.25" customHeight="1">
      <c r="A209" s="11"/>
      <c r="B209" s="11"/>
      <c r="C209" s="11"/>
      <c r="D209" s="11"/>
      <c r="E209" s="229"/>
      <c r="F209" s="11"/>
      <c r="G209" s="11"/>
      <c r="H209" s="11"/>
    </row>
    <row r="210" spans="1:8" ht="17.25" customHeight="1">
      <c r="A210" s="11"/>
      <c r="B210" s="11"/>
      <c r="C210" s="11"/>
      <c r="D210" s="11"/>
      <c r="E210" s="229"/>
      <c r="F210" s="11"/>
      <c r="G210" s="11"/>
      <c r="H210" s="11"/>
    </row>
    <row r="211" spans="1:8" ht="17.25" customHeight="1">
      <c r="A211" s="11"/>
      <c r="B211" s="11"/>
      <c r="C211" s="11"/>
      <c r="D211" s="11"/>
      <c r="E211" s="229"/>
      <c r="F211" s="11"/>
      <c r="G211" s="11"/>
      <c r="H211" s="11"/>
    </row>
    <row r="212" spans="1:8" ht="17.25" customHeight="1">
      <c r="A212" s="11"/>
      <c r="B212" s="11"/>
      <c r="C212" s="11"/>
      <c r="D212" s="11"/>
      <c r="E212" s="229"/>
      <c r="F212" s="11"/>
      <c r="G212" s="11"/>
      <c r="H212" s="11"/>
    </row>
    <row r="213" spans="1:8" ht="17.25" customHeight="1">
      <c r="A213" s="11"/>
      <c r="B213" s="11"/>
      <c r="C213" s="11"/>
      <c r="D213" s="11"/>
      <c r="E213" s="229"/>
      <c r="F213" s="11"/>
      <c r="G213" s="11"/>
      <c r="H213" s="11"/>
    </row>
    <row r="214" spans="1:8" ht="17.25" customHeight="1">
      <c r="A214" s="11"/>
      <c r="B214" s="11"/>
      <c r="C214" s="11"/>
      <c r="D214" s="11"/>
      <c r="E214" s="229"/>
      <c r="F214" s="11"/>
      <c r="G214" s="11"/>
      <c r="H214" s="11"/>
    </row>
    <row r="215" spans="1:8" ht="17.25" customHeight="1">
      <c r="A215" s="11"/>
      <c r="B215" s="11"/>
      <c r="C215" s="11"/>
      <c r="D215" s="11"/>
      <c r="E215" s="229"/>
      <c r="F215" s="11"/>
      <c r="G215" s="11"/>
      <c r="H215" s="11"/>
    </row>
    <row r="216" spans="1:8" ht="17.25" customHeight="1">
      <c r="A216" s="11"/>
      <c r="B216" s="11"/>
      <c r="C216" s="11"/>
      <c r="D216" s="11"/>
      <c r="E216" s="229"/>
      <c r="F216" s="11"/>
      <c r="G216" s="11"/>
      <c r="H216" s="11"/>
    </row>
    <row r="217" spans="1:8" ht="17.25" customHeight="1">
      <c r="A217" s="11"/>
      <c r="B217" s="11"/>
      <c r="C217" s="11"/>
      <c r="D217" s="11"/>
      <c r="E217" s="229"/>
      <c r="F217" s="11"/>
      <c r="G217" s="11"/>
      <c r="H217" s="11"/>
    </row>
    <row r="218" spans="1:8" ht="17.25" customHeight="1">
      <c r="A218" s="11"/>
      <c r="B218" s="11"/>
      <c r="C218" s="11"/>
      <c r="D218" s="11"/>
      <c r="E218" s="229"/>
      <c r="F218" s="11"/>
      <c r="G218" s="11"/>
      <c r="H218" s="11"/>
    </row>
    <row r="219" spans="1:8" ht="17.25" customHeight="1">
      <c r="A219" s="11"/>
      <c r="B219" s="11"/>
      <c r="C219" s="11"/>
      <c r="D219" s="11"/>
      <c r="E219" s="229"/>
      <c r="F219" s="11"/>
      <c r="G219" s="11"/>
      <c r="H219" s="11"/>
    </row>
    <row r="220" spans="1:8" ht="17.25" customHeight="1">
      <c r="A220" s="11"/>
      <c r="B220" s="11"/>
      <c r="C220" s="11"/>
      <c r="D220" s="11"/>
      <c r="E220" s="229"/>
      <c r="F220" s="11"/>
      <c r="G220" s="11"/>
      <c r="H220" s="11"/>
    </row>
    <row r="221" spans="1:8" ht="17.25" customHeight="1">
      <c r="A221" s="11"/>
      <c r="B221" s="11"/>
      <c r="C221" s="11"/>
      <c r="D221" s="11"/>
      <c r="E221" s="229"/>
      <c r="F221" s="11"/>
      <c r="G221" s="11"/>
      <c r="H221" s="11"/>
    </row>
    <row r="222" spans="1:8" ht="17.25" customHeight="1">
      <c r="A222" s="11"/>
      <c r="B222" s="11"/>
      <c r="C222" s="11"/>
      <c r="D222" s="11"/>
      <c r="E222" s="229"/>
      <c r="F222" s="11"/>
      <c r="G222" s="11"/>
      <c r="H222" s="11"/>
    </row>
    <row r="223" spans="1:8" ht="17.25" customHeight="1">
      <c r="A223" s="11"/>
      <c r="B223" s="11"/>
      <c r="C223" s="11"/>
      <c r="D223" s="11"/>
      <c r="E223" s="229"/>
      <c r="F223" s="11"/>
      <c r="G223" s="11"/>
      <c r="H223" s="11"/>
    </row>
    <row r="224" spans="1:8" ht="17.25" customHeight="1">
      <c r="A224" s="11"/>
      <c r="B224" s="11"/>
      <c r="C224" s="11"/>
      <c r="D224" s="11"/>
      <c r="E224" s="229"/>
      <c r="F224" s="11"/>
      <c r="G224" s="11"/>
      <c r="H224" s="11"/>
    </row>
    <row r="225" spans="1:8" ht="17.25" customHeight="1">
      <c r="A225" s="11"/>
      <c r="B225" s="11"/>
      <c r="C225" s="11"/>
      <c r="D225" s="11"/>
      <c r="E225" s="229"/>
      <c r="F225" s="11"/>
      <c r="G225" s="11"/>
      <c r="H225" s="11"/>
    </row>
    <row r="226" spans="1:8" ht="17.25" customHeight="1">
      <c r="A226" s="11"/>
      <c r="B226" s="11"/>
      <c r="C226" s="11"/>
      <c r="D226" s="11"/>
      <c r="E226" s="229"/>
      <c r="F226" s="11"/>
      <c r="G226" s="11"/>
      <c r="H226" s="11"/>
    </row>
    <row r="227" spans="1:8" ht="17.25" customHeight="1">
      <c r="A227" s="11"/>
      <c r="B227" s="11"/>
      <c r="C227" s="11"/>
      <c r="D227" s="11"/>
      <c r="E227" s="229"/>
      <c r="F227" s="11"/>
      <c r="G227" s="11"/>
      <c r="H227" s="11"/>
    </row>
    <row r="228" spans="1:8" ht="17.25" customHeight="1">
      <c r="A228" s="11"/>
      <c r="B228" s="11"/>
      <c r="C228" s="11"/>
      <c r="D228" s="11"/>
      <c r="E228" s="229"/>
      <c r="F228" s="11"/>
      <c r="G228" s="11"/>
      <c r="H228" s="11"/>
    </row>
    <row r="229" spans="1:8" ht="17.25" customHeight="1">
      <c r="A229" s="11"/>
      <c r="B229" s="11"/>
      <c r="C229" s="11"/>
      <c r="D229" s="11"/>
      <c r="E229" s="229"/>
      <c r="F229" s="11"/>
      <c r="G229" s="11"/>
      <c r="H229" s="11"/>
    </row>
    <row r="230" spans="1:8" ht="17.25" customHeight="1">
      <c r="A230" s="11"/>
      <c r="B230" s="11"/>
      <c r="C230" s="11"/>
      <c r="D230" s="11"/>
      <c r="E230" s="229"/>
      <c r="F230" s="11"/>
      <c r="G230" s="11"/>
      <c r="H230" s="11"/>
    </row>
    <row r="231" spans="1:8" ht="17.25" customHeight="1">
      <c r="A231" s="11"/>
      <c r="B231" s="11"/>
      <c r="C231" s="11"/>
      <c r="D231" s="11"/>
      <c r="E231" s="229"/>
      <c r="F231" s="11"/>
      <c r="G231" s="11"/>
      <c r="H231" s="11"/>
    </row>
    <row r="232" spans="1:8" ht="17.25" customHeight="1">
      <c r="A232" s="11"/>
      <c r="B232" s="11"/>
      <c r="C232" s="11"/>
      <c r="D232" s="11"/>
      <c r="E232" s="229"/>
      <c r="F232" s="11"/>
      <c r="G232" s="11"/>
      <c r="H232" s="11"/>
    </row>
    <row r="233" spans="1:8" ht="17.25" customHeight="1">
      <c r="A233" s="11"/>
      <c r="B233" s="11"/>
      <c r="C233" s="11"/>
      <c r="D233" s="11"/>
      <c r="E233" s="229"/>
      <c r="F233" s="11"/>
      <c r="G233" s="11"/>
      <c r="H233" s="11"/>
    </row>
    <row r="234" spans="1:8" ht="17.25" customHeight="1">
      <c r="A234" s="11"/>
      <c r="B234" s="11"/>
      <c r="C234" s="11"/>
      <c r="D234" s="11"/>
      <c r="E234" s="229"/>
      <c r="F234" s="11"/>
      <c r="G234" s="11"/>
      <c r="H234" s="11"/>
    </row>
    <row r="235" spans="1:8" ht="17.25" customHeight="1">
      <c r="A235" s="11"/>
      <c r="B235" s="11"/>
      <c r="C235" s="11"/>
      <c r="D235" s="11"/>
      <c r="E235" s="229"/>
      <c r="F235" s="11"/>
      <c r="G235" s="11"/>
      <c r="H235" s="11"/>
    </row>
    <row r="236" spans="1:8" ht="17.25" customHeight="1">
      <c r="A236" s="11"/>
      <c r="B236" s="11"/>
      <c r="C236" s="11"/>
      <c r="D236" s="11"/>
      <c r="E236" s="229"/>
      <c r="F236" s="11"/>
      <c r="G236" s="11"/>
      <c r="H236" s="11"/>
    </row>
    <row r="237" spans="1:8" ht="17.25" customHeight="1">
      <c r="A237" s="11"/>
      <c r="B237" s="11"/>
      <c r="C237" s="11"/>
      <c r="D237" s="11"/>
      <c r="E237" s="229"/>
      <c r="F237" s="11"/>
      <c r="G237" s="11"/>
      <c r="H237" s="11"/>
    </row>
    <row r="238" spans="1:8" ht="17.25" customHeight="1">
      <c r="A238" s="11"/>
      <c r="B238" s="11"/>
      <c r="C238" s="11"/>
      <c r="D238" s="11"/>
      <c r="E238" s="229"/>
      <c r="F238" s="11"/>
      <c r="G238" s="11"/>
      <c r="H238" s="11"/>
    </row>
    <row r="239" spans="1:8" ht="17.25" customHeight="1">
      <c r="A239" s="11"/>
      <c r="B239" s="11"/>
      <c r="C239" s="11"/>
      <c r="D239" s="11"/>
      <c r="E239" s="229"/>
      <c r="F239" s="11"/>
      <c r="G239" s="11"/>
      <c r="H239" s="11"/>
    </row>
    <row r="240" spans="1:8" ht="17.25" customHeight="1">
      <c r="A240" s="11"/>
      <c r="B240" s="11"/>
      <c r="C240" s="11"/>
      <c r="D240" s="11"/>
      <c r="E240" s="229"/>
      <c r="F240" s="11"/>
      <c r="G240" s="11"/>
      <c r="H240" s="11"/>
    </row>
    <row r="241" spans="1:8" ht="17.25" customHeight="1">
      <c r="A241" s="11"/>
      <c r="B241" s="11"/>
      <c r="C241" s="11"/>
      <c r="D241" s="11"/>
      <c r="E241" s="229"/>
      <c r="F241" s="11"/>
      <c r="G241" s="11"/>
      <c r="H241" s="11"/>
    </row>
    <row r="242" spans="1:8" ht="17.25" customHeight="1">
      <c r="A242" s="11"/>
      <c r="B242" s="11"/>
      <c r="C242" s="11"/>
      <c r="D242" s="11"/>
      <c r="E242" s="229"/>
      <c r="F242" s="11"/>
      <c r="G242" s="11"/>
      <c r="H242" s="11"/>
    </row>
    <row r="243" spans="1:8" ht="17.25" customHeight="1">
      <c r="A243" s="11"/>
      <c r="B243" s="11"/>
      <c r="C243" s="11"/>
      <c r="D243" s="11"/>
      <c r="E243" s="229"/>
      <c r="F243" s="11"/>
      <c r="G243" s="11"/>
      <c r="H243" s="11"/>
    </row>
    <row r="244" spans="1:8" ht="17.25" customHeight="1">
      <c r="A244" s="11"/>
      <c r="B244" s="11"/>
      <c r="C244" s="11"/>
      <c r="D244" s="11"/>
      <c r="E244" s="229"/>
      <c r="F244" s="11"/>
      <c r="G244" s="11"/>
      <c r="H244" s="11"/>
    </row>
    <row r="245" spans="1:8" ht="17.25" customHeight="1">
      <c r="A245" s="11"/>
      <c r="B245" s="11"/>
      <c r="C245" s="11"/>
      <c r="D245" s="11"/>
      <c r="E245" s="229"/>
      <c r="F245" s="11"/>
      <c r="G245" s="11"/>
      <c r="H245" s="11"/>
    </row>
    <row r="246" spans="1:8" ht="17.25" customHeight="1">
      <c r="A246" s="11"/>
      <c r="B246" s="11"/>
      <c r="C246" s="11"/>
      <c r="D246" s="11"/>
      <c r="E246" s="229"/>
      <c r="F246" s="11"/>
      <c r="G246" s="11"/>
      <c r="H246" s="11"/>
    </row>
    <row r="247" spans="1:8" ht="17.25" customHeight="1">
      <c r="A247" s="11"/>
      <c r="B247" s="11"/>
      <c r="C247" s="11"/>
      <c r="D247" s="11"/>
      <c r="E247" s="229"/>
      <c r="F247" s="11"/>
      <c r="G247" s="11"/>
      <c r="H247" s="11"/>
    </row>
    <row r="248" spans="1:8" ht="17.25" customHeight="1">
      <c r="A248" s="11"/>
      <c r="B248" s="11"/>
      <c r="C248" s="11"/>
      <c r="D248" s="11"/>
      <c r="E248" s="229"/>
      <c r="F248" s="11"/>
      <c r="G248" s="11"/>
      <c r="H248" s="11"/>
    </row>
    <row r="249" spans="1:8" ht="17.25" customHeight="1">
      <c r="A249" s="11"/>
      <c r="B249" s="11"/>
      <c r="C249" s="11"/>
      <c r="D249" s="11"/>
      <c r="E249" s="229"/>
      <c r="F249" s="11"/>
      <c r="G249" s="11"/>
      <c r="H249" s="11"/>
    </row>
    <row r="250" spans="1:8" ht="17.25" customHeight="1">
      <c r="A250" s="11"/>
      <c r="B250" s="11"/>
      <c r="C250" s="11"/>
      <c r="D250" s="11"/>
      <c r="E250" s="229"/>
      <c r="F250" s="11"/>
      <c r="G250" s="11"/>
      <c r="H250" s="11"/>
    </row>
    <row r="251" spans="1:8" ht="17.25" customHeight="1">
      <c r="A251" s="11"/>
      <c r="B251" s="11"/>
      <c r="C251" s="11"/>
      <c r="D251" s="11"/>
      <c r="E251" s="229"/>
      <c r="F251" s="11"/>
      <c r="G251" s="11"/>
      <c r="H251" s="11"/>
    </row>
    <row r="252" spans="1:8" ht="17.25" customHeight="1">
      <c r="A252" s="11"/>
      <c r="B252" s="11"/>
      <c r="C252" s="11"/>
      <c r="D252" s="11"/>
      <c r="E252" s="229"/>
      <c r="F252" s="11"/>
      <c r="G252" s="11"/>
      <c r="H252" s="11"/>
    </row>
    <row r="253" spans="1:8" ht="17.25" customHeight="1">
      <c r="A253" s="11"/>
      <c r="B253" s="11"/>
      <c r="C253" s="11"/>
      <c r="D253" s="11"/>
      <c r="E253" s="229"/>
      <c r="F253" s="11"/>
      <c r="G253" s="11"/>
      <c r="H253" s="11"/>
    </row>
    <row r="254" spans="1:8" ht="17.25" customHeight="1">
      <c r="A254" s="11"/>
      <c r="B254" s="11"/>
      <c r="C254" s="11"/>
      <c r="D254" s="11"/>
      <c r="E254" s="229"/>
      <c r="F254" s="11"/>
      <c r="G254" s="11"/>
      <c r="H254" s="11"/>
    </row>
    <row r="255" spans="1:8" ht="17.25" customHeight="1">
      <c r="A255" s="11"/>
      <c r="B255" s="11"/>
      <c r="C255" s="11"/>
      <c r="D255" s="11"/>
      <c r="E255" s="229"/>
      <c r="F255" s="11"/>
      <c r="G255" s="11"/>
      <c r="H255" s="11"/>
    </row>
    <row r="256" spans="1:8" ht="17.25" customHeight="1">
      <c r="A256" s="11"/>
      <c r="B256" s="11"/>
      <c r="C256" s="11"/>
      <c r="D256" s="11"/>
      <c r="E256" s="229"/>
      <c r="F256" s="11"/>
      <c r="G256" s="11"/>
      <c r="H256" s="11"/>
    </row>
    <row r="257" spans="1:8" ht="17.25" customHeight="1">
      <c r="A257" s="11"/>
      <c r="B257" s="11"/>
      <c r="C257" s="11"/>
      <c r="D257" s="11"/>
      <c r="E257" s="229"/>
      <c r="F257" s="11"/>
      <c r="G257" s="11"/>
      <c r="H257" s="11"/>
    </row>
    <row r="258" spans="1:8" ht="17.25" customHeight="1">
      <c r="A258" s="15"/>
      <c r="B258" s="15"/>
      <c r="C258" s="11"/>
      <c r="D258" s="11"/>
      <c r="E258" s="229"/>
      <c r="F258" s="15"/>
      <c r="G258" s="15"/>
      <c r="H258" s="15"/>
    </row>
    <row r="259" spans="1:8" ht="17.25" customHeight="1">
      <c r="A259" s="15"/>
      <c r="B259" s="15"/>
      <c r="C259" s="11"/>
      <c r="D259" s="11"/>
      <c r="E259" s="229"/>
      <c r="F259" s="15"/>
      <c r="G259" s="15"/>
      <c r="H259" s="15"/>
    </row>
    <row r="260" spans="1:8" ht="17.25" customHeight="1">
      <c r="A260" s="15"/>
      <c r="B260" s="15"/>
      <c r="C260" s="11"/>
      <c r="D260" s="11"/>
      <c r="E260" s="229"/>
      <c r="F260" s="15"/>
      <c r="G260" s="15"/>
      <c r="H260" s="15"/>
    </row>
    <row r="261" spans="1:8" ht="17.25" customHeight="1">
      <c r="A261" s="15"/>
      <c r="B261" s="15"/>
      <c r="C261" s="11"/>
      <c r="D261" s="11"/>
      <c r="E261" s="229"/>
      <c r="F261" s="15"/>
      <c r="G261" s="15"/>
      <c r="H261" s="15"/>
    </row>
    <row r="262" spans="1:8" ht="17.25" customHeight="1">
      <c r="A262" s="15"/>
      <c r="B262" s="15"/>
      <c r="C262" s="15"/>
      <c r="D262" s="15"/>
      <c r="E262" s="229"/>
      <c r="F262" s="15"/>
      <c r="G262" s="15"/>
      <c r="H262" s="15"/>
    </row>
    <row r="263" spans="1:8" ht="17.25" customHeight="1">
      <c r="A263" s="15"/>
      <c r="B263" s="15"/>
      <c r="C263" s="15"/>
      <c r="D263" s="15"/>
      <c r="E263" s="229"/>
      <c r="F263" s="15"/>
      <c r="G263" s="15"/>
      <c r="H263" s="15"/>
    </row>
    <row r="264" spans="1:8" ht="17.25" customHeight="1">
      <c r="A264" s="15"/>
      <c r="B264" s="15"/>
      <c r="C264" s="15"/>
      <c r="D264" s="15"/>
      <c r="E264" s="229"/>
      <c r="F264" s="15"/>
      <c r="G264" s="15"/>
      <c r="H264" s="15"/>
    </row>
    <row r="265" spans="1:8" ht="17.25" customHeight="1">
      <c r="A265" s="15"/>
      <c r="B265" s="15"/>
      <c r="C265" s="15"/>
      <c r="D265" s="15"/>
      <c r="E265" s="229"/>
      <c r="F265" s="15"/>
      <c r="G265" s="15"/>
      <c r="H265" s="15"/>
    </row>
    <row r="266" spans="1:8" ht="17.25" customHeight="1">
      <c r="A266" s="15"/>
      <c r="B266" s="15"/>
      <c r="C266" s="15"/>
      <c r="D266" s="15"/>
      <c r="E266" s="229"/>
      <c r="F266" s="15"/>
      <c r="G266" s="15"/>
      <c r="H266" s="15"/>
    </row>
    <row r="267" spans="1:8" ht="17.25" customHeight="1">
      <c r="A267" s="15"/>
      <c r="B267" s="15"/>
      <c r="C267" s="15"/>
      <c r="D267" s="15"/>
      <c r="E267" s="229"/>
      <c r="F267" s="15"/>
      <c r="G267" s="15"/>
      <c r="H267" s="15"/>
    </row>
    <row r="268" spans="1:8" ht="17.25" customHeight="1">
      <c r="A268" s="15"/>
      <c r="B268" s="15"/>
      <c r="C268" s="15"/>
      <c r="D268" s="15"/>
      <c r="E268" s="229"/>
      <c r="F268" s="15"/>
      <c r="G268" s="15"/>
      <c r="H268" s="15"/>
    </row>
    <row r="269" spans="1:8" ht="17.25" customHeight="1">
      <c r="A269" s="15"/>
      <c r="B269" s="15"/>
      <c r="C269" s="15"/>
      <c r="D269" s="15"/>
      <c r="E269" s="229"/>
      <c r="F269" s="15"/>
      <c r="G269" s="15"/>
      <c r="H269" s="15"/>
    </row>
    <row r="270" spans="1:8" ht="17.25" customHeight="1">
      <c r="A270" s="15"/>
      <c r="B270" s="15"/>
      <c r="C270" s="15"/>
      <c r="D270" s="15"/>
      <c r="E270" s="229"/>
      <c r="F270" s="15"/>
      <c r="G270" s="15"/>
      <c r="H270" s="15"/>
    </row>
    <row r="271" spans="1:8" ht="17.25" customHeight="1">
      <c r="A271" s="15"/>
      <c r="B271" s="15"/>
      <c r="C271" s="15"/>
      <c r="D271" s="15"/>
      <c r="E271" s="229"/>
      <c r="F271" s="15"/>
      <c r="G271" s="15"/>
      <c r="H271" s="15"/>
    </row>
    <row r="272" spans="1:8" ht="17.25" customHeight="1">
      <c r="A272" s="15"/>
      <c r="B272" s="15"/>
      <c r="C272" s="15"/>
      <c r="D272" s="15"/>
      <c r="E272" s="229"/>
      <c r="F272" s="15"/>
      <c r="G272" s="15"/>
      <c r="H272" s="15"/>
    </row>
    <row r="273" spans="1:8" ht="17.25" customHeight="1">
      <c r="A273" s="15"/>
      <c r="B273" s="15"/>
      <c r="C273" s="15"/>
      <c r="D273" s="15"/>
      <c r="E273" s="229"/>
      <c r="F273" s="15"/>
      <c r="G273" s="15"/>
      <c r="H273" s="15"/>
    </row>
    <row r="274" spans="1:8" ht="17.25" customHeight="1">
      <c r="A274" s="15"/>
      <c r="B274" s="15"/>
      <c r="C274" s="15"/>
      <c r="D274" s="15"/>
      <c r="E274" s="229"/>
      <c r="F274" s="15"/>
      <c r="G274" s="15"/>
      <c r="H274" s="15"/>
    </row>
    <row r="275" spans="1:8" ht="17.25" customHeight="1">
      <c r="A275" s="15"/>
      <c r="B275" s="15"/>
      <c r="C275" s="15"/>
      <c r="D275" s="15"/>
      <c r="E275" s="229"/>
      <c r="F275" s="15"/>
      <c r="G275" s="15"/>
      <c r="H275" s="15"/>
    </row>
    <row r="276" spans="1:8" ht="17.25" customHeight="1">
      <c r="A276" s="15"/>
      <c r="B276" s="15"/>
      <c r="C276" s="15"/>
      <c r="D276" s="15"/>
      <c r="E276" s="229"/>
      <c r="F276" s="15"/>
      <c r="G276" s="15"/>
      <c r="H276" s="15"/>
    </row>
    <row r="277" spans="1:8" ht="17.25" customHeight="1">
      <c r="A277" s="15"/>
      <c r="B277" s="15"/>
      <c r="C277" s="15"/>
      <c r="D277" s="15"/>
      <c r="E277" s="229"/>
      <c r="F277" s="15"/>
      <c r="G277" s="15"/>
      <c r="H277" s="15"/>
    </row>
    <row r="278" spans="1:8" ht="17.25" customHeight="1">
      <c r="A278" s="15"/>
      <c r="B278" s="15"/>
      <c r="C278" s="15"/>
      <c r="D278" s="15"/>
      <c r="E278" s="229"/>
      <c r="F278" s="15"/>
      <c r="G278" s="15"/>
      <c r="H278" s="15"/>
    </row>
    <row r="279" spans="1:8" ht="17.25" customHeight="1">
      <c r="A279" s="15"/>
      <c r="B279" s="15"/>
      <c r="C279" s="15"/>
      <c r="D279" s="15"/>
      <c r="E279" s="229"/>
      <c r="F279" s="15"/>
      <c r="G279" s="15"/>
      <c r="H279" s="15"/>
    </row>
    <row r="280" spans="1:8" ht="17.25" customHeight="1">
      <c r="A280" s="15"/>
      <c r="B280" s="15"/>
      <c r="C280" s="15"/>
      <c r="D280" s="15"/>
      <c r="E280" s="229"/>
      <c r="F280" s="15"/>
      <c r="G280" s="15"/>
      <c r="H280" s="15"/>
    </row>
    <row r="281" spans="1:8" ht="17.25" customHeight="1">
      <c r="A281" s="15"/>
      <c r="B281" s="15"/>
      <c r="C281" s="15"/>
      <c r="D281" s="15"/>
      <c r="E281" s="229"/>
      <c r="F281" s="15"/>
      <c r="G281" s="15"/>
      <c r="H281" s="15"/>
    </row>
    <row r="282" spans="1:8" ht="17.25" customHeight="1">
      <c r="A282" s="15"/>
      <c r="B282" s="15"/>
      <c r="C282" s="15"/>
      <c r="D282" s="15"/>
      <c r="E282" s="229"/>
      <c r="F282" s="15"/>
      <c r="G282" s="15"/>
      <c r="H282" s="15"/>
    </row>
    <row r="283" spans="1:8" ht="17.25" customHeight="1">
      <c r="A283" s="15"/>
      <c r="B283" s="15"/>
      <c r="C283" s="15"/>
      <c r="D283" s="15"/>
      <c r="E283" s="229"/>
      <c r="F283" s="15"/>
      <c r="G283" s="15"/>
      <c r="H283" s="15"/>
    </row>
    <row r="284" spans="1:8" ht="17.25" customHeight="1">
      <c r="A284" s="15"/>
      <c r="B284" s="15"/>
      <c r="C284" s="15"/>
      <c r="D284" s="15"/>
      <c r="E284" s="229"/>
      <c r="F284" s="15"/>
      <c r="G284" s="15"/>
      <c r="H284" s="15"/>
    </row>
    <row r="285" spans="1:8" ht="17.25" customHeight="1">
      <c r="A285" s="15"/>
      <c r="B285" s="15"/>
      <c r="C285" s="15"/>
      <c r="D285" s="15"/>
      <c r="E285" s="229"/>
      <c r="F285" s="15"/>
      <c r="G285" s="15"/>
      <c r="H285" s="15"/>
    </row>
    <row r="286" spans="1:8" ht="17.25" customHeight="1">
      <c r="A286" s="15"/>
      <c r="B286" s="15"/>
      <c r="C286" s="15"/>
      <c r="D286" s="15"/>
      <c r="E286" s="229"/>
      <c r="F286" s="15"/>
      <c r="G286" s="15"/>
      <c r="H286" s="15"/>
    </row>
    <row r="287" spans="1:8" ht="17.25" customHeight="1">
      <c r="A287" s="15"/>
      <c r="B287" s="15"/>
      <c r="C287" s="15"/>
      <c r="D287" s="15"/>
      <c r="E287" s="229"/>
      <c r="F287" s="15"/>
      <c r="G287" s="15"/>
      <c r="H287" s="15"/>
    </row>
    <row r="288" spans="1:8" ht="17.25" customHeight="1">
      <c r="A288" s="15"/>
      <c r="B288" s="15"/>
      <c r="C288" s="15"/>
      <c r="D288" s="15"/>
      <c r="E288" s="229"/>
      <c r="F288" s="15"/>
      <c r="G288" s="15"/>
      <c r="H288" s="15"/>
    </row>
    <row r="289" spans="1:8" ht="17.25" customHeight="1">
      <c r="A289" s="15"/>
      <c r="B289" s="15"/>
      <c r="C289" s="15"/>
      <c r="D289" s="15"/>
      <c r="E289" s="229"/>
      <c r="F289" s="15"/>
      <c r="G289" s="15"/>
      <c r="H289" s="15"/>
    </row>
    <row r="290" spans="1:8" ht="17.25" customHeight="1">
      <c r="A290" s="15"/>
      <c r="B290" s="15"/>
      <c r="C290" s="15"/>
      <c r="D290" s="15"/>
      <c r="E290" s="229"/>
      <c r="F290" s="15"/>
      <c r="G290" s="15"/>
      <c r="H290" s="15"/>
    </row>
    <row r="291" spans="1:8" ht="17.25" customHeight="1">
      <c r="A291" s="15"/>
      <c r="B291" s="15"/>
      <c r="C291" s="15"/>
      <c r="D291" s="15"/>
      <c r="E291" s="229"/>
      <c r="F291" s="15"/>
      <c r="G291" s="15"/>
      <c r="H291" s="15"/>
    </row>
    <row r="292" spans="1:8" ht="17.25" customHeight="1">
      <c r="A292" s="15"/>
      <c r="B292" s="15"/>
      <c r="C292" s="15"/>
      <c r="D292" s="15"/>
      <c r="E292" s="229"/>
      <c r="F292" s="15"/>
      <c r="G292" s="15"/>
      <c r="H292" s="15"/>
    </row>
    <row r="293" spans="1:8" ht="17.25" customHeight="1">
      <c r="A293" s="15"/>
      <c r="B293" s="15"/>
      <c r="C293" s="15"/>
      <c r="D293" s="15"/>
      <c r="E293" s="229"/>
      <c r="F293" s="15"/>
      <c r="G293" s="15"/>
      <c r="H293" s="15"/>
    </row>
    <row r="294" spans="1:8" ht="17.25" customHeight="1">
      <c r="A294" s="15"/>
      <c r="B294" s="15"/>
      <c r="C294" s="15"/>
      <c r="D294" s="15"/>
      <c r="E294" s="229"/>
      <c r="F294" s="15"/>
      <c r="G294" s="15"/>
      <c r="H294" s="15"/>
    </row>
    <row r="295" spans="1:8" ht="17.25" customHeight="1">
      <c r="A295" s="15"/>
      <c r="B295" s="15"/>
      <c r="C295" s="15"/>
      <c r="D295" s="15"/>
      <c r="E295" s="229"/>
      <c r="F295" s="15"/>
      <c r="G295" s="15"/>
      <c r="H295" s="15"/>
    </row>
    <row r="296" spans="1:8" ht="17.25" customHeight="1">
      <c r="A296" s="15"/>
      <c r="B296" s="15"/>
      <c r="C296" s="15"/>
      <c r="D296" s="15"/>
      <c r="E296" s="229"/>
      <c r="F296" s="15"/>
      <c r="G296" s="15"/>
      <c r="H296" s="15"/>
    </row>
    <row r="297" spans="1:8" ht="17.25" customHeight="1">
      <c r="A297" s="15"/>
      <c r="B297" s="15"/>
      <c r="C297" s="15"/>
      <c r="D297" s="15"/>
      <c r="E297" s="229"/>
      <c r="F297" s="15"/>
      <c r="G297" s="15"/>
      <c r="H297" s="15"/>
    </row>
    <row r="298" spans="1:8" ht="17.25" customHeight="1">
      <c r="A298" s="15"/>
      <c r="B298" s="15"/>
      <c r="C298" s="15"/>
      <c r="D298" s="15"/>
      <c r="E298" s="229"/>
      <c r="F298" s="15"/>
      <c r="G298" s="15"/>
      <c r="H298" s="15"/>
    </row>
    <row r="299" spans="1:8" ht="17.25" customHeight="1">
      <c r="A299" s="15"/>
      <c r="B299" s="15"/>
      <c r="C299" s="15"/>
      <c r="D299" s="15"/>
      <c r="E299" s="229"/>
      <c r="F299" s="15"/>
      <c r="G299" s="15"/>
      <c r="H299" s="15"/>
    </row>
    <row r="300" spans="1:8" ht="17.25" customHeight="1">
      <c r="A300" s="15"/>
      <c r="B300" s="15"/>
      <c r="C300" s="15"/>
      <c r="D300" s="15"/>
      <c r="E300" s="229"/>
      <c r="F300" s="15"/>
      <c r="G300" s="15"/>
      <c r="H300" s="15"/>
    </row>
    <row r="301" spans="1:8" ht="17.25" customHeight="1">
      <c r="A301" s="15"/>
      <c r="B301" s="15"/>
      <c r="C301" s="15"/>
      <c r="D301" s="15"/>
      <c r="E301" s="229"/>
      <c r="F301" s="15"/>
      <c r="G301" s="15"/>
      <c r="H301" s="15"/>
    </row>
    <row r="302" spans="1:8" ht="17.25" customHeight="1">
      <c r="A302" s="15"/>
      <c r="B302" s="15"/>
      <c r="C302" s="15"/>
      <c r="D302" s="15"/>
      <c r="E302" s="229"/>
      <c r="F302" s="15"/>
      <c r="G302" s="15"/>
      <c r="H302" s="15"/>
    </row>
    <row r="303" spans="1:8" ht="17.25" customHeight="1">
      <c r="A303" s="15"/>
      <c r="B303" s="15"/>
      <c r="C303" s="15"/>
      <c r="D303" s="15"/>
      <c r="E303" s="229"/>
      <c r="F303" s="15"/>
      <c r="G303" s="15"/>
      <c r="H303" s="15"/>
    </row>
    <row r="304" spans="1:8" ht="17.25" customHeight="1">
      <c r="A304" s="15"/>
      <c r="B304" s="15"/>
      <c r="C304" s="15"/>
      <c r="D304" s="15"/>
      <c r="E304" s="229"/>
      <c r="F304" s="15"/>
      <c r="G304" s="15"/>
      <c r="H304" s="15"/>
    </row>
    <row r="305" spans="1:8" ht="17.25" customHeight="1">
      <c r="A305" s="15"/>
      <c r="B305" s="15"/>
      <c r="C305" s="15"/>
      <c r="D305" s="15"/>
      <c r="E305" s="229"/>
      <c r="F305" s="15"/>
      <c r="G305" s="15"/>
      <c r="H305" s="15"/>
    </row>
    <row r="306" spans="1:8" ht="17.25" customHeight="1">
      <c r="A306" s="15"/>
      <c r="B306" s="15"/>
      <c r="C306" s="15"/>
      <c r="D306" s="15"/>
      <c r="E306" s="229"/>
      <c r="F306" s="15"/>
      <c r="G306" s="15"/>
      <c r="H306" s="15"/>
    </row>
    <row r="307" spans="1:8" ht="17.25" customHeight="1">
      <c r="A307" s="15"/>
      <c r="B307" s="15"/>
      <c r="C307" s="15"/>
      <c r="D307" s="15"/>
      <c r="E307" s="229"/>
      <c r="F307" s="15"/>
      <c r="G307" s="15"/>
      <c r="H307" s="15"/>
    </row>
    <row r="308" spans="1:8" ht="17.25" customHeight="1">
      <c r="A308" s="15"/>
      <c r="B308" s="15"/>
      <c r="C308" s="15"/>
      <c r="D308" s="15"/>
      <c r="E308" s="229"/>
      <c r="F308" s="15"/>
      <c r="G308" s="15"/>
      <c r="H308" s="15"/>
    </row>
    <row r="309" spans="1:8" ht="17.25" customHeight="1">
      <c r="A309" s="15"/>
      <c r="B309" s="15"/>
      <c r="C309" s="15"/>
      <c r="D309" s="15"/>
      <c r="E309" s="229"/>
      <c r="F309" s="15"/>
      <c r="G309" s="15"/>
      <c r="H309" s="15"/>
    </row>
    <row r="310" spans="1:8" ht="17.25" customHeight="1">
      <c r="A310" s="15"/>
      <c r="B310" s="15"/>
      <c r="C310" s="15"/>
      <c r="D310" s="15"/>
      <c r="E310" s="229"/>
      <c r="F310" s="15"/>
      <c r="G310" s="15"/>
      <c r="H310" s="15"/>
    </row>
    <row r="311" spans="1:8" ht="17.25" customHeight="1">
      <c r="A311" s="15"/>
      <c r="B311" s="15"/>
      <c r="C311" s="15"/>
      <c r="D311" s="15"/>
      <c r="E311" s="229"/>
      <c r="F311" s="15"/>
      <c r="G311" s="15"/>
      <c r="H311" s="15"/>
    </row>
    <row r="312" spans="1:8" ht="17.25" customHeight="1">
      <c r="A312" s="15"/>
      <c r="B312" s="15"/>
      <c r="C312" s="15"/>
      <c r="D312" s="15"/>
      <c r="E312" s="229"/>
      <c r="F312" s="15"/>
      <c r="G312" s="15"/>
      <c r="H312" s="15"/>
    </row>
    <row r="313" spans="1:8" ht="17.25" customHeight="1">
      <c r="A313" s="15"/>
      <c r="B313" s="15"/>
      <c r="C313" s="15"/>
      <c r="D313" s="15"/>
      <c r="E313" s="229"/>
      <c r="F313" s="15"/>
      <c r="G313" s="15"/>
      <c r="H313" s="15"/>
    </row>
    <row r="314" spans="1:8" ht="17.25" customHeight="1">
      <c r="A314" s="15"/>
      <c r="B314" s="15"/>
      <c r="C314" s="15"/>
      <c r="D314" s="15"/>
      <c r="E314" s="229"/>
      <c r="F314" s="15"/>
      <c r="G314" s="15"/>
      <c r="H314" s="15"/>
    </row>
    <row r="315" spans="1:8" ht="17.25" customHeight="1">
      <c r="A315" s="15"/>
      <c r="B315" s="15"/>
      <c r="C315" s="15"/>
      <c r="D315" s="15"/>
      <c r="E315" s="229"/>
      <c r="F315" s="15"/>
      <c r="G315" s="15"/>
      <c r="H315" s="15"/>
    </row>
    <row r="316" spans="1:8" ht="17.25" customHeight="1">
      <c r="A316" s="15"/>
      <c r="B316" s="15"/>
      <c r="C316" s="15"/>
      <c r="D316" s="15"/>
      <c r="E316" s="229"/>
      <c r="F316" s="15"/>
      <c r="G316" s="15"/>
      <c r="H316" s="15"/>
    </row>
    <row r="317" spans="1:8" ht="17.25" customHeight="1">
      <c r="A317" s="15"/>
      <c r="B317" s="15"/>
      <c r="C317" s="15"/>
      <c r="D317" s="15"/>
      <c r="E317" s="229"/>
      <c r="F317" s="15"/>
      <c r="G317" s="15"/>
      <c r="H317" s="15"/>
    </row>
    <row r="318" spans="1:8" ht="17.25" customHeight="1">
      <c r="A318" s="15"/>
      <c r="B318" s="15"/>
      <c r="C318" s="15"/>
      <c r="D318" s="15"/>
      <c r="E318" s="229"/>
      <c r="F318" s="15"/>
      <c r="G318" s="15"/>
      <c r="H318" s="15"/>
    </row>
    <row r="319" spans="1:8" ht="17.25" customHeight="1">
      <c r="A319" s="15"/>
      <c r="B319" s="15"/>
      <c r="C319" s="15"/>
      <c r="D319" s="15"/>
      <c r="E319" s="229"/>
      <c r="F319" s="15"/>
      <c r="G319" s="15"/>
      <c r="H319" s="15"/>
    </row>
    <row r="320" spans="1:8" ht="17.25" customHeight="1">
      <c r="A320" s="15"/>
      <c r="B320" s="15"/>
      <c r="C320" s="15"/>
      <c r="D320" s="15"/>
      <c r="E320" s="229"/>
      <c r="F320" s="15"/>
      <c r="G320" s="15"/>
      <c r="H320" s="15"/>
    </row>
    <row r="321" spans="1:8" ht="17.25" customHeight="1">
      <c r="A321" s="15"/>
      <c r="B321" s="15"/>
      <c r="C321" s="15"/>
      <c r="D321" s="15"/>
      <c r="E321" s="229"/>
      <c r="F321" s="15"/>
      <c r="G321" s="15"/>
      <c r="H321" s="15"/>
    </row>
    <row r="322" spans="1:8" ht="17.25" customHeight="1">
      <c r="A322" s="15"/>
      <c r="B322" s="15"/>
      <c r="C322" s="15"/>
      <c r="D322" s="15"/>
      <c r="E322" s="229"/>
      <c r="F322" s="15"/>
      <c r="G322" s="15"/>
      <c r="H322" s="15"/>
    </row>
    <row r="323" spans="1:8" ht="17.25" customHeight="1">
      <c r="A323" s="15"/>
      <c r="B323" s="15"/>
      <c r="C323" s="15"/>
      <c r="D323" s="15"/>
      <c r="E323" s="229"/>
      <c r="F323" s="15"/>
      <c r="G323" s="15"/>
      <c r="H323" s="15"/>
    </row>
    <row r="324" spans="1:8" ht="17.25" customHeight="1">
      <c r="A324" s="15"/>
      <c r="B324" s="15"/>
      <c r="C324" s="15"/>
      <c r="D324" s="15"/>
      <c r="E324" s="229"/>
      <c r="F324" s="15"/>
      <c r="G324" s="15"/>
      <c r="H324" s="15"/>
    </row>
    <row r="325" spans="1:8" ht="17.25" customHeight="1">
      <c r="A325" s="15"/>
      <c r="B325" s="15"/>
      <c r="C325" s="15"/>
      <c r="D325" s="15"/>
      <c r="E325" s="229"/>
      <c r="F325" s="15"/>
      <c r="G325" s="15"/>
      <c r="H325" s="15"/>
    </row>
    <row r="326" spans="1:8" ht="17.25" customHeight="1">
      <c r="A326" s="15"/>
      <c r="B326" s="15"/>
      <c r="C326" s="15"/>
      <c r="D326" s="15"/>
      <c r="E326" s="229"/>
      <c r="F326" s="15"/>
      <c r="G326" s="15"/>
      <c r="H326" s="15"/>
    </row>
    <row r="327" spans="1:8" ht="17.25" customHeight="1">
      <c r="A327" s="15"/>
      <c r="B327" s="15"/>
      <c r="C327" s="15"/>
      <c r="D327" s="15"/>
      <c r="E327" s="229"/>
      <c r="F327" s="15"/>
      <c r="G327" s="15"/>
      <c r="H327" s="15"/>
    </row>
    <row r="328" spans="1:8" ht="17.25" customHeight="1">
      <c r="A328" s="15"/>
      <c r="B328" s="15"/>
      <c r="C328" s="15"/>
      <c r="D328" s="15"/>
      <c r="E328" s="229"/>
      <c r="F328" s="15"/>
      <c r="G328" s="15"/>
      <c r="H328" s="15"/>
    </row>
    <row r="329" spans="1:8" ht="17.25" customHeight="1">
      <c r="A329" s="15"/>
      <c r="B329" s="15"/>
      <c r="C329" s="15"/>
      <c r="D329" s="15"/>
      <c r="E329" s="229"/>
      <c r="F329" s="15"/>
      <c r="G329" s="15"/>
      <c r="H329" s="15"/>
    </row>
    <row r="330" spans="1:8" ht="17.25" customHeight="1">
      <c r="A330" s="15"/>
      <c r="B330" s="15"/>
      <c r="C330" s="15"/>
      <c r="D330" s="15"/>
      <c r="E330" s="229"/>
      <c r="F330" s="15"/>
      <c r="G330" s="15"/>
      <c r="H330" s="15"/>
    </row>
    <row r="331" spans="1:8" ht="17.25" customHeight="1">
      <c r="A331" s="15"/>
      <c r="B331" s="15"/>
      <c r="C331" s="15"/>
      <c r="D331" s="15"/>
      <c r="E331" s="229"/>
      <c r="F331" s="15"/>
      <c r="G331" s="15"/>
      <c r="H331" s="15"/>
    </row>
    <row r="332" spans="1:8" ht="17.25" customHeight="1">
      <c r="A332" s="15"/>
      <c r="B332" s="15"/>
      <c r="C332" s="15"/>
      <c r="D332" s="15"/>
      <c r="E332" s="229"/>
      <c r="F332" s="15"/>
      <c r="G332" s="15"/>
      <c r="H332" s="15"/>
    </row>
    <row r="333" spans="1:8" ht="17.25" customHeight="1">
      <c r="A333" s="15"/>
      <c r="B333" s="15"/>
      <c r="C333" s="15"/>
      <c r="D333" s="15"/>
      <c r="E333" s="229"/>
      <c r="F333" s="15"/>
      <c r="G333" s="15"/>
      <c r="H333" s="15"/>
    </row>
    <row r="334" spans="1:8" ht="17.25" customHeight="1">
      <c r="A334" s="15"/>
      <c r="B334" s="15"/>
      <c r="C334" s="15"/>
      <c r="D334" s="15"/>
      <c r="E334" s="229"/>
      <c r="F334" s="15"/>
      <c r="G334" s="15"/>
      <c r="H334" s="15"/>
    </row>
    <row r="335" spans="1:8" ht="17.25" customHeight="1">
      <c r="A335" s="15"/>
      <c r="B335" s="15"/>
      <c r="C335" s="15"/>
      <c r="D335" s="15"/>
      <c r="E335" s="229"/>
      <c r="F335" s="15"/>
      <c r="G335" s="15"/>
      <c r="H335" s="15"/>
    </row>
    <row r="336" spans="1:8" ht="17.25" customHeight="1">
      <c r="A336" s="15"/>
      <c r="B336" s="15"/>
      <c r="C336" s="15"/>
      <c r="D336" s="15"/>
      <c r="E336" s="229"/>
      <c r="F336" s="15"/>
      <c r="G336" s="15"/>
      <c r="H336" s="15"/>
    </row>
    <row r="337" spans="1:8" ht="17.25" customHeight="1">
      <c r="A337" s="15"/>
      <c r="B337" s="15"/>
      <c r="C337" s="15"/>
      <c r="D337" s="15"/>
      <c r="E337" s="229"/>
      <c r="F337" s="15"/>
      <c r="G337" s="15"/>
      <c r="H337" s="15"/>
    </row>
    <row r="338" spans="1:8" ht="17.25" customHeight="1">
      <c r="A338" s="15"/>
      <c r="B338" s="15"/>
      <c r="C338" s="15"/>
      <c r="D338" s="15"/>
      <c r="E338" s="229"/>
      <c r="F338" s="15"/>
      <c r="G338" s="15"/>
      <c r="H338" s="15"/>
    </row>
    <row r="339" spans="1:8" ht="17.25" customHeight="1">
      <c r="A339" s="15"/>
      <c r="B339" s="15"/>
      <c r="C339" s="15"/>
      <c r="D339" s="15"/>
      <c r="E339" s="229"/>
      <c r="F339" s="15"/>
      <c r="G339" s="15"/>
      <c r="H339" s="15"/>
    </row>
    <row r="340" spans="1:8" ht="17.25" customHeight="1">
      <c r="A340" s="15"/>
      <c r="B340" s="15"/>
      <c r="C340" s="15"/>
      <c r="D340" s="15"/>
      <c r="E340" s="229"/>
      <c r="F340" s="15"/>
      <c r="G340" s="15"/>
      <c r="H340" s="15"/>
    </row>
    <row r="341" spans="1:8" ht="17.25" customHeight="1">
      <c r="A341" s="15"/>
      <c r="B341" s="15"/>
      <c r="C341" s="15"/>
      <c r="D341" s="15"/>
      <c r="E341" s="229"/>
      <c r="F341" s="15"/>
      <c r="G341" s="15"/>
      <c r="H341" s="15"/>
    </row>
    <row r="342" spans="1:8" ht="17.25" customHeight="1">
      <c r="A342" s="15"/>
      <c r="B342" s="15"/>
      <c r="C342" s="15"/>
      <c r="D342" s="15"/>
      <c r="E342" s="229"/>
      <c r="F342" s="15"/>
      <c r="G342" s="15"/>
      <c r="H342" s="15"/>
    </row>
    <row r="343" spans="1:8" ht="17.25" customHeight="1">
      <c r="A343" s="15"/>
      <c r="B343" s="15"/>
      <c r="C343" s="15"/>
      <c r="D343" s="15"/>
      <c r="E343" s="229"/>
      <c r="F343" s="15"/>
      <c r="G343" s="15"/>
      <c r="H343" s="15"/>
    </row>
    <row r="344" spans="1:8" ht="17.25" customHeight="1">
      <c r="A344" s="15"/>
      <c r="B344" s="15"/>
      <c r="C344" s="15"/>
      <c r="D344" s="15"/>
      <c r="E344" s="229"/>
      <c r="F344" s="15"/>
      <c r="G344" s="15"/>
      <c r="H344" s="15"/>
    </row>
    <row r="345" spans="1:8" ht="17.25" customHeight="1">
      <c r="A345" s="15"/>
      <c r="B345" s="15"/>
      <c r="C345" s="15"/>
      <c r="D345" s="15"/>
      <c r="E345" s="229"/>
      <c r="F345" s="15"/>
      <c r="G345" s="15"/>
      <c r="H345" s="15"/>
    </row>
    <row r="346" spans="1:8" ht="17.25" customHeight="1">
      <c r="A346" s="15"/>
      <c r="B346" s="15"/>
      <c r="C346" s="15"/>
      <c r="D346" s="15"/>
      <c r="E346" s="229"/>
      <c r="F346" s="15"/>
      <c r="G346" s="15"/>
      <c r="H346" s="15"/>
    </row>
    <row r="347" spans="1:8" ht="17.25" customHeight="1">
      <c r="A347" s="15"/>
      <c r="B347" s="15"/>
      <c r="C347" s="15"/>
      <c r="D347" s="15"/>
      <c r="E347" s="229"/>
      <c r="F347" s="15"/>
      <c r="G347" s="15"/>
      <c r="H347" s="15"/>
    </row>
    <row r="348" spans="1:8" ht="17.25" customHeight="1">
      <c r="A348" s="15"/>
      <c r="B348" s="15"/>
      <c r="C348" s="15"/>
      <c r="D348" s="15"/>
      <c r="E348" s="229"/>
      <c r="F348" s="15"/>
      <c r="G348" s="15"/>
      <c r="H348" s="15"/>
    </row>
    <row r="349" spans="1:8" ht="17.25" customHeight="1">
      <c r="A349" s="15"/>
      <c r="B349" s="15"/>
      <c r="C349" s="15"/>
      <c r="D349" s="15"/>
      <c r="E349" s="229"/>
      <c r="F349" s="15"/>
      <c r="G349" s="15"/>
      <c r="H349" s="15"/>
    </row>
    <row r="350" spans="1:8" ht="17.25" customHeight="1">
      <c r="A350" s="15"/>
      <c r="B350" s="15"/>
      <c r="C350" s="15"/>
      <c r="D350" s="15"/>
      <c r="E350" s="229"/>
      <c r="F350" s="15"/>
      <c r="G350" s="15"/>
      <c r="H350" s="15"/>
    </row>
    <row r="351" spans="1:8" ht="17.25" customHeight="1">
      <c r="A351" s="15"/>
      <c r="B351" s="15"/>
      <c r="C351" s="15"/>
      <c r="D351" s="15"/>
      <c r="E351" s="229"/>
      <c r="F351" s="15"/>
      <c r="G351" s="15"/>
      <c r="H351" s="15"/>
    </row>
    <row r="352" spans="1:8" ht="17.25" customHeight="1">
      <c r="A352" s="15"/>
      <c r="B352" s="15"/>
      <c r="C352" s="15"/>
      <c r="D352" s="15"/>
      <c r="E352" s="229"/>
      <c r="F352" s="15"/>
      <c r="G352" s="15"/>
      <c r="H352" s="15"/>
    </row>
    <row r="353" spans="1:8" ht="17.25" customHeight="1">
      <c r="A353" s="15"/>
      <c r="B353" s="15"/>
      <c r="C353" s="15"/>
      <c r="D353" s="15"/>
      <c r="E353" s="229"/>
      <c r="F353" s="15"/>
      <c r="G353" s="15"/>
      <c r="H353" s="15"/>
    </row>
    <row r="354" spans="1:8" ht="17.25" customHeight="1">
      <c r="A354" s="15"/>
      <c r="B354" s="15"/>
      <c r="C354" s="15"/>
      <c r="D354" s="15"/>
      <c r="E354" s="229"/>
      <c r="F354" s="15"/>
      <c r="G354" s="15"/>
      <c r="H354" s="15"/>
    </row>
    <row r="355" spans="1:8" ht="17.25" customHeight="1">
      <c r="A355" s="15"/>
      <c r="B355" s="15"/>
      <c r="C355" s="15"/>
      <c r="D355" s="15"/>
      <c r="E355" s="229"/>
      <c r="F355" s="15"/>
      <c r="G355" s="15"/>
      <c r="H355" s="15"/>
    </row>
    <row r="356" spans="1:8" ht="17.25" customHeight="1">
      <c r="A356" s="15"/>
      <c r="B356" s="15"/>
      <c r="C356" s="15"/>
      <c r="D356" s="15"/>
      <c r="E356" s="229"/>
      <c r="F356" s="15"/>
      <c r="G356" s="15"/>
      <c r="H356" s="15"/>
    </row>
    <row r="357" spans="1:8" ht="17.25" customHeight="1">
      <c r="A357" s="15"/>
      <c r="B357" s="15"/>
      <c r="C357" s="15"/>
      <c r="D357" s="15"/>
      <c r="E357" s="229"/>
      <c r="F357" s="15"/>
      <c r="G357" s="15"/>
      <c r="H357" s="15"/>
    </row>
    <row r="358" spans="1:8" ht="17.25" customHeight="1">
      <c r="A358" s="15"/>
      <c r="B358" s="15"/>
      <c r="C358" s="15"/>
      <c r="D358" s="15"/>
      <c r="E358" s="229"/>
      <c r="F358" s="15"/>
      <c r="G358" s="15"/>
      <c r="H358" s="15"/>
    </row>
    <row r="359" spans="1:8" ht="17.25" customHeight="1">
      <c r="A359" s="15"/>
      <c r="B359" s="15"/>
      <c r="C359" s="15"/>
      <c r="D359" s="15"/>
      <c r="E359" s="229"/>
      <c r="F359" s="15"/>
      <c r="G359" s="15"/>
      <c r="H359" s="15"/>
    </row>
    <row r="360" spans="1:8" ht="17.25" customHeight="1">
      <c r="A360" s="15"/>
      <c r="B360" s="15"/>
      <c r="C360" s="15"/>
      <c r="D360" s="15"/>
      <c r="E360" s="229"/>
      <c r="F360" s="15"/>
      <c r="G360" s="15"/>
      <c r="H360" s="15"/>
    </row>
    <row r="361" spans="1:8" ht="17.25" customHeight="1">
      <c r="A361" s="15"/>
      <c r="B361" s="15"/>
      <c r="C361" s="15"/>
      <c r="D361" s="15"/>
      <c r="E361" s="229"/>
      <c r="F361" s="15"/>
      <c r="G361" s="15"/>
      <c r="H361" s="15"/>
    </row>
    <row r="362" spans="1:8" ht="17.25" customHeight="1">
      <c r="A362" s="15"/>
      <c r="B362" s="15"/>
      <c r="C362" s="15"/>
      <c r="D362" s="15"/>
      <c r="E362" s="229"/>
      <c r="F362" s="15"/>
      <c r="G362" s="15"/>
      <c r="H362" s="15"/>
    </row>
    <row r="363" spans="1:8" ht="17.25" customHeight="1">
      <c r="A363" s="15"/>
      <c r="B363" s="15"/>
      <c r="C363" s="15"/>
      <c r="D363" s="15"/>
      <c r="E363" s="229"/>
      <c r="F363" s="15"/>
      <c r="G363" s="15"/>
      <c r="H363" s="15"/>
    </row>
    <row r="364" spans="1:8" ht="17.25" customHeight="1">
      <c r="A364" s="15"/>
      <c r="B364" s="15"/>
      <c r="C364" s="15"/>
      <c r="D364" s="15"/>
      <c r="E364" s="229"/>
      <c r="F364" s="15"/>
      <c r="G364" s="15"/>
      <c r="H364" s="15"/>
    </row>
    <row r="365" spans="1:8" ht="17.25" customHeight="1">
      <c r="A365" s="15"/>
      <c r="B365" s="15"/>
      <c r="C365" s="15"/>
      <c r="D365" s="15"/>
      <c r="E365" s="229"/>
      <c r="F365" s="15"/>
      <c r="G365" s="15"/>
      <c r="H365" s="15"/>
    </row>
    <row r="366" spans="1:8" ht="17.25" customHeight="1">
      <c r="A366" s="15"/>
      <c r="B366" s="15"/>
      <c r="C366" s="15"/>
      <c r="D366" s="15"/>
      <c r="E366" s="229"/>
      <c r="F366" s="15"/>
      <c r="G366" s="15"/>
      <c r="H366" s="15"/>
    </row>
    <row r="367" spans="1:8" ht="17.25" customHeight="1">
      <c r="A367" s="15"/>
      <c r="B367" s="15"/>
      <c r="C367" s="15"/>
      <c r="D367" s="15"/>
      <c r="E367" s="229"/>
      <c r="F367" s="15"/>
      <c r="G367" s="15"/>
      <c r="H367" s="15"/>
    </row>
    <row r="368" spans="1:8" ht="17.25" customHeight="1">
      <c r="A368" s="15"/>
      <c r="B368" s="15"/>
      <c r="C368" s="15"/>
      <c r="D368" s="15"/>
      <c r="E368" s="229"/>
      <c r="F368" s="15"/>
      <c r="G368" s="15"/>
      <c r="H368" s="15"/>
    </row>
    <row r="369" spans="1:8" ht="17.25" customHeight="1">
      <c r="A369" s="15"/>
      <c r="B369" s="15"/>
      <c r="C369" s="15"/>
      <c r="D369" s="15"/>
      <c r="E369" s="229"/>
      <c r="F369" s="15"/>
      <c r="G369" s="15"/>
      <c r="H369" s="15"/>
    </row>
    <row r="370" spans="1:8" ht="17.25" customHeight="1">
      <c r="A370" s="15"/>
      <c r="B370" s="15"/>
      <c r="C370" s="15"/>
      <c r="D370" s="15"/>
      <c r="E370" s="229"/>
      <c r="F370" s="15"/>
      <c r="G370" s="15"/>
      <c r="H370" s="15"/>
    </row>
    <row r="371" spans="1:8" ht="17.25" customHeight="1">
      <c r="A371" s="15"/>
      <c r="B371" s="15"/>
      <c r="C371" s="15"/>
      <c r="D371" s="15"/>
      <c r="E371" s="229"/>
      <c r="F371" s="15"/>
      <c r="G371" s="15"/>
      <c r="H371" s="15"/>
    </row>
    <row r="372" spans="1:8" ht="17.25" customHeight="1">
      <c r="A372" s="15"/>
      <c r="B372" s="15"/>
      <c r="C372" s="15"/>
      <c r="D372" s="15"/>
      <c r="E372" s="229"/>
      <c r="F372" s="15"/>
      <c r="G372" s="15"/>
      <c r="H372" s="15"/>
    </row>
    <row r="373" spans="1:8" ht="17.25" customHeight="1">
      <c r="A373" s="15"/>
      <c r="B373" s="15"/>
      <c r="C373" s="15"/>
      <c r="D373" s="15"/>
      <c r="E373" s="229"/>
      <c r="F373" s="15"/>
      <c r="G373" s="15"/>
      <c r="H373" s="15"/>
    </row>
    <row r="374" spans="1:8" ht="17.25" customHeight="1">
      <c r="A374" s="15"/>
      <c r="B374" s="15"/>
      <c r="C374" s="15"/>
      <c r="D374" s="15"/>
      <c r="E374" s="229"/>
      <c r="F374" s="15"/>
      <c r="G374" s="15"/>
      <c r="H374" s="15"/>
    </row>
    <row r="375" spans="1:8" ht="17.25" customHeight="1">
      <c r="A375" s="15"/>
      <c r="B375" s="15"/>
      <c r="C375" s="15"/>
      <c r="D375" s="15"/>
      <c r="E375" s="229"/>
      <c r="F375" s="15"/>
      <c r="G375" s="15"/>
      <c r="H375" s="15"/>
    </row>
    <row r="376" spans="1:8" ht="17.25" customHeight="1">
      <c r="A376" s="15"/>
      <c r="B376" s="15"/>
      <c r="C376" s="15"/>
      <c r="D376" s="15"/>
      <c r="E376" s="229"/>
      <c r="F376" s="15"/>
      <c r="G376" s="15"/>
      <c r="H376" s="15"/>
    </row>
    <row r="377" spans="1:8" ht="17.25" customHeight="1">
      <c r="A377" s="15"/>
      <c r="B377" s="15"/>
      <c r="C377" s="15"/>
      <c r="D377" s="15"/>
      <c r="E377" s="229"/>
      <c r="F377" s="15"/>
      <c r="G377" s="15"/>
      <c r="H377" s="15"/>
    </row>
    <row r="378" spans="1:8" ht="17.25" customHeight="1">
      <c r="A378" s="15"/>
      <c r="B378" s="15"/>
      <c r="C378" s="15"/>
      <c r="D378" s="15"/>
      <c r="E378" s="229"/>
      <c r="F378" s="15"/>
      <c r="G378" s="15"/>
      <c r="H378" s="15"/>
    </row>
    <row r="379" spans="1:8" ht="17.25" customHeight="1">
      <c r="A379" s="15"/>
      <c r="B379" s="15"/>
      <c r="C379" s="15"/>
      <c r="D379" s="15"/>
      <c r="E379" s="229"/>
      <c r="F379" s="15"/>
      <c r="G379" s="15"/>
      <c r="H379" s="15"/>
    </row>
    <row r="380" spans="1:8" ht="17.25" customHeight="1">
      <c r="A380" s="15"/>
      <c r="B380" s="15"/>
      <c r="C380" s="15"/>
      <c r="D380" s="15"/>
      <c r="E380" s="229"/>
      <c r="F380" s="15"/>
      <c r="G380" s="15"/>
      <c r="H380" s="15"/>
    </row>
    <row r="381" spans="1:8" ht="17.25" customHeight="1">
      <c r="A381" s="15"/>
      <c r="B381" s="15"/>
      <c r="C381" s="15"/>
      <c r="D381" s="15"/>
      <c r="E381" s="229"/>
      <c r="F381" s="15"/>
      <c r="G381" s="15"/>
      <c r="H381" s="15"/>
    </row>
    <row r="382" spans="1:8" ht="17.25" customHeight="1">
      <c r="A382" s="15"/>
      <c r="B382" s="15"/>
      <c r="C382" s="15"/>
      <c r="D382" s="15"/>
      <c r="E382" s="229"/>
      <c r="F382" s="15"/>
      <c r="G382" s="15"/>
      <c r="H382" s="15"/>
    </row>
    <row r="383" spans="1:8" ht="17.25" customHeight="1">
      <c r="A383" s="15"/>
      <c r="B383" s="15"/>
      <c r="C383" s="15"/>
      <c r="D383" s="15"/>
      <c r="E383" s="229"/>
      <c r="F383" s="15"/>
      <c r="G383" s="15"/>
      <c r="H383" s="15"/>
    </row>
    <row r="384" spans="1:8" ht="17.25" customHeight="1">
      <c r="A384" s="15"/>
      <c r="B384" s="15"/>
      <c r="C384" s="15"/>
      <c r="D384" s="15"/>
      <c r="E384" s="229"/>
      <c r="F384" s="15"/>
      <c r="G384" s="15"/>
      <c r="H384" s="15"/>
    </row>
    <row r="385" spans="1:8" ht="17.25" customHeight="1">
      <c r="A385" s="15"/>
      <c r="B385" s="15"/>
      <c r="C385" s="15"/>
      <c r="D385" s="15"/>
      <c r="E385" s="229"/>
      <c r="F385" s="15"/>
      <c r="G385" s="15"/>
      <c r="H385" s="15"/>
    </row>
    <row r="386" spans="1:8" ht="17.25" customHeight="1">
      <c r="A386" s="15"/>
      <c r="B386" s="15"/>
      <c r="C386" s="15"/>
      <c r="D386" s="15"/>
      <c r="E386" s="229"/>
      <c r="F386" s="15"/>
      <c r="G386" s="15"/>
      <c r="H386" s="15"/>
    </row>
    <row r="387" spans="1:8" ht="17.25" customHeight="1">
      <c r="A387" s="15"/>
      <c r="B387" s="15"/>
      <c r="C387" s="15"/>
      <c r="D387" s="15"/>
      <c r="E387" s="229"/>
      <c r="F387" s="15"/>
      <c r="G387" s="15"/>
      <c r="H387" s="15"/>
    </row>
    <row r="388" spans="1:8" ht="17.25" customHeight="1">
      <c r="A388" s="15"/>
      <c r="B388" s="15"/>
      <c r="C388" s="15"/>
      <c r="D388" s="15"/>
      <c r="E388" s="229"/>
      <c r="F388" s="15"/>
      <c r="G388" s="15"/>
      <c r="H388" s="15"/>
    </row>
    <row r="389" spans="1:8" ht="17.25" customHeight="1">
      <c r="A389" s="15"/>
      <c r="B389" s="15"/>
      <c r="C389" s="15"/>
      <c r="D389" s="15"/>
      <c r="E389" s="229"/>
      <c r="F389" s="15"/>
      <c r="G389" s="15"/>
      <c r="H389" s="15"/>
    </row>
    <row r="390" spans="1:8" ht="17.25" customHeight="1">
      <c r="A390" s="15"/>
      <c r="B390" s="15"/>
      <c r="C390" s="15"/>
      <c r="D390" s="15"/>
      <c r="E390" s="229"/>
      <c r="F390" s="15"/>
      <c r="G390" s="15"/>
      <c r="H390" s="15"/>
    </row>
    <row r="391" spans="1:8" ht="17.25" customHeight="1">
      <c r="A391" s="15"/>
      <c r="B391" s="15"/>
      <c r="C391" s="15"/>
      <c r="D391" s="15"/>
      <c r="E391" s="229"/>
      <c r="F391" s="15"/>
      <c r="G391" s="15"/>
      <c r="H391" s="15"/>
    </row>
    <row r="392" spans="1:8" ht="17.25" customHeight="1">
      <c r="A392" s="15"/>
      <c r="B392" s="15"/>
      <c r="C392" s="15"/>
      <c r="D392" s="15"/>
      <c r="E392" s="229"/>
      <c r="F392" s="15"/>
      <c r="G392" s="15"/>
      <c r="H392" s="15"/>
    </row>
    <row r="393" spans="1:8" ht="17.25" customHeight="1">
      <c r="A393" s="15"/>
      <c r="B393" s="15"/>
      <c r="C393" s="15"/>
      <c r="D393" s="15"/>
      <c r="E393" s="229"/>
      <c r="F393" s="15"/>
      <c r="G393" s="15"/>
      <c r="H393" s="15"/>
    </row>
    <row r="394" spans="1:8" ht="17.25" customHeight="1">
      <c r="A394" s="15"/>
      <c r="B394" s="15"/>
      <c r="C394" s="15"/>
      <c r="D394" s="15"/>
      <c r="E394" s="229"/>
      <c r="F394" s="15"/>
      <c r="G394" s="15"/>
      <c r="H394" s="15"/>
    </row>
    <row r="395" spans="1:8" ht="17.25" customHeight="1">
      <c r="A395" s="15"/>
      <c r="B395" s="15"/>
      <c r="C395" s="15"/>
      <c r="D395" s="15"/>
      <c r="E395" s="229"/>
      <c r="F395" s="15"/>
      <c r="G395" s="15"/>
      <c r="H395" s="15"/>
    </row>
    <row r="396" spans="1:8" ht="17.25" customHeight="1">
      <c r="A396" s="15"/>
      <c r="B396" s="15"/>
      <c r="C396" s="15"/>
      <c r="D396" s="15"/>
      <c r="E396" s="229"/>
      <c r="F396" s="15"/>
      <c r="G396" s="15"/>
      <c r="H396" s="15"/>
    </row>
    <row r="397" spans="1:8" ht="17.25" customHeight="1">
      <c r="A397" s="15"/>
      <c r="B397" s="15"/>
      <c r="C397" s="15"/>
      <c r="D397" s="15"/>
      <c r="E397" s="229"/>
      <c r="F397" s="15"/>
      <c r="G397" s="15"/>
      <c r="H397" s="15"/>
    </row>
    <row r="398" spans="1:8" ht="17.25" customHeight="1">
      <c r="A398" s="15"/>
      <c r="B398" s="15"/>
      <c r="C398" s="15"/>
      <c r="D398" s="15"/>
      <c r="E398" s="229"/>
      <c r="F398" s="15"/>
      <c r="G398" s="15"/>
      <c r="H398" s="15"/>
    </row>
    <row r="399" spans="1:8" ht="17.25" customHeight="1">
      <c r="A399" s="15"/>
      <c r="B399" s="15"/>
      <c r="C399" s="15"/>
      <c r="D399" s="15"/>
      <c r="E399" s="229"/>
      <c r="F399" s="15"/>
      <c r="G399" s="15"/>
      <c r="H399" s="15"/>
    </row>
    <row r="400" spans="1:8" ht="17.25" customHeight="1">
      <c r="A400" s="15"/>
      <c r="B400" s="15"/>
      <c r="C400" s="15"/>
      <c r="D400" s="15"/>
      <c r="E400" s="229"/>
      <c r="F400" s="15"/>
      <c r="G400" s="15"/>
      <c r="H400" s="15"/>
    </row>
    <row r="401" spans="1:8" ht="17.25" customHeight="1">
      <c r="A401" s="15"/>
      <c r="B401" s="15"/>
      <c r="C401" s="15"/>
      <c r="D401" s="15"/>
      <c r="E401" s="229"/>
      <c r="F401" s="15"/>
      <c r="G401" s="15"/>
      <c r="H401" s="15"/>
    </row>
    <row r="402" spans="1:8" ht="17.25" customHeight="1">
      <c r="A402" s="15"/>
      <c r="B402" s="15"/>
      <c r="C402" s="15"/>
      <c r="D402" s="15"/>
      <c r="E402" s="229"/>
      <c r="F402" s="15"/>
      <c r="G402" s="15"/>
      <c r="H402" s="15"/>
    </row>
    <row r="403" spans="1:8" ht="17.25" customHeight="1">
      <c r="A403" s="15"/>
      <c r="B403" s="15"/>
      <c r="C403" s="15"/>
      <c r="D403" s="15"/>
      <c r="E403" s="229"/>
      <c r="F403" s="15"/>
      <c r="G403" s="15"/>
      <c r="H403" s="15"/>
    </row>
    <row r="404" spans="1:8" ht="17.25" customHeight="1">
      <c r="A404" s="15"/>
      <c r="B404" s="15"/>
      <c r="C404" s="15"/>
      <c r="D404" s="15"/>
      <c r="E404" s="229"/>
      <c r="F404" s="15"/>
      <c r="G404" s="15"/>
      <c r="H404" s="15"/>
    </row>
    <row r="405" spans="1:8" ht="17.25" customHeight="1">
      <c r="A405" s="15"/>
      <c r="B405" s="15"/>
      <c r="C405" s="15"/>
      <c r="D405" s="15"/>
      <c r="E405" s="229"/>
      <c r="F405" s="15"/>
      <c r="G405" s="15"/>
      <c r="H405" s="15"/>
    </row>
    <row r="406" spans="1:8" ht="17.25" customHeight="1">
      <c r="A406" s="15"/>
      <c r="B406" s="15"/>
      <c r="C406" s="15"/>
      <c r="D406" s="15"/>
      <c r="E406" s="229"/>
      <c r="F406" s="15"/>
      <c r="G406" s="15"/>
      <c r="H406" s="15"/>
    </row>
    <row r="407" spans="1:8" ht="17.25" customHeight="1">
      <c r="A407" s="15"/>
      <c r="B407" s="15"/>
      <c r="C407" s="15"/>
      <c r="D407" s="15"/>
      <c r="E407" s="229"/>
      <c r="F407" s="15"/>
      <c r="G407" s="15"/>
      <c r="H407" s="15"/>
    </row>
    <row r="408" spans="1:8" ht="17.25" customHeight="1">
      <c r="A408" s="15"/>
      <c r="B408" s="15"/>
      <c r="C408" s="15"/>
      <c r="D408" s="15"/>
      <c r="E408" s="229"/>
      <c r="F408" s="15"/>
      <c r="G408" s="15"/>
      <c r="H408" s="15"/>
    </row>
    <row r="409" spans="1:8" ht="17.25" customHeight="1">
      <c r="A409" s="15"/>
      <c r="B409" s="15"/>
      <c r="C409" s="15"/>
      <c r="D409" s="15"/>
      <c r="E409" s="229"/>
      <c r="F409" s="15"/>
      <c r="G409" s="15"/>
      <c r="H409" s="15"/>
    </row>
    <row r="410" spans="1:8" ht="17.25" customHeight="1">
      <c r="A410" s="15"/>
      <c r="B410" s="15"/>
      <c r="C410" s="15"/>
      <c r="D410" s="15"/>
      <c r="E410" s="229"/>
      <c r="F410" s="15"/>
      <c r="G410" s="15"/>
      <c r="H410" s="15"/>
    </row>
    <row r="411" spans="1:8" ht="17.25" customHeight="1">
      <c r="A411" s="15"/>
      <c r="B411" s="15"/>
      <c r="C411" s="15"/>
      <c r="D411" s="15"/>
      <c r="E411" s="229"/>
      <c r="F411" s="15"/>
      <c r="G411" s="15"/>
      <c r="H411" s="15"/>
    </row>
    <row r="412" spans="1:8" ht="17.25" customHeight="1">
      <c r="A412" s="15"/>
      <c r="B412" s="15"/>
      <c r="C412" s="15"/>
      <c r="D412" s="15"/>
      <c r="E412" s="229"/>
      <c r="F412" s="15"/>
      <c r="G412" s="15"/>
      <c r="H412" s="15"/>
    </row>
    <row r="413" spans="1:8" ht="17.25" customHeight="1">
      <c r="A413" s="15"/>
      <c r="B413" s="15"/>
      <c r="C413" s="15"/>
      <c r="D413" s="15"/>
      <c r="E413" s="229"/>
      <c r="F413" s="15"/>
      <c r="G413" s="15"/>
      <c r="H413" s="15"/>
    </row>
    <row r="414" spans="1:8" ht="17.25" customHeight="1">
      <c r="A414" s="15"/>
      <c r="B414" s="15"/>
      <c r="C414" s="15"/>
      <c r="D414" s="15"/>
      <c r="E414" s="229"/>
      <c r="F414" s="15"/>
      <c r="G414" s="15"/>
      <c r="H414" s="15"/>
    </row>
    <row r="415" spans="1:8" ht="17.25" customHeight="1">
      <c r="A415" s="15"/>
      <c r="B415" s="15"/>
      <c r="C415" s="15"/>
      <c r="D415" s="15"/>
      <c r="E415" s="229"/>
      <c r="F415" s="15"/>
      <c r="G415" s="15"/>
      <c r="H415" s="15"/>
    </row>
    <row r="416" spans="1:8" ht="17.25" customHeight="1">
      <c r="A416" s="15"/>
      <c r="B416" s="15"/>
      <c r="C416" s="15"/>
      <c r="D416" s="15"/>
      <c r="E416" s="229"/>
      <c r="F416" s="15"/>
      <c r="G416" s="15"/>
      <c r="H416" s="15"/>
    </row>
    <row r="417" spans="1:8" ht="17.25" customHeight="1">
      <c r="A417" s="15"/>
      <c r="B417" s="15"/>
      <c r="C417" s="15"/>
      <c r="D417" s="15"/>
      <c r="E417" s="229"/>
      <c r="F417" s="15"/>
      <c r="G417" s="15"/>
      <c r="H417" s="15"/>
    </row>
    <row r="418" spans="1:8" ht="17.25" customHeight="1">
      <c r="A418" s="15"/>
      <c r="B418" s="15"/>
      <c r="C418" s="15"/>
      <c r="D418" s="15"/>
      <c r="E418" s="229"/>
      <c r="F418" s="15"/>
      <c r="G418" s="15"/>
      <c r="H418" s="15"/>
    </row>
    <row r="419" spans="1:8" ht="17.25" customHeight="1">
      <c r="A419" s="15"/>
      <c r="B419" s="15"/>
      <c r="C419" s="15"/>
      <c r="D419" s="15"/>
      <c r="E419" s="229"/>
      <c r="F419" s="15"/>
      <c r="G419" s="15"/>
      <c r="H419" s="15"/>
    </row>
    <row r="420" spans="1:8" ht="17.25" customHeight="1">
      <c r="A420" s="15"/>
      <c r="B420" s="15"/>
      <c r="C420" s="15"/>
      <c r="D420" s="15"/>
      <c r="E420" s="229"/>
      <c r="F420" s="15"/>
      <c r="G420" s="15"/>
      <c r="H420" s="15"/>
    </row>
    <row r="421" spans="1:8" ht="17.25" customHeight="1">
      <c r="A421" s="15"/>
      <c r="B421" s="15"/>
      <c r="C421" s="15"/>
      <c r="D421" s="15"/>
      <c r="E421" s="229"/>
      <c r="F421" s="15"/>
      <c r="G421" s="15"/>
      <c r="H421" s="15"/>
    </row>
    <row r="422" spans="1:8" ht="17.25" customHeight="1">
      <c r="A422" s="15"/>
      <c r="B422" s="15"/>
      <c r="C422" s="15"/>
      <c r="D422" s="15"/>
      <c r="E422" s="229"/>
      <c r="F422" s="15"/>
      <c r="G422" s="15"/>
      <c r="H422" s="15"/>
    </row>
    <row r="423" spans="1:8" ht="17.25" customHeight="1">
      <c r="A423" s="15"/>
      <c r="B423" s="15"/>
      <c r="C423" s="15"/>
      <c r="D423" s="15"/>
      <c r="E423" s="229"/>
      <c r="F423" s="15"/>
      <c r="G423" s="15"/>
      <c r="H423" s="15"/>
    </row>
    <row r="424" spans="1:8" ht="17.25" customHeight="1">
      <c r="A424" s="15"/>
      <c r="B424" s="15"/>
      <c r="C424" s="15"/>
      <c r="D424" s="15"/>
      <c r="E424" s="229"/>
      <c r="F424" s="15"/>
      <c r="G424" s="15"/>
      <c r="H424" s="15"/>
    </row>
    <row r="425" spans="1:8" ht="17.25" customHeight="1">
      <c r="A425" s="15"/>
      <c r="B425" s="15"/>
      <c r="C425" s="15"/>
      <c r="D425" s="15"/>
      <c r="E425" s="229"/>
      <c r="F425" s="15"/>
      <c r="G425" s="15"/>
      <c r="H425" s="15"/>
    </row>
    <row r="426" spans="1:8" ht="17.25" customHeight="1">
      <c r="A426" s="15"/>
      <c r="B426" s="15"/>
      <c r="C426" s="15"/>
      <c r="D426" s="15"/>
      <c r="E426" s="229"/>
      <c r="F426" s="15"/>
      <c r="G426" s="15"/>
      <c r="H426" s="15"/>
    </row>
    <row r="427" spans="1:8" ht="17.25" customHeight="1">
      <c r="A427" s="15"/>
      <c r="B427" s="15"/>
      <c r="C427" s="15"/>
      <c r="D427" s="15"/>
      <c r="E427" s="229"/>
      <c r="F427" s="15"/>
      <c r="G427" s="15"/>
      <c r="H427" s="15"/>
    </row>
    <row r="428" spans="1:8" ht="17.25" customHeight="1">
      <c r="A428" s="15"/>
      <c r="B428" s="15"/>
      <c r="C428" s="15"/>
      <c r="D428" s="15"/>
      <c r="E428" s="229"/>
      <c r="F428" s="15"/>
      <c r="G428" s="15"/>
      <c r="H428" s="15"/>
    </row>
    <row r="429" spans="1:8" ht="17.25" customHeight="1">
      <c r="A429" s="15"/>
      <c r="B429" s="15"/>
      <c r="C429" s="15"/>
      <c r="D429" s="15"/>
      <c r="E429" s="229"/>
      <c r="F429" s="15"/>
      <c r="G429" s="15"/>
      <c r="H429" s="15"/>
    </row>
    <row r="430" spans="1:8" ht="17.25" customHeight="1">
      <c r="A430" s="15"/>
      <c r="B430" s="15"/>
      <c r="C430" s="15"/>
      <c r="D430" s="15"/>
      <c r="E430" s="229"/>
      <c r="F430" s="15"/>
      <c r="G430" s="15"/>
      <c r="H430" s="15"/>
    </row>
    <row r="431" spans="1:8" ht="17.25" customHeight="1">
      <c r="A431" s="15"/>
      <c r="B431" s="15"/>
      <c r="C431" s="15"/>
      <c r="D431" s="15"/>
      <c r="E431" s="229"/>
      <c r="F431" s="15"/>
      <c r="G431" s="15"/>
      <c r="H431" s="15"/>
    </row>
    <row r="432" spans="1:8" ht="17.25" customHeight="1">
      <c r="A432" s="15"/>
      <c r="B432" s="15"/>
      <c r="C432" s="15"/>
      <c r="D432" s="15"/>
      <c r="E432" s="229"/>
      <c r="F432" s="15"/>
      <c r="G432" s="15"/>
      <c r="H432" s="15"/>
    </row>
    <row r="433" spans="1:8" ht="17.25" customHeight="1">
      <c r="A433" s="15"/>
      <c r="B433" s="15"/>
      <c r="C433" s="15"/>
      <c r="D433" s="15"/>
      <c r="E433" s="229"/>
      <c r="F433" s="15"/>
      <c r="G433" s="15"/>
      <c r="H433" s="15"/>
    </row>
    <row r="434" spans="1:8" ht="17.25" customHeight="1">
      <c r="A434" s="15"/>
      <c r="B434" s="15"/>
      <c r="C434" s="15"/>
      <c r="D434" s="15"/>
      <c r="E434" s="229"/>
      <c r="F434" s="15"/>
      <c r="G434" s="15"/>
      <c r="H434" s="15"/>
    </row>
    <row r="435" spans="1:8" ht="17.25" customHeight="1">
      <c r="A435" s="15"/>
      <c r="B435" s="15"/>
      <c r="C435" s="15"/>
      <c r="D435" s="15"/>
      <c r="E435" s="229"/>
      <c r="F435" s="15"/>
      <c r="G435" s="15"/>
      <c r="H435" s="15"/>
    </row>
    <row r="436" spans="1:8" ht="17.25" customHeight="1">
      <c r="A436" s="15"/>
      <c r="B436" s="15"/>
      <c r="C436" s="15"/>
      <c r="D436" s="15"/>
      <c r="E436" s="229"/>
      <c r="F436" s="15"/>
      <c r="G436" s="15"/>
      <c r="H436" s="15"/>
    </row>
    <row r="437" spans="1:8" ht="17.25" customHeight="1">
      <c r="A437" s="15"/>
      <c r="B437" s="15"/>
      <c r="C437" s="15"/>
      <c r="D437" s="15"/>
      <c r="E437" s="229"/>
      <c r="F437" s="15"/>
      <c r="G437" s="15"/>
      <c r="H437" s="15"/>
    </row>
    <row r="438" spans="1:8" ht="17.25" customHeight="1">
      <c r="A438" s="15"/>
      <c r="B438" s="15"/>
      <c r="C438" s="15"/>
      <c r="D438" s="15"/>
      <c r="E438" s="229"/>
      <c r="F438" s="15"/>
      <c r="G438" s="15"/>
      <c r="H438" s="15"/>
    </row>
    <row r="439" spans="1:8" ht="17.25" customHeight="1">
      <c r="A439" s="15"/>
      <c r="B439" s="15"/>
      <c r="C439" s="15"/>
      <c r="D439" s="15"/>
      <c r="E439" s="229"/>
      <c r="F439" s="15"/>
      <c r="G439" s="15"/>
      <c r="H439" s="15"/>
    </row>
    <row r="440" spans="1:8" ht="17.25" customHeight="1">
      <c r="A440" s="15"/>
      <c r="B440" s="15"/>
      <c r="C440" s="15"/>
      <c r="D440" s="15"/>
      <c r="E440" s="229"/>
      <c r="F440" s="15"/>
      <c r="G440" s="15"/>
      <c r="H440" s="15"/>
    </row>
    <row r="441" spans="1:8" ht="17.25" customHeight="1">
      <c r="A441" s="15"/>
      <c r="B441" s="15"/>
      <c r="C441" s="15"/>
      <c r="D441" s="15"/>
      <c r="E441" s="229"/>
      <c r="F441" s="15"/>
      <c r="G441" s="15"/>
      <c r="H441" s="15"/>
    </row>
    <row r="442" spans="1:8" ht="17.25" customHeight="1">
      <c r="A442" s="15"/>
      <c r="B442" s="15"/>
      <c r="C442" s="15"/>
      <c r="D442" s="15"/>
      <c r="E442" s="229"/>
      <c r="F442" s="15"/>
      <c r="G442" s="15"/>
      <c r="H442" s="15"/>
    </row>
    <row r="443" spans="1:8" ht="17.25" customHeight="1">
      <c r="A443" s="15"/>
      <c r="B443" s="15"/>
      <c r="C443" s="15"/>
      <c r="D443" s="15"/>
      <c r="E443" s="229"/>
      <c r="F443" s="15"/>
      <c r="G443" s="15"/>
      <c r="H443" s="15"/>
    </row>
    <row r="444" spans="1:8" ht="17.25" customHeight="1">
      <c r="A444" s="15"/>
      <c r="B444" s="15"/>
      <c r="C444" s="15"/>
      <c r="D444" s="15"/>
      <c r="E444" s="229"/>
      <c r="F444" s="15"/>
      <c r="G444" s="15"/>
      <c r="H444" s="15"/>
    </row>
    <row r="445" spans="1:8" ht="17.25" customHeight="1">
      <c r="A445" s="15"/>
      <c r="B445" s="15"/>
      <c r="C445" s="15"/>
      <c r="D445" s="15"/>
      <c r="E445" s="229"/>
      <c r="F445" s="15"/>
      <c r="G445" s="15"/>
      <c r="H445" s="15"/>
    </row>
    <row r="446" spans="1:8" ht="17.25" customHeight="1">
      <c r="A446" s="15"/>
      <c r="B446" s="15"/>
      <c r="C446" s="15"/>
      <c r="D446" s="15"/>
      <c r="E446" s="229"/>
      <c r="F446" s="15"/>
      <c r="G446" s="15"/>
      <c r="H446" s="15"/>
    </row>
    <row r="447" spans="1:8" ht="17.25" customHeight="1">
      <c r="A447" s="15"/>
      <c r="B447" s="15"/>
      <c r="C447" s="15"/>
      <c r="D447" s="15"/>
      <c r="E447" s="229"/>
      <c r="F447" s="15"/>
      <c r="G447" s="15"/>
      <c r="H447" s="15"/>
    </row>
    <row r="448" spans="1:8" ht="17.25" customHeight="1">
      <c r="A448" s="15"/>
      <c r="B448" s="15"/>
      <c r="C448" s="15"/>
      <c r="D448" s="15"/>
      <c r="E448" s="229"/>
      <c r="F448" s="15"/>
      <c r="G448" s="15"/>
      <c r="H448" s="15"/>
    </row>
    <row r="449" spans="1:8" ht="17.25" customHeight="1">
      <c r="A449" s="15"/>
      <c r="B449" s="15"/>
      <c r="C449" s="15"/>
      <c r="D449" s="15"/>
      <c r="E449" s="229"/>
      <c r="F449" s="15"/>
      <c r="G449" s="15"/>
      <c r="H449" s="15"/>
    </row>
    <row r="450" spans="1:8" ht="17.25" customHeight="1">
      <c r="A450" s="15"/>
      <c r="B450" s="15"/>
      <c r="C450" s="15"/>
      <c r="D450" s="15"/>
      <c r="E450" s="229"/>
      <c r="F450" s="15"/>
      <c r="G450" s="15"/>
      <c r="H450" s="15"/>
    </row>
    <row r="451" spans="1:8" ht="17.25" customHeight="1">
      <c r="A451" s="15"/>
      <c r="B451" s="15"/>
      <c r="C451" s="15"/>
      <c r="D451" s="15"/>
      <c r="E451" s="229"/>
      <c r="F451" s="15"/>
      <c r="G451" s="15"/>
      <c r="H451" s="15"/>
    </row>
    <row r="452" spans="1:8" ht="17.25" customHeight="1">
      <c r="A452" s="15"/>
      <c r="B452" s="15"/>
      <c r="C452" s="15"/>
      <c r="D452" s="15"/>
      <c r="E452" s="229"/>
      <c r="F452" s="15"/>
      <c r="G452" s="15"/>
      <c r="H452" s="15"/>
    </row>
    <row r="453" spans="1:8" ht="17.25" customHeight="1">
      <c r="A453" s="15"/>
      <c r="B453" s="15"/>
      <c r="C453" s="15"/>
      <c r="D453" s="15"/>
      <c r="E453" s="229"/>
      <c r="F453" s="15"/>
      <c r="G453" s="15"/>
      <c r="H453" s="15"/>
    </row>
    <row r="454" spans="1:8" ht="17.25" customHeight="1">
      <c r="A454" s="15"/>
      <c r="B454" s="15"/>
      <c r="C454" s="15"/>
      <c r="D454" s="15"/>
      <c r="E454" s="229"/>
      <c r="F454" s="15"/>
      <c r="G454" s="15"/>
      <c r="H454" s="15"/>
    </row>
    <row r="455" spans="1:8" ht="17.25" customHeight="1">
      <c r="A455" s="15"/>
      <c r="B455" s="15"/>
      <c r="C455" s="15"/>
      <c r="D455" s="15"/>
      <c r="E455" s="229"/>
      <c r="F455" s="15"/>
      <c r="G455" s="15"/>
      <c r="H455" s="15"/>
    </row>
    <row r="456" spans="1:8" ht="17.25" customHeight="1">
      <c r="A456" s="15"/>
      <c r="B456" s="15"/>
      <c r="C456" s="15"/>
      <c r="D456" s="15"/>
      <c r="E456" s="229"/>
      <c r="F456" s="15"/>
      <c r="G456" s="15"/>
      <c r="H456" s="15"/>
    </row>
    <row r="457" spans="1:8" ht="17.25" customHeight="1">
      <c r="A457" s="15"/>
      <c r="B457" s="15"/>
      <c r="C457" s="15"/>
      <c r="D457" s="15"/>
      <c r="E457" s="229"/>
      <c r="F457" s="15"/>
      <c r="G457" s="15"/>
      <c r="H457" s="15"/>
    </row>
    <row r="458" spans="1:8" ht="17.25" customHeight="1">
      <c r="A458" s="15"/>
      <c r="B458" s="15"/>
      <c r="C458" s="15"/>
      <c r="D458" s="15"/>
      <c r="E458" s="229"/>
      <c r="F458" s="15"/>
      <c r="G458" s="15"/>
      <c r="H458" s="15"/>
    </row>
    <row r="459" spans="1:8" ht="17.25" customHeight="1">
      <c r="A459" s="15"/>
      <c r="B459" s="15"/>
      <c r="C459" s="15"/>
      <c r="D459" s="15"/>
      <c r="E459" s="229"/>
      <c r="F459" s="15"/>
      <c r="G459" s="15"/>
      <c r="H459" s="15"/>
    </row>
    <row r="460" spans="1:8" ht="17.25" customHeight="1">
      <c r="A460" s="15"/>
      <c r="B460" s="15"/>
      <c r="C460" s="15"/>
      <c r="D460" s="15"/>
      <c r="E460" s="229"/>
      <c r="F460" s="15"/>
      <c r="G460" s="15"/>
      <c r="H460" s="15"/>
    </row>
    <row r="461" spans="1:8" ht="17.25" customHeight="1">
      <c r="A461" s="15"/>
      <c r="B461" s="15"/>
      <c r="C461" s="15"/>
      <c r="D461" s="15"/>
      <c r="E461" s="229"/>
      <c r="F461" s="15"/>
      <c r="G461" s="15"/>
      <c r="H461" s="15"/>
    </row>
    <row r="462" spans="1:8" ht="17.25" customHeight="1">
      <c r="A462" s="15"/>
      <c r="B462" s="15"/>
      <c r="C462" s="15"/>
      <c r="D462" s="15"/>
      <c r="E462" s="229"/>
      <c r="F462" s="15"/>
      <c r="G462" s="15"/>
      <c r="H462" s="15"/>
    </row>
    <row r="463" spans="1:8" ht="17.25" customHeight="1">
      <c r="A463" s="15"/>
      <c r="B463" s="15"/>
      <c r="C463" s="15"/>
      <c r="D463" s="15"/>
      <c r="E463" s="229"/>
      <c r="F463" s="15"/>
      <c r="G463" s="15"/>
      <c r="H463" s="15"/>
    </row>
    <row r="464" spans="1:8" ht="17.25" customHeight="1">
      <c r="A464" s="15"/>
      <c r="B464" s="15"/>
      <c r="C464" s="15"/>
      <c r="D464" s="15"/>
      <c r="E464" s="229"/>
      <c r="F464" s="15"/>
      <c r="G464" s="15"/>
      <c r="H464" s="15"/>
    </row>
    <row r="465" spans="1:8" ht="17.25" customHeight="1">
      <c r="A465" s="15"/>
      <c r="B465" s="15"/>
      <c r="C465" s="15"/>
      <c r="D465" s="15"/>
      <c r="E465" s="229"/>
      <c r="F465" s="15"/>
      <c r="G465" s="15"/>
      <c r="H465" s="15"/>
    </row>
    <row r="466" spans="1:8" ht="17.25" customHeight="1">
      <c r="A466" s="15"/>
      <c r="B466" s="15"/>
      <c r="C466" s="15"/>
      <c r="D466" s="15"/>
      <c r="E466" s="229"/>
      <c r="F466" s="15"/>
      <c r="G466" s="15"/>
      <c r="H466" s="15"/>
    </row>
    <row r="467" spans="1:8" ht="17.25" customHeight="1">
      <c r="A467" s="15"/>
      <c r="B467" s="15"/>
      <c r="C467" s="15"/>
      <c r="D467" s="15"/>
      <c r="E467" s="229"/>
      <c r="F467" s="15"/>
      <c r="G467" s="15"/>
      <c r="H467" s="15"/>
    </row>
    <row r="468" spans="1:8" ht="17.25" customHeight="1">
      <c r="A468" s="15"/>
      <c r="B468" s="15"/>
      <c r="C468" s="15"/>
      <c r="D468" s="15"/>
      <c r="E468" s="229"/>
      <c r="F468" s="15"/>
      <c r="G468" s="15"/>
      <c r="H468" s="15"/>
    </row>
    <row r="469" spans="1:8" ht="17.25" customHeight="1">
      <c r="A469" s="15"/>
      <c r="B469" s="15"/>
      <c r="C469" s="15"/>
      <c r="D469" s="15"/>
      <c r="E469" s="229"/>
      <c r="F469" s="15"/>
      <c r="G469" s="15"/>
      <c r="H469" s="15"/>
    </row>
    <row r="470" spans="1:8" ht="17.25" customHeight="1">
      <c r="A470" s="15"/>
      <c r="B470" s="15"/>
      <c r="C470" s="15"/>
      <c r="D470" s="15"/>
      <c r="E470" s="229"/>
      <c r="F470" s="15"/>
      <c r="G470" s="15"/>
      <c r="H470" s="15"/>
    </row>
    <row r="471" spans="1:8" ht="17.25" customHeight="1">
      <c r="A471" s="15"/>
      <c r="B471" s="15"/>
      <c r="C471" s="15"/>
      <c r="D471" s="15"/>
      <c r="E471" s="229"/>
      <c r="F471" s="15"/>
      <c r="G471" s="15"/>
      <c r="H471" s="15"/>
    </row>
    <row r="472" spans="1:8" ht="17.25" customHeight="1">
      <c r="A472" s="15"/>
      <c r="B472" s="15"/>
      <c r="C472" s="15"/>
      <c r="D472" s="15"/>
      <c r="E472" s="229"/>
      <c r="F472" s="15"/>
      <c r="G472" s="15"/>
      <c r="H472" s="15"/>
    </row>
    <row r="473" spans="1:8" ht="17.25" customHeight="1">
      <c r="A473" s="15"/>
      <c r="B473" s="15"/>
      <c r="C473" s="15"/>
      <c r="D473" s="15"/>
      <c r="E473" s="229"/>
      <c r="F473" s="15"/>
      <c r="G473" s="15"/>
      <c r="H473" s="15"/>
    </row>
    <row r="474" spans="1:8" ht="17.25" customHeight="1">
      <c r="A474" s="15"/>
      <c r="B474" s="15"/>
      <c r="C474" s="15"/>
      <c r="D474" s="15"/>
      <c r="E474" s="229"/>
      <c r="F474" s="15"/>
      <c r="G474" s="15"/>
      <c r="H474" s="15"/>
    </row>
    <row r="475" spans="1:8" ht="17.25" customHeight="1">
      <c r="A475" s="15"/>
      <c r="B475" s="15"/>
      <c r="C475" s="15"/>
      <c r="D475" s="15"/>
      <c r="E475" s="229"/>
      <c r="F475" s="15"/>
      <c r="G475" s="15"/>
      <c r="H475" s="15"/>
    </row>
    <row r="476" spans="1:8" ht="17.25" customHeight="1">
      <c r="A476" s="15"/>
      <c r="B476" s="15"/>
      <c r="C476" s="15"/>
      <c r="D476" s="15"/>
      <c r="E476" s="229"/>
      <c r="F476" s="15"/>
      <c r="G476" s="15"/>
      <c r="H476" s="15"/>
    </row>
    <row r="477" spans="1:8" ht="17.25" customHeight="1">
      <c r="A477" s="15"/>
      <c r="B477" s="15"/>
      <c r="C477" s="15"/>
      <c r="D477" s="15"/>
      <c r="E477" s="229"/>
      <c r="F477" s="15"/>
      <c r="G477" s="15"/>
      <c r="H477" s="15"/>
    </row>
    <row r="478" spans="1:8" ht="17.25" customHeight="1">
      <c r="A478" s="15"/>
      <c r="B478" s="15"/>
      <c r="C478" s="15"/>
      <c r="D478" s="15"/>
      <c r="E478" s="229"/>
      <c r="F478" s="15"/>
      <c r="G478" s="15"/>
      <c r="H478" s="15"/>
    </row>
    <row r="479" spans="1:8" ht="17.25" customHeight="1">
      <c r="A479" s="15"/>
      <c r="B479" s="15"/>
      <c r="C479" s="15"/>
      <c r="D479" s="15"/>
      <c r="E479" s="229"/>
      <c r="F479" s="15"/>
      <c r="G479" s="15"/>
      <c r="H479" s="15"/>
    </row>
    <row r="480" spans="1:8" ht="17.25" customHeight="1">
      <c r="A480" s="15"/>
      <c r="B480" s="15"/>
      <c r="C480" s="15"/>
      <c r="D480" s="15"/>
      <c r="E480" s="229"/>
      <c r="F480" s="15"/>
      <c r="G480" s="15"/>
      <c r="H480" s="15"/>
    </row>
    <row r="481" spans="1:8" ht="17.25" customHeight="1">
      <c r="A481" s="15"/>
      <c r="B481" s="15"/>
      <c r="C481" s="15"/>
      <c r="D481" s="15"/>
      <c r="E481" s="229"/>
      <c r="F481" s="15"/>
      <c r="G481" s="15"/>
      <c r="H481" s="15"/>
    </row>
    <row r="482" spans="1:8" ht="17.25" customHeight="1">
      <c r="A482" s="15"/>
      <c r="B482" s="15"/>
      <c r="C482" s="15"/>
      <c r="D482" s="15"/>
      <c r="E482" s="229"/>
      <c r="F482" s="15"/>
      <c r="G482" s="15"/>
      <c r="H482" s="15"/>
    </row>
    <row r="483" spans="1:8" ht="17.25" customHeight="1">
      <c r="A483" s="15"/>
      <c r="B483" s="15"/>
      <c r="C483" s="15"/>
      <c r="D483" s="15"/>
      <c r="E483" s="229"/>
      <c r="F483" s="15"/>
      <c r="G483" s="15"/>
      <c r="H483" s="15"/>
    </row>
    <row r="484" spans="1:8" ht="17.25" customHeight="1">
      <c r="A484" s="15"/>
      <c r="B484" s="15"/>
      <c r="C484" s="15"/>
      <c r="D484" s="15"/>
      <c r="E484" s="229"/>
      <c r="F484" s="15"/>
      <c r="G484" s="15"/>
      <c r="H484" s="15"/>
    </row>
    <row r="485" spans="1:8" ht="17.25" customHeight="1">
      <c r="A485" s="15"/>
      <c r="B485" s="15"/>
      <c r="C485" s="15"/>
      <c r="D485" s="15"/>
      <c r="E485" s="229"/>
      <c r="F485" s="15"/>
      <c r="G485" s="15"/>
      <c r="H485" s="15"/>
    </row>
    <row r="486" spans="1:8" ht="17.25" customHeight="1">
      <c r="A486" s="15"/>
      <c r="B486" s="15"/>
      <c r="C486" s="15"/>
      <c r="D486" s="15"/>
      <c r="E486" s="229"/>
      <c r="F486" s="15"/>
      <c r="G486" s="15"/>
      <c r="H486" s="15"/>
    </row>
    <row r="487" spans="1:8" ht="17.25" customHeight="1">
      <c r="A487" s="15"/>
      <c r="B487" s="15"/>
      <c r="C487" s="15"/>
      <c r="D487" s="15"/>
      <c r="E487" s="229"/>
      <c r="F487" s="15"/>
      <c r="G487" s="15"/>
      <c r="H487" s="15"/>
    </row>
    <row r="488" spans="1:8" ht="17.25" customHeight="1">
      <c r="A488" s="15"/>
      <c r="B488" s="15"/>
      <c r="C488" s="15"/>
      <c r="D488" s="15"/>
      <c r="E488" s="229"/>
      <c r="F488" s="15"/>
      <c r="G488" s="15"/>
      <c r="H488" s="15"/>
    </row>
    <row r="489" spans="1:8" ht="17.25" customHeight="1">
      <c r="A489" s="15"/>
      <c r="B489" s="15"/>
      <c r="C489" s="15"/>
      <c r="D489" s="15"/>
      <c r="E489" s="229"/>
      <c r="F489" s="15"/>
      <c r="G489" s="15"/>
      <c r="H489" s="15"/>
    </row>
    <row r="490" spans="1:8" ht="17.25" customHeight="1">
      <c r="A490" s="15"/>
      <c r="B490" s="15"/>
      <c r="C490" s="15"/>
      <c r="D490" s="15"/>
      <c r="E490" s="229"/>
      <c r="F490" s="15"/>
      <c r="G490" s="15"/>
      <c r="H490" s="15"/>
    </row>
    <row r="491" spans="1:8" ht="17.25" customHeight="1">
      <c r="A491" s="15"/>
      <c r="B491" s="15"/>
      <c r="C491" s="15"/>
      <c r="D491" s="15"/>
      <c r="E491" s="229"/>
      <c r="F491" s="15"/>
      <c r="G491" s="15"/>
      <c r="H491" s="15"/>
    </row>
    <row r="492" spans="1:8" ht="17.25" customHeight="1">
      <c r="A492" s="15"/>
      <c r="B492" s="15"/>
      <c r="C492" s="15"/>
      <c r="D492" s="15"/>
      <c r="E492" s="229"/>
      <c r="F492" s="15"/>
      <c r="G492" s="15"/>
      <c r="H492" s="15"/>
    </row>
    <row r="493" spans="1:8" ht="17.25" customHeight="1">
      <c r="A493" s="15"/>
      <c r="B493" s="15"/>
      <c r="C493" s="15"/>
      <c r="D493" s="15"/>
      <c r="E493" s="229"/>
      <c r="F493" s="15"/>
      <c r="G493" s="15"/>
      <c r="H493" s="15"/>
    </row>
    <row r="494" spans="1:8" ht="17.25" customHeight="1">
      <c r="A494" s="15"/>
      <c r="B494" s="15"/>
      <c r="C494" s="15"/>
      <c r="D494" s="15"/>
      <c r="E494" s="229"/>
      <c r="F494" s="15"/>
      <c r="G494" s="15"/>
      <c r="H494" s="15"/>
    </row>
    <row r="495" spans="1:8" ht="17.25" customHeight="1">
      <c r="A495" s="15"/>
      <c r="B495" s="15"/>
      <c r="C495" s="15"/>
      <c r="D495" s="15"/>
      <c r="E495" s="229"/>
      <c r="F495" s="15"/>
      <c r="G495" s="15"/>
      <c r="H495" s="15"/>
    </row>
    <row r="496" spans="1:8" ht="17.25" customHeight="1">
      <c r="A496" s="15"/>
      <c r="B496" s="15"/>
      <c r="C496" s="15"/>
      <c r="D496" s="15"/>
      <c r="E496" s="229"/>
      <c r="F496" s="15"/>
      <c r="G496" s="15"/>
      <c r="H496" s="15"/>
    </row>
    <row r="497" spans="1:8" ht="17.25" customHeight="1">
      <c r="A497" s="15"/>
      <c r="B497" s="15"/>
      <c r="C497" s="15"/>
      <c r="D497" s="15"/>
      <c r="E497" s="229"/>
      <c r="F497" s="15"/>
      <c r="G497" s="15"/>
      <c r="H497" s="15"/>
    </row>
    <row r="498" spans="1:8" ht="17.25" customHeight="1">
      <c r="A498" s="15"/>
      <c r="B498" s="15"/>
      <c r="C498" s="15"/>
      <c r="D498" s="15"/>
      <c r="E498" s="229"/>
      <c r="F498" s="15"/>
      <c r="G498" s="15"/>
      <c r="H498" s="15"/>
    </row>
    <row r="499" spans="1:8" ht="17.25" customHeight="1">
      <c r="A499" s="15"/>
      <c r="B499" s="15"/>
      <c r="C499" s="15"/>
      <c r="D499" s="15"/>
      <c r="E499" s="229"/>
      <c r="F499" s="15"/>
      <c r="G499" s="15"/>
      <c r="H499" s="15"/>
    </row>
    <row r="500" spans="1:8" ht="17.25" customHeight="1">
      <c r="A500" s="15"/>
      <c r="B500" s="15"/>
      <c r="C500" s="15"/>
      <c r="D500" s="15"/>
      <c r="E500" s="229"/>
      <c r="F500" s="15"/>
      <c r="G500" s="15"/>
      <c r="H500" s="15"/>
    </row>
    <row r="501" spans="1:8" ht="17.25" customHeight="1">
      <c r="A501" s="15"/>
      <c r="B501" s="15"/>
      <c r="C501" s="15"/>
      <c r="D501" s="15"/>
      <c r="E501" s="229"/>
      <c r="F501" s="15"/>
      <c r="G501" s="15"/>
      <c r="H501" s="15"/>
    </row>
    <row r="502" spans="1:8" ht="17.25" customHeight="1">
      <c r="A502" s="15"/>
      <c r="B502" s="15"/>
      <c r="C502" s="15"/>
      <c r="D502" s="15"/>
      <c r="E502" s="229"/>
      <c r="F502" s="15"/>
      <c r="G502" s="15"/>
      <c r="H502" s="15"/>
    </row>
    <row r="503" spans="1:8" ht="17.25" customHeight="1">
      <c r="A503" s="15"/>
      <c r="B503" s="15"/>
      <c r="C503" s="15"/>
      <c r="D503" s="15"/>
      <c r="E503" s="229"/>
      <c r="F503" s="15"/>
      <c r="G503" s="15"/>
      <c r="H503" s="15"/>
    </row>
    <row r="504" spans="1:8" ht="17.25" customHeight="1">
      <c r="A504" s="15"/>
      <c r="B504" s="15"/>
      <c r="C504" s="15"/>
      <c r="D504" s="15"/>
      <c r="E504" s="229"/>
      <c r="F504" s="15"/>
      <c r="G504" s="15"/>
      <c r="H504" s="15"/>
    </row>
    <row r="505" spans="1:8" ht="17.25" customHeight="1">
      <c r="A505" s="15"/>
      <c r="B505" s="15"/>
      <c r="C505" s="15"/>
      <c r="D505" s="15"/>
      <c r="E505" s="229"/>
      <c r="F505" s="15"/>
      <c r="G505" s="15"/>
      <c r="H505" s="15"/>
    </row>
    <row r="506" spans="1:8" ht="17.25" customHeight="1">
      <c r="A506" s="15"/>
      <c r="B506" s="15"/>
      <c r="C506" s="15"/>
      <c r="D506" s="15"/>
      <c r="E506" s="229"/>
      <c r="F506" s="15"/>
      <c r="G506" s="15"/>
      <c r="H506" s="15"/>
    </row>
    <row r="507" spans="1:8" ht="17.25" customHeight="1">
      <c r="A507" s="15"/>
      <c r="B507" s="15"/>
      <c r="C507" s="15"/>
      <c r="D507" s="15"/>
      <c r="E507" s="229"/>
      <c r="F507" s="15"/>
      <c r="G507" s="15"/>
      <c r="H507" s="15"/>
    </row>
    <row r="508" spans="1:8" ht="17.25" customHeight="1">
      <c r="A508" s="15"/>
      <c r="B508" s="15"/>
      <c r="C508" s="15"/>
      <c r="D508" s="15"/>
      <c r="E508" s="229"/>
      <c r="F508" s="15"/>
      <c r="G508" s="15"/>
      <c r="H508" s="15"/>
    </row>
    <row r="509" spans="1:8" ht="17.25" customHeight="1">
      <c r="A509" s="15"/>
      <c r="B509" s="15"/>
      <c r="C509" s="15"/>
      <c r="D509" s="15"/>
      <c r="E509" s="229"/>
      <c r="F509" s="15"/>
      <c r="G509" s="15"/>
      <c r="H509" s="15"/>
    </row>
    <row r="510" spans="1:8" ht="17.25" customHeight="1">
      <c r="A510" s="15"/>
      <c r="B510" s="15"/>
      <c r="C510" s="15"/>
      <c r="D510" s="15"/>
      <c r="E510" s="229"/>
      <c r="F510" s="15"/>
      <c r="G510" s="15"/>
      <c r="H510" s="15"/>
    </row>
    <row r="511" spans="1:8" ht="17.25" customHeight="1">
      <c r="A511" s="15"/>
      <c r="B511" s="15"/>
      <c r="C511" s="15"/>
      <c r="D511" s="15"/>
      <c r="E511" s="229"/>
      <c r="F511" s="15"/>
      <c r="G511" s="15"/>
      <c r="H511" s="15"/>
    </row>
    <row r="512" spans="1:8" ht="17.25" customHeight="1">
      <c r="A512" s="15"/>
      <c r="B512" s="15"/>
      <c r="C512" s="15"/>
      <c r="D512" s="15"/>
      <c r="E512" s="229"/>
      <c r="F512" s="15"/>
      <c r="G512" s="15"/>
      <c r="H512" s="15"/>
    </row>
    <row r="513" spans="1:8" ht="17.25" customHeight="1">
      <c r="A513" s="15"/>
      <c r="B513" s="15"/>
      <c r="C513" s="15"/>
      <c r="D513" s="15"/>
      <c r="E513" s="229"/>
      <c r="F513" s="15"/>
      <c r="G513" s="15"/>
      <c r="H513" s="15"/>
    </row>
    <row r="514" spans="1:8" ht="17.25" customHeight="1">
      <c r="A514" s="15"/>
      <c r="B514" s="15"/>
      <c r="C514" s="15"/>
      <c r="D514" s="15"/>
      <c r="E514" s="229"/>
      <c r="F514" s="15"/>
      <c r="G514" s="15"/>
      <c r="H514" s="15"/>
    </row>
    <row r="515" spans="1:8" ht="17.25" customHeight="1">
      <c r="A515" s="15"/>
      <c r="B515" s="15"/>
      <c r="C515" s="15"/>
      <c r="D515" s="15"/>
      <c r="E515" s="229"/>
      <c r="F515" s="15"/>
      <c r="G515" s="15"/>
      <c r="H515" s="15"/>
    </row>
    <row r="516" spans="1:8" ht="17.25" customHeight="1">
      <c r="A516" s="15"/>
      <c r="B516" s="15"/>
      <c r="C516" s="15"/>
      <c r="D516" s="15"/>
      <c r="E516" s="229"/>
      <c r="F516" s="15"/>
      <c r="G516" s="15"/>
      <c r="H516" s="15"/>
    </row>
    <row r="517" spans="1:8" ht="17.25" customHeight="1">
      <c r="A517" s="15"/>
      <c r="B517" s="15"/>
      <c r="C517" s="15"/>
      <c r="D517" s="15"/>
      <c r="E517" s="229"/>
      <c r="F517" s="15"/>
      <c r="G517" s="15"/>
      <c r="H517" s="15"/>
    </row>
    <row r="518" spans="1:8" ht="17.25" customHeight="1">
      <c r="A518" s="15"/>
      <c r="B518" s="15"/>
      <c r="C518" s="15"/>
      <c r="D518" s="15"/>
      <c r="E518" s="229"/>
      <c r="F518" s="15"/>
      <c r="G518" s="15"/>
      <c r="H518" s="15"/>
    </row>
    <row r="519" spans="1:8" ht="17.25" customHeight="1">
      <c r="A519" s="15"/>
      <c r="B519" s="15"/>
      <c r="C519" s="15"/>
      <c r="D519" s="15"/>
      <c r="E519" s="229"/>
      <c r="F519" s="15"/>
      <c r="G519" s="15"/>
      <c r="H519" s="15"/>
    </row>
    <row r="520" spans="1:8" ht="17.25" customHeight="1">
      <c r="A520" s="15"/>
      <c r="B520" s="15"/>
      <c r="C520" s="15"/>
      <c r="D520" s="15"/>
      <c r="E520" s="229"/>
      <c r="F520" s="15"/>
      <c r="G520" s="15"/>
      <c r="H520" s="15"/>
    </row>
    <row r="521" spans="1:8" ht="17.25" customHeight="1">
      <c r="A521" s="15"/>
      <c r="B521" s="15"/>
      <c r="C521" s="15"/>
      <c r="D521" s="15"/>
      <c r="E521" s="229"/>
      <c r="F521" s="15"/>
      <c r="G521" s="15"/>
      <c r="H521" s="15"/>
    </row>
    <row r="522" spans="1:8" ht="17.25" customHeight="1">
      <c r="A522" s="15"/>
      <c r="B522" s="15"/>
      <c r="C522" s="15"/>
      <c r="D522" s="15"/>
      <c r="E522" s="229"/>
      <c r="F522" s="15"/>
      <c r="G522" s="15"/>
      <c r="H522" s="15"/>
    </row>
    <row r="523" spans="1:8" ht="17.25" customHeight="1">
      <c r="A523" s="15"/>
      <c r="B523" s="15"/>
      <c r="C523" s="15"/>
      <c r="D523" s="15"/>
      <c r="E523" s="229"/>
      <c r="F523" s="15"/>
      <c r="G523" s="15"/>
      <c r="H523" s="15"/>
    </row>
    <row r="524" spans="1:8" ht="17.25" customHeight="1">
      <c r="A524" s="15"/>
      <c r="B524" s="15"/>
      <c r="C524" s="15"/>
      <c r="D524" s="15"/>
      <c r="E524" s="229"/>
      <c r="F524" s="15"/>
      <c r="G524" s="15"/>
      <c r="H524" s="15"/>
    </row>
    <row r="525" spans="1:8" ht="17.25" customHeight="1">
      <c r="A525" s="15"/>
      <c r="B525" s="15"/>
      <c r="C525" s="15"/>
      <c r="D525" s="15"/>
      <c r="E525" s="229"/>
      <c r="F525" s="15"/>
      <c r="G525" s="15"/>
      <c r="H525" s="15"/>
    </row>
    <row r="526" spans="1:8" ht="17.25" customHeight="1">
      <c r="A526" s="15"/>
      <c r="B526" s="15"/>
      <c r="C526" s="15"/>
      <c r="D526" s="15"/>
      <c r="E526" s="229"/>
      <c r="F526" s="15"/>
      <c r="G526" s="15"/>
      <c r="H526" s="15"/>
    </row>
    <row r="527" spans="1:8" ht="17.25" customHeight="1">
      <c r="A527" s="15"/>
      <c r="B527" s="15"/>
      <c r="C527" s="15"/>
      <c r="D527" s="15"/>
      <c r="E527" s="229"/>
      <c r="F527" s="15"/>
      <c r="G527" s="15"/>
      <c r="H527" s="15"/>
    </row>
    <row r="528" spans="1:8" ht="17.25" customHeight="1">
      <c r="A528" s="15"/>
      <c r="B528" s="15"/>
      <c r="C528" s="15"/>
      <c r="D528" s="15"/>
      <c r="E528" s="229"/>
      <c r="F528" s="15"/>
      <c r="G528" s="15"/>
      <c r="H528" s="15"/>
    </row>
    <row r="529" spans="1:8" ht="17.25" customHeight="1">
      <c r="A529" s="15"/>
      <c r="B529" s="15"/>
      <c r="C529" s="15"/>
      <c r="D529" s="15"/>
      <c r="E529" s="229"/>
      <c r="F529" s="15"/>
      <c r="G529" s="15"/>
      <c r="H529" s="15"/>
    </row>
    <row r="530" spans="1:8" ht="17.25" customHeight="1">
      <c r="A530" s="15"/>
      <c r="B530" s="15"/>
      <c r="C530" s="15"/>
      <c r="D530" s="15"/>
      <c r="E530" s="229"/>
      <c r="F530" s="15"/>
      <c r="G530" s="15"/>
      <c r="H530" s="15"/>
    </row>
    <row r="531" spans="1:8" ht="17.25" customHeight="1">
      <c r="A531" s="15"/>
      <c r="B531" s="15"/>
      <c r="C531" s="15"/>
      <c r="D531" s="15"/>
      <c r="E531" s="229"/>
      <c r="F531" s="15"/>
      <c r="G531" s="15"/>
      <c r="H531" s="15"/>
    </row>
    <row r="532" spans="1:8" ht="17.25" customHeight="1">
      <c r="A532" s="15"/>
      <c r="B532" s="15"/>
      <c r="C532" s="15"/>
      <c r="D532" s="15"/>
      <c r="E532" s="229"/>
      <c r="F532" s="15"/>
      <c r="G532" s="15"/>
      <c r="H532" s="15"/>
    </row>
    <row r="533" spans="1:8" ht="17.25" customHeight="1">
      <c r="A533" s="15"/>
      <c r="B533" s="15"/>
      <c r="C533" s="15"/>
      <c r="D533" s="15"/>
      <c r="E533" s="229"/>
      <c r="F533" s="15"/>
      <c r="G533" s="15"/>
      <c r="H533" s="15"/>
    </row>
    <row r="534" spans="1:8" ht="17.25" customHeight="1">
      <c r="A534" s="15"/>
      <c r="B534" s="15"/>
      <c r="C534" s="15"/>
      <c r="D534" s="15"/>
      <c r="E534" s="229"/>
      <c r="F534" s="15"/>
      <c r="G534" s="15"/>
      <c r="H534" s="15"/>
    </row>
    <row r="535" spans="1:8" ht="17.25" customHeight="1">
      <c r="A535" s="15"/>
      <c r="B535" s="15"/>
      <c r="C535" s="15"/>
      <c r="D535" s="15"/>
      <c r="E535" s="229"/>
      <c r="F535" s="15"/>
      <c r="G535" s="15"/>
      <c r="H535" s="15"/>
    </row>
    <row r="536" spans="1:8" ht="17.25" customHeight="1">
      <c r="A536" s="15"/>
      <c r="B536" s="15"/>
      <c r="C536" s="15"/>
      <c r="D536" s="15"/>
      <c r="E536" s="229"/>
      <c r="F536" s="15"/>
      <c r="G536" s="15"/>
      <c r="H536" s="15"/>
    </row>
    <row r="537" spans="1:8" ht="17.25" customHeight="1">
      <c r="A537" s="15"/>
      <c r="B537" s="15"/>
      <c r="C537" s="15"/>
      <c r="D537" s="15"/>
      <c r="E537" s="229"/>
      <c r="F537" s="15"/>
      <c r="G537" s="15"/>
      <c r="H537" s="15"/>
    </row>
    <row r="538" spans="1:8" ht="17.25" customHeight="1">
      <c r="A538" s="15"/>
      <c r="B538" s="15"/>
      <c r="C538" s="15"/>
      <c r="D538" s="15"/>
      <c r="E538" s="229"/>
      <c r="F538" s="15"/>
      <c r="G538" s="15"/>
      <c r="H538" s="15"/>
    </row>
    <row r="539" spans="1:8" ht="17.25" customHeight="1">
      <c r="A539" s="15"/>
      <c r="B539" s="15"/>
      <c r="C539" s="15"/>
      <c r="D539" s="15"/>
      <c r="E539" s="229"/>
      <c r="F539" s="15"/>
      <c r="G539" s="15"/>
      <c r="H539" s="15"/>
    </row>
    <row r="540" spans="1:8" ht="17.25" customHeight="1">
      <c r="A540" s="15"/>
      <c r="B540" s="15"/>
      <c r="C540" s="15"/>
      <c r="D540" s="15"/>
      <c r="E540" s="229"/>
      <c r="F540" s="15"/>
      <c r="G540" s="15"/>
      <c r="H540" s="15"/>
    </row>
    <row r="541" spans="1:8" ht="17.25" customHeight="1">
      <c r="A541" s="15"/>
      <c r="B541" s="15"/>
      <c r="C541" s="15"/>
      <c r="D541" s="15"/>
      <c r="E541" s="229"/>
      <c r="F541" s="15"/>
      <c r="G541" s="15"/>
      <c r="H541" s="15"/>
    </row>
    <row r="542" spans="1:8" ht="17.25" customHeight="1">
      <c r="A542" s="15"/>
      <c r="B542" s="15"/>
      <c r="C542" s="15"/>
      <c r="D542" s="15"/>
      <c r="E542" s="229"/>
      <c r="F542" s="15"/>
      <c r="G542" s="15"/>
      <c r="H542" s="15"/>
    </row>
    <row r="543" spans="1:8" ht="17.25" customHeight="1">
      <c r="A543" s="15"/>
      <c r="B543" s="15"/>
      <c r="C543" s="15"/>
      <c r="D543" s="15"/>
      <c r="E543" s="229"/>
      <c r="F543" s="15"/>
      <c r="G543" s="15"/>
      <c r="H543" s="15"/>
    </row>
    <row r="544" spans="1:8" ht="17.25" customHeight="1">
      <c r="A544" s="15"/>
      <c r="B544" s="15"/>
      <c r="C544" s="15"/>
      <c r="D544" s="15"/>
      <c r="E544" s="229"/>
      <c r="F544" s="15"/>
      <c r="G544" s="15"/>
      <c r="H544" s="15"/>
    </row>
    <row r="545" spans="1:8" ht="17.25" customHeight="1">
      <c r="A545" s="15"/>
      <c r="B545" s="15"/>
      <c r="C545" s="15"/>
      <c r="D545" s="15"/>
      <c r="E545" s="229"/>
      <c r="F545" s="15"/>
      <c r="G545" s="15"/>
      <c r="H545" s="15"/>
    </row>
    <row r="546" spans="1:8" ht="17.25" customHeight="1">
      <c r="A546" s="15"/>
      <c r="B546" s="15"/>
      <c r="C546" s="15"/>
      <c r="D546" s="15"/>
      <c r="E546" s="229"/>
      <c r="F546" s="15"/>
      <c r="G546" s="15"/>
      <c r="H546" s="15"/>
    </row>
    <row r="547" spans="1:8" ht="17.25" customHeight="1">
      <c r="A547" s="15"/>
      <c r="B547" s="15"/>
      <c r="C547" s="15"/>
      <c r="D547" s="15"/>
      <c r="E547" s="229"/>
      <c r="F547" s="15"/>
      <c r="G547" s="15"/>
      <c r="H547" s="15"/>
    </row>
    <row r="548" spans="1:8" ht="17.25" customHeight="1">
      <c r="A548" s="15"/>
      <c r="B548" s="15"/>
      <c r="C548" s="15"/>
      <c r="D548" s="15"/>
      <c r="E548" s="229"/>
      <c r="F548" s="15"/>
      <c r="G548" s="15"/>
      <c r="H548" s="15"/>
    </row>
    <row r="549" spans="1:8" ht="17.25" customHeight="1">
      <c r="A549" s="15"/>
      <c r="B549" s="15"/>
      <c r="C549" s="15"/>
      <c r="D549" s="15"/>
      <c r="E549" s="229"/>
      <c r="F549" s="15"/>
      <c r="G549" s="15"/>
      <c r="H549" s="15"/>
    </row>
    <row r="550" spans="1:8" ht="17.25" customHeight="1">
      <c r="A550" s="15"/>
      <c r="B550" s="15"/>
      <c r="C550" s="15"/>
      <c r="D550" s="15"/>
      <c r="E550" s="229"/>
      <c r="F550" s="15"/>
      <c r="G550" s="15"/>
      <c r="H550" s="15"/>
    </row>
    <row r="551" spans="1:8" ht="17.25" customHeight="1">
      <c r="A551" s="15"/>
      <c r="B551" s="15"/>
      <c r="C551" s="15"/>
      <c r="D551" s="15"/>
      <c r="E551" s="229"/>
      <c r="F551" s="15"/>
      <c r="G551" s="15"/>
      <c r="H551" s="15"/>
    </row>
    <row r="552" spans="1:8" ht="17.25" customHeight="1">
      <c r="A552" s="15"/>
      <c r="B552" s="15"/>
      <c r="C552" s="15"/>
      <c r="D552" s="15"/>
      <c r="E552" s="229"/>
      <c r="F552" s="15"/>
      <c r="G552" s="15"/>
      <c r="H552" s="15"/>
    </row>
    <row r="553" spans="1:8" ht="17.25" customHeight="1">
      <c r="A553" s="15"/>
      <c r="B553" s="15"/>
      <c r="C553" s="15"/>
      <c r="D553" s="15"/>
      <c r="E553" s="229"/>
      <c r="F553" s="15"/>
      <c r="G553" s="15"/>
      <c r="H553" s="15"/>
    </row>
    <row r="554" spans="1:8" ht="17.25" customHeight="1">
      <c r="A554" s="15"/>
      <c r="B554" s="15"/>
      <c r="C554" s="15"/>
      <c r="D554" s="15"/>
      <c r="E554" s="229"/>
      <c r="F554" s="15"/>
      <c r="G554" s="15"/>
      <c r="H554" s="15"/>
    </row>
    <row r="555" spans="1:8" ht="17.25" customHeight="1">
      <c r="A555" s="15"/>
      <c r="B555" s="15"/>
      <c r="C555" s="15"/>
      <c r="D555" s="15"/>
      <c r="E555" s="229"/>
      <c r="F555" s="15"/>
      <c r="G555" s="15"/>
      <c r="H555" s="15"/>
    </row>
    <row r="556" spans="1:8" ht="17.25" customHeight="1">
      <c r="A556" s="15"/>
      <c r="B556" s="15"/>
      <c r="C556" s="15"/>
      <c r="D556" s="15"/>
      <c r="E556" s="229"/>
      <c r="F556" s="15"/>
      <c r="G556" s="15"/>
      <c r="H556" s="15"/>
    </row>
    <row r="557" spans="1:8" ht="17.25" customHeight="1">
      <c r="A557" s="15"/>
      <c r="B557" s="15"/>
      <c r="C557" s="15"/>
      <c r="D557" s="15"/>
      <c r="E557" s="229"/>
      <c r="F557" s="15"/>
      <c r="G557" s="15"/>
      <c r="H557" s="15"/>
    </row>
    <row r="558" spans="1:8" ht="17.25" customHeight="1">
      <c r="A558" s="15"/>
      <c r="B558" s="15"/>
      <c r="C558" s="15"/>
      <c r="D558" s="15"/>
      <c r="E558" s="229"/>
      <c r="F558" s="15"/>
      <c r="G558" s="15"/>
      <c r="H558" s="15"/>
    </row>
    <row r="559" spans="1:8" ht="17.25" customHeight="1">
      <c r="A559" s="15"/>
      <c r="B559" s="15"/>
      <c r="C559" s="15"/>
      <c r="D559" s="15"/>
      <c r="E559" s="229"/>
      <c r="F559" s="15"/>
      <c r="G559" s="15"/>
      <c r="H559" s="15"/>
    </row>
    <row r="560" spans="1:8" ht="17.25" customHeight="1">
      <c r="A560" s="15"/>
      <c r="B560" s="15"/>
      <c r="C560" s="15"/>
      <c r="D560" s="15"/>
      <c r="E560" s="229"/>
      <c r="F560" s="15"/>
      <c r="G560" s="15"/>
      <c r="H560" s="15"/>
    </row>
    <row r="561" spans="1:8" ht="17.25" customHeight="1">
      <c r="A561" s="15"/>
      <c r="B561" s="15"/>
      <c r="C561" s="15"/>
      <c r="D561" s="15"/>
      <c r="E561" s="229"/>
      <c r="F561" s="15"/>
      <c r="G561" s="15"/>
      <c r="H561" s="15"/>
    </row>
    <row r="562" spans="1:8" ht="17.25" customHeight="1">
      <c r="A562" s="15"/>
      <c r="B562" s="15"/>
      <c r="C562" s="15"/>
      <c r="D562" s="15"/>
      <c r="E562" s="229"/>
      <c r="F562" s="15"/>
      <c r="G562" s="15"/>
      <c r="H562" s="15"/>
    </row>
    <row r="563" spans="1:8" ht="17.25" customHeight="1">
      <c r="A563" s="15"/>
      <c r="B563" s="15"/>
      <c r="C563" s="15"/>
      <c r="D563" s="15"/>
      <c r="E563" s="229"/>
      <c r="F563" s="15"/>
      <c r="G563" s="15"/>
      <c r="H563" s="15"/>
    </row>
    <row r="564" spans="1:8" ht="17.25" customHeight="1">
      <c r="A564" s="15"/>
      <c r="B564" s="15"/>
      <c r="C564" s="15"/>
      <c r="D564" s="15"/>
      <c r="E564" s="229"/>
      <c r="F564" s="15"/>
      <c r="G564" s="15"/>
      <c r="H564" s="15"/>
    </row>
    <row r="565" spans="1:8" ht="17.25" customHeight="1">
      <c r="A565" s="15"/>
      <c r="B565" s="15"/>
      <c r="C565" s="15"/>
      <c r="D565" s="15"/>
      <c r="E565" s="229"/>
      <c r="F565" s="15"/>
      <c r="G565" s="15"/>
      <c r="H565" s="15"/>
    </row>
    <row r="566" spans="1:8" ht="17.25" customHeight="1">
      <c r="A566" s="15"/>
      <c r="B566" s="15"/>
      <c r="C566" s="15"/>
      <c r="D566" s="15"/>
      <c r="E566" s="229"/>
      <c r="F566" s="15"/>
      <c r="G566" s="15"/>
      <c r="H566" s="15"/>
    </row>
    <row r="567" spans="1:8" ht="17.25" customHeight="1">
      <c r="A567" s="15"/>
      <c r="B567" s="15"/>
      <c r="C567" s="15"/>
      <c r="D567" s="15"/>
      <c r="E567" s="229"/>
      <c r="F567" s="15"/>
      <c r="G567" s="15"/>
      <c r="H567" s="15"/>
    </row>
    <row r="568" spans="1:8" ht="17.25" customHeight="1">
      <c r="A568" s="15"/>
      <c r="B568" s="15"/>
      <c r="C568" s="15"/>
      <c r="D568" s="15"/>
      <c r="E568" s="229"/>
      <c r="F568" s="15"/>
      <c r="G568" s="15"/>
      <c r="H568" s="15"/>
    </row>
    <row r="569" spans="1:8" ht="17.25" customHeight="1">
      <c r="A569" s="15"/>
      <c r="B569" s="15"/>
      <c r="C569" s="15"/>
      <c r="D569" s="15"/>
      <c r="E569" s="229"/>
      <c r="F569" s="15"/>
      <c r="G569" s="15"/>
      <c r="H569" s="15"/>
    </row>
    <row r="570" spans="1:8" ht="17.25" customHeight="1">
      <c r="A570" s="15"/>
      <c r="B570" s="15"/>
      <c r="C570" s="15"/>
      <c r="D570" s="15"/>
      <c r="E570" s="229"/>
      <c r="F570" s="15"/>
      <c r="G570" s="15"/>
      <c r="H570" s="15"/>
    </row>
    <row r="571" spans="1:8" ht="17.25" customHeight="1">
      <c r="A571" s="15"/>
      <c r="B571" s="15"/>
      <c r="C571" s="15"/>
      <c r="D571" s="15"/>
      <c r="E571" s="229"/>
      <c r="F571" s="15"/>
      <c r="G571" s="15"/>
      <c r="H571" s="15"/>
    </row>
    <row r="572" spans="1:8" ht="17.25" customHeight="1">
      <c r="A572" s="15"/>
      <c r="B572" s="15"/>
      <c r="C572" s="15"/>
      <c r="D572" s="15"/>
      <c r="E572" s="229"/>
      <c r="F572" s="15"/>
      <c r="G572" s="15"/>
      <c r="H572" s="15"/>
    </row>
    <row r="573" spans="1:8" ht="17.25" customHeight="1">
      <c r="A573" s="15"/>
      <c r="B573" s="15"/>
      <c r="C573" s="15"/>
      <c r="D573" s="15"/>
      <c r="E573" s="229"/>
      <c r="F573" s="15"/>
      <c r="G573" s="15"/>
      <c r="H573" s="15"/>
    </row>
    <row r="574" spans="1:8" ht="17.25" customHeight="1">
      <c r="A574" s="15"/>
      <c r="B574" s="15"/>
      <c r="C574" s="15"/>
      <c r="D574" s="15"/>
      <c r="E574" s="229"/>
      <c r="F574" s="15"/>
      <c r="G574" s="15"/>
      <c r="H574" s="15"/>
    </row>
    <row r="575" spans="1:8" ht="17.25" customHeight="1">
      <c r="A575" s="15"/>
      <c r="B575" s="15"/>
      <c r="C575" s="15"/>
      <c r="D575" s="15"/>
      <c r="E575" s="229"/>
      <c r="F575" s="15"/>
      <c r="G575" s="15"/>
      <c r="H575" s="15"/>
    </row>
    <row r="576" spans="1:8" ht="17.25" customHeight="1">
      <c r="A576" s="15"/>
      <c r="B576" s="15"/>
      <c r="C576" s="15"/>
      <c r="D576" s="15"/>
      <c r="E576" s="229"/>
      <c r="F576" s="15"/>
      <c r="G576" s="15"/>
      <c r="H576" s="15"/>
    </row>
    <row r="577" spans="1:8" ht="17.25" customHeight="1">
      <c r="A577" s="15"/>
      <c r="B577" s="15"/>
      <c r="C577" s="15"/>
      <c r="D577" s="15"/>
      <c r="E577" s="229"/>
      <c r="F577" s="15"/>
      <c r="G577" s="15"/>
      <c r="H577" s="15"/>
    </row>
    <row r="578" spans="1:8" ht="17.25" customHeight="1">
      <c r="A578" s="15"/>
      <c r="B578" s="15"/>
      <c r="C578" s="15"/>
      <c r="D578" s="15"/>
      <c r="E578" s="229"/>
      <c r="F578" s="15"/>
      <c r="G578" s="15"/>
      <c r="H578" s="15"/>
    </row>
    <row r="579" spans="1:8" ht="17.25" customHeight="1">
      <c r="A579" s="15"/>
      <c r="B579" s="15"/>
      <c r="C579" s="15"/>
      <c r="D579" s="15"/>
      <c r="E579" s="229"/>
      <c r="F579" s="15"/>
      <c r="G579" s="15"/>
      <c r="H579" s="15"/>
    </row>
    <row r="580" spans="1:8" ht="17.25" customHeight="1">
      <c r="A580" s="15"/>
      <c r="B580" s="15"/>
      <c r="C580" s="15"/>
      <c r="D580" s="15"/>
      <c r="E580" s="229"/>
      <c r="F580" s="15"/>
      <c r="G580" s="15"/>
      <c r="H580" s="15"/>
    </row>
    <row r="581" spans="1:8" ht="17.25" customHeight="1">
      <c r="A581" s="15"/>
      <c r="B581" s="15"/>
      <c r="C581" s="15"/>
      <c r="D581" s="15"/>
      <c r="E581" s="229"/>
      <c r="F581" s="15"/>
      <c r="G581" s="15"/>
      <c r="H581" s="15"/>
    </row>
    <row r="582" spans="1:8" ht="17.25" customHeight="1">
      <c r="A582" s="15"/>
      <c r="B582" s="15"/>
      <c r="C582" s="15"/>
      <c r="D582" s="15"/>
      <c r="E582" s="229"/>
      <c r="F582" s="15"/>
      <c r="G582" s="15"/>
      <c r="H582" s="15"/>
    </row>
    <row r="583" spans="1:8" ht="17.25" customHeight="1">
      <c r="A583" s="15"/>
      <c r="B583" s="15"/>
      <c r="C583" s="15"/>
      <c r="D583" s="15"/>
      <c r="E583" s="229"/>
      <c r="F583" s="15"/>
      <c r="G583" s="15"/>
      <c r="H583" s="15"/>
    </row>
    <row r="584" spans="1:8" ht="17.25" customHeight="1">
      <c r="A584" s="15"/>
      <c r="B584" s="15"/>
      <c r="C584" s="15"/>
      <c r="D584" s="15"/>
      <c r="E584" s="229"/>
      <c r="F584" s="15"/>
      <c r="G584" s="15"/>
      <c r="H584" s="15"/>
    </row>
    <row r="585" spans="1:8" ht="17.25" customHeight="1">
      <c r="A585" s="15"/>
      <c r="B585" s="15"/>
      <c r="C585" s="15"/>
      <c r="D585" s="15"/>
      <c r="E585" s="229"/>
      <c r="F585" s="15"/>
      <c r="G585" s="15"/>
      <c r="H585" s="15"/>
    </row>
    <row r="586" spans="1:8" ht="17.25" customHeight="1">
      <c r="A586" s="15"/>
      <c r="B586" s="15"/>
      <c r="C586" s="15"/>
      <c r="D586" s="15"/>
      <c r="E586" s="229"/>
      <c r="F586" s="15"/>
      <c r="G586" s="15"/>
      <c r="H586" s="15"/>
    </row>
    <row r="587" spans="1:8" ht="17.25" customHeight="1">
      <c r="A587" s="15"/>
      <c r="B587" s="15"/>
      <c r="C587" s="15"/>
      <c r="D587" s="15"/>
      <c r="E587" s="229"/>
      <c r="F587" s="15"/>
      <c r="G587" s="15"/>
      <c r="H587" s="15"/>
    </row>
    <row r="588" spans="1:8" ht="17.25" customHeight="1">
      <c r="A588" s="15"/>
      <c r="B588" s="15"/>
      <c r="C588" s="15"/>
      <c r="D588" s="15"/>
      <c r="E588" s="229"/>
      <c r="F588" s="15"/>
      <c r="G588" s="15"/>
      <c r="H588" s="15"/>
    </row>
    <row r="589" spans="1:8" ht="17.25" customHeight="1">
      <c r="A589" s="15"/>
      <c r="B589" s="15"/>
      <c r="C589" s="15"/>
      <c r="D589" s="15"/>
      <c r="E589" s="229"/>
      <c r="F589" s="15"/>
      <c r="G589" s="15"/>
      <c r="H589" s="15"/>
    </row>
    <row r="590" spans="1:8" ht="17.25" customHeight="1">
      <c r="A590" s="15"/>
      <c r="B590" s="15"/>
      <c r="C590" s="15"/>
      <c r="D590" s="15"/>
      <c r="E590" s="229"/>
      <c r="F590" s="15"/>
      <c r="G590" s="15"/>
      <c r="H590" s="15"/>
    </row>
    <row r="591" spans="1:8" ht="17.25" customHeight="1">
      <c r="A591" s="15"/>
      <c r="B591" s="15"/>
      <c r="C591" s="15"/>
      <c r="D591" s="15"/>
      <c r="E591" s="229"/>
      <c r="F591" s="15"/>
      <c r="G591" s="15"/>
      <c r="H591" s="15"/>
    </row>
    <row r="592" spans="1:8" ht="17.25" customHeight="1">
      <c r="A592" s="15"/>
      <c r="B592" s="15"/>
      <c r="C592" s="15"/>
      <c r="D592" s="15"/>
      <c r="E592" s="229"/>
      <c r="F592" s="15"/>
      <c r="G592" s="15"/>
      <c r="H592" s="15"/>
    </row>
    <row r="593" spans="1:8" ht="17.25" customHeight="1">
      <c r="A593" s="15"/>
      <c r="B593" s="15"/>
      <c r="C593" s="15"/>
      <c r="D593" s="15"/>
      <c r="E593" s="229"/>
      <c r="F593" s="15"/>
      <c r="G593" s="15"/>
      <c r="H593" s="15"/>
    </row>
    <row r="594" spans="1:8" ht="17.25" customHeight="1">
      <c r="A594" s="15"/>
      <c r="B594" s="15"/>
      <c r="C594" s="15"/>
      <c r="D594" s="15"/>
      <c r="E594" s="229"/>
      <c r="F594" s="15"/>
      <c r="G594" s="15"/>
      <c r="H594" s="15"/>
    </row>
    <row r="595" spans="1:8" ht="17.25" customHeight="1">
      <c r="A595" s="15"/>
      <c r="B595" s="15"/>
      <c r="C595" s="15"/>
      <c r="D595" s="15"/>
      <c r="E595" s="229"/>
      <c r="F595" s="15"/>
      <c r="G595" s="15"/>
      <c r="H595" s="15"/>
    </row>
    <row r="596" spans="1:8" ht="17.25" customHeight="1">
      <c r="A596" s="15"/>
      <c r="B596" s="15"/>
      <c r="C596" s="15"/>
      <c r="D596" s="15"/>
      <c r="E596" s="229"/>
      <c r="F596" s="15"/>
      <c r="G596" s="15"/>
      <c r="H596" s="15"/>
    </row>
    <row r="597" spans="1:8" ht="17.25" customHeight="1">
      <c r="A597" s="15"/>
      <c r="B597" s="15"/>
      <c r="C597" s="15"/>
      <c r="D597" s="15"/>
      <c r="E597" s="229"/>
      <c r="F597" s="15"/>
      <c r="G597" s="15"/>
      <c r="H597" s="15"/>
    </row>
    <row r="598" spans="1:8" ht="17.25" customHeight="1">
      <c r="A598" s="15"/>
      <c r="B598" s="15"/>
      <c r="C598" s="15"/>
      <c r="D598" s="15"/>
      <c r="E598" s="229"/>
      <c r="F598" s="15"/>
      <c r="G598" s="15"/>
      <c r="H598" s="15"/>
    </row>
    <row r="599" spans="1:8" ht="17.25" customHeight="1">
      <c r="A599" s="15"/>
      <c r="B599" s="15"/>
      <c r="C599" s="15"/>
      <c r="D599" s="15"/>
      <c r="E599" s="229"/>
      <c r="F599" s="15"/>
      <c r="G599" s="15"/>
      <c r="H599" s="15"/>
    </row>
    <row r="600" spans="1:8" ht="17.25" customHeight="1">
      <c r="A600" s="15"/>
      <c r="B600" s="15"/>
      <c r="C600" s="15"/>
      <c r="D600" s="15"/>
      <c r="E600" s="229"/>
      <c r="F600" s="15"/>
      <c r="G600" s="15"/>
      <c r="H600" s="15"/>
    </row>
    <row r="601" spans="1:8" ht="17.25" customHeight="1">
      <c r="A601" s="15"/>
      <c r="B601" s="15"/>
      <c r="C601" s="15"/>
      <c r="D601" s="15"/>
      <c r="E601" s="229"/>
      <c r="F601" s="15"/>
      <c r="G601" s="15"/>
      <c r="H601" s="15"/>
    </row>
    <row r="602" spans="1:8" ht="17.25" customHeight="1">
      <c r="A602" s="15"/>
      <c r="B602" s="15"/>
      <c r="C602" s="15"/>
      <c r="D602" s="15"/>
      <c r="E602" s="229"/>
      <c r="F602" s="15"/>
      <c r="G602" s="15"/>
      <c r="H602" s="15"/>
    </row>
    <row r="603" spans="1:8" ht="17.25" customHeight="1">
      <c r="A603" s="15"/>
      <c r="B603" s="15"/>
      <c r="C603" s="15"/>
      <c r="D603" s="15"/>
      <c r="E603" s="229"/>
      <c r="F603" s="15"/>
      <c r="G603" s="15"/>
      <c r="H603" s="15"/>
    </row>
    <row r="604" spans="1:8" ht="17.25" customHeight="1">
      <c r="A604" s="15"/>
      <c r="B604" s="15"/>
      <c r="C604" s="15"/>
      <c r="D604" s="15"/>
      <c r="E604" s="229"/>
      <c r="F604" s="15"/>
      <c r="G604" s="15"/>
      <c r="H604" s="15"/>
    </row>
    <row r="605" spans="1:8" ht="17.25" customHeight="1">
      <c r="A605" s="15"/>
      <c r="B605" s="15"/>
      <c r="C605" s="15"/>
      <c r="D605" s="15"/>
      <c r="E605" s="229"/>
      <c r="F605" s="15"/>
      <c r="G605" s="15"/>
      <c r="H605" s="15"/>
    </row>
    <row r="606" spans="1:8" ht="17.25" customHeight="1">
      <c r="A606" s="15"/>
      <c r="B606" s="15"/>
      <c r="C606" s="15"/>
      <c r="D606" s="15"/>
      <c r="E606" s="229"/>
      <c r="F606" s="15"/>
      <c r="G606" s="15"/>
      <c r="H606" s="15"/>
    </row>
    <row r="607" spans="1:8" ht="17.25" customHeight="1">
      <c r="A607" s="15"/>
      <c r="B607" s="15"/>
      <c r="C607" s="15"/>
      <c r="D607" s="15"/>
      <c r="E607" s="229"/>
      <c r="F607" s="15"/>
      <c r="G607" s="15"/>
      <c r="H607" s="15"/>
    </row>
    <row r="608" spans="1:8" ht="17.25" customHeight="1">
      <c r="A608" s="15"/>
      <c r="B608" s="15"/>
      <c r="C608" s="15"/>
      <c r="D608" s="15"/>
      <c r="E608" s="229"/>
      <c r="F608" s="15"/>
      <c r="G608" s="15"/>
      <c r="H608" s="15"/>
    </row>
    <row r="609" spans="1:8" ht="17.25" customHeight="1">
      <c r="A609" s="15"/>
      <c r="B609" s="15"/>
      <c r="C609" s="15"/>
      <c r="D609" s="15"/>
      <c r="E609" s="229"/>
      <c r="F609" s="15"/>
      <c r="G609" s="15"/>
      <c r="H609" s="15"/>
    </row>
    <row r="610" spans="1:8" ht="17.25" customHeight="1">
      <c r="A610" s="15"/>
      <c r="B610" s="15"/>
      <c r="C610" s="15"/>
      <c r="D610" s="15"/>
      <c r="E610" s="229"/>
      <c r="F610" s="15"/>
      <c r="G610" s="15"/>
      <c r="H610" s="15"/>
    </row>
    <row r="611" spans="1:8" ht="17.25" customHeight="1">
      <c r="A611" s="15"/>
      <c r="B611" s="15"/>
      <c r="C611" s="15"/>
      <c r="D611" s="15"/>
      <c r="E611" s="229"/>
      <c r="F611" s="15"/>
      <c r="G611" s="15"/>
      <c r="H611" s="15"/>
    </row>
    <row r="612" spans="1:8" ht="17.25" customHeight="1">
      <c r="A612" s="15"/>
      <c r="B612" s="15"/>
      <c r="C612" s="15"/>
      <c r="D612" s="15"/>
      <c r="E612" s="229"/>
      <c r="F612" s="15"/>
      <c r="G612" s="15"/>
      <c r="H612" s="15"/>
    </row>
    <row r="613" spans="1:8" ht="17.25" customHeight="1">
      <c r="A613" s="15"/>
      <c r="B613" s="15"/>
      <c r="C613" s="15"/>
      <c r="D613" s="15"/>
      <c r="E613" s="229"/>
      <c r="F613" s="15"/>
      <c r="G613" s="15"/>
      <c r="H613" s="15"/>
    </row>
    <row r="614" spans="1:8" ht="17.25" customHeight="1">
      <c r="A614" s="15"/>
      <c r="B614" s="15"/>
      <c r="C614" s="15"/>
      <c r="D614" s="15"/>
      <c r="E614" s="229"/>
      <c r="F614" s="15"/>
      <c r="G614" s="15"/>
      <c r="H614" s="15"/>
    </row>
    <row r="615" spans="1:8" ht="17.25" customHeight="1">
      <c r="A615" s="15"/>
      <c r="B615" s="15"/>
      <c r="C615" s="15"/>
      <c r="D615" s="15"/>
      <c r="E615" s="229"/>
      <c r="F615" s="15"/>
      <c r="G615" s="15"/>
      <c r="H615" s="15"/>
    </row>
    <row r="616" spans="1:8" ht="17.25" customHeight="1">
      <c r="A616" s="15"/>
      <c r="B616" s="15"/>
      <c r="C616" s="15"/>
      <c r="D616" s="15"/>
      <c r="E616" s="229"/>
      <c r="F616" s="15"/>
      <c r="G616" s="15"/>
      <c r="H616" s="15"/>
    </row>
    <row r="617" spans="1:8" ht="17.25" customHeight="1">
      <c r="A617" s="15"/>
      <c r="B617" s="15"/>
      <c r="C617" s="15"/>
      <c r="D617" s="15"/>
      <c r="E617" s="229"/>
      <c r="F617" s="15"/>
      <c r="G617" s="15"/>
      <c r="H617" s="15"/>
    </row>
    <row r="618" spans="1:8" ht="17.25" customHeight="1">
      <c r="A618" s="15"/>
      <c r="B618" s="15"/>
      <c r="C618" s="15"/>
      <c r="D618" s="15"/>
      <c r="E618" s="229"/>
      <c r="F618" s="15"/>
      <c r="G618" s="15"/>
      <c r="H618" s="15"/>
    </row>
    <row r="619" spans="1:8" ht="17.25" customHeight="1">
      <c r="A619" s="15"/>
      <c r="B619" s="15"/>
      <c r="C619" s="15"/>
      <c r="D619" s="15"/>
      <c r="E619" s="229"/>
      <c r="F619" s="15"/>
      <c r="G619" s="15"/>
      <c r="H619" s="15"/>
    </row>
    <row r="620" spans="1:8" ht="17.25" customHeight="1">
      <c r="A620" s="15"/>
      <c r="B620" s="15"/>
      <c r="C620" s="15"/>
      <c r="D620" s="15"/>
      <c r="E620" s="229"/>
      <c r="F620" s="15"/>
      <c r="G620" s="15"/>
      <c r="H620" s="15"/>
    </row>
    <row r="621" spans="1:8" ht="17.25" customHeight="1">
      <c r="A621" s="15"/>
      <c r="B621" s="15"/>
      <c r="C621" s="15"/>
      <c r="D621" s="15"/>
      <c r="E621" s="229"/>
      <c r="F621" s="15"/>
      <c r="G621" s="15"/>
      <c r="H621" s="15"/>
    </row>
    <row r="622" spans="1:8" ht="17.25" customHeight="1">
      <c r="A622" s="15"/>
      <c r="B622" s="15"/>
      <c r="C622" s="15"/>
      <c r="D622" s="15"/>
      <c r="E622" s="229"/>
      <c r="F622" s="15"/>
      <c r="G622" s="15"/>
      <c r="H622" s="15"/>
    </row>
    <row r="623" spans="1:8" ht="17.25" customHeight="1">
      <c r="A623" s="15"/>
      <c r="B623" s="15"/>
      <c r="C623" s="15"/>
      <c r="D623" s="15"/>
      <c r="E623" s="229"/>
      <c r="F623" s="15"/>
      <c r="G623" s="15"/>
      <c r="H623" s="15"/>
    </row>
    <row r="624" spans="1:8" ht="17.25" customHeight="1">
      <c r="A624" s="15"/>
      <c r="B624" s="15"/>
      <c r="C624" s="15"/>
      <c r="D624" s="15"/>
      <c r="E624" s="229"/>
      <c r="F624" s="15"/>
      <c r="G624" s="15"/>
      <c r="H624" s="15"/>
    </row>
    <row r="625" spans="1:8" ht="17.25" customHeight="1">
      <c r="A625" s="15"/>
      <c r="B625" s="15"/>
      <c r="C625" s="15"/>
      <c r="D625" s="15"/>
      <c r="E625" s="229"/>
      <c r="F625" s="15"/>
      <c r="G625" s="15"/>
      <c r="H625" s="15"/>
    </row>
    <row r="626" spans="1:8" ht="17.25" customHeight="1">
      <c r="A626" s="15"/>
      <c r="B626" s="15"/>
      <c r="C626" s="15"/>
      <c r="D626" s="15"/>
      <c r="E626" s="229"/>
      <c r="F626" s="15"/>
      <c r="G626" s="15"/>
      <c r="H626" s="15"/>
    </row>
    <row r="627" spans="1:8" ht="17.25" customHeight="1">
      <c r="A627" s="15"/>
      <c r="B627" s="15"/>
      <c r="C627" s="15"/>
      <c r="D627" s="15"/>
      <c r="E627" s="229"/>
      <c r="F627" s="15"/>
      <c r="G627" s="15"/>
      <c r="H627" s="15"/>
    </row>
    <row r="628" spans="1:8" ht="17.25" customHeight="1">
      <c r="A628" s="15"/>
      <c r="B628" s="15"/>
      <c r="C628" s="15"/>
      <c r="D628" s="15"/>
      <c r="E628" s="229"/>
      <c r="F628" s="15"/>
      <c r="G628" s="15"/>
      <c r="H628" s="15"/>
    </row>
    <row r="629" spans="1:8" ht="17.25" customHeight="1">
      <c r="A629" s="15"/>
      <c r="B629" s="15"/>
      <c r="C629" s="15"/>
      <c r="D629" s="15"/>
      <c r="E629" s="229"/>
      <c r="F629" s="15"/>
      <c r="G629" s="15"/>
      <c r="H629" s="15"/>
    </row>
    <row r="630" spans="1:8" ht="17.25" customHeight="1">
      <c r="A630" s="15"/>
      <c r="B630" s="15"/>
      <c r="C630" s="15"/>
      <c r="D630" s="15"/>
      <c r="E630" s="229"/>
      <c r="F630" s="15"/>
      <c r="G630" s="15"/>
      <c r="H630" s="15"/>
    </row>
    <row r="631" spans="1:8" ht="17.25" customHeight="1">
      <c r="A631" s="15"/>
      <c r="B631" s="15"/>
      <c r="C631" s="15"/>
      <c r="D631" s="15"/>
      <c r="E631" s="229"/>
      <c r="F631" s="15"/>
      <c r="G631" s="15"/>
      <c r="H631" s="15"/>
    </row>
    <row r="632" spans="1:8" ht="17.25" customHeight="1">
      <c r="A632" s="15"/>
      <c r="B632" s="15"/>
      <c r="C632" s="15"/>
      <c r="D632" s="15"/>
      <c r="E632" s="229"/>
      <c r="F632" s="15"/>
      <c r="G632" s="15"/>
      <c r="H632" s="15"/>
    </row>
    <row r="633" spans="1:8" ht="17.25" customHeight="1">
      <c r="A633" s="15"/>
      <c r="B633" s="15"/>
      <c r="C633" s="15"/>
      <c r="D633" s="15"/>
      <c r="E633" s="229"/>
      <c r="F633" s="15"/>
      <c r="G633" s="15"/>
      <c r="H633" s="15"/>
    </row>
    <row r="634" spans="1:8" ht="17.25" customHeight="1">
      <c r="A634" s="15"/>
      <c r="B634" s="15"/>
      <c r="C634" s="15"/>
      <c r="D634" s="15"/>
      <c r="E634" s="229"/>
      <c r="F634" s="15"/>
      <c r="G634" s="15"/>
      <c r="H634" s="15"/>
    </row>
    <row r="635" spans="1:8" ht="17.25" customHeight="1">
      <c r="A635" s="15"/>
      <c r="B635" s="15"/>
      <c r="C635" s="15"/>
      <c r="D635" s="15"/>
      <c r="E635" s="229"/>
      <c r="F635" s="15"/>
      <c r="G635" s="15"/>
      <c r="H635" s="15"/>
    </row>
    <row r="636" spans="1:8" ht="17.25" customHeight="1">
      <c r="A636" s="15"/>
      <c r="B636" s="15"/>
      <c r="C636" s="15"/>
      <c r="D636" s="15"/>
      <c r="E636" s="229"/>
      <c r="F636" s="15"/>
      <c r="G636" s="15"/>
      <c r="H636" s="15"/>
    </row>
    <row r="637" spans="1:8" ht="17.25" customHeight="1">
      <c r="A637" s="15"/>
      <c r="B637" s="15"/>
      <c r="C637" s="15"/>
      <c r="D637" s="15"/>
      <c r="E637" s="229"/>
      <c r="F637" s="15"/>
      <c r="G637" s="15"/>
      <c r="H637" s="15"/>
    </row>
    <row r="638" spans="1:8" ht="17.25" customHeight="1">
      <c r="A638" s="15"/>
      <c r="B638" s="15"/>
      <c r="C638" s="15"/>
      <c r="D638" s="15"/>
      <c r="E638" s="229"/>
      <c r="F638" s="15"/>
      <c r="G638" s="15"/>
      <c r="H638" s="15"/>
    </row>
    <row r="639" spans="1:8" ht="17.25" customHeight="1">
      <c r="A639" s="15"/>
      <c r="B639" s="15"/>
      <c r="C639" s="15"/>
      <c r="D639" s="15"/>
      <c r="E639" s="229"/>
      <c r="F639" s="15"/>
      <c r="G639" s="15"/>
      <c r="H639" s="15"/>
    </row>
    <row r="640" spans="1:8" ht="17.25" customHeight="1">
      <c r="A640" s="15"/>
      <c r="B640" s="15"/>
      <c r="C640" s="15"/>
      <c r="D640" s="15"/>
      <c r="E640" s="229"/>
      <c r="F640" s="15"/>
      <c r="G640" s="15"/>
      <c r="H640" s="15"/>
    </row>
    <row r="641" spans="1:8" ht="17.25" customHeight="1">
      <c r="A641" s="15"/>
      <c r="B641" s="15"/>
      <c r="C641" s="15"/>
      <c r="D641" s="15"/>
      <c r="E641" s="229"/>
      <c r="F641" s="15"/>
      <c r="G641" s="15"/>
      <c r="H641" s="15"/>
    </row>
    <row r="642" spans="1:8" ht="17.25" customHeight="1">
      <c r="A642" s="15"/>
      <c r="B642" s="15"/>
      <c r="C642" s="15"/>
      <c r="D642" s="15"/>
      <c r="E642" s="229"/>
      <c r="F642" s="15"/>
      <c r="G642" s="15"/>
      <c r="H642" s="15"/>
    </row>
    <row r="643" spans="1:8" ht="17.25" customHeight="1">
      <c r="A643" s="15"/>
      <c r="B643" s="15"/>
      <c r="C643" s="15"/>
      <c r="D643" s="15"/>
      <c r="E643" s="229"/>
      <c r="F643" s="15"/>
      <c r="G643" s="15"/>
      <c r="H643" s="15"/>
    </row>
    <row r="644" spans="1:8" ht="17.25" customHeight="1">
      <c r="A644" s="15"/>
      <c r="B644" s="15"/>
      <c r="C644" s="15"/>
      <c r="D644" s="15"/>
      <c r="E644" s="229"/>
      <c r="F644" s="15"/>
      <c r="G644" s="15"/>
      <c r="H644" s="15"/>
    </row>
    <row r="645" spans="1:8" ht="17.25" customHeight="1">
      <c r="A645" s="15"/>
      <c r="B645" s="15"/>
      <c r="C645" s="15"/>
      <c r="D645" s="15"/>
      <c r="E645" s="229"/>
      <c r="F645" s="15"/>
      <c r="G645" s="15"/>
      <c r="H645" s="15"/>
    </row>
    <row r="646" spans="1:8" ht="17.25" customHeight="1">
      <c r="A646" s="15"/>
      <c r="B646" s="15"/>
      <c r="C646" s="15"/>
      <c r="D646" s="15"/>
      <c r="E646" s="229"/>
      <c r="F646" s="15"/>
      <c r="G646" s="15"/>
      <c r="H646" s="15"/>
    </row>
    <row r="647" spans="1:8" ht="17.25" customHeight="1">
      <c r="A647" s="15"/>
      <c r="B647" s="15"/>
      <c r="C647" s="15"/>
      <c r="D647" s="15"/>
      <c r="E647" s="229"/>
      <c r="F647" s="15"/>
      <c r="G647" s="15"/>
      <c r="H647" s="15"/>
    </row>
    <row r="648" spans="1:8" ht="17.25" customHeight="1">
      <c r="A648" s="15"/>
      <c r="B648" s="15"/>
      <c r="C648" s="15"/>
      <c r="D648" s="15"/>
      <c r="E648" s="229"/>
      <c r="F648" s="15"/>
      <c r="G648" s="15"/>
      <c r="H648" s="15"/>
    </row>
    <row r="649" spans="1:8" ht="17.25" customHeight="1">
      <c r="A649" s="15"/>
      <c r="B649" s="15"/>
      <c r="C649" s="15"/>
      <c r="D649" s="15"/>
      <c r="E649" s="229"/>
      <c r="F649" s="15"/>
      <c r="G649" s="15"/>
      <c r="H649" s="15"/>
    </row>
    <row r="650" spans="1:8" ht="17.25" customHeight="1">
      <c r="A650" s="15"/>
      <c r="B650" s="15"/>
      <c r="C650" s="15"/>
      <c r="D650" s="15"/>
      <c r="E650" s="229"/>
      <c r="F650" s="15"/>
      <c r="G650" s="15"/>
      <c r="H650" s="15"/>
    </row>
    <row r="651" spans="1:8" ht="17.25" customHeight="1">
      <c r="A651" s="15"/>
      <c r="B651" s="15"/>
      <c r="C651" s="15"/>
      <c r="D651" s="15"/>
      <c r="E651" s="229"/>
      <c r="F651" s="15"/>
      <c r="G651" s="15"/>
      <c r="H651" s="15"/>
    </row>
    <row r="652" spans="1:8" ht="17.25" customHeight="1">
      <c r="A652" s="15"/>
      <c r="B652" s="15"/>
      <c r="C652" s="15"/>
      <c r="D652" s="15"/>
      <c r="E652" s="229"/>
      <c r="F652" s="15"/>
      <c r="G652" s="15"/>
      <c r="H652" s="15"/>
    </row>
    <row r="653" spans="1:8" ht="17.25" customHeight="1">
      <c r="A653" s="15"/>
      <c r="B653" s="15"/>
      <c r="C653" s="15"/>
      <c r="D653" s="15"/>
      <c r="E653" s="229"/>
      <c r="F653" s="15"/>
      <c r="G653" s="15"/>
      <c r="H653" s="15"/>
    </row>
    <row r="654" spans="1:8" ht="17.25" customHeight="1">
      <c r="A654" s="15"/>
      <c r="B654" s="15"/>
      <c r="C654" s="15"/>
      <c r="D654" s="15"/>
      <c r="E654" s="229"/>
      <c r="F654" s="15"/>
      <c r="G654" s="15"/>
      <c r="H654" s="15"/>
    </row>
    <row r="655" spans="1:8" ht="17.25" customHeight="1">
      <c r="A655" s="15"/>
      <c r="B655" s="15"/>
      <c r="C655" s="15"/>
      <c r="D655" s="15"/>
      <c r="E655" s="229"/>
      <c r="F655" s="15"/>
      <c r="G655" s="15"/>
      <c r="H655" s="15"/>
    </row>
    <row r="656" spans="1:8" ht="17.25" customHeight="1">
      <c r="A656" s="15"/>
      <c r="B656" s="15"/>
      <c r="C656" s="15"/>
      <c r="D656" s="15"/>
      <c r="E656" s="229"/>
      <c r="F656" s="15"/>
      <c r="G656" s="15"/>
      <c r="H656" s="15"/>
    </row>
    <row r="657" spans="1:8" ht="17.25" customHeight="1">
      <c r="A657" s="15"/>
      <c r="B657" s="15"/>
      <c r="C657" s="15"/>
      <c r="D657" s="15"/>
      <c r="E657" s="229"/>
      <c r="F657" s="15"/>
      <c r="G657" s="15"/>
      <c r="H657" s="15"/>
    </row>
    <row r="658" spans="1:8" ht="17.25" customHeight="1">
      <c r="A658" s="15"/>
      <c r="B658" s="15"/>
      <c r="C658" s="15"/>
      <c r="D658" s="15"/>
      <c r="E658" s="229"/>
      <c r="F658" s="15"/>
      <c r="G658" s="15"/>
      <c r="H658" s="15"/>
    </row>
    <row r="659" spans="1:8" ht="17.25" customHeight="1">
      <c r="A659" s="15"/>
      <c r="B659" s="15"/>
      <c r="C659" s="15"/>
      <c r="D659" s="15"/>
      <c r="E659" s="229"/>
      <c r="F659" s="15"/>
      <c r="G659" s="15"/>
      <c r="H659" s="15"/>
    </row>
    <row r="660" spans="1:8" ht="17.25" customHeight="1">
      <c r="A660" s="15"/>
      <c r="B660" s="15"/>
      <c r="C660" s="15"/>
      <c r="D660" s="15"/>
      <c r="E660" s="229"/>
      <c r="F660" s="15"/>
      <c r="G660" s="15"/>
      <c r="H660" s="15"/>
    </row>
    <row r="661" spans="1:8" ht="17.25" customHeight="1">
      <c r="A661" s="15"/>
      <c r="B661" s="15"/>
      <c r="C661" s="15"/>
      <c r="D661" s="15"/>
      <c r="E661" s="229"/>
      <c r="F661" s="15"/>
      <c r="G661" s="15"/>
      <c r="H661" s="15"/>
    </row>
    <row r="662" spans="1:8" ht="17.25" customHeight="1">
      <c r="A662" s="15"/>
      <c r="B662" s="15"/>
      <c r="C662" s="15"/>
      <c r="D662" s="15"/>
      <c r="E662" s="229"/>
      <c r="F662" s="15"/>
      <c r="G662" s="15"/>
      <c r="H662" s="15"/>
    </row>
    <row r="663" spans="1:8" ht="17.25" customHeight="1">
      <c r="A663" s="15"/>
      <c r="B663" s="15"/>
      <c r="C663" s="15"/>
      <c r="D663" s="15"/>
      <c r="E663" s="229"/>
      <c r="F663" s="15"/>
      <c r="G663" s="15"/>
      <c r="H663" s="15"/>
    </row>
    <row r="664" spans="1:8" ht="17.25" customHeight="1">
      <c r="A664" s="15"/>
      <c r="B664" s="15"/>
      <c r="C664" s="15"/>
      <c r="D664" s="15"/>
      <c r="E664" s="229"/>
      <c r="F664" s="15"/>
      <c r="G664" s="15"/>
      <c r="H664" s="15"/>
    </row>
    <row r="665" spans="1:8" ht="17.25" customHeight="1">
      <c r="A665" s="15"/>
      <c r="B665" s="15"/>
      <c r="C665" s="15"/>
      <c r="D665" s="15"/>
      <c r="E665" s="229"/>
      <c r="F665" s="15"/>
      <c r="G665" s="15"/>
      <c r="H665" s="15"/>
    </row>
    <row r="666" spans="1:8" ht="17.25" customHeight="1">
      <c r="A666" s="15"/>
      <c r="B666" s="15"/>
      <c r="C666" s="15"/>
      <c r="D666" s="15"/>
      <c r="E666" s="229"/>
      <c r="F666" s="15"/>
      <c r="G666" s="15"/>
      <c r="H666" s="15"/>
    </row>
    <row r="667" spans="1:8" ht="17.25" customHeight="1">
      <c r="A667" s="15"/>
      <c r="B667" s="15"/>
      <c r="C667" s="15"/>
      <c r="D667" s="15"/>
      <c r="E667" s="229"/>
      <c r="F667" s="15"/>
      <c r="G667" s="15"/>
      <c r="H667" s="15"/>
    </row>
    <row r="668" spans="1:8" ht="17.25" customHeight="1">
      <c r="A668" s="15"/>
      <c r="B668" s="15"/>
      <c r="C668" s="15"/>
      <c r="D668" s="15"/>
      <c r="E668" s="229"/>
      <c r="F668" s="15"/>
      <c r="G668" s="15"/>
      <c r="H668" s="15"/>
    </row>
    <row r="669" spans="1:8" ht="17.25" customHeight="1">
      <c r="A669" s="15"/>
      <c r="B669" s="15"/>
      <c r="C669" s="15"/>
      <c r="D669" s="15"/>
      <c r="E669" s="229"/>
      <c r="F669" s="15"/>
      <c r="G669" s="15"/>
      <c r="H669" s="15"/>
    </row>
    <row r="670" spans="1:8" ht="17.25" customHeight="1">
      <c r="A670" s="15"/>
      <c r="B670" s="15"/>
      <c r="C670" s="15"/>
      <c r="D670" s="15"/>
      <c r="E670" s="229"/>
      <c r="F670" s="15"/>
      <c r="G670" s="15"/>
      <c r="H670" s="15"/>
    </row>
    <row r="671" spans="1:8" ht="17.25" customHeight="1">
      <c r="A671" s="15"/>
      <c r="B671" s="15"/>
      <c r="C671" s="15"/>
      <c r="D671" s="15"/>
      <c r="E671" s="229"/>
      <c r="F671" s="15"/>
      <c r="G671" s="15"/>
      <c r="H671" s="15"/>
    </row>
    <row r="672" spans="1:8" ht="17.25" customHeight="1">
      <c r="A672" s="15"/>
      <c r="B672" s="15"/>
      <c r="C672" s="15"/>
      <c r="D672" s="15"/>
      <c r="E672" s="229"/>
      <c r="F672" s="15"/>
      <c r="G672" s="15"/>
      <c r="H672" s="15"/>
    </row>
    <row r="673" spans="1:8" ht="17.25" customHeight="1">
      <c r="A673" s="15"/>
      <c r="B673" s="15"/>
      <c r="C673" s="15"/>
      <c r="D673" s="15"/>
      <c r="E673" s="229"/>
      <c r="F673" s="15"/>
      <c r="G673" s="15"/>
      <c r="H673" s="15"/>
    </row>
    <row r="674" spans="1:8" ht="17.25" customHeight="1">
      <c r="A674" s="15"/>
      <c r="B674" s="15"/>
      <c r="C674" s="15"/>
      <c r="D674" s="15"/>
      <c r="E674" s="229"/>
      <c r="F674" s="15"/>
      <c r="G674" s="15"/>
      <c r="H674" s="15"/>
    </row>
    <row r="675" spans="1:8" ht="17.25" customHeight="1">
      <c r="A675" s="15"/>
      <c r="B675" s="15"/>
      <c r="C675" s="15"/>
      <c r="D675" s="15"/>
      <c r="E675" s="229"/>
      <c r="F675" s="15"/>
      <c r="G675" s="15"/>
      <c r="H675" s="15"/>
    </row>
    <row r="676" spans="1:8" ht="17.25" customHeight="1">
      <c r="A676" s="15"/>
      <c r="B676" s="15"/>
      <c r="C676" s="15"/>
      <c r="D676" s="15"/>
      <c r="E676" s="229"/>
      <c r="F676" s="15"/>
      <c r="G676" s="15"/>
      <c r="H676" s="15"/>
    </row>
    <row r="677" spans="1:8" ht="17.25" customHeight="1">
      <c r="A677" s="15"/>
      <c r="B677" s="15"/>
      <c r="C677" s="15"/>
      <c r="D677" s="15"/>
      <c r="E677" s="229"/>
      <c r="F677" s="15"/>
      <c r="G677" s="15"/>
      <c r="H677" s="15"/>
    </row>
    <row r="678" spans="1:8" ht="17.25" customHeight="1">
      <c r="A678" s="15"/>
      <c r="B678" s="15"/>
      <c r="C678" s="15"/>
      <c r="D678" s="15"/>
      <c r="E678" s="229"/>
      <c r="F678" s="15"/>
      <c r="G678" s="15"/>
      <c r="H678" s="15"/>
    </row>
    <row r="679" spans="1:8" ht="17.25" customHeight="1">
      <c r="A679" s="15"/>
      <c r="B679" s="15"/>
      <c r="C679" s="15"/>
      <c r="D679" s="15"/>
      <c r="E679" s="229"/>
      <c r="F679" s="15"/>
      <c r="G679" s="15"/>
      <c r="H679" s="15"/>
    </row>
    <row r="680" spans="1:8" ht="17.25" customHeight="1">
      <c r="A680" s="15"/>
      <c r="B680" s="15"/>
      <c r="C680" s="15"/>
      <c r="D680" s="15"/>
      <c r="E680" s="229"/>
      <c r="F680" s="15"/>
      <c r="G680" s="15"/>
      <c r="H680" s="15"/>
    </row>
    <row r="681" spans="1:8" ht="17.25" customHeight="1">
      <c r="A681" s="15"/>
      <c r="B681" s="15"/>
      <c r="C681" s="15"/>
      <c r="D681" s="15"/>
      <c r="E681" s="229"/>
      <c r="F681" s="15"/>
      <c r="G681" s="15"/>
      <c r="H681" s="15"/>
    </row>
    <row r="682" spans="1:8" ht="17.25" customHeight="1">
      <c r="A682" s="15"/>
      <c r="B682" s="15"/>
      <c r="C682" s="15"/>
      <c r="D682" s="15"/>
      <c r="E682" s="229"/>
      <c r="F682" s="15"/>
      <c r="G682" s="15"/>
      <c r="H682" s="15"/>
    </row>
    <row r="683" spans="1:8" ht="17.25" customHeight="1">
      <c r="A683" s="15"/>
      <c r="B683" s="15"/>
      <c r="C683" s="15"/>
      <c r="D683" s="15"/>
      <c r="E683" s="229"/>
      <c r="F683" s="15"/>
      <c r="G683" s="15"/>
      <c r="H683" s="15"/>
    </row>
    <row r="684" spans="1:8" ht="17.25" customHeight="1">
      <c r="A684" s="15"/>
      <c r="B684" s="15"/>
      <c r="C684" s="15"/>
      <c r="D684" s="15"/>
      <c r="E684" s="229"/>
      <c r="F684" s="15"/>
      <c r="G684" s="15"/>
      <c r="H684" s="15"/>
    </row>
    <row r="685" spans="1:8" ht="17.25" customHeight="1">
      <c r="A685" s="15"/>
      <c r="B685" s="15"/>
      <c r="C685" s="15"/>
      <c r="D685" s="15"/>
      <c r="E685" s="229"/>
      <c r="F685" s="15"/>
      <c r="G685" s="15"/>
      <c r="H685" s="15"/>
    </row>
    <row r="686" spans="1:8" ht="17.25" customHeight="1">
      <c r="A686" s="15"/>
      <c r="B686" s="15"/>
      <c r="C686" s="15"/>
      <c r="D686" s="15"/>
      <c r="E686" s="229"/>
      <c r="F686" s="15"/>
      <c r="G686" s="15"/>
      <c r="H686" s="15"/>
    </row>
    <row r="687" spans="1:8" ht="17.25" customHeight="1">
      <c r="A687" s="15"/>
      <c r="B687" s="15"/>
      <c r="C687" s="15"/>
      <c r="D687" s="15"/>
      <c r="E687" s="229"/>
      <c r="F687" s="15"/>
      <c r="G687" s="15"/>
      <c r="H687" s="15"/>
    </row>
    <row r="688" spans="1:8" ht="17.25" customHeight="1">
      <c r="A688" s="15"/>
      <c r="B688" s="15"/>
      <c r="C688" s="15"/>
      <c r="D688" s="15"/>
      <c r="E688" s="229"/>
      <c r="F688" s="15"/>
      <c r="G688" s="15"/>
      <c r="H688" s="15"/>
    </row>
    <row r="689" spans="1:8" ht="17.25" customHeight="1">
      <c r="A689" s="15"/>
      <c r="B689" s="15"/>
      <c r="C689" s="15"/>
      <c r="D689" s="15"/>
      <c r="E689" s="229"/>
      <c r="F689" s="15"/>
      <c r="G689" s="15"/>
      <c r="H689" s="15"/>
    </row>
    <row r="690" spans="1:8" ht="17.25" customHeight="1">
      <c r="A690" s="15"/>
      <c r="B690" s="15"/>
      <c r="C690" s="15"/>
      <c r="D690" s="15"/>
      <c r="E690" s="229"/>
      <c r="F690" s="15"/>
      <c r="G690" s="15"/>
      <c r="H690" s="15"/>
    </row>
    <row r="691" spans="1:8" ht="17.25" customHeight="1">
      <c r="A691" s="15"/>
      <c r="B691" s="15"/>
      <c r="C691" s="15"/>
      <c r="D691" s="15"/>
      <c r="E691" s="229"/>
      <c r="F691" s="15"/>
      <c r="G691" s="15"/>
      <c r="H691" s="15"/>
    </row>
    <row r="692" spans="1:8" ht="17.25" customHeight="1">
      <c r="A692" s="15"/>
      <c r="B692" s="15"/>
      <c r="C692" s="15"/>
      <c r="D692" s="15"/>
      <c r="E692" s="229"/>
      <c r="F692" s="15"/>
      <c r="G692" s="15"/>
      <c r="H692" s="15"/>
    </row>
    <row r="693" spans="1:8" ht="17.25" customHeight="1">
      <c r="A693" s="15"/>
      <c r="B693" s="15"/>
      <c r="C693" s="15"/>
      <c r="D693" s="15"/>
      <c r="E693" s="229"/>
      <c r="F693" s="15"/>
      <c r="G693" s="15"/>
      <c r="H693" s="15"/>
    </row>
    <row r="694" spans="1:8" ht="17.25" customHeight="1">
      <c r="A694" s="15"/>
      <c r="B694" s="15"/>
      <c r="C694" s="15"/>
      <c r="D694" s="15"/>
      <c r="E694" s="229"/>
      <c r="F694" s="15"/>
      <c r="G694" s="15"/>
      <c r="H694" s="15"/>
    </row>
    <row r="695" spans="1:8" ht="17.25" customHeight="1">
      <c r="A695" s="15"/>
      <c r="B695" s="15"/>
      <c r="C695" s="15"/>
      <c r="D695" s="15"/>
      <c r="E695" s="229"/>
      <c r="F695" s="15"/>
      <c r="G695" s="15"/>
      <c r="H695" s="15"/>
    </row>
    <row r="696" spans="1:8" ht="17.25" customHeight="1">
      <c r="A696" s="15"/>
      <c r="B696" s="15"/>
      <c r="C696" s="15"/>
      <c r="D696" s="15"/>
      <c r="E696" s="229"/>
      <c r="F696" s="15"/>
      <c r="G696" s="15"/>
      <c r="H696" s="15"/>
    </row>
    <row r="697" spans="1:8" ht="17.25" customHeight="1">
      <c r="A697" s="15"/>
      <c r="B697" s="15"/>
      <c r="C697" s="15"/>
      <c r="D697" s="15"/>
      <c r="E697" s="229"/>
      <c r="F697" s="15"/>
      <c r="G697" s="15"/>
      <c r="H697" s="15"/>
    </row>
    <row r="698" spans="1:8" ht="17.25" customHeight="1">
      <c r="A698" s="15"/>
      <c r="B698" s="15"/>
      <c r="C698" s="15"/>
      <c r="D698" s="15"/>
      <c r="E698" s="229"/>
      <c r="F698" s="15"/>
      <c r="G698" s="15"/>
      <c r="H698" s="15"/>
    </row>
    <row r="699" spans="1:8" ht="17.25" customHeight="1">
      <c r="A699" s="15"/>
      <c r="B699" s="15"/>
      <c r="C699" s="15"/>
      <c r="D699" s="15"/>
      <c r="E699" s="229"/>
      <c r="F699" s="15"/>
      <c r="G699" s="15"/>
      <c r="H699" s="15"/>
    </row>
    <row r="700" spans="1:8" ht="17.25" customHeight="1">
      <c r="A700" s="15"/>
      <c r="B700" s="15"/>
      <c r="C700" s="15"/>
      <c r="D700" s="15"/>
      <c r="E700" s="229"/>
      <c r="F700" s="15"/>
      <c r="G700" s="15"/>
      <c r="H700" s="15"/>
    </row>
    <row r="701" spans="1:8" ht="17.25" customHeight="1">
      <c r="A701" s="15"/>
      <c r="B701" s="15"/>
      <c r="C701" s="15"/>
      <c r="D701" s="15"/>
      <c r="E701" s="229"/>
      <c r="F701" s="15"/>
      <c r="G701" s="15"/>
      <c r="H701" s="15"/>
    </row>
    <row r="702" spans="1:8" ht="17.25" customHeight="1">
      <c r="A702" s="15"/>
      <c r="B702" s="15"/>
      <c r="C702" s="15"/>
      <c r="D702" s="15"/>
      <c r="E702" s="229"/>
      <c r="F702" s="15"/>
      <c r="G702" s="15"/>
      <c r="H702" s="15"/>
    </row>
    <row r="703" spans="1:8" ht="17.25" customHeight="1">
      <c r="A703" s="15"/>
      <c r="B703" s="15"/>
      <c r="C703" s="15"/>
      <c r="D703" s="15"/>
      <c r="E703" s="229"/>
      <c r="F703" s="15"/>
      <c r="G703" s="15"/>
      <c r="H703" s="15"/>
    </row>
    <row r="704" spans="1:8" ht="17.25" customHeight="1">
      <c r="A704" s="15"/>
      <c r="B704" s="15"/>
      <c r="C704" s="15"/>
      <c r="D704" s="15"/>
      <c r="E704" s="229"/>
      <c r="F704" s="15"/>
      <c r="G704" s="15"/>
      <c r="H704" s="15"/>
    </row>
    <row r="705" spans="1:8" ht="17.25" customHeight="1">
      <c r="A705" s="15"/>
      <c r="B705" s="15"/>
      <c r="C705" s="15"/>
      <c r="D705" s="15"/>
      <c r="E705" s="229"/>
      <c r="F705" s="15"/>
      <c r="G705" s="15"/>
      <c r="H705" s="15"/>
    </row>
    <row r="706" spans="1:8" ht="17.25" customHeight="1">
      <c r="A706" s="15"/>
      <c r="B706" s="15"/>
      <c r="C706" s="15"/>
      <c r="D706" s="15"/>
      <c r="E706" s="229"/>
      <c r="F706" s="15"/>
      <c r="G706" s="15"/>
      <c r="H706" s="15"/>
    </row>
    <row r="707" spans="1:8" ht="17.25" customHeight="1">
      <c r="A707" s="15"/>
      <c r="B707" s="15"/>
      <c r="C707" s="15"/>
      <c r="D707" s="15"/>
      <c r="E707" s="229"/>
      <c r="F707" s="15"/>
      <c r="G707" s="15"/>
      <c r="H707" s="15"/>
    </row>
    <row r="708" spans="1:8" ht="17.25" customHeight="1">
      <c r="A708" s="15"/>
      <c r="B708" s="15"/>
      <c r="C708" s="15"/>
      <c r="D708" s="15"/>
      <c r="E708" s="229"/>
      <c r="F708" s="15"/>
      <c r="G708" s="15"/>
      <c r="H708" s="15"/>
    </row>
    <row r="709" spans="1:8" ht="17.25" customHeight="1">
      <c r="A709" s="15"/>
      <c r="B709" s="15"/>
      <c r="C709" s="15"/>
      <c r="D709" s="15"/>
      <c r="E709" s="229"/>
      <c r="F709" s="15"/>
      <c r="G709" s="15"/>
      <c r="H709" s="15"/>
    </row>
    <row r="710" spans="1:8" ht="17.25" customHeight="1">
      <c r="A710" s="15"/>
      <c r="B710" s="15"/>
      <c r="C710" s="15"/>
      <c r="D710" s="15"/>
      <c r="E710" s="229"/>
      <c r="F710" s="15"/>
      <c r="G710" s="15"/>
      <c r="H710" s="15"/>
    </row>
    <row r="711" spans="1:8" ht="17.25" customHeight="1">
      <c r="A711" s="15"/>
      <c r="B711" s="15"/>
      <c r="C711" s="15"/>
      <c r="D711" s="15"/>
      <c r="E711" s="229"/>
      <c r="F711" s="15"/>
      <c r="G711" s="15"/>
      <c r="H711" s="15"/>
    </row>
    <row r="712" spans="1:8" ht="17.25" customHeight="1">
      <c r="A712" s="15"/>
      <c r="B712" s="15"/>
      <c r="C712" s="15"/>
      <c r="D712" s="15"/>
      <c r="E712" s="229"/>
      <c r="F712" s="15"/>
      <c r="G712" s="15"/>
      <c r="H712" s="15"/>
    </row>
    <row r="713" spans="1:8" ht="17.25" customHeight="1">
      <c r="A713" s="15"/>
      <c r="B713" s="15"/>
      <c r="C713" s="15"/>
      <c r="D713" s="15"/>
      <c r="E713" s="229"/>
      <c r="F713" s="15"/>
      <c r="G713" s="15"/>
      <c r="H713" s="15"/>
    </row>
    <row r="714" spans="1:8" ht="17.25" customHeight="1">
      <c r="A714" s="15"/>
      <c r="B714" s="15"/>
      <c r="C714" s="15"/>
      <c r="D714" s="15"/>
      <c r="E714" s="229"/>
      <c r="F714" s="15"/>
      <c r="G714" s="15"/>
      <c r="H714" s="15"/>
    </row>
    <row r="715" spans="1:8" ht="17.25" customHeight="1">
      <c r="A715" s="15"/>
      <c r="B715" s="15"/>
      <c r="C715" s="15"/>
      <c r="D715" s="15"/>
      <c r="E715" s="229"/>
      <c r="F715" s="15"/>
      <c r="G715" s="15"/>
      <c r="H715" s="15"/>
    </row>
    <row r="716" spans="1:8" ht="17.25" customHeight="1">
      <c r="A716" s="15"/>
      <c r="B716" s="15"/>
      <c r="C716" s="15"/>
      <c r="D716" s="15"/>
      <c r="E716" s="229"/>
      <c r="F716" s="15"/>
      <c r="G716" s="15"/>
      <c r="H716" s="15"/>
    </row>
    <row r="717" spans="1:8" ht="17.25" customHeight="1">
      <c r="A717" s="15"/>
      <c r="B717" s="15"/>
      <c r="C717" s="15"/>
      <c r="D717" s="15"/>
      <c r="E717" s="229"/>
      <c r="F717" s="15"/>
      <c r="G717" s="15"/>
      <c r="H717" s="15"/>
    </row>
    <row r="718" spans="1:8" ht="17.25" customHeight="1">
      <c r="A718" s="15"/>
      <c r="B718" s="15"/>
      <c r="C718" s="15"/>
      <c r="D718" s="15"/>
      <c r="E718" s="229"/>
      <c r="F718" s="15"/>
      <c r="G718" s="15"/>
      <c r="H718" s="15"/>
    </row>
    <row r="719" spans="1:8" ht="17.25" customHeight="1">
      <c r="A719" s="15"/>
      <c r="B719" s="15"/>
      <c r="C719" s="15"/>
      <c r="D719" s="15"/>
      <c r="E719" s="229"/>
      <c r="F719" s="15"/>
      <c r="G719" s="15"/>
      <c r="H719" s="15"/>
    </row>
    <row r="720" spans="1:8" ht="17.25" customHeight="1">
      <c r="A720" s="15"/>
      <c r="B720" s="15"/>
      <c r="C720" s="15"/>
      <c r="D720" s="15"/>
      <c r="E720" s="229"/>
      <c r="F720" s="15"/>
      <c r="G720" s="15"/>
      <c r="H720" s="15"/>
    </row>
    <row r="721" spans="1:8" ht="17.25" customHeight="1">
      <c r="A721" s="15"/>
      <c r="B721" s="15"/>
      <c r="C721" s="15"/>
      <c r="D721" s="15"/>
      <c r="E721" s="229"/>
      <c r="F721" s="15"/>
      <c r="G721" s="15"/>
      <c r="H721" s="15"/>
    </row>
    <row r="722" spans="1:8" ht="17.25" customHeight="1">
      <c r="A722" s="15"/>
      <c r="B722" s="15"/>
      <c r="C722" s="15"/>
      <c r="D722" s="15"/>
      <c r="E722" s="229"/>
      <c r="F722" s="15"/>
      <c r="G722" s="15"/>
      <c r="H722" s="15"/>
    </row>
    <row r="723" spans="1:8" ht="17.25" customHeight="1">
      <c r="A723" s="15"/>
      <c r="B723" s="15"/>
      <c r="C723" s="15"/>
      <c r="D723" s="15"/>
      <c r="E723" s="229"/>
      <c r="F723" s="15"/>
      <c r="G723" s="15"/>
      <c r="H723" s="15"/>
    </row>
    <row r="724" spans="1:8" ht="17.25" customHeight="1">
      <c r="A724" s="15"/>
      <c r="B724" s="15"/>
      <c r="C724" s="15"/>
      <c r="D724" s="15"/>
      <c r="E724" s="229"/>
      <c r="F724" s="15"/>
      <c r="G724" s="15"/>
      <c r="H724" s="15"/>
    </row>
    <row r="725" spans="1:8" ht="17.25" customHeight="1">
      <c r="A725" s="15"/>
      <c r="B725" s="15"/>
      <c r="C725" s="15"/>
      <c r="D725" s="15"/>
      <c r="E725" s="229"/>
      <c r="F725" s="15"/>
      <c r="G725" s="15"/>
      <c r="H725" s="15"/>
    </row>
    <row r="726" spans="1:8" ht="17.25" customHeight="1">
      <c r="A726" s="15"/>
      <c r="B726" s="15"/>
      <c r="C726" s="15"/>
      <c r="D726" s="15"/>
      <c r="E726" s="229"/>
      <c r="F726" s="15"/>
      <c r="G726" s="15"/>
      <c r="H726" s="15"/>
    </row>
    <row r="727" spans="1:8" ht="17.25" customHeight="1">
      <c r="A727" s="15"/>
      <c r="B727" s="15"/>
      <c r="C727" s="15"/>
      <c r="D727" s="15"/>
      <c r="E727" s="229"/>
      <c r="F727" s="15"/>
      <c r="G727" s="15"/>
      <c r="H727" s="15"/>
    </row>
    <row r="728" spans="1:8" ht="17.25" customHeight="1">
      <c r="A728" s="15"/>
      <c r="B728" s="15"/>
      <c r="C728" s="15"/>
      <c r="D728" s="15"/>
      <c r="E728" s="229"/>
      <c r="F728" s="15"/>
      <c r="G728" s="15"/>
      <c r="H728" s="15"/>
    </row>
    <row r="729" spans="1:8" ht="17.25" customHeight="1">
      <c r="A729" s="15"/>
      <c r="B729" s="15"/>
      <c r="C729" s="15"/>
      <c r="D729" s="15"/>
      <c r="E729" s="229"/>
      <c r="F729" s="15"/>
      <c r="G729" s="15"/>
      <c r="H729" s="15"/>
    </row>
    <row r="730" spans="1:8" ht="17.25" customHeight="1">
      <c r="A730" s="15"/>
      <c r="B730" s="15"/>
      <c r="C730" s="15"/>
      <c r="D730" s="15"/>
      <c r="E730" s="229"/>
      <c r="F730" s="15"/>
      <c r="G730" s="15"/>
      <c r="H730" s="15"/>
    </row>
    <row r="731" spans="1:8" ht="17.25" customHeight="1">
      <c r="A731" s="15"/>
      <c r="B731" s="15"/>
      <c r="C731" s="15"/>
      <c r="D731" s="15"/>
      <c r="E731" s="229"/>
      <c r="F731" s="15"/>
      <c r="G731" s="15"/>
      <c r="H731" s="15"/>
    </row>
    <row r="732" spans="1:8" ht="17.25" customHeight="1">
      <c r="A732" s="15"/>
      <c r="B732" s="15"/>
      <c r="C732" s="15"/>
      <c r="D732" s="15"/>
      <c r="E732" s="229"/>
      <c r="F732" s="15"/>
      <c r="G732" s="15"/>
      <c r="H732" s="15"/>
    </row>
    <row r="733" spans="1:8" ht="17.25" customHeight="1">
      <c r="A733" s="15"/>
      <c r="B733" s="15"/>
      <c r="C733" s="15"/>
      <c r="D733" s="15"/>
      <c r="E733" s="229"/>
      <c r="F733" s="15"/>
      <c r="G733" s="15"/>
      <c r="H733" s="15"/>
    </row>
    <row r="734" spans="1:8" ht="17.25" customHeight="1">
      <c r="A734" s="15"/>
      <c r="B734" s="15"/>
      <c r="C734" s="15"/>
      <c r="D734" s="15"/>
      <c r="E734" s="229"/>
      <c r="F734" s="15"/>
      <c r="G734" s="15"/>
      <c r="H734" s="15"/>
    </row>
    <row r="735" spans="1:8" ht="17.25" customHeight="1">
      <c r="A735" s="15"/>
      <c r="B735" s="15"/>
      <c r="C735" s="15"/>
      <c r="D735" s="15"/>
      <c r="E735" s="229"/>
      <c r="F735" s="15"/>
      <c r="G735" s="15"/>
      <c r="H735" s="15"/>
    </row>
    <row r="736" spans="1:8" ht="17.25" customHeight="1">
      <c r="A736" s="15"/>
      <c r="B736" s="15"/>
      <c r="C736" s="15"/>
      <c r="D736" s="15"/>
      <c r="E736" s="229"/>
      <c r="F736" s="15"/>
      <c r="G736" s="15"/>
      <c r="H736" s="15"/>
    </row>
    <row r="737" spans="1:8" ht="17.25" customHeight="1">
      <c r="A737" s="15"/>
      <c r="B737" s="15"/>
      <c r="C737" s="15"/>
      <c r="D737" s="15"/>
      <c r="E737" s="229"/>
      <c r="F737" s="15"/>
      <c r="G737" s="15"/>
      <c r="H737" s="15"/>
    </row>
    <row r="738" spans="1:8" ht="17.25" customHeight="1">
      <c r="A738" s="15"/>
      <c r="B738" s="15"/>
      <c r="C738" s="15"/>
      <c r="D738" s="15"/>
      <c r="E738" s="229"/>
      <c r="F738" s="15"/>
      <c r="G738" s="15"/>
      <c r="H738" s="15"/>
    </row>
    <row r="739" spans="1:8" ht="17.25" customHeight="1">
      <c r="A739" s="15"/>
      <c r="B739" s="15"/>
      <c r="C739" s="15"/>
      <c r="D739" s="15"/>
      <c r="E739" s="229"/>
      <c r="F739" s="15"/>
      <c r="G739" s="15"/>
      <c r="H739" s="15"/>
    </row>
    <row r="740" spans="1:8" ht="17.25" customHeight="1">
      <c r="A740" s="15"/>
      <c r="B740" s="15"/>
      <c r="C740" s="15"/>
      <c r="D740" s="15"/>
      <c r="E740" s="229"/>
      <c r="F740" s="15"/>
      <c r="G740" s="15"/>
      <c r="H740" s="15"/>
    </row>
    <row r="741" spans="1:8" ht="17.25" customHeight="1">
      <c r="A741" s="15"/>
      <c r="B741" s="15"/>
      <c r="C741" s="15"/>
      <c r="D741" s="15"/>
      <c r="E741" s="229"/>
      <c r="F741" s="15"/>
      <c r="G741" s="15"/>
      <c r="H741" s="15"/>
    </row>
    <row r="742" spans="1:8" ht="17.25" customHeight="1">
      <c r="A742" s="15"/>
      <c r="B742" s="15"/>
      <c r="C742" s="15"/>
      <c r="D742" s="15"/>
      <c r="E742" s="229"/>
      <c r="F742" s="15"/>
      <c r="G742" s="15"/>
      <c r="H742" s="15"/>
    </row>
    <row r="743" spans="1:8" ht="17.25" customHeight="1">
      <c r="A743" s="15"/>
      <c r="B743" s="15"/>
      <c r="C743" s="15"/>
      <c r="D743" s="15"/>
      <c r="E743" s="229"/>
      <c r="F743" s="15"/>
      <c r="G743" s="15"/>
      <c r="H743" s="15"/>
    </row>
    <row r="744" spans="1:8" ht="17.25" customHeight="1">
      <c r="A744" s="15"/>
      <c r="B744" s="15"/>
      <c r="C744" s="15"/>
      <c r="D744" s="15"/>
      <c r="E744" s="229"/>
      <c r="F744" s="15"/>
      <c r="G744" s="15"/>
      <c r="H744" s="15"/>
    </row>
    <row r="745" spans="1:8" ht="17.25" customHeight="1">
      <c r="A745" s="15"/>
      <c r="B745" s="15"/>
      <c r="C745" s="15"/>
      <c r="D745" s="15"/>
      <c r="E745" s="229"/>
      <c r="F745" s="15"/>
      <c r="G745" s="15"/>
      <c r="H745" s="15"/>
    </row>
    <row r="746" spans="1:8" ht="17.25" customHeight="1">
      <c r="A746" s="15"/>
      <c r="B746" s="15"/>
      <c r="C746" s="15"/>
      <c r="D746" s="15"/>
      <c r="E746" s="229"/>
      <c r="F746" s="15"/>
      <c r="G746" s="15"/>
      <c r="H746" s="15"/>
    </row>
    <row r="747" spans="1:8" ht="17.25" customHeight="1">
      <c r="A747" s="15"/>
      <c r="B747" s="15"/>
      <c r="C747" s="15"/>
      <c r="D747" s="15"/>
      <c r="E747" s="229"/>
      <c r="F747" s="15"/>
      <c r="G747" s="15"/>
      <c r="H747" s="15"/>
    </row>
    <row r="748" spans="1:8" ht="17.25" customHeight="1">
      <c r="A748" s="15"/>
      <c r="B748" s="15"/>
      <c r="C748" s="15"/>
      <c r="D748" s="15"/>
      <c r="E748" s="229"/>
      <c r="F748" s="15"/>
      <c r="G748" s="15"/>
      <c r="H748" s="15"/>
    </row>
    <row r="749" spans="1:8" ht="17.25" customHeight="1">
      <c r="A749" s="15"/>
      <c r="B749" s="15"/>
      <c r="C749" s="15"/>
      <c r="D749" s="15"/>
      <c r="E749" s="229"/>
      <c r="F749" s="15"/>
      <c r="G749" s="15"/>
      <c r="H749" s="15"/>
    </row>
    <row r="750" spans="1:8" ht="17.25" customHeight="1">
      <c r="A750" s="15"/>
      <c r="B750" s="15"/>
      <c r="C750" s="15"/>
      <c r="D750" s="15"/>
      <c r="E750" s="229"/>
      <c r="F750" s="15"/>
      <c r="G750" s="15"/>
      <c r="H750" s="15"/>
    </row>
    <row r="751" spans="1:8" ht="17.25" customHeight="1">
      <c r="A751" s="15"/>
      <c r="B751" s="15"/>
      <c r="C751" s="15"/>
      <c r="D751" s="15"/>
      <c r="E751" s="229"/>
      <c r="F751" s="15"/>
      <c r="G751" s="15"/>
      <c r="H751" s="15"/>
    </row>
    <row r="752" spans="1:8" ht="17.25" customHeight="1">
      <c r="A752" s="15"/>
      <c r="B752" s="15"/>
      <c r="C752" s="15"/>
      <c r="D752" s="15"/>
      <c r="E752" s="229"/>
      <c r="F752" s="15"/>
      <c r="G752" s="15"/>
      <c r="H752" s="15"/>
    </row>
    <row r="753" spans="1:8" ht="17.25" customHeight="1">
      <c r="A753" s="15"/>
      <c r="B753" s="15"/>
      <c r="C753" s="15"/>
      <c r="D753" s="15"/>
      <c r="E753" s="229"/>
      <c r="F753" s="15"/>
      <c r="G753" s="15"/>
      <c r="H753" s="15"/>
    </row>
    <row r="754" spans="1:8" ht="17.25" customHeight="1">
      <c r="A754" s="15"/>
      <c r="B754" s="15"/>
      <c r="C754" s="15"/>
      <c r="D754" s="15"/>
      <c r="E754" s="229"/>
      <c r="F754" s="15"/>
      <c r="G754" s="15"/>
      <c r="H754" s="15"/>
    </row>
    <row r="755" spans="1:8" ht="17.25" customHeight="1">
      <c r="A755" s="15"/>
      <c r="B755" s="15"/>
      <c r="C755" s="15"/>
      <c r="D755" s="15"/>
      <c r="E755" s="229"/>
      <c r="F755" s="15"/>
      <c r="G755" s="15"/>
      <c r="H755" s="15"/>
    </row>
    <row r="756" spans="1:8" ht="17.25" customHeight="1">
      <c r="A756" s="15"/>
      <c r="B756" s="15"/>
      <c r="C756" s="15"/>
      <c r="D756" s="15"/>
      <c r="E756" s="229"/>
      <c r="F756" s="15"/>
      <c r="G756" s="15"/>
      <c r="H756" s="15"/>
    </row>
    <row r="757" spans="1:8" ht="17.25" customHeight="1">
      <c r="A757" s="15"/>
      <c r="B757" s="15"/>
      <c r="C757" s="15"/>
      <c r="D757" s="15"/>
      <c r="E757" s="229"/>
      <c r="F757" s="15"/>
      <c r="G757" s="15"/>
      <c r="H757" s="15"/>
    </row>
    <row r="758" spans="1:8" ht="17.25" customHeight="1">
      <c r="A758" s="15"/>
      <c r="B758" s="15"/>
      <c r="C758" s="15"/>
      <c r="D758" s="15"/>
      <c r="E758" s="229"/>
      <c r="F758" s="15"/>
      <c r="G758" s="15"/>
      <c r="H758" s="15"/>
    </row>
    <row r="759" spans="1:8" ht="17.25" customHeight="1">
      <c r="A759" s="15"/>
      <c r="B759" s="15"/>
      <c r="C759" s="15"/>
      <c r="D759" s="15"/>
      <c r="E759" s="229"/>
      <c r="F759" s="15"/>
      <c r="G759" s="15"/>
      <c r="H759" s="15"/>
    </row>
    <row r="760" spans="1:8" ht="17.25" customHeight="1">
      <c r="A760" s="15"/>
      <c r="B760" s="15"/>
      <c r="C760" s="15"/>
      <c r="D760" s="15"/>
      <c r="E760" s="229"/>
      <c r="F760" s="15"/>
      <c r="G760" s="15"/>
      <c r="H760" s="15"/>
    </row>
    <row r="761" spans="1:8" ht="17.25" customHeight="1">
      <c r="A761" s="15"/>
      <c r="B761" s="15"/>
      <c r="C761" s="15"/>
      <c r="D761" s="15"/>
      <c r="E761" s="229"/>
      <c r="F761" s="15"/>
      <c r="G761" s="15"/>
      <c r="H761" s="15"/>
    </row>
    <row r="762" spans="1:8" ht="17.25" customHeight="1">
      <c r="A762" s="15"/>
      <c r="B762" s="15"/>
      <c r="C762" s="15"/>
      <c r="D762" s="15"/>
      <c r="E762" s="229"/>
      <c r="F762" s="15"/>
      <c r="G762" s="15"/>
      <c r="H762" s="15"/>
    </row>
    <row r="763" spans="1:8" ht="17.25" customHeight="1">
      <c r="A763" s="15"/>
      <c r="B763" s="15"/>
      <c r="C763" s="15"/>
      <c r="D763" s="15"/>
      <c r="E763" s="229"/>
      <c r="F763" s="15"/>
      <c r="G763" s="15"/>
      <c r="H763" s="15"/>
    </row>
    <row r="764" spans="1:8" ht="17.25" customHeight="1">
      <c r="A764" s="15"/>
      <c r="B764" s="15"/>
      <c r="C764" s="15"/>
      <c r="D764" s="15"/>
      <c r="E764" s="229"/>
      <c r="F764" s="15"/>
      <c r="G764" s="15"/>
      <c r="H764" s="15"/>
    </row>
    <row r="765" spans="1:8" ht="17.25" customHeight="1">
      <c r="A765" s="15"/>
      <c r="B765" s="15"/>
      <c r="C765" s="15"/>
      <c r="D765" s="15"/>
      <c r="E765" s="229"/>
      <c r="F765" s="15"/>
      <c r="G765" s="15"/>
      <c r="H765" s="15"/>
    </row>
    <row r="766" spans="1:8" ht="17.25" customHeight="1">
      <c r="A766" s="15"/>
      <c r="B766" s="15"/>
      <c r="C766" s="15"/>
      <c r="D766" s="15"/>
      <c r="E766" s="229"/>
      <c r="F766" s="15"/>
      <c r="G766" s="15"/>
      <c r="H766" s="15"/>
    </row>
    <row r="767" spans="1:8" ht="17.25" customHeight="1">
      <c r="A767" s="15"/>
      <c r="B767" s="15"/>
      <c r="C767" s="15"/>
      <c r="D767" s="15"/>
      <c r="E767" s="229"/>
      <c r="F767" s="15"/>
      <c r="G767" s="15"/>
      <c r="H767" s="15"/>
    </row>
    <row r="768" spans="1:8" ht="17.25" customHeight="1">
      <c r="A768" s="15"/>
      <c r="B768" s="15"/>
      <c r="C768" s="15"/>
      <c r="D768" s="15"/>
      <c r="E768" s="229"/>
      <c r="F768" s="15"/>
      <c r="G768" s="15"/>
      <c r="H768" s="15"/>
    </row>
    <row r="769" spans="1:8" ht="17.25" customHeight="1">
      <c r="A769" s="15"/>
      <c r="B769" s="15"/>
      <c r="C769" s="15"/>
      <c r="D769" s="15"/>
      <c r="E769" s="229"/>
      <c r="F769" s="15"/>
      <c r="G769" s="15"/>
      <c r="H769" s="15"/>
    </row>
    <row r="770" spans="1:8" ht="17.25" customHeight="1">
      <c r="A770" s="15"/>
      <c r="B770" s="15"/>
      <c r="C770" s="15"/>
      <c r="D770" s="15"/>
      <c r="E770" s="229"/>
      <c r="F770" s="15"/>
      <c r="G770" s="15"/>
      <c r="H770" s="15"/>
    </row>
    <row r="771" spans="1:8" ht="17.25" customHeight="1">
      <c r="A771" s="15"/>
      <c r="B771" s="15"/>
      <c r="C771" s="15"/>
      <c r="D771" s="15"/>
      <c r="E771" s="229"/>
      <c r="F771" s="15"/>
      <c r="G771" s="15"/>
      <c r="H771" s="15"/>
    </row>
    <row r="772" spans="1:8" ht="17.25" customHeight="1">
      <c r="A772" s="15"/>
      <c r="B772" s="15"/>
      <c r="C772" s="15"/>
      <c r="D772" s="15"/>
      <c r="E772" s="229"/>
      <c r="F772" s="15"/>
      <c r="G772" s="15"/>
      <c r="H772" s="15"/>
    </row>
    <row r="773" spans="1:8" ht="17.25" customHeight="1">
      <c r="A773" s="15"/>
      <c r="B773" s="15"/>
      <c r="C773" s="15"/>
      <c r="D773" s="15"/>
      <c r="E773" s="229"/>
      <c r="F773" s="15"/>
      <c r="G773" s="15"/>
      <c r="H773" s="15"/>
    </row>
    <row r="774" spans="1:8" ht="17.25" customHeight="1">
      <c r="A774" s="15"/>
      <c r="B774" s="15"/>
      <c r="C774" s="15"/>
      <c r="D774" s="15"/>
      <c r="E774" s="229"/>
      <c r="F774" s="15"/>
      <c r="G774" s="15"/>
      <c r="H774" s="15"/>
    </row>
    <row r="775" spans="1:8" ht="17.25" customHeight="1">
      <c r="A775" s="15"/>
      <c r="B775" s="15"/>
      <c r="C775" s="15"/>
      <c r="D775" s="15"/>
      <c r="E775" s="229"/>
      <c r="F775" s="15"/>
      <c r="G775" s="15"/>
      <c r="H775" s="15"/>
    </row>
    <row r="776" spans="1:8" ht="17.25" customHeight="1">
      <c r="A776" s="15"/>
      <c r="B776" s="15"/>
      <c r="C776" s="15"/>
      <c r="D776" s="15"/>
      <c r="E776" s="229"/>
      <c r="F776" s="15"/>
      <c r="G776" s="15"/>
      <c r="H776" s="15"/>
    </row>
    <row r="777" spans="1:8" ht="17.25" customHeight="1">
      <c r="A777" s="15"/>
      <c r="B777" s="15"/>
      <c r="C777" s="15"/>
      <c r="D777" s="15"/>
      <c r="E777" s="229"/>
      <c r="F777" s="15"/>
      <c r="G777" s="15"/>
      <c r="H777" s="15"/>
    </row>
    <row r="778" spans="1:8" ht="17.25" customHeight="1">
      <c r="A778" s="15"/>
      <c r="B778" s="15"/>
      <c r="C778" s="15"/>
      <c r="D778" s="15"/>
      <c r="E778" s="229"/>
      <c r="F778" s="15"/>
      <c r="G778" s="15"/>
      <c r="H778" s="15"/>
    </row>
    <row r="779" spans="1:8" ht="17.25" customHeight="1">
      <c r="A779" s="15"/>
      <c r="B779" s="15"/>
      <c r="C779" s="15"/>
      <c r="D779" s="15"/>
      <c r="E779" s="229"/>
      <c r="F779" s="15"/>
      <c r="G779" s="15"/>
      <c r="H779" s="15"/>
    </row>
    <row r="780" spans="1:8" ht="17.25" customHeight="1">
      <c r="A780" s="15"/>
      <c r="B780" s="15"/>
      <c r="C780" s="15"/>
      <c r="D780" s="15"/>
      <c r="E780" s="229"/>
      <c r="F780" s="15"/>
      <c r="G780" s="15"/>
      <c r="H780" s="15"/>
    </row>
    <row r="781" spans="1:8" ht="17.25" customHeight="1">
      <c r="A781" s="15"/>
      <c r="B781" s="15"/>
      <c r="C781" s="15"/>
      <c r="D781" s="15"/>
      <c r="E781" s="229"/>
      <c r="F781" s="15"/>
      <c r="G781" s="15"/>
      <c r="H781" s="15"/>
    </row>
    <row r="782" spans="1:8" ht="17.25" customHeight="1">
      <c r="A782" s="15"/>
      <c r="B782" s="15"/>
      <c r="C782" s="15"/>
      <c r="D782" s="15"/>
      <c r="E782" s="229"/>
      <c r="F782" s="15"/>
      <c r="G782" s="15"/>
      <c r="H782" s="15"/>
    </row>
    <row r="783" spans="1:8" ht="17.25" customHeight="1">
      <c r="A783" s="15"/>
      <c r="B783" s="15"/>
      <c r="C783" s="15"/>
      <c r="D783" s="15"/>
      <c r="E783" s="229"/>
      <c r="F783" s="15"/>
      <c r="G783" s="15"/>
      <c r="H783" s="15"/>
    </row>
    <row r="784" spans="1:8" ht="17.25" customHeight="1">
      <c r="A784" s="15"/>
      <c r="B784" s="15"/>
      <c r="C784" s="15"/>
      <c r="D784" s="15"/>
      <c r="E784" s="229"/>
      <c r="F784" s="15"/>
      <c r="G784" s="15"/>
      <c r="H784" s="15"/>
    </row>
    <row r="785" spans="1:8" ht="17.25" customHeight="1">
      <c r="A785" s="15"/>
      <c r="B785" s="15"/>
      <c r="C785" s="15"/>
      <c r="D785" s="15"/>
      <c r="E785" s="229"/>
      <c r="F785" s="15"/>
      <c r="G785" s="15"/>
      <c r="H785" s="15"/>
    </row>
    <row r="786" spans="1:8" ht="17.25" customHeight="1">
      <c r="A786" s="15"/>
      <c r="B786" s="15"/>
      <c r="C786" s="15"/>
      <c r="D786" s="15"/>
      <c r="E786" s="229"/>
      <c r="F786" s="15"/>
      <c r="G786" s="15"/>
      <c r="H786" s="15"/>
    </row>
    <row r="787" spans="1:8" ht="17.25" customHeight="1">
      <c r="A787" s="15"/>
      <c r="B787" s="15"/>
      <c r="C787" s="15"/>
      <c r="D787" s="15"/>
      <c r="E787" s="229"/>
      <c r="F787" s="15"/>
      <c r="G787" s="15"/>
      <c r="H787" s="15"/>
    </row>
    <row r="788" spans="1:8" ht="17.25" customHeight="1">
      <c r="A788" s="15"/>
      <c r="B788" s="15"/>
      <c r="C788" s="15"/>
      <c r="D788" s="15"/>
      <c r="E788" s="229"/>
      <c r="F788" s="15"/>
      <c r="G788" s="15"/>
      <c r="H788" s="15"/>
    </row>
    <row r="789" spans="1:8" ht="17.25" customHeight="1">
      <c r="A789" s="15"/>
      <c r="B789" s="15"/>
      <c r="C789" s="15"/>
      <c r="D789" s="15"/>
      <c r="E789" s="229"/>
      <c r="F789" s="15"/>
      <c r="G789" s="15"/>
      <c r="H789" s="15"/>
    </row>
    <row r="790" spans="1:8" ht="17.25" customHeight="1">
      <c r="A790" s="15"/>
      <c r="B790" s="15"/>
      <c r="C790" s="15"/>
      <c r="D790" s="15"/>
      <c r="E790" s="229"/>
      <c r="F790" s="15"/>
      <c r="G790" s="15"/>
      <c r="H790" s="15"/>
    </row>
    <row r="791" spans="1:8" ht="17.25" customHeight="1">
      <c r="A791" s="15"/>
      <c r="B791" s="15"/>
      <c r="C791" s="15"/>
      <c r="D791" s="15"/>
      <c r="E791" s="229"/>
      <c r="F791" s="15"/>
      <c r="G791" s="15"/>
      <c r="H791" s="15"/>
    </row>
    <row r="792" spans="1:8" ht="17.25" customHeight="1">
      <c r="A792" s="15"/>
      <c r="B792" s="15"/>
      <c r="C792" s="15"/>
      <c r="D792" s="15"/>
      <c r="E792" s="229"/>
      <c r="F792" s="15"/>
      <c r="G792" s="15"/>
      <c r="H792" s="15"/>
    </row>
    <row r="793" spans="1:8" ht="17.25" customHeight="1">
      <c r="A793" s="15"/>
      <c r="B793" s="15"/>
      <c r="C793" s="15"/>
      <c r="D793" s="15"/>
      <c r="E793" s="229"/>
      <c r="F793" s="15"/>
      <c r="G793" s="15"/>
      <c r="H793" s="15"/>
    </row>
    <row r="794" spans="1:8" ht="17.25" customHeight="1">
      <c r="A794" s="15"/>
      <c r="B794" s="15"/>
      <c r="C794" s="15"/>
      <c r="D794" s="15"/>
      <c r="E794" s="229"/>
      <c r="F794" s="15"/>
      <c r="G794" s="15"/>
      <c r="H794" s="15"/>
    </row>
    <row r="795" spans="1:8" ht="17.25" customHeight="1">
      <c r="A795" s="15"/>
      <c r="B795" s="15"/>
      <c r="C795" s="15"/>
      <c r="D795" s="15"/>
      <c r="E795" s="229"/>
      <c r="F795" s="15"/>
      <c r="G795" s="15"/>
      <c r="H795" s="15"/>
    </row>
    <row r="796" spans="1:8" ht="17.25" customHeight="1">
      <c r="A796" s="15"/>
      <c r="B796" s="15"/>
      <c r="C796" s="15"/>
      <c r="D796" s="15"/>
      <c r="E796" s="229"/>
      <c r="F796" s="15"/>
      <c r="G796" s="15"/>
      <c r="H796" s="15"/>
    </row>
    <row r="797" spans="1:8" ht="17.25" customHeight="1">
      <c r="A797" s="15"/>
      <c r="B797" s="15"/>
      <c r="C797" s="15"/>
      <c r="D797" s="15"/>
      <c r="E797" s="229"/>
      <c r="F797" s="15"/>
      <c r="G797" s="15"/>
      <c r="H797" s="15"/>
    </row>
    <row r="798" spans="1:8" ht="17.25" customHeight="1">
      <c r="A798" s="15"/>
      <c r="B798" s="15"/>
      <c r="C798" s="15"/>
      <c r="D798" s="15"/>
      <c r="E798" s="229"/>
      <c r="F798" s="15"/>
      <c r="G798" s="15"/>
      <c r="H798" s="15"/>
    </row>
    <row r="799" spans="1:8" ht="17.25" customHeight="1">
      <c r="A799" s="15"/>
      <c r="B799" s="15"/>
      <c r="C799" s="15"/>
      <c r="D799" s="15"/>
      <c r="E799" s="229"/>
      <c r="F799" s="15"/>
      <c r="G799" s="15"/>
      <c r="H799" s="15"/>
    </row>
    <row r="800" spans="1:8" ht="17.25" customHeight="1">
      <c r="A800" s="15"/>
      <c r="B800" s="15"/>
      <c r="C800" s="15"/>
      <c r="D800" s="15"/>
      <c r="E800" s="229"/>
      <c r="F800" s="15"/>
      <c r="G800" s="15"/>
      <c r="H800" s="15"/>
    </row>
    <row r="801" spans="1:8" ht="17.25" customHeight="1">
      <c r="A801" s="15"/>
      <c r="B801" s="15"/>
      <c r="C801" s="15"/>
      <c r="D801" s="15"/>
      <c r="E801" s="229"/>
      <c r="F801" s="15"/>
      <c r="G801" s="15"/>
      <c r="H801" s="15"/>
    </row>
    <row r="802" spans="1:8" ht="17.25" customHeight="1">
      <c r="A802" s="15"/>
      <c r="B802" s="15"/>
      <c r="C802" s="15"/>
      <c r="D802" s="15"/>
      <c r="E802" s="229"/>
      <c r="F802" s="15"/>
      <c r="G802" s="15"/>
      <c r="H802" s="15"/>
    </row>
    <row r="803" spans="1:8" ht="17.25" customHeight="1">
      <c r="A803" s="15"/>
      <c r="B803" s="15"/>
      <c r="C803" s="15"/>
      <c r="D803" s="15"/>
      <c r="E803" s="229"/>
      <c r="F803" s="15"/>
      <c r="G803" s="15"/>
      <c r="H803" s="15"/>
    </row>
    <row r="804" spans="1:8" ht="17.25" customHeight="1">
      <c r="A804" s="15"/>
      <c r="B804" s="15"/>
      <c r="C804" s="15"/>
      <c r="D804" s="15"/>
      <c r="E804" s="229"/>
      <c r="F804" s="15"/>
      <c r="G804" s="15"/>
      <c r="H804" s="15"/>
    </row>
    <row r="805" spans="1:8" ht="17.25" customHeight="1">
      <c r="A805" s="15"/>
      <c r="B805" s="15"/>
      <c r="C805" s="15"/>
      <c r="D805" s="15"/>
      <c r="E805" s="229"/>
      <c r="F805" s="15"/>
      <c r="G805" s="15"/>
      <c r="H805" s="15"/>
    </row>
    <row r="806" spans="1:8" ht="17.25" customHeight="1">
      <c r="A806" s="15"/>
      <c r="B806" s="15"/>
      <c r="C806" s="15"/>
      <c r="D806" s="15"/>
      <c r="E806" s="229"/>
      <c r="F806" s="15"/>
      <c r="G806" s="15"/>
      <c r="H806" s="15"/>
    </row>
    <row r="807" spans="1:8" ht="17.25" customHeight="1">
      <c r="A807" s="15"/>
      <c r="B807" s="15"/>
      <c r="C807" s="15"/>
      <c r="D807" s="15"/>
      <c r="E807" s="229"/>
      <c r="F807" s="15"/>
      <c r="G807" s="15"/>
      <c r="H807" s="15"/>
    </row>
    <row r="808" spans="1:8" ht="17.25" customHeight="1">
      <c r="A808" s="15"/>
      <c r="B808" s="15"/>
      <c r="C808" s="15"/>
      <c r="D808" s="15"/>
      <c r="E808" s="229"/>
      <c r="F808" s="15"/>
      <c r="G808" s="15"/>
      <c r="H808" s="15"/>
    </row>
    <row r="809" spans="1:8" ht="17.25" customHeight="1">
      <c r="A809" s="15"/>
      <c r="B809" s="15"/>
      <c r="C809" s="15"/>
      <c r="D809" s="15"/>
      <c r="E809" s="229"/>
      <c r="F809" s="15"/>
      <c r="G809" s="15"/>
      <c r="H809" s="15"/>
    </row>
    <row r="810" spans="1:8" ht="17.25" customHeight="1">
      <c r="A810" s="15"/>
      <c r="B810" s="15"/>
      <c r="C810" s="15"/>
      <c r="D810" s="15"/>
      <c r="E810" s="229"/>
      <c r="F810" s="15"/>
      <c r="G810" s="15"/>
      <c r="H810" s="15"/>
    </row>
    <row r="811" spans="1:8" ht="17.25" customHeight="1">
      <c r="A811" s="15"/>
      <c r="B811" s="15"/>
      <c r="C811" s="15"/>
      <c r="D811" s="15"/>
      <c r="E811" s="229"/>
      <c r="F811" s="15"/>
      <c r="G811" s="15"/>
      <c r="H811" s="15"/>
    </row>
    <row r="812" spans="1:8" ht="17.25" customHeight="1">
      <c r="A812" s="15"/>
      <c r="B812" s="15"/>
      <c r="C812" s="15"/>
      <c r="D812" s="15"/>
      <c r="E812" s="229"/>
      <c r="F812" s="15"/>
      <c r="G812" s="15"/>
      <c r="H812" s="15"/>
    </row>
    <row r="813" spans="1:8" ht="17.25" customHeight="1">
      <c r="A813" s="15"/>
      <c r="B813" s="15"/>
      <c r="C813" s="15"/>
      <c r="D813" s="15"/>
      <c r="E813" s="229"/>
      <c r="F813" s="15"/>
      <c r="G813" s="15"/>
      <c r="H813" s="15"/>
    </row>
    <row r="814" spans="1:8" ht="17.25" customHeight="1">
      <c r="A814" s="15"/>
      <c r="B814" s="15"/>
      <c r="C814" s="15"/>
      <c r="D814" s="15"/>
      <c r="E814" s="229"/>
      <c r="F814" s="15"/>
      <c r="G814" s="15"/>
      <c r="H814" s="15"/>
    </row>
    <row r="815" spans="1:8" ht="17.25" customHeight="1">
      <c r="A815" s="15"/>
      <c r="B815" s="15"/>
      <c r="C815" s="15"/>
      <c r="D815" s="15"/>
      <c r="E815" s="229"/>
      <c r="F815" s="15"/>
      <c r="G815" s="15"/>
      <c r="H815" s="15"/>
    </row>
    <row r="816" spans="1:8" ht="17.25" customHeight="1">
      <c r="A816" s="15"/>
      <c r="B816" s="15"/>
      <c r="C816" s="15"/>
      <c r="D816" s="15"/>
      <c r="E816" s="229"/>
      <c r="F816" s="15"/>
      <c r="G816" s="15"/>
      <c r="H816" s="15"/>
    </row>
    <row r="817" spans="1:8" ht="17.25" customHeight="1">
      <c r="A817" s="15"/>
      <c r="B817" s="15"/>
      <c r="C817" s="15"/>
      <c r="D817" s="15"/>
      <c r="E817" s="229"/>
      <c r="F817" s="15"/>
      <c r="G817" s="15"/>
      <c r="H817" s="15"/>
    </row>
    <row r="818" spans="1:8" ht="17.25" customHeight="1">
      <c r="A818" s="15"/>
      <c r="B818" s="15"/>
      <c r="C818" s="15"/>
      <c r="D818" s="15"/>
      <c r="E818" s="229"/>
      <c r="F818" s="15"/>
      <c r="G818" s="15"/>
      <c r="H818" s="15"/>
    </row>
    <row r="819" spans="1:8" ht="17.25" customHeight="1">
      <c r="A819" s="15"/>
      <c r="B819" s="15"/>
      <c r="C819" s="15"/>
      <c r="D819" s="15"/>
      <c r="E819" s="229"/>
      <c r="F819" s="15"/>
      <c r="G819" s="15"/>
      <c r="H819" s="15"/>
    </row>
    <row r="820" spans="1:8" ht="17.25" customHeight="1">
      <c r="A820" s="15"/>
      <c r="B820" s="15"/>
      <c r="C820" s="15"/>
      <c r="D820" s="15"/>
      <c r="E820" s="229"/>
      <c r="F820" s="15"/>
      <c r="G820" s="15"/>
      <c r="H820" s="15"/>
    </row>
    <row r="821" spans="1:8" ht="17.25" customHeight="1">
      <c r="A821" s="15"/>
      <c r="B821" s="15"/>
      <c r="C821" s="15"/>
      <c r="D821" s="15"/>
      <c r="E821" s="229"/>
      <c r="F821" s="15"/>
      <c r="G821" s="15"/>
      <c r="H821" s="15"/>
    </row>
    <row r="822" spans="1:8" ht="17.25" customHeight="1">
      <c r="A822" s="15"/>
      <c r="B822" s="15"/>
      <c r="C822" s="15"/>
      <c r="D822" s="15"/>
      <c r="E822" s="229"/>
      <c r="F822" s="15"/>
      <c r="G822" s="15"/>
      <c r="H822" s="15"/>
    </row>
    <row r="823" spans="1:8" ht="17.25" customHeight="1">
      <c r="A823" s="15"/>
      <c r="B823" s="15"/>
      <c r="C823" s="15"/>
      <c r="D823" s="15"/>
      <c r="E823" s="229"/>
      <c r="F823" s="15"/>
      <c r="G823" s="15"/>
      <c r="H823" s="15"/>
    </row>
    <row r="824" spans="1:8" ht="17.25" customHeight="1">
      <c r="A824" s="15"/>
      <c r="B824" s="15"/>
      <c r="C824" s="15"/>
      <c r="D824" s="15"/>
      <c r="E824" s="229"/>
      <c r="F824" s="15"/>
      <c r="G824" s="15"/>
      <c r="H824" s="15"/>
    </row>
    <row r="825" spans="1:8" ht="17.25" customHeight="1">
      <c r="A825" s="15"/>
      <c r="B825" s="15"/>
      <c r="C825" s="15"/>
      <c r="D825" s="15"/>
      <c r="E825" s="229"/>
      <c r="F825" s="15"/>
      <c r="G825" s="15"/>
      <c r="H825" s="15"/>
    </row>
    <row r="826" spans="1:8" ht="17.25" customHeight="1">
      <c r="A826" s="15"/>
      <c r="B826" s="15"/>
      <c r="C826" s="15"/>
      <c r="D826" s="15"/>
      <c r="E826" s="229"/>
      <c r="F826" s="15"/>
      <c r="G826" s="15"/>
      <c r="H826" s="15"/>
    </row>
    <row r="827" spans="1:8" ht="17.25" customHeight="1">
      <c r="A827" s="15"/>
      <c r="B827" s="15"/>
      <c r="C827" s="15"/>
      <c r="D827" s="15"/>
      <c r="E827" s="229"/>
      <c r="F827" s="15"/>
      <c r="G827" s="15"/>
      <c r="H827" s="15"/>
    </row>
    <row r="828" spans="1:8" ht="17.25" customHeight="1">
      <c r="A828" s="15"/>
      <c r="B828" s="15"/>
      <c r="C828" s="15"/>
      <c r="D828" s="15"/>
      <c r="E828" s="229"/>
      <c r="F828" s="15"/>
      <c r="G828" s="15"/>
      <c r="H828" s="15"/>
    </row>
    <row r="829" spans="1:8" ht="17.25" customHeight="1">
      <c r="A829" s="15"/>
      <c r="B829" s="15"/>
      <c r="C829" s="15"/>
      <c r="D829" s="15"/>
      <c r="E829" s="229"/>
      <c r="F829" s="15"/>
      <c r="G829" s="15"/>
      <c r="H829" s="15"/>
    </row>
    <row r="830" spans="1:8" ht="17.25" customHeight="1">
      <c r="A830" s="15"/>
      <c r="B830" s="15"/>
      <c r="C830" s="15"/>
      <c r="D830" s="15"/>
      <c r="E830" s="229"/>
      <c r="F830" s="15"/>
      <c r="G830" s="15"/>
      <c r="H830" s="15"/>
    </row>
    <row r="831" spans="1:8" ht="17.25" customHeight="1">
      <c r="A831" s="15"/>
      <c r="B831" s="15"/>
      <c r="C831" s="15"/>
      <c r="D831" s="15"/>
      <c r="E831" s="229"/>
      <c r="F831" s="15"/>
      <c r="G831" s="15"/>
      <c r="H831" s="15"/>
    </row>
    <row r="832" spans="1:8" ht="17.25" customHeight="1">
      <c r="A832" s="15"/>
      <c r="B832" s="15"/>
      <c r="C832" s="15"/>
      <c r="D832" s="15"/>
      <c r="E832" s="229"/>
      <c r="F832" s="15"/>
      <c r="G832" s="15"/>
      <c r="H832" s="15"/>
    </row>
    <row r="833" spans="1:8" ht="17.25" customHeight="1">
      <c r="A833" s="15"/>
      <c r="B833" s="15"/>
      <c r="C833" s="15"/>
      <c r="D833" s="15"/>
      <c r="E833" s="229"/>
      <c r="F833" s="15"/>
      <c r="G833" s="15"/>
      <c r="H833" s="15"/>
    </row>
    <row r="834" spans="1:8" ht="17.25" customHeight="1">
      <c r="A834" s="15"/>
      <c r="B834" s="15"/>
      <c r="C834" s="15"/>
      <c r="D834" s="15"/>
      <c r="E834" s="229"/>
      <c r="F834" s="15"/>
      <c r="G834" s="15"/>
      <c r="H834" s="15"/>
    </row>
    <row r="835" spans="1:8" ht="17.25" customHeight="1">
      <c r="A835" s="15"/>
      <c r="B835" s="15"/>
      <c r="C835" s="15"/>
      <c r="D835" s="15"/>
      <c r="E835" s="229"/>
      <c r="F835" s="15"/>
      <c r="G835" s="15"/>
      <c r="H835" s="15"/>
    </row>
    <row r="836" spans="1:8" ht="17.25" customHeight="1">
      <c r="A836" s="15"/>
      <c r="B836" s="15"/>
      <c r="C836" s="15"/>
      <c r="D836" s="15"/>
      <c r="E836" s="229"/>
      <c r="F836" s="15"/>
      <c r="G836" s="15"/>
      <c r="H836" s="15"/>
    </row>
    <row r="837" spans="1:8" ht="17.25" customHeight="1">
      <c r="A837" s="15"/>
      <c r="B837" s="15"/>
      <c r="C837" s="15"/>
      <c r="D837" s="15"/>
      <c r="E837" s="229"/>
      <c r="F837" s="15"/>
      <c r="G837" s="15"/>
      <c r="H837" s="15"/>
    </row>
    <row r="838" spans="1:8" ht="17.25" customHeight="1">
      <c r="A838" s="15"/>
      <c r="B838" s="15"/>
      <c r="C838" s="15"/>
      <c r="D838" s="15"/>
      <c r="E838" s="229"/>
      <c r="F838" s="15"/>
      <c r="G838" s="15"/>
      <c r="H838" s="15"/>
    </row>
    <row r="839" spans="1:8" ht="17.25" customHeight="1">
      <c r="A839" s="15"/>
      <c r="B839" s="15"/>
      <c r="C839" s="15"/>
      <c r="D839" s="15"/>
      <c r="E839" s="229"/>
      <c r="F839" s="15"/>
      <c r="G839" s="15"/>
      <c r="H839" s="15"/>
    </row>
    <row r="840" spans="1:8" ht="17.25" customHeight="1">
      <c r="A840" s="15"/>
      <c r="B840" s="15"/>
      <c r="C840" s="15"/>
      <c r="D840" s="15"/>
      <c r="E840" s="229"/>
      <c r="F840" s="15"/>
      <c r="G840" s="15"/>
      <c r="H840" s="15"/>
    </row>
    <row r="841" spans="1:8" ht="17.25" customHeight="1">
      <c r="A841" s="15"/>
      <c r="B841" s="15"/>
      <c r="C841" s="15"/>
      <c r="D841" s="15"/>
      <c r="E841" s="229"/>
      <c r="F841" s="15"/>
      <c r="G841" s="15"/>
      <c r="H841" s="15"/>
    </row>
    <row r="842" spans="1:8" ht="17.25" customHeight="1">
      <c r="A842" s="15"/>
      <c r="B842" s="15"/>
      <c r="C842" s="15"/>
      <c r="D842" s="15"/>
      <c r="E842" s="229"/>
      <c r="F842" s="15"/>
      <c r="G842" s="15"/>
      <c r="H842" s="15"/>
    </row>
    <row r="843" spans="1:8" ht="17.25" customHeight="1">
      <c r="A843" s="15"/>
      <c r="B843" s="15"/>
      <c r="C843" s="15"/>
      <c r="D843" s="15"/>
      <c r="E843" s="229"/>
      <c r="F843" s="15"/>
      <c r="G843" s="15"/>
      <c r="H843" s="15"/>
    </row>
    <row r="844" spans="1:8" ht="17.25" customHeight="1">
      <c r="A844" s="15"/>
      <c r="B844" s="15"/>
      <c r="C844" s="15"/>
      <c r="D844" s="15"/>
      <c r="E844" s="229"/>
      <c r="F844" s="15"/>
      <c r="G844" s="15"/>
      <c r="H844" s="15"/>
    </row>
    <row r="845" spans="1:8" ht="17.25" customHeight="1">
      <c r="A845" s="15"/>
      <c r="B845" s="15"/>
      <c r="C845" s="15"/>
      <c r="D845" s="15"/>
      <c r="E845" s="229"/>
      <c r="F845" s="15"/>
      <c r="G845" s="15"/>
      <c r="H845" s="15"/>
    </row>
    <row r="846" spans="1:8" ht="17.25" customHeight="1">
      <c r="A846" s="15"/>
      <c r="B846" s="15"/>
      <c r="C846" s="15"/>
      <c r="D846" s="15"/>
      <c r="E846" s="229"/>
      <c r="F846" s="15"/>
      <c r="G846" s="15"/>
      <c r="H846" s="15"/>
    </row>
    <row r="847" spans="1:8" ht="17.25" customHeight="1">
      <c r="A847" s="15"/>
      <c r="B847" s="15"/>
      <c r="C847" s="15"/>
      <c r="D847" s="15"/>
      <c r="E847" s="229"/>
      <c r="F847" s="15"/>
      <c r="G847" s="15"/>
      <c r="H847" s="15"/>
    </row>
    <row r="848" spans="1:8" ht="17.25" customHeight="1">
      <c r="A848" s="15"/>
      <c r="B848" s="15"/>
      <c r="C848" s="15"/>
      <c r="D848" s="15"/>
      <c r="E848" s="229"/>
      <c r="F848" s="15"/>
      <c r="G848" s="15"/>
      <c r="H848" s="15"/>
    </row>
    <row r="849" spans="1:8" ht="17.25" customHeight="1">
      <c r="A849" s="15"/>
      <c r="B849" s="15"/>
      <c r="C849" s="15"/>
      <c r="D849" s="15"/>
      <c r="E849" s="229"/>
      <c r="F849" s="15"/>
      <c r="G849" s="15"/>
      <c r="H849" s="15"/>
    </row>
    <row r="850" spans="1:8" ht="17.25" customHeight="1">
      <c r="A850" s="15"/>
      <c r="B850" s="15"/>
      <c r="C850" s="15"/>
      <c r="D850" s="15"/>
      <c r="E850" s="229"/>
      <c r="F850" s="15"/>
      <c r="G850" s="15"/>
      <c r="H850" s="15"/>
    </row>
    <row r="851" spans="1:8" ht="17.25" customHeight="1">
      <c r="A851" s="15"/>
      <c r="B851" s="15"/>
      <c r="C851" s="15"/>
      <c r="D851" s="15"/>
      <c r="E851" s="229"/>
      <c r="F851" s="15"/>
      <c r="G851" s="15"/>
      <c r="H851" s="15"/>
    </row>
    <row r="852" spans="1:8" ht="17.25" customHeight="1">
      <c r="A852" s="15"/>
      <c r="B852" s="15"/>
      <c r="C852" s="15"/>
      <c r="D852" s="15"/>
      <c r="E852" s="229"/>
      <c r="F852" s="15"/>
      <c r="G852" s="15"/>
      <c r="H852" s="15"/>
    </row>
    <row r="853" spans="1:8" ht="17.25" customHeight="1">
      <c r="A853" s="15"/>
      <c r="B853" s="15"/>
      <c r="C853" s="15"/>
      <c r="D853" s="15"/>
      <c r="E853" s="229"/>
      <c r="F853" s="15"/>
      <c r="G853" s="15"/>
      <c r="H853" s="15"/>
    </row>
    <row r="854" spans="1:8" ht="17.25" customHeight="1">
      <c r="A854" s="15"/>
      <c r="B854" s="15"/>
      <c r="C854" s="15"/>
      <c r="D854" s="15"/>
      <c r="E854" s="229"/>
      <c r="F854" s="15"/>
      <c r="G854" s="15"/>
      <c r="H854" s="15"/>
    </row>
    <row r="855" spans="1:8" ht="17.25" customHeight="1">
      <c r="A855" s="15"/>
      <c r="B855" s="15"/>
      <c r="C855" s="15"/>
      <c r="D855" s="15"/>
      <c r="E855" s="229"/>
      <c r="F855" s="15"/>
      <c r="G855" s="15"/>
      <c r="H855" s="15"/>
    </row>
    <row r="856" spans="1:8" ht="17.25" customHeight="1">
      <c r="A856" s="15"/>
      <c r="B856" s="15"/>
      <c r="C856" s="15"/>
      <c r="D856" s="15"/>
      <c r="E856" s="229"/>
      <c r="F856" s="15"/>
      <c r="G856" s="15"/>
      <c r="H856" s="15"/>
    </row>
    <row r="857" spans="1:8" ht="17.25" customHeight="1">
      <c r="A857" s="15"/>
      <c r="B857" s="15"/>
      <c r="C857" s="15"/>
      <c r="D857" s="15"/>
      <c r="E857" s="229"/>
      <c r="F857" s="15"/>
      <c r="G857" s="15"/>
      <c r="H857" s="15"/>
    </row>
    <row r="858" spans="1:8" ht="17.25" customHeight="1">
      <c r="A858" s="15"/>
      <c r="B858" s="15"/>
      <c r="C858" s="15"/>
      <c r="D858" s="15"/>
      <c r="E858" s="229"/>
      <c r="F858" s="15"/>
      <c r="G858" s="15"/>
      <c r="H858" s="15"/>
    </row>
    <row r="859" spans="1:8" ht="17.25" customHeight="1">
      <c r="A859" s="15"/>
      <c r="B859" s="15"/>
      <c r="C859" s="15"/>
      <c r="D859" s="15"/>
      <c r="E859" s="229"/>
      <c r="F859" s="15"/>
      <c r="G859" s="15"/>
      <c r="H859" s="15"/>
    </row>
    <row r="860" spans="1:8" ht="17.25" customHeight="1">
      <c r="A860" s="15"/>
      <c r="B860" s="15"/>
      <c r="C860" s="15"/>
      <c r="D860" s="15"/>
      <c r="E860" s="229"/>
      <c r="F860" s="15"/>
      <c r="G860" s="15"/>
      <c r="H860" s="15"/>
    </row>
    <row r="861" spans="1:8" ht="17.25" customHeight="1">
      <c r="A861" s="15"/>
      <c r="B861" s="15"/>
      <c r="C861" s="15"/>
      <c r="D861" s="15"/>
      <c r="E861" s="229"/>
      <c r="F861" s="15"/>
      <c r="G861" s="15"/>
      <c r="H861" s="15"/>
    </row>
    <row r="862" spans="1:8" ht="17.25" customHeight="1">
      <c r="A862" s="15"/>
      <c r="B862" s="15"/>
      <c r="C862" s="15"/>
      <c r="D862" s="15"/>
      <c r="E862" s="229"/>
      <c r="F862" s="15"/>
      <c r="G862" s="15"/>
      <c r="H862" s="15"/>
    </row>
    <row r="863" spans="1:8" ht="17.25" customHeight="1">
      <c r="A863" s="15"/>
      <c r="B863" s="15"/>
      <c r="C863" s="15"/>
      <c r="D863" s="15"/>
      <c r="E863" s="229"/>
      <c r="F863" s="15"/>
      <c r="G863" s="15"/>
      <c r="H863" s="15"/>
    </row>
    <row r="864" spans="1:8" ht="17.25" customHeight="1">
      <c r="A864" s="15"/>
      <c r="B864" s="15"/>
      <c r="C864" s="15"/>
      <c r="D864" s="15"/>
      <c r="E864" s="229"/>
      <c r="F864" s="15"/>
      <c r="G864" s="15"/>
      <c r="H864" s="15"/>
    </row>
    <row r="865" spans="1:8" ht="17.25" customHeight="1">
      <c r="A865" s="15"/>
      <c r="B865" s="15"/>
      <c r="C865" s="15"/>
      <c r="D865" s="15"/>
      <c r="E865" s="229"/>
      <c r="F865" s="15"/>
      <c r="G865" s="15"/>
      <c r="H865" s="15"/>
    </row>
    <row r="866" spans="1:8" ht="17.25" customHeight="1">
      <c r="A866" s="15"/>
      <c r="B866" s="15"/>
      <c r="C866" s="15"/>
      <c r="D866" s="15"/>
      <c r="E866" s="229"/>
      <c r="F866" s="15"/>
      <c r="G866" s="15"/>
      <c r="H866" s="15"/>
    </row>
    <row r="867" spans="1:8" ht="17.25" customHeight="1">
      <c r="A867" s="15"/>
      <c r="B867" s="15"/>
      <c r="C867" s="15"/>
      <c r="D867" s="15"/>
      <c r="E867" s="229"/>
      <c r="F867" s="15"/>
      <c r="G867" s="15"/>
      <c r="H867" s="15"/>
    </row>
    <row r="868" spans="1:8" ht="17.25" customHeight="1">
      <c r="A868" s="15"/>
      <c r="B868" s="15"/>
      <c r="C868" s="15"/>
      <c r="D868" s="15"/>
      <c r="E868" s="229"/>
      <c r="F868" s="15"/>
      <c r="G868" s="15"/>
      <c r="H868" s="15"/>
    </row>
    <row r="869" spans="1:8" ht="17.25" customHeight="1">
      <c r="A869" s="15"/>
      <c r="B869" s="15"/>
      <c r="C869" s="15"/>
      <c r="D869" s="15"/>
      <c r="E869" s="229"/>
      <c r="F869" s="15"/>
      <c r="G869" s="15"/>
      <c r="H869" s="15"/>
    </row>
    <row r="870" spans="1:8" ht="17.25" customHeight="1">
      <c r="A870" s="15"/>
      <c r="B870" s="15"/>
      <c r="C870" s="15"/>
      <c r="D870" s="15"/>
      <c r="E870" s="229"/>
      <c r="F870" s="15"/>
      <c r="G870" s="15"/>
      <c r="H870" s="15"/>
    </row>
    <row r="871" spans="1:8" ht="17.25" customHeight="1">
      <c r="A871" s="15"/>
      <c r="B871" s="15"/>
      <c r="C871" s="15"/>
      <c r="D871" s="15"/>
      <c r="E871" s="229"/>
      <c r="F871" s="15"/>
      <c r="G871" s="15"/>
      <c r="H871" s="15"/>
    </row>
    <row r="872" spans="1:8" ht="17.25" customHeight="1">
      <c r="A872" s="15"/>
      <c r="B872" s="15"/>
      <c r="C872" s="15"/>
      <c r="D872" s="15"/>
      <c r="E872" s="229"/>
      <c r="F872" s="15"/>
      <c r="G872" s="15"/>
      <c r="H872" s="15"/>
    </row>
    <row r="873" spans="1:8" ht="17.25" customHeight="1">
      <c r="A873" s="15"/>
      <c r="B873" s="15"/>
      <c r="C873" s="15"/>
      <c r="D873" s="15"/>
      <c r="E873" s="229"/>
      <c r="F873" s="15"/>
      <c r="G873" s="15"/>
      <c r="H873" s="15"/>
    </row>
    <row r="874" spans="1:8" ht="17.25" customHeight="1">
      <c r="A874" s="15"/>
      <c r="B874" s="15"/>
      <c r="C874" s="15"/>
      <c r="D874" s="15"/>
      <c r="E874" s="229"/>
      <c r="F874" s="15"/>
      <c r="G874" s="15"/>
      <c r="H874" s="15"/>
    </row>
    <row r="875" spans="1:8" ht="17.25" customHeight="1">
      <c r="A875" s="15"/>
      <c r="B875" s="15"/>
      <c r="C875" s="15"/>
      <c r="D875" s="15"/>
      <c r="E875" s="229"/>
      <c r="F875" s="15"/>
      <c r="G875" s="15"/>
      <c r="H875" s="15"/>
    </row>
    <row r="876" spans="1:8" ht="17.25" customHeight="1">
      <c r="A876" s="15"/>
      <c r="B876" s="15"/>
      <c r="C876" s="15"/>
      <c r="D876" s="15"/>
      <c r="E876" s="229"/>
      <c r="F876" s="15"/>
      <c r="G876" s="15"/>
      <c r="H876" s="15"/>
    </row>
    <row r="877" spans="1:8" ht="17.25" customHeight="1">
      <c r="A877" s="15"/>
      <c r="B877" s="15"/>
      <c r="C877" s="15"/>
      <c r="D877" s="15"/>
      <c r="E877" s="229"/>
      <c r="F877" s="15"/>
      <c r="G877" s="15"/>
      <c r="H877" s="15"/>
    </row>
    <row r="878" spans="1:8" ht="17.25" customHeight="1">
      <c r="A878" s="15"/>
      <c r="B878" s="15"/>
      <c r="C878" s="15"/>
      <c r="D878" s="15"/>
      <c r="E878" s="229"/>
      <c r="F878" s="15"/>
      <c r="G878" s="15"/>
      <c r="H878" s="15"/>
    </row>
    <row r="879" spans="1:8" ht="17.25" customHeight="1">
      <c r="A879" s="15"/>
      <c r="B879" s="15"/>
      <c r="C879" s="15"/>
      <c r="D879" s="15"/>
      <c r="E879" s="229"/>
      <c r="F879" s="15"/>
      <c r="G879" s="15"/>
      <c r="H879" s="15"/>
    </row>
    <row r="880" spans="1:8" ht="17.25" customHeight="1">
      <c r="A880" s="15"/>
      <c r="B880" s="15"/>
      <c r="C880" s="15"/>
      <c r="D880" s="15"/>
      <c r="E880" s="229"/>
      <c r="F880" s="15"/>
      <c r="G880" s="15"/>
      <c r="H880" s="15"/>
    </row>
    <row r="881" spans="1:8" ht="17.25" customHeight="1">
      <c r="A881" s="15"/>
      <c r="B881" s="15"/>
      <c r="C881" s="15"/>
      <c r="D881" s="15"/>
      <c r="E881" s="229"/>
      <c r="F881" s="15"/>
      <c r="G881" s="15"/>
      <c r="H881" s="15"/>
    </row>
    <row r="882" spans="1:8" ht="17.25" customHeight="1">
      <c r="A882" s="15"/>
      <c r="B882" s="15"/>
      <c r="C882" s="15"/>
      <c r="D882" s="15"/>
      <c r="E882" s="229"/>
      <c r="F882" s="15"/>
      <c r="G882" s="15"/>
      <c r="H882" s="15"/>
    </row>
    <row r="883" spans="1:8" ht="17.25" customHeight="1">
      <c r="A883" s="15"/>
      <c r="B883" s="15"/>
      <c r="C883" s="15"/>
      <c r="D883" s="15"/>
      <c r="E883" s="229"/>
      <c r="F883" s="15"/>
      <c r="G883" s="15"/>
      <c r="H883" s="15"/>
    </row>
    <row r="884" spans="1:8" ht="17.25" customHeight="1">
      <c r="A884" s="15"/>
      <c r="B884" s="15"/>
      <c r="C884" s="15"/>
      <c r="D884" s="15"/>
      <c r="E884" s="229"/>
      <c r="F884" s="15"/>
      <c r="G884" s="15"/>
      <c r="H884" s="15"/>
    </row>
    <row r="885" spans="1:8" ht="17.25" customHeight="1">
      <c r="A885" s="15"/>
      <c r="B885" s="15"/>
      <c r="C885" s="15"/>
      <c r="D885" s="15"/>
      <c r="E885" s="229"/>
      <c r="F885" s="15"/>
      <c r="G885" s="15"/>
      <c r="H885" s="15"/>
    </row>
    <row r="886" spans="1:8" ht="17.25" customHeight="1">
      <c r="A886" s="15"/>
      <c r="B886" s="15"/>
      <c r="C886" s="15"/>
      <c r="D886" s="15"/>
      <c r="E886" s="229"/>
      <c r="F886" s="15"/>
      <c r="G886" s="15"/>
      <c r="H886" s="15"/>
    </row>
    <row r="887" spans="1:8" ht="17.25" customHeight="1">
      <c r="A887" s="15"/>
      <c r="B887" s="15"/>
      <c r="C887" s="15"/>
      <c r="D887" s="15"/>
      <c r="E887" s="229"/>
      <c r="F887" s="15"/>
      <c r="G887" s="15"/>
      <c r="H887" s="15"/>
    </row>
    <row r="888" spans="1:8" ht="17.25" customHeight="1">
      <c r="A888" s="15"/>
      <c r="B888" s="15"/>
      <c r="C888" s="15"/>
      <c r="D888" s="15"/>
      <c r="E888" s="229"/>
      <c r="F888" s="15"/>
      <c r="G888" s="15"/>
      <c r="H888" s="15"/>
    </row>
    <row r="889" spans="1:8" ht="17.25" customHeight="1">
      <c r="A889" s="15"/>
      <c r="B889" s="15"/>
      <c r="C889" s="15"/>
      <c r="D889" s="15"/>
      <c r="E889" s="229"/>
      <c r="F889" s="15"/>
      <c r="G889" s="15"/>
      <c r="H889" s="15"/>
    </row>
    <row r="890" spans="1:8" ht="17.25" customHeight="1">
      <c r="A890" s="15"/>
      <c r="B890" s="15"/>
      <c r="C890" s="15"/>
      <c r="D890" s="15"/>
      <c r="E890" s="229"/>
      <c r="F890" s="15"/>
      <c r="G890" s="15"/>
      <c r="H890" s="15"/>
    </row>
    <row r="891" spans="1:8" ht="17.25" customHeight="1">
      <c r="A891" s="15"/>
      <c r="B891" s="15"/>
      <c r="C891" s="15"/>
      <c r="D891" s="15"/>
      <c r="E891" s="229"/>
      <c r="F891" s="15"/>
      <c r="G891" s="15"/>
      <c r="H891" s="15"/>
    </row>
    <row r="892" spans="1:8" ht="17.25" customHeight="1">
      <c r="A892" s="15"/>
      <c r="B892" s="15"/>
      <c r="C892" s="15"/>
      <c r="D892" s="15"/>
      <c r="E892" s="229"/>
      <c r="F892" s="15"/>
      <c r="G892" s="15"/>
      <c r="H892" s="15"/>
    </row>
    <row r="893" spans="1:8" ht="17.25" customHeight="1">
      <c r="A893" s="15"/>
      <c r="B893" s="15"/>
      <c r="C893" s="15"/>
      <c r="D893" s="15"/>
      <c r="E893" s="229"/>
      <c r="F893" s="15"/>
      <c r="G893" s="15"/>
      <c r="H893" s="15"/>
    </row>
    <row r="894" spans="1:8" ht="17.25" customHeight="1">
      <c r="A894" s="15"/>
      <c r="B894" s="15"/>
      <c r="C894" s="15"/>
      <c r="D894" s="15"/>
      <c r="E894" s="229"/>
      <c r="F894" s="15"/>
      <c r="G894" s="15"/>
      <c r="H894" s="15"/>
    </row>
    <row r="895" spans="1:8" ht="17.25" customHeight="1">
      <c r="A895" s="15"/>
      <c r="B895" s="15"/>
      <c r="C895" s="15"/>
      <c r="D895" s="15"/>
      <c r="E895" s="229"/>
      <c r="F895" s="15"/>
      <c r="G895" s="15"/>
      <c r="H895" s="15"/>
    </row>
    <row r="896" spans="1:8" ht="17.25" customHeight="1">
      <c r="A896" s="15"/>
      <c r="B896" s="15"/>
      <c r="C896" s="15"/>
      <c r="D896" s="15"/>
      <c r="E896" s="229"/>
      <c r="F896" s="15"/>
      <c r="G896" s="15"/>
      <c r="H896" s="15"/>
    </row>
    <row r="897" spans="1:8" ht="17.25" customHeight="1">
      <c r="A897" s="15"/>
      <c r="B897" s="15"/>
      <c r="C897" s="15"/>
      <c r="D897" s="15"/>
      <c r="E897" s="229"/>
      <c r="F897" s="15"/>
      <c r="G897" s="15"/>
      <c r="H897" s="15"/>
    </row>
    <row r="898" spans="1:8" ht="17.25" customHeight="1">
      <c r="A898" s="15"/>
      <c r="B898" s="15"/>
      <c r="C898" s="15"/>
      <c r="D898" s="15"/>
      <c r="E898" s="229"/>
      <c r="F898" s="15"/>
      <c r="G898" s="15"/>
      <c r="H898" s="15"/>
    </row>
    <row r="899" spans="1:8" ht="17.25" customHeight="1">
      <c r="A899" s="15"/>
      <c r="B899" s="15"/>
      <c r="C899" s="15"/>
      <c r="D899" s="15"/>
      <c r="E899" s="229"/>
      <c r="F899" s="15"/>
      <c r="G899" s="15"/>
      <c r="H899" s="15"/>
    </row>
    <row r="900" spans="1:8" ht="17.25" customHeight="1">
      <c r="A900" s="15"/>
      <c r="B900" s="15"/>
      <c r="C900" s="15"/>
      <c r="D900" s="15"/>
      <c r="E900" s="229"/>
      <c r="F900" s="15"/>
      <c r="G900" s="15"/>
      <c r="H900" s="15"/>
    </row>
    <row r="901" spans="1:8" ht="17.25" customHeight="1">
      <c r="A901" s="15"/>
      <c r="B901" s="15"/>
      <c r="C901" s="15"/>
      <c r="D901" s="15"/>
      <c r="E901" s="229"/>
      <c r="F901" s="15"/>
      <c r="G901" s="15"/>
      <c r="H901" s="15"/>
    </row>
    <row r="902" spans="1:8" ht="17.25" customHeight="1">
      <c r="A902" s="15"/>
      <c r="B902" s="15"/>
      <c r="C902" s="15"/>
      <c r="D902" s="15"/>
      <c r="E902" s="229"/>
      <c r="F902" s="15"/>
      <c r="G902" s="15"/>
      <c r="H902" s="15"/>
    </row>
    <row r="903" spans="1:8" ht="17.25" customHeight="1">
      <c r="A903" s="15"/>
      <c r="B903" s="15"/>
      <c r="C903" s="15"/>
      <c r="D903" s="15"/>
      <c r="E903" s="229"/>
      <c r="F903" s="15"/>
      <c r="G903" s="15"/>
      <c r="H903" s="15"/>
    </row>
    <row r="904" spans="1:8" ht="17.25" customHeight="1">
      <c r="A904" s="15"/>
      <c r="B904" s="15"/>
      <c r="C904" s="15"/>
      <c r="D904" s="15"/>
      <c r="E904" s="229"/>
      <c r="F904" s="15"/>
      <c r="G904" s="15"/>
      <c r="H904" s="15"/>
    </row>
    <row r="905" spans="1:8" ht="17.25" customHeight="1">
      <c r="A905" s="15"/>
      <c r="B905" s="15"/>
      <c r="C905" s="15"/>
      <c r="D905" s="15"/>
      <c r="E905" s="229"/>
      <c r="F905" s="15"/>
      <c r="G905" s="15"/>
      <c r="H905" s="15"/>
    </row>
    <row r="906" spans="1:8" ht="17.25" customHeight="1">
      <c r="A906" s="15"/>
      <c r="B906" s="15"/>
      <c r="C906" s="15"/>
      <c r="D906" s="15"/>
      <c r="E906" s="229"/>
      <c r="F906" s="15"/>
      <c r="G906" s="15"/>
      <c r="H906" s="15"/>
    </row>
    <row r="907" spans="1:8" ht="17.25" customHeight="1">
      <c r="A907" s="15"/>
      <c r="B907" s="15"/>
      <c r="C907" s="15"/>
      <c r="D907" s="15"/>
      <c r="E907" s="229"/>
      <c r="F907" s="15"/>
      <c r="G907" s="15"/>
      <c r="H907" s="15"/>
    </row>
    <row r="908" spans="1:8" ht="17.25" customHeight="1">
      <c r="A908" s="15"/>
      <c r="B908" s="15"/>
      <c r="C908" s="15"/>
      <c r="D908" s="15"/>
      <c r="E908" s="229"/>
      <c r="F908" s="15"/>
      <c r="G908" s="15"/>
      <c r="H908" s="15"/>
    </row>
    <row r="909" spans="1:8" ht="17.25" customHeight="1">
      <c r="A909" s="15"/>
      <c r="B909" s="15"/>
      <c r="C909" s="15"/>
      <c r="D909" s="15"/>
      <c r="E909" s="229"/>
      <c r="F909" s="15"/>
      <c r="G909" s="15"/>
      <c r="H909" s="15"/>
    </row>
    <row r="910" spans="1:8" ht="17.25" customHeight="1">
      <c r="A910" s="15"/>
      <c r="B910" s="15"/>
      <c r="C910" s="15"/>
      <c r="D910" s="15"/>
      <c r="E910" s="229"/>
      <c r="F910" s="15"/>
      <c r="G910" s="15"/>
      <c r="H910" s="15"/>
    </row>
    <row r="911" spans="1:8" ht="17.25" customHeight="1">
      <c r="A911" s="15"/>
      <c r="B911" s="15"/>
      <c r="C911" s="15"/>
      <c r="D911" s="15"/>
      <c r="E911" s="229"/>
      <c r="F911" s="15"/>
      <c r="G911" s="15"/>
      <c r="H911" s="15"/>
    </row>
    <row r="912" spans="1:8" ht="17.25" customHeight="1">
      <c r="A912" s="15"/>
      <c r="B912" s="15"/>
      <c r="C912" s="15"/>
      <c r="D912" s="15"/>
      <c r="E912" s="229"/>
      <c r="F912" s="15"/>
      <c r="G912" s="15"/>
      <c r="H912" s="15"/>
    </row>
    <row r="913" spans="1:8" ht="17.25" customHeight="1">
      <c r="A913" s="15"/>
      <c r="B913" s="15"/>
      <c r="C913" s="15"/>
      <c r="D913" s="15"/>
      <c r="E913" s="229"/>
      <c r="F913" s="15"/>
      <c r="G913" s="15"/>
      <c r="H913" s="15"/>
    </row>
    <row r="914" spans="1:8" ht="17.25" customHeight="1">
      <c r="A914" s="15"/>
      <c r="B914" s="15"/>
      <c r="C914" s="15"/>
      <c r="D914" s="15"/>
      <c r="E914" s="229"/>
      <c r="F914" s="15"/>
      <c r="G914" s="15"/>
      <c r="H914" s="15"/>
    </row>
    <row r="915" spans="1:8" ht="17.25" customHeight="1">
      <c r="A915" s="15"/>
      <c r="B915" s="15"/>
      <c r="C915" s="15"/>
      <c r="D915" s="15"/>
      <c r="E915" s="229"/>
      <c r="F915" s="15"/>
      <c r="G915" s="15"/>
      <c r="H915" s="15"/>
    </row>
    <row r="916" spans="1:8" ht="17.25" customHeight="1">
      <c r="A916" s="15"/>
      <c r="B916" s="15"/>
      <c r="C916" s="15"/>
      <c r="D916" s="15"/>
      <c r="E916" s="229"/>
      <c r="F916" s="15"/>
      <c r="G916" s="15"/>
      <c r="H916" s="15"/>
    </row>
    <row r="917" spans="1:8" ht="17.25" customHeight="1">
      <c r="A917" s="15"/>
      <c r="B917" s="15"/>
      <c r="C917" s="15"/>
      <c r="D917" s="15"/>
      <c r="E917" s="229"/>
      <c r="F917" s="15"/>
      <c r="G917" s="15"/>
      <c r="H917" s="15"/>
    </row>
    <row r="918" spans="1:8" ht="17.25" customHeight="1">
      <c r="A918" s="15"/>
      <c r="B918" s="15"/>
      <c r="C918" s="15"/>
      <c r="D918" s="15"/>
      <c r="E918" s="229"/>
      <c r="F918" s="15"/>
      <c r="G918" s="15"/>
      <c r="H918" s="15"/>
    </row>
    <row r="919" spans="1:8" ht="17.25" customHeight="1">
      <c r="A919" s="15"/>
      <c r="B919" s="15"/>
      <c r="C919" s="15"/>
      <c r="D919" s="15"/>
      <c r="E919" s="229"/>
      <c r="F919" s="15"/>
      <c r="G919" s="15"/>
      <c r="H919" s="15"/>
    </row>
    <row r="920" spans="1:8" ht="17.25" customHeight="1">
      <c r="A920" s="15"/>
      <c r="B920" s="15"/>
      <c r="C920" s="15"/>
      <c r="D920" s="15"/>
      <c r="E920" s="229"/>
      <c r="F920" s="15"/>
      <c r="G920" s="15"/>
      <c r="H920" s="15"/>
    </row>
    <row r="921" spans="1:8" ht="17.25" customHeight="1">
      <c r="A921" s="15"/>
      <c r="B921" s="15"/>
      <c r="C921" s="15"/>
      <c r="D921" s="15"/>
      <c r="E921" s="229"/>
      <c r="F921" s="15"/>
      <c r="G921" s="15"/>
      <c r="H921" s="15"/>
    </row>
    <row r="922" spans="1:8" ht="17.25" customHeight="1">
      <c r="A922" s="15"/>
      <c r="B922" s="15"/>
      <c r="C922" s="15"/>
      <c r="D922" s="15"/>
      <c r="E922" s="229"/>
      <c r="F922" s="15"/>
      <c r="G922" s="15"/>
      <c r="H922" s="15"/>
    </row>
    <row r="923" spans="1:8" ht="17.25" customHeight="1">
      <c r="A923" s="15"/>
      <c r="B923" s="15"/>
      <c r="C923" s="15"/>
      <c r="D923" s="15"/>
      <c r="E923" s="229"/>
      <c r="F923" s="15"/>
      <c r="G923" s="15"/>
      <c r="H923" s="15"/>
    </row>
    <row r="924" spans="1:8" ht="17.25" customHeight="1">
      <c r="A924" s="15"/>
      <c r="B924" s="15"/>
      <c r="C924" s="15"/>
      <c r="D924" s="15"/>
      <c r="E924" s="229"/>
      <c r="F924" s="15"/>
      <c r="G924" s="15"/>
      <c r="H924" s="15"/>
    </row>
    <row r="925" spans="1:8" ht="17.25" customHeight="1">
      <c r="A925" s="15"/>
      <c r="B925" s="15"/>
      <c r="C925" s="15"/>
      <c r="D925" s="15"/>
      <c r="E925" s="229"/>
      <c r="F925" s="15"/>
      <c r="G925" s="15"/>
      <c r="H925" s="15"/>
    </row>
    <row r="926" spans="1:8" ht="17.25" customHeight="1">
      <c r="A926" s="15"/>
      <c r="B926" s="15"/>
      <c r="C926" s="15"/>
      <c r="D926" s="15"/>
      <c r="E926" s="229"/>
      <c r="F926" s="15"/>
      <c r="G926" s="15"/>
      <c r="H926" s="15"/>
    </row>
    <row r="927" spans="1:8" ht="17.25" customHeight="1">
      <c r="A927" s="15"/>
      <c r="B927" s="15"/>
      <c r="C927" s="15"/>
      <c r="D927" s="15"/>
      <c r="E927" s="229"/>
      <c r="F927" s="15"/>
      <c r="G927" s="15"/>
      <c r="H927" s="15"/>
    </row>
    <row r="928" spans="1:8" ht="17.25" customHeight="1">
      <c r="A928" s="15"/>
      <c r="B928" s="15"/>
      <c r="C928" s="15"/>
      <c r="D928" s="15"/>
      <c r="E928" s="229"/>
      <c r="F928" s="15"/>
      <c r="G928" s="15"/>
      <c r="H928" s="15"/>
    </row>
    <row r="929" spans="1:8" ht="17.25" customHeight="1">
      <c r="A929" s="15"/>
      <c r="B929" s="15"/>
      <c r="C929" s="15"/>
      <c r="D929" s="15"/>
      <c r="E929" s="229"/>
      <c r="F929" s="15"/>
      <c r="G929" s="15"/>
      <c r="H929" s="15"/>
    </row>
    <row r="930" spans="1:8" ht="17.25" customHeight="1">
      <c r="A930" s="15"/>
      <c r="B930" s="15"/>
      <c r="C930" s="15"/>
      <c r="D930" s="15"/>
      <c r="E930" s="229"/>
      <c r="F930" s="15"/>
      <c r="G930" s="15"/>
      <c r="H930" s="15"/>
    </row>
    <row r="931" spans="1:8" ht="17.25" customHeight="1">
      <c r="A931" s="15"/>
      <c r="B931" s="15"/>
      <c r="C931" s="15"/>
      <c r="D931" s="15"/>
      <c r="E931" s="229"/>
      <c r="F931" s="15"/>
      <c r="G931" s="15"/>
      <c r="H931" s="15"/>
    </row>
    <row r="932" spans="1:8" ht="17.25" customHeight="1">
      <c r="A932" s="15"/>
      <c r="B932" s="15"/>
      <c r="C932" s="15"/>
      <c r="D932" s="15"/>
      <c r="E932" s="229"/>
      <c r="F932" s="15"/>
      <c r="G932" s="15"/>
      <c r="H932" s="15"/>
    </row>
    <row r="933" spans="1:8" ht="17.25" customHeight="1">
      <c r="A933" s="15"/>
      <c r="B933" s="15"/>
      <c r="C933" s="15"/>
      <c r="D933" s="15"/>
      <c r="E933" s="229"/>
      <c r="F933" s="15"/>
      <c r="G933" s="15"/>
      <c r="H933" s="15"/>
    </row>
    <row r="934" spans="1:8" ht="17.25" customHeight="1">
      <c r="A934" s="15"/>
      <c r="B934" s="15"/>
      <c r="C934" s="15"/>
      <c r="D934" s="15"/>
      <c r="E934" s="229"/>
      <c r="F934" s="15"/>
      <c r="G934" s="15"/>
      <c r="H934" s="15"/>
    </row>
    <row r="935" spans="1:8" ht="17.25" customHeight="1">
      <c r="A935" s="15"/>
      <c r="B935" s="15"/>
      <c r="C935" s="15"/>
      <c r="D935" s="15"/>
      <c r="E935" s="229"/>
      <c r="F935" s="15"/>
      <c r="G935" s="15"/>
      <c r="H935" s="15"/>
    </row>
    <row r="936" spans="1:8" ht="17.25" customHeight="1">
      <c r="A936" s="15"/>
      <c r="B936" s="15"/>
      <c r="C936" s="15"/>
      <c r="D936" s="15"/>
      <c r="E936" s="229"/>
      <c r="F936" s="15"/>
      <c r="G936" s="15"/>
      <c r="H936" s="15"/>
    </row>
    <row r="937" spans="1:8" ht="17.25" customHeight="1">
      <c r="A937" s="15"/>
      <c r="B937" s="15"/>
      <c r="C937" s="15"/>
      <c r="D937" s="15"/>
      <c r="E937" s="229"/>
      <c r="F937" s="15"/>
      <c r="G937" s="15"/>
      <c r="H937" s="15"/>
    </row>
    <row r="938" spans="1:8" ht="17.25" customHeight="1">
      <c r="A938" s="15"/>
      <c r="B938" s="15"/>
      <c r="C938" s="15"/>
      <c r="D938" s="15"/>
      <c r="E938" s="229"/>
      <c r="F938" s="15"/>
      <c r="G938" s="15"/>
      <c r="H938" s="15"/>
    </row>
    <row r="939" spans="1:8" ht="17.25" customHeight="1">
      <c r="A939" s="15"/>
      <c r="B939" s="15"/>
      <c r="C939" s="15"/>
      <c r="D939" s="15"/>
      <c r="E939" s="229"/>
      <c r="F939" s="15"/>
      <c r="G939" s="15"/>
      <c r="H939" s="15"/>
    </row>
    <row r="940" spans="1:8" ht="17.25" customHeight="1">
      <c r="A940" s="15"/>
      <c r="B940" s="15"/>
      <c r="C940" s="15"/>
      <c r="D940" s="15"/>
      <c r="E940" s="229"/>
      <c r="F940" s="15"/>
      <c r="G940" s="15"/>
      <c r="H940" s="15"/>
    </row>
    <row r="941" spans="1:8" ht="17.25" customHeight="1">
      <c r="A941" s="15"/>
      <c r="B941" s="15"/>
      <c r="C941" s="15"/>
      <c r="D941" s="15"/>
      <c r="E941" s="229"/>
      <c r="F941" s="15"/>
      <c r="G941" s="15"/>
      <c r="H941" s="15"/>
    </row>
    <row r="942" spans="1:8" ht="17.25" customHeight="1">
      <c r="A942" s="15"/>
      <c r="B942" s="15"/>
      <c r="C942" s="15"/>
      <c r="D942" s="15"/>
      <c r="E942" s="229"/>
      <c r="F942" s="15"/>
      <c r="G942" s="15"/>
      <c r="H942" s="15"/>
    </row>
    <row r="943" spans="1:8" ht="17.25" customHeight="1">
      <c r="A943" s="15"/>
      <c r="B943" s="15"/>
      <c r="C943" s="15"/>
      <c r="D943" s="15"/>
      <c r="E943" s="229"/>
      <c r="F943" s="15"/>
      <c r="G943" s="15"/>
      <c r="H943" s="15"/>
    </row>
    <row r="944" spans="1:8" ht="17.25" customHeight="1">
      <c r="A944" s="15"/>
      <c r="B944" s="15"/>
      <c r="C944" s="15"/>
      <c r="D944" s="15"/>
      <c r="E944" s="229"/>
      <c r="F944" s="15"/>
      <c r="G944" s="15"/>
      <c r="H944" s="15"/>
    </row>
    <row r="945" spans="1:8" ht="17.25" customHeight="1">
      <c r="A945" s="15"/>
      <c r="B945" s="15"/>
      <c r="C945" s="15"/>
      <c r="D945" s="15"/>
      <c r="E945" s="229"/>
      <c r="F945" s="15"/>
      <c r="G945" s="15"/>
      <c r="H945" s="15"/>
    </row>
    <row r="946" spans="1:8" ht="17.25" customHeight="1">
      <c r="A946" s="15"/>
      <c r="B946" s="15"/>
      <c r="C946" s="15"/>
      <c r="D946" s="15"/>
      <c r="E946" s="229"/>
      <c r="F946" s="15"/>
      <c r="G946" s="15"/>
      <c r="H946" s="15"/>
    </row>
    <row r="947" spans="1:8" ht="17.25" customHeight="1">
      <c r="A947" s="15"/>
      <c r="B947" s="15"/>
      <c r="C947" s="15"/>
      <c r="D947" s="15"/>
      <c r="E947" s="229"/>
      <c r="F947" s="15"/>
      <c r="G947" s="15"/>
      <c r="H947" s="15"/>
    </row>
    <row r="948" spans="1:8" ht="17.25" customHeight="1">
      <c r="A948" s="15"/>
      <c r="B948" s="15"/>
      <c r="C948" s="15"/>
      <c r="D948" s="15"/>
      <c r="E948" s="229"/>
      <c r="F948" s="15"/>
      <c r="G948" s="15"/>
      <c r="H948" s="15"/>
    </row>
    <row r="949" spans="1:8" ht="17.25" customHeight="1">
      <c r="A949" s="15"/>
      <c r="B949" s="15"/>
      <c r="C949" s="15"/>
      <c r="D949" s="15"/>
      <c r="E949" s="229"/>
      <c r="F949" s="15"/>
      <c r="G949" s="15"/>
      <c r="H949" s="15"/>
    </row>
    <row r="950" spans="1:8" ht="17.25" customHeight="1">
      <c r="A950" s="15"/>
      <c r="B950" s="15"/>
      <c r="C950" s="15"/>
      <c r="D950" s="15"/>
      <c r="E950" s="229"/>
      <c r="F950" s="15"/>
      <c r="G950" s="15"/>
      <c r="H950" s="15"/>
    </row>
    <row r="951" spans="1:8" ht="17.25" customHeight="1">
      <c r="A951" s="15"/>
      <c r="B951" s="15"/>
      <c r="C951" s="15"/>
      <c r="D951" s="15"/>
      <c r="E951" s="229"/>
      <c r="F951" s="15"/>
      <c r="G951" s="15"/>
      <c r="H951" s="15"/>
    </row>
    <row r="952" spans="1:8" ht="17.25" customHeight="1">
      <c r="A952" s="15"/>
      <c r="B952" s="15"/>
      <c r="C952" s="15"/>
      <c r="D952" s="15"/>
      <c r="E952" s="229"/>
      <c r="F952" s="15"/>
      <c r="G952" s="15"/>
      <c r="H952" s="15"/>
    </row>
    <row r="953" spans="1:8" ht="17.25" customHeight="1">
      <c r="A953" s="15"/>
      <c r="B953" s="15"/>
      <c r="C953" s="15"/>
      <c r="D953" s="15"/>
      <c r="E953" s="229"/>
      <c r="F953" s="15"/>
      <c r="G953" s="15"/>
      <c r="H953" s="15"/>
    </row>
    <row r="954" spans="1:8" ht="17.25" customHeight="1">
      <c r="A954" s="15"/>
      <c r="B954" s="15"/>
      <c r="C954" s="15"/>
      <c r="D954" s="15"/>
      <c r="E954" s="229"/>
      <c r="F954" s="15"/>
      <c r="G954" s="15"/>
      <c r="H954" s="15"/>
    </row>
    <row r="955" spans="1:8" ht="17.25" customHeight="1">
      <c r="A955" s="15"/>
      <c r="B955" s="15"/>
      <c r="C955" s="15"/>
      <c r="D955" s="15"/>
      <c r="E955" s="229"/>
      <c r="F955" s="15"/>
      <c r="G955" s="15"/>
      <c r="H955" s="15"/>
    </row>
    <row r="956" spans="1:8" ht="17.25" customHeight="1">
      <c r="A956" s="15"/>
      <c r="B956" s="15"/>
      <c r="C956" s="15"/>
      <c r="D956" s="15"/>
      <c r="E956" s="229"/>
      <c r="F956" s="15"/>
      <c r="G956" s="15"/>
      <c r="H956" s="15"/>
    </row>
    <row r="957" spans="1:8" ht="17.25" customHeight="1">
      <c r="A957" s="15"/>
      <c r="B957" s="15"/>
      <c r="C957" s="15"/>
      <c r="D957" s="15"/>
      <c r="E957" s="229"/>
      <c r="F957" s="15"/>
      <c r="G957" s="15"/>
      <c r="H957" s="15"/>
    </row>
    <row r="958" spans="1:8" ht="17.25" customHeight="1">
      <c r="A958" s="15"/>
      <c r="B958" s="15"/>
      <c r="C958" s="15"/>
      <c r="D958" s="15"/>
      <c r="E958" s="229"/>
      <c r="F958" s="15"/>
      <c r="G958" s="15"/>
      <c r="H958" s="15"/>
    </row>
    <row r="959" spans="1:8" ht="17.25" customHeight="1">
      <c r="A959" s="15"/>
      <c r="B959" s="15"/>
      <c r="C959" s="15"/>
      <c r="D959" s="15"/>
      <c r="E959" s="229"/>
      <c r="F959" s="15"/>
      <c r="G959" s="15"/>
      <c r="H959" s="15"/>
    </row>
    <row r="960" spans="1:8" ht="17.25" customHeight="1">
      <c r="A960" s="15"/>
      <c r="B960" s="15"/>
      <c r="C960" s="15"/>
      <c r="D960" s="15"/>
      <c r="E960" s="229"/>
      <c r="F960" s="15"/>
      <c r="G960" s="15"/>
      <c r="H960" s="15"/>
    </row>
    <row r="961" spans="1:8" ht="17.25" customHeight="1">
      <c r="A961" s="15"/>
      <c r="B961" s="15"/>
      <c r="C961" s="15"/>
      <c r="D961" s="15"/>
      <c r="E961" s="229"/>
      <c r="F961" s="15"/>
      <c r="G961" s="15"/>
      <c r="H961" s="15"/>
    </row>
    <row r="962" spans="1:8" ht="17.25" customHeight="1">
      <c r="A962" s="15"/>
      <c r="B962" s="15"/>
      <c r="C962" s="15"/>
      <c r="D962" s="15"/>
      <c r="E962" s="229"/>
      <c r="F962" s="15"/>
      <c r="G962" s="15"/>
      <c r="H962" s="15"/>
    </row>
    <row r="963" spans="1:8" ht="17.25" customHeight="1">
      <c r="A963" s="15"/>
      <c r="B963" s="15"/>
      <c r="C963" s="15"/>
      <c r="D963" s="15"/>
      <c r="E963" s="229"/>
      <c r="F963" s="15"/>
      <c r="G963" s="15"/>
      <c r="H963" s="15"/>
    </row>
    <row r="964" spans="1:8" ht="17.25" customHeight="1">
      <c r="A964" s="15"/>
      <c r="B964" s="15"/>
      <c r="C964" s="15"/>
      <c r="D964" s="15"/>
      <c r="E964" s="229"/>
      <c r="F964" s="15"/>
      <c r="G964" s="15"/>
      <c r="H964" s="15"/>
    </row>
    <row r="965" spans="1:8" ht="17.25" customHeight="1">
      <c r="A965" s="15"/>
      <c r="B965" s="15"/>
      <c r="C965" s="15"/>
      <c r="D965" s="15"/>
      <c r="E965" s="229"/>
      <c r="F965" s="15"/>
      <c r="G965" s="15"/>
      <c r="H965" s="15"/>
    </row>
    <row r="966" spans="1:8" ht="17.25" customHeight="1">
      <c r="A966" s="15"/>
      <c r="B966" s="15"/>
      <c r="C966" s="15"/>
      <c r="D966" s="15"/>
      <c r="E966" s="229"/>
      <c r="F966" s="15"/>
      <c r="G966" s="15"/>
      <c r="H966" s="15"/>
    </row>
    <row r="967" spans="1:8" ht="17.25" customHeight="1">
      <c r="A967" s="15"/>
      <c r="B967" s="15"/>
      <c r="C967" s="15"/>
      <c r="D967" s="15"/>
      <c r="E967" s="229"/>
      <c r="F967" s="15"/>
      <c r="G967" s="15"/>
      <c r="H967" s="15"/>
    </row>
    <row r="968" spans="1:8" ht="17.25" customHeight="1">
      <c r="A968" s="15"/>
      <c r="B968" s="15"/>
      <c r="C968" s="15"/>
      <c r="D968" s="15"/>
      <c r="E968" s="229"/>
      <c r="F968" s="15"/>
      <c r="G968" s="15"/>
      <c r="H968" s="15"/>
    </row>
    <row r="969" spans="1:8" ht="17.25" customHeight="1">
      <c r="A969" s="15"/>
      <c r="B969" s="15"/>
      <c r="C969" s="15"/>
      <c r="D969" s="15"/>
      <c r="E969" s="229"/>
      <c r="F969" s="15"/>
      <c r="G969" s="15"/>
      <c r="H969" s="15"/>
    </row>
    <row r="970" spans="1:8" ht="17.25" customHeight="1">
      <c r="A970" s="15"/>
      <c r="B970" s="15"/>
      <c r="C970" s="15"/>
      <c r="D970" s="15"/>
      <c r="E970" s="229"/>
      <c r="F970" s="15"/>
      <c r="G970" s="15"/>
      <c r="H970" s="15"/>
    </row>
    <row r="971" spans="1:8" ht="17.25" customHeight="1">
      <c r="A971" s="15"/>
      <c r="B971" s="15"/>
      <c r="C971" s="15"/>
      <c r="D971" s="15"/>
      <c r="E971" s="229"/>
      <c r="F971" s="15"/>
      <c r="G971" s="15"/>
      <c r="H971" s="15"/>
    </row>
    <row r="972" spans="1:8" ht="17.25" customHeight="1">
      <c r="A972" s="15"/>
      <c r="B972" s="15"/>
      <c r="C972" s="15"/>
      <c r="D972" s="15"/>
      <c r="E972" s="229"/>
      <c r="F972" s="15"/>
      <c r="G972" s="15"/>
      <c r="H972" s="15"/>
    </row>
    <row r="973" spans="1:8" ht="17.25" customHeight="1">
      <c r="A973" s="15"/>
      <c r="B973" s="15"/>
      <c r="C973" s="15"/>
      <c r="D973" s="15"/>
      <c r="E973" s="229"/>
      <c r="F973" s="15"/>
      <c r="G973" s="15"/>
      <c r="H973" s="15"/>
    </row>
    <row r="974" spans="1:8" ht="17.25" customHeight="1">
      <c r="A974" s="15"/>
      <c r="B974" s="15"/>
      <c r="C974" s="15"/>
      <c r="D974" s="15"/>
      <c r="E974" s="229"/>
      <c r="F974" s="15"/>
      <c r="G974" s="15"/>
      <c r="H974" s="15"/>
    </row>
    <row r="975" spans="1:8" ht="17.25" customHeight="1">
      <c r="A975" s="15"/>
      <c r="B975" s="15"/>
      <c r="C975" s="15"/>
      <c r="D975" s="15"/>
      <c r="E975" s="229"/>
      <c r="F975" s="15"/>
      <c r="G975" s="15"/>
      <c r="H975" s="15"/>
    </row>
    <row r="976" spans="1:8" ht="17.25" customHeight="1">
      <c r="A976" s="15"/>
      <c r="B976" s="15"/>
      <c r="C976" s="15"/>
      <c r="D976" s="15"/>
      <c r="E976" s="229"/>
      <c r="F976" s="15"/>
      <c r="G976" s="15"/>
      <c r="H976" s="15"/>
    </row>
    <row r="977" spans="1:8" ht="17.25" customHeight="1">
      <c r="A977" s="15"/>
      <c r="B977" s="15"/>
      <c r="C977" s="15"/>
      <c r="D977" s="15"/>
      <c r="E977" s="229"/>
      <c r="F977" s="15"/>
      <c r="G977" s="15"/>
      <c r="H977" s="15"/>
    </row>
    <row r="978" spans="1:8" ht="17.25" customHeight="1">
      <c r="A978" s="15"/>
      <c r="B978" s="15"/>
      <c r="C978" s="15"/>
      <c r="D978" s="15"/>
      <c r="E978" s="229"/>
      <c r="F978" s="15"/>
      <c r="G978" s="15"/>
      <c r="H978" s="15"/>
    </row>
    <row r="979" spans="1:8" ht="17.25" customHeight="1">
      <c r="A979" s="15"/>
      <c r="B979" s="15"/>
      <c r="C979" s="15"/>
      <c r="D979" s="15"/>
      <c r="E979" s="229"/>
      <c r="F979" s="15"/>
      <c r="G979" s="15"/>
      <c r="H979" s="15"/>
    </row>
    <row r="980" spans="1:8" ht="17.25" customHeight="1">
      <c r="A980" s="15"/>
      <c r="B980" s="15"/>
      <c r="C980" s="15"/>
      <c r="D980" s="15"/>
      <c r="E980" s="229"/>
      <c r="F980" s="15"/>
      <c r="G980" s="15"/>
      <c r="H980" s="15"/>
    </row>
    <row r="981" spans="1:8" ht="17.25" customHeight="1">
      <c r="A981" s="15"/>
      <c r="B981" s="15"/>
      <c r="C981" s="15"/>
      <c r="D981" s="15"/>
      <c r="E981" s="229"/>
      <c r="F981" s="15"/>
      <c r="G981" s="15"/>
      <c r="H981" s="15"/>
    </row>
    <row r="982" spans="1:8" ht="17.25" customHeight="1">
      <c r="A982" s="15"/>
      <c r="B982" s="15"/>
      <c r="C982" s="15"/>
      <c r="D982" s="15"/>
      <c r="E982" s="229"/>
      <c r="F982" s="15"/>
      <c r="G982" s="15"/>
      <c r="H982" s="15"/>
    </row>
    <row r="983" spans="1:8" ht="17.25" customHeight="1">
      <c r="A983" s="15"/>
      <c r="B983" s="15"/>
      <c r="C983" s="15"/>
      <c r="D983" s="15"/>
      <c r="E983" s="229"/>
      <c r="F983" s="15"/>
      <c r="G983" s="15"/>
      <c r="H983" s="15"/>
    </row>
    <row r="984" spans="1:8" ht="17.25" customHeight="1">
      <c r="A984" s="15"/>
      <c r="B984" s="15"/>
      <c r="C984" s="15"/>
      <c r="D984" s="15"/>
      <c r="E984" s="229"/>
      <c r="F984" s="15"/>
      <c r="G984" s="15"/>
      <c r="H984" s="15"/>
    </row>
    <row r="985" spans="1:8" ht="17.25" customHeight="1">
      <c r="A985" s="15"/>
      <c r="B985" s="15"/>
      <c r="C985" s="15"/>
      <c r="D985" s="15"/>
      <c r="E985" s="229"/>
      <c r="F985" s="15"/>
      <c r="G985" s="15"/>
      <c r="H985" s="15"/>
    </row>
    <row r="986" spans="1:8" ht="17.25" customHeight="1">
      <c r="A986" s="15"/>
      <c r="B986" s="15"/>
      <c r="C986" s="15"/>
      <c r="D986" s="15"/>
      <c r="E986" s="229"/>
      <c r="F986" s="15"/>
      <c r="G986" s="15"/>
      <c r="H986" s="15"/>
    </row>
    <row r="987" spans="1:8" ht="17.25" customHeight="1">
      <c r="A987" s="15"/>
      <c r="B987" s="15"/>
      <c r="C987" s="15"/>
      <c r="D987" s="15"/>
      <c r="E987" s="229"/>
      <c r="F987" s="15"/>
      <c r="G987" s="15"/>
      <c r="H987" s="15"/>
    </row>
    <row r="988" spans="1:8" ht="17.25" customHeight="1">
      <c r="A988" s="15"/>
      <c r="B988" s="15"/>
      <c r="C988" s="15"/>
      <c r="D988" s="15"/>
      <c r="E988" s="229"/>
      <c r="F988" s="15"/>
      <c r="G988" s="15"/>
      <c r="H988" s="15"/>
    </row>
    <row r="989" spans="1:8" ht="17.25" customHeight="1">
      <c r="A989" s="15"/>
      <c r="B989" s="15"/>
      <c r="C989" s="15"/>
      <c r="D989" s="15"/>
      <c r="E989" s="229"/>
      <c r="F989" s="15"/>
      <c r="G989" s="15"/>
      <c r="H989" s="15"/>
    </row>
    <row r="990" spans="1:8" ht="17.25" customHeight="1">
      <c r="A990" s="15"/>
      <c r="B990" s="15"/>
      <c r="C990" s="15"/>
      <c r="D990" s="15"/>
      <c r="E990" s="229"/>
      <c r="F990" s="15"/>
      <c r="G990" s="15"/>
      <c r="H990" s="15"/>
    </row>
    <row r="991" spans="1:8" ht="17.25" customHeight="1">
      <c r="A991" s="15"/>
      <c r="B991" s="15"/>
      <c r="C991" s="15"/>
      <c r="D991" s="15"/>
      <c r="E991" s="229"/>
      <c r="F991" s="15"/>
      <c r="G991" s="15"/>
      <c r="H991" s="15"/>
    </row>
    <row r="992" spans="1:8" ht="17.25" customHeight="1">
      <c r="A992" s="15"/>
      <c r="B992" s="15"/>
      <c r="C992" s="15"/>
      <c r="D992" s="15"/>
      <c r="E992" s="229"/>
      <c r="F992" s="15"/>
      <c r="G992" s="15"/>
      <c r="H992" s="15"/>
    </row>
    <row r="993" spans="1:8" ht="17.25" customHeight="1">
      <c r="A993" s="15"/>
      <c r="B993" s="15"/>
      <c r="C993" s="15"/>
      <c r="D993" s="15"/>
      <c r="E993" s="229"/>
      <c r="F993" s="15"/>
      <c r="G993" s="15"/>
      <c r="H993" s="15"/>
    </row>
    <row r="994" spans="1:8" ht="17.25" customHeight="1">
      <c r="A994" s="15"/>
      <c r="B994" s="15"/>
      <c r="C994" s="15"/>
      <c r="D994" s="15"/>
      <c r="E994" s="229"/>
      <c r="F994" s="15"/>
      <c r="G994" s="15"/>
      <c r="H994" s="15"/>
    </row>
    <row r="995" spans="1:8" ht="17.25" customHeight="1">
      <c r="A995" s="15"/>
      <c r="B995" s="15"/>
      <c r="C995" s="15"/>
      <c r="D995" s="15"/>
      <c r="E995" s="229"/>
      <c r="F995" s="15"/>
      <c r="G995" s="15"/>
      <c r="H995" s="15"/>
    </row>
    <row r="996" spans="1:8" ht="17.25" customHeight="1">
      <c r="A996" s="15"/>
      <c r="B996" s="15"/>
      <c r="C996" s="15"/>
      <c r="D996" s="15"/>
      <c r="E996" s="229"/>
      <c r="F996" s="15"/>
      <c r="G996" s="15"/>
      <c r="H996" s="15"/>
    </row>
    <row r="997" spans="1:8" ht="17.25" customHeight="1">
      <c r="A997" s="15"/>
      <c r="B997" s="15"/>
      <c r="C997" s="15"/>
      <c r="D997" s="15"/>
      <c r="E997" s="229"/>
      <c r="F997" s="15"/>
      <c r="G997" s="15"/>
      <c r="H997" s="15"/>
    </row>
    <row r="998" spans="1:8" ht="17.25" customHeight="1">
      <c r="A998" s="15"/>
      <c r="B998" s="15"/>
      <c r="C998" s="15"/>
      <c r="D998" s="15"/>
      <c r="E998" s="229"/>
      <c r="F998" s="15"/>
      <c r="G998" s="15"/>
      <c r="H998" s="15"/>
    </row>
    <row r="999" spans="1:8" ht="17.25" customHeight="1">
      <c r="A999" s="15"/>
      <c r="B999" s="15"/>
      <c r="C999" s="15"/>
      <c r="D999" s="15"/>
      <c r="E999" s="229"/>
      <c r="F999" s="15"/>
      <c r="G999" s="15"/>
      <c r="H999" s="15"/>
    </row>
    <row r="1000" spans="1:8" ht="17.25" customHeight="1">
      <c r="A1000" s="15"/>
      <c r="B1000" s="15"/>
      <c r="C1000" s="15"/>
      <c r="D1000" s="15"/>
      <c r="E1000" s="229"/>
      <c r="F1000" s="15"/>
      <c r="G1000" s="15"/>
      <c r="H1000" s="15"/>
    </row>
    <row r="1001" spans="1:8" ht="17.25" customHeight="1">
      <c r="A1001" s="15"/>
      <c r="B1001" s="15"/>
      <c r="C1001" s="15"/>
      <c r="D1001" s="15"/>
      <c r="E1001" s="229"/>
      <c r="F1001" s="15"/>
      <c r="G1001" s="15"/>
      <c r="H1001" s="15"/>
    </row>
    <row r="1002" spans="1:8" ht="17.25" customHeight="1">
      <c r="C1002" s="15"/>
      <c r="D1002" s="15"/>
    </row>
    <row r="1003" spans="1:8" ht="17.25" customHeight="1">
      <c r="C1003" s="15"/>
      <c r="D1003" s="15"/>
    </row>
    <row r="1004" spans="1:8" ht="17.25" customHeight="1">
      <c r="C1004" s="15"/>
      <c r="D1004" s="15"/>
    </row>
    <row r="1005" spans="1:8" ht="17.25" customHeight="1">
      <c r="C1005" s="15"/>
      <c r="D1005" s="15"/>
    </row>
  </sheetData>
  <autoFilter ref="E1:E1005" xr:uid="{00000000-0009-0000-0000-000002000000}"/>
  <mergeCells count="18">
    <mergeCell ref="A1:A4"/>
    <mergeCell ref="B1:B4"/>
    <mergeCell ref="C1:C4"/>
    <mergeCell ref="B5:B6"/>
    <mergeCell ref="B60:B62"/>
    <mergeCell ref="B29:B31"/>
    <mergeCell ref="B32:B33"/>
    <mergeCell ref="B35:B37"/>
    <mergeCell ref="B40:B41"/>
    <mergeCell ref="B50:B52"/>
    <mergeCell ref="D2:H3"/>
    <mergeCell ref="D1:H1"/>
    <mergeCell ref="B20:B21"/>
    <mergeCell ref="B23:B26"/>
    <mergeCell ref="B27:B28"/>
    <mergeCell ref="B7:B9"/>
    <mergeCell ref="B10:B12"/>
    <mergeCell ref="B16:B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3399"/>
  </sheetPr>
  <dimension ref="A1:Z1005"/>
  <sheetViews>
    <sheetView topLeftCell="C1" zoomScale="85" zoomScaleNormal="85" workbookViewId="0">
      <selection activeCell="K13" sqref="K13"/>
    </sheetView>
  </sheetViews>
  <sheetFormatPr defaultColWidth="14.453125" defaultRowHeight="1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7.81640625" style="16" bestFit="1" customWidth="1"/>
    <col min="7" max="7" width="18.54296875" style="16" customWidth="1"/>
    <col min="8" max="8" width="17.81640625" style="16" customWidth="1"/>
    <col min="9" max="9" width="19.81640625" style="16" customWidth="1"/>
    <col min="10" max="10" width="17.1796875" style="195" bestFit="1" customWidth="1"/>
    <col min="11" max="11" width="9.7265625" style="16" customWidth="1"/>
    <col min="12" max="12" width="8.7265625" style="16" customWidth="1"/>
    <col min="13" max="13" width="66" bestFit="1" customWidth="1"/>
    <col min="14" max="14" width="13.81640625" bestFit="1" customWidth="1"/>
    <col min="15" max="16" width="9.1796875"/>
    <col min="27" max="16384" width="14.453125" style="16"/>
  </cols>
  <sheetData>
    <row r="1" spans="1:14" ht="15.75" customHeight="1">
      <c r="A1" s="297" t="s">
        <v>0</v>
      </c>
      <c r="B1" s="297" t="s">
        <v>1</v>
      </c>
      <c r="C1" s="297" t="s">
        <v>2</v>
      </c>
      <c r="D1" s="304">
        <v>45899</v>
      </c>
      <c r="E1" s="305"/>
      <c r="F1" s="305"/>
      <c r="G1" s="305"/>
      <c r="H1" s="19"/>
      <c r="I1" s="19"/>
      <c r="J1" s="194"/>
      <c r="K1" s="19"/>
      <c r="L1" s="19"/>
    </row>
    <row r="2" spans="1:14" ht="15.75" customHeight="1">
      <c r="A2" s="296"/>
      <c r="B2" s="296"/>
      <c r="C2" s="296"/>
      <c r="D2" s="298" t="s">
        <v>164</v>
      </c>
      <c r="E2" s="306"/>
      <c r="F2" s="306"/>
      <c r="G2" s="307"/>
      <c r="H2" s="19">
        <f>SUBTOTAL(9,D5:D67)</f>
        <v>116751000</v>
      </c>
      <c r="I2" s="19"/>
      <c r="J2" s="194"/>
      <c r="K2" s="19"/>
      <c r="L2" s="19"/>
    </row>
    <row r="3" spans="1:14" ht="15.75" customHeight="1">
      <c r="A3" s="296"/>
      <c r="B3" s="296"/>
      <c r="C3" s="296"/>
      <c r="D3" s="300"/>
      <c r="E3" s="308"/>
      <c r="F3" s="308"/>
      <c r="G3" s="303"/>
      <c r="H3" s="19"/>
      <c r="I3" s="19"/>
      <c r="J3" s="194"/>
      <c r="K3" s="19"/>
      <c r="L3" s="19"/>
      <c r="M3" s="28" t="s">
        <v>165</v>
      </c>
      <c r="N3" t="s">
        <v>166</v>
      </c>
    </row>
    <row r="4" spans="1:14" ht="15.75" customHeight="1">
      <c r="A4" s="295"/>
      <c r="B4" s="295"/>
      <c r="C4" s="295"/>
      <c r="D4" s="18" t="s">
        <v>164</v>
      </c>
      <c r="E4" s="18" t="s">
        <v>167</v>
      </c>
      <c r="F4" s="18" t="s">
        <v>168</v>
      </c>
      <c r="G4" s="18" t="s">
        <v>3</v>
      </c>
      <c r="H4" s="19"/>
      <c r="I4" s="19"/>
      <c r="J4" s="194" t="s">
        <v>385</v>
      </c>
      <c r="K4" s="19"/>
      <c r="L4" s="19"/>
      <c r="M4" s="29" t="s">
        <v>110</v>
      </c>
      <c r="N4" s="30">
        <v>2116000</v>
      </c>
    </row>
    <row r="5" spans="1:14" ht="15.75" customHeight="1">
      <c r="A5" s="6">
        <v>1</v>
      </c>
      <c r="B5" s="292" t="s">
        <v>6</v>
      </c>
      <c r="C5" s="20" t="s">
        <v>100</v>
      </c>
      <c r="D5" s="14">
        <f>IFERROR(VLOOKUP(C5,$M$4:$N$66,2,FALSE),"")</f>
        <v>19000</v>
      </c>
      <c r="E5" s="14">
        <f>IFERROR(VLOOKUP(C5,$M$4:$O$65,3,FALSE),"")</f>
        <v>0</v>
      </c>
      <c r="F5" s="14">
        <f>IF($H$2=$H$4,D5,D5-E5)</f>
        <v>19000</v>
      </c>
      <c r="G5" s="21"/>
      <c r="H5" s="19"/>
      <c r="I5" s="157" t="s">
        <v>386</v>
      </c>
      <c r="J5" s="194">
        <v>45903</v>
      </c>
      <c r="K5" s="19"/>
      <c r="L5" s="19"/>
      <c r="M5" s="29" t="s">
        <v>115</v>
      </c>
      <c r="N5" s="30">
        <v>1322000</v>
      </c>
    </row>
    <row r="6" spans="1:14" ht="15.75" customHeight="1">
      <c r="A6" s="6">
        <f t="shared" ref="A6:A67" si="0">A5+1</f>
        <v>2</v>
      </c>
      <c r="B6" s="295"/>
      <c r="C6" s="22" t="s">
        <v>101</v>
      </c>
      <c r="D6" s="14">
        <f t="shared" ref="D6:D67" si="1">IFERROR(VLOOKUP(C6,$M$4:$N$66,2,FALSE),"")</f>
        <v>3913000</v>
      </c>
      <c r="E6" s="14">
        <f t="shared" ref="E6:E67" si="2">IFERROR(VLOOKUP(C6,$M$4:$O$65,3,FALSE),"")</f>
        <v>0</v>
      </c>
      <c r="F6" s="14">
        <f t="shared" ref="F6:F67" si="3">IF($H$2=$H$4,D6,D6-E6)</f>
        <v>3913000</v>
      </c>
      <c r="G6" s="21"/>
      <c r="H6" s="19"/>
      <c r="I6" s="157" t="s">
        <v>386</v>
      </c>
      <c r="J6" s="194">
        <v>45903</v>
      </c>
      <c r="K6" s="19"/>
      <c r="L6" s="19"/>
      <c r="M6" s="29" t="s">
        <v>127</v>
      </c>
      <c r="N6" s="30">
        <v>2257000</v>
      </c>
    </row>
    <row r="7" spans="1:14" ht="15.75" customHeight="1">
      <c r="A7" s="6">
        <f t="shared" si="0"/>
        <v>3</v>
      </c>
      <c r="B7" s="292" t="s">
        <v>9</v>
      </c>
      <c r="C7" s="20" t="s">
        <v>102</v>
      </c>
      <c r="D7" s="14">
        <f t="shared" si="1"/>
        <v>3573000</v>
      </c>
      <c r="E7" s="14">
        <f t="shared" si="2"/>
        <v>0</v>
      </c>
      <c r="F7" s="14">
        <f t="shared" si="3"/>
        <v>3573000</v>
      </c>
      <c r="G7" s="21"/>
      <c r="H7" s="19"/>
      <c r="I7" s="157" t="s">
        <v>386</v>
      </c>
      <c r="J7" s="194">
        <v>45903</v>
      </c>
      <c r="K7" s="19"/>
      <c r="L7" s="19"/>
      <c r="M7" s="29" t="s">
        <v>156</v>
      </c>
      <c r="N7" s="30">
        <v>1848000</v>
      </c>
    </row>
    <row r="8" spans="1:14" ht="15.75" customHeight="1">
      <c r="A8" s="6">
        <f t="shared" si="0"/>
        <v>4</v>
      </c>
      <c r="B8" s="296"/>
      <c r="C8" s="22" t="s">
        <v>129</v>
      </c>
      <c r="D8" s="14">
        <f t="shared" si="1"/>
        <v>2184000</v>
      </c>
      <c r="E8" s="14">
        <f t="shared" si="2"/>
        <v>0</v>
      </c>
      <c r="F8" s="14">
        <f t="shared" si="3"/>
        <v>2184000</v>
      </c>
      <c r="G8" s="21"/>
      <c r="H8" s="19"/>
      <c r="I8" s="157" t="s">
        <v>386</v>
      </c>
      <c r="J8" s="194">
        <v>45903</v>
      </c>
      <c r="K8" s="19"/>
      <c r="L8" s="19"/>
      <c r="M8" s="29" t="s">
        <v>118</v>
      </c>
      <c r="N8" s="30">
        <v>2289000</v>
      </c>
    </row>
    <row r="9" spans="1:14" ht="15.75" customHeight="1">
      <c r="A9" s="6">
        <f t="shared" si="0"/>
        <v>5</v>
      </c>
      <c r="B9" s="295"/>
      <c r="C9" s="22" t="s">
        <v>104</v>
      </c>
      <c r="D9" s="14">
        <f t="shared" si="1"/>
        <v>424000</v>
      </c>
      <c r="E9" s="14">
        <f t="shared" si="2"/>
        <v>0</v>
      </c>
      <c r="F9" s="14">
        <f t="shared" si="3"/>
        <v>424000</v>
      </c>
      <c r="G9" s="21"/>
      <c r="H9" s="22"/>
      <c r="I9" s="157" t="s">
        <v>386</v>
      </c>
      <c r="J9" s="194">
        <v>45903</v>
      </c>
      <c r="K9" s="19"/>
      <c r="L9" s="19"/>
      <c r="M9" s="29" t="s">
        <v>103</v>
      </c>
      <c r="N9" s="30">
        <v>1027000</v>
      </c>
    </row>
    <row r="10" spans="1:14" ht="15.75" customHeight="1">
      <c r="A10" s="6">
        <f t="shared" si="0"/>
        <v>6</v>
      </c>
      <c r="B10" s="292" t="s">
        <v>13</v>
      </c>
      <c r="C10" s="22" t="s">
        <v>105</v>
      </c>
      <c r="D10" s="14">
        <f t="shared" si="1"/>
        <v>3261000</v>
      </c>
      <c r="E10" s="14">
        <f t="shared" si="2"/>
        <v>0</v>
      </c>
      <c r="F10" s="14">
        <f t="shared" si="3"/>
        <v>3261000</v>
      </c>
      <c r="G10" s="21"/>
      <c r="H10" s="19"/>
      <c r="I10" s="157" t="s">
        <v>386</v>
      </c>
      <c r="J10" s="194">
        <v>45903</v>
      </c>
      <c r="K10" s="19"/>
      <c r="L10" s="19"/>
      <c r="M10" s="29" t="s">
        <v>114</v>
      </c>
      <c r="N10" s="30">
        <v>3429000</v>
      </c>
    </row>
    <row r="11" spans="1:14" ht="15.75" customHeight="1">
      <c r="A11" s="6">
        <f t="shared" si="0"/>
        <v>7</v>
      </c>
      <c r="B11" s="296"/>
      <c r="C11" s="20" t="s">
        <v>106</v>
      </c>
      <c r="D11" s="14" t="str">
        <f t="shared" si="1"/>
        <v/>
      </c>
      <c r="E11" s="14" t="str">
        <f t="shared" si="2"/>
        <v/>
      </c>
      <c r="F11" s="14" t="e">
        <f t="shared" si="3"/>
        <v>#VALUE!</v>
      </c>
      <c r="G11" s="21"/>
      <c r="H11" s="19"/>
      <c r="I11" s="157" t="s">
        <v>386</v>
      </c>
      <c r="J11" s="194">
        <v>45903</v>
      </c>
      <c r="K11" s="19"/>
      <c r="L11" s="19"/>
      <c r="M11" s="29" t="s">
        <v>123</v>
      </c>
      <c r="N11" s="30">
        <v>655000</v>
      </c>
    </row>
    <row r="12" spans="1:14" ht="15.75" customHeight="1">
      <c r="A12" s="6">
        <f t="shared" si="0"/>
        <v>8</v>
      </c>
      <c r="B12" s="295"/>
      <c r="C12" s="22" t="s">
        <v>107</v>
      </c>
      <c r="D12" s="14">
        <f t="shared" si="1"/>
        <v>3418000</v>
      </c>
      <c r="E12" s="14">
        <f t="shared" si="2"/>
        <v>0</v>
      </c>
      <c r="F12" s="14">
        <f t="shared" si="3"/>
        <v>3418000</v>
      </c>
      <c r="G12" s="21"/>
      <c r="H12" s="19"/>
      <c r="I12" s="157" t="s">
        <v>386</v>
      </c>
      <c r="J12" s="194">
        <v>45903</v>
      </c>
      <c r="K12" s="19"/>
      <c r="L12" s="19"/>
      <c r="M12" s="29" t="s">
        <v>112</v>
      </c>
      <c r="N12" s="30">
        <v>2388000</v>
      </c>
    </row>
    <row r="13" spans="1:14" ht="15.75" customHeight="1">
      <c r="A13" s="6">
        <f t="shared" si="0"/>
        <v>9</v>
      </c>
      <c r="B13" s="7" t="s">
        <v>17</v>
      </c>
      <c r="C13" s="22" t="s">
        <v>108</v>
      </c>
      <c r="D13" s="14">
        <f t="shared" si="1"/>
        <v>1168000</v>
      </c>
      <c r="E13" s="14">
        <f t="shared" si="2"/>
        <v>0</v>
      </c>
      <c r="F13" s="14">
        <f t="shared" si="3"/>
        <v>1168000</v>
      </c>
      <c r="G13" s="21"/>
      <c r="H13" s="22"/>
      <c r="I13" s="157" t="s">
        <v>386</v>
      </c>
      <c r="J13" s="194">
        <v>45903</v>
      </c>
      <c r="K13" s="19"/>
      <c r="L13" s="19"/>
      <c r="M13" s="29" t="s">
        <v>113</v>
      </c>
      <c r="N13" s="30">
        <v>1409000</v>
      </c>
    </row>
    <row r="14" spans="1:14" ht="15.75" customHeight="1">
      <c r="A14" s="6">
        <f t="shared" si="0"/>
        <v>10</v>
      </c>
      <c r="B14" s="7" t="s">
        <v>19</v>
      </c>
      <c r="C14" s="22" t="s">
        <v>109</v>
      </c>
      <c r="D14" s="14">
        <f t="shared" si="1"/>
        <v>3164000</v>
      </c>
      <c r="E14" s="14">
        <f t="shared" si="2"/>
        <v>0</v>
      </c>
      <c r="F14" s="14">
        <f t="shared" si="3"/>
        <v>3164000</v>
      </c>
      <c r="G14" s="21"/>
      <c r="H14" s="19"/>
      <c r="I14" s="157" t="s">
        <v>386</v>
      </c>
      <c r="J14" s="194">
        <v>45903</v>
      </c>
      <c r="K14" s="19"/>
      <c r="L14" s="19"/>
      <c r="M14" s="29" t="s">
        <v>111</v>
      </c>
      <c r="N14" s="30">
        <v>1884000</v>
      </c>
    </row>
    <row r="15" spans="1:14" ht="15.75" customHeight="1">
      <c r="A15" s="6">
        <f t="shared" si="0"/>
        <v>11</v>
      </c>
      <c r="B15" s="7" t="s">
        <v>21</v>
      </c>
      <c r="C15" s="20" t="s">
        <v>110</v>
      </c>
      <c r="D15" s="14">
        <f t="shared" si="1"/>
        <v>2116000</v>
      </c>
      <c r="E15" s="14">
        <f t="shared" si="2"/>
        <v>0</v>
      </c>
      <c r="F15" s="14">
        <f t="shared" si="3"/>
        <v>2116000</v>
      </c>
      <c r="G15" s="21"/>
      <c r="H15" s="19"/>
      <c r="I15" s="157" t="s">
        <v>386</v>
      </c>
      <c r="J15" s="194">
        <v>45903</v>
      </c>
      <c r="K15" s="19"/>
      <c r="L15" s="19"/>
      <c r="M15" s="29" t="s">
        <v>116</v>
      </c>
      <c r="N15" s="30">
        <v>688000</v>
      </c>
    </row>
    <row r="16" spans="1:14" ht="15.75" customHeight="1">
      <c r="A16" s="6">
        <f t="shared" si="0"/>
        <v>12</v>
      </c>
      <c r="B16" s="292" t="s">
        <v>23</v>
      </c>
      <c r="C16" s="22" t="s">
        <v>111</v>
      </c>
      <c r="D16" s="14">
        <f t="shared" si="1"/>
        <v>1884000</v>
      </c>
      <c r="E16" s="14">
        <f t="shared" si="2"/>
        <v>0</v>
      </c>
      <c r="F16" s="14">
        <f t="shared" si="3"/>
        <v>1884000</v>
      </c>
      <c r="G16" s="21"/>
      <c r="H16" s="19"/>
      <c r="I16" s="157" t="s">
        <v>386</v>
      </c>
      <c r="J16" s="194">
        <v>45903</v>
      </c>
      <c r="K16" s="19"/>
      <c r="L16" s="19"/>
      <c r="M16" s="29" t="s">
        <v>129</v>
      </c>
      <c r="N16" s="30">
        <v>2184000</v>
      </c>
    </row>
    <row r="17" spans="1:26" ht="15.75" customHeight="1">
      <c r="A17" s="6">
        <f t="shared" si="0"/>
        <v>13</v>
      </c>
      <c r="B17" s="296"/>
      <c r="C17" s="22" t="s">
        <v>112</v>
      </c>
      <c r="D17" s="14">
        <f t="shared" si="1"/>
        <v>2388000</v>
      </c>
      <c r="E17" s="14">
        <f t="shared" si="2"/>
        <v>0</v>
      </c>
      <c r="F17" s="14">
        <f t="shared" si="3"/>
        <v>2388000</v>
      </c>
      <c r="G17" s="21"/>
      <c r="H17" s="19"/>
      <c r="I17" s="157" t="s">
        <v>386</v>
      </c>
      <c r="J17" s="194">
        <v>45903</v>
      </c>
      <c r="K17" s="19"/>
      <c r="L17" s="19"/>
      <c r="M17" s="29" t="s">
        <v>135</v>
      </c>
      <c r="N17" s="30">
        <v>2913000</v>
      </c>
    </row>
    <row r="18" spans="1:26" ht="15.75" customHeight="1">
      <c r="A18" s="6">
        <f t="shared" si="0"/>
        <v>14</v>
      </c>
      <c r="B18" s="295"/>
      <c r="C18" s="22" t="s">
        <v>113</v>
      </c>
      <c r="D18" s="14">
        <f t="shared" si="1"/>
        <v>1409000</v>
      </c>
      <c r="E18" s="14">
        <f t="shared" si="2"/>
        <v>0</v>
      </c>
      <c r="F18" s="14">
        <f t="shared" si="3"/>
        <v>1409000</v>
      </c>
      <c r="G18" s="21"/>
      <c r="H18" s="19"/>
      <c r="I18" s="157" t="s">
        <v>386</v>
      </c>
      <c r="J18" s="194">
        <v>45903</v>
      </c>
      <c r="K18" s="19"/>
      <c r="L18" s="19"/>
      <c r="M18" s="29" t="s">
        <v>128</v>
      </c>
      <c r="N18" s="30">
        <v>1588000</v>
      </c>
    </row>
    <row r="19" spans="1:26" ht="15.75" customHeight="1">
      <c r="A19" s="6">
        <f t="shared" si="0"/>
        <v>15</v>
      </c>
      <c r="B19" s="7" t="s">
        <v>27</v>
      </c>
      <c r="C19" s="22" t="s">
        <v>114</v>
      </c>
      <c r="D19" s="14">
        <f t="shared" si="1"/>
        <v>3429000</v>
      </c>
      <c r="E19" s="14">
        <f t="shared" si="2"/>
        <v>0</v>
      </c>
      <c r="F19" s="14">
        <f t="shared" si="3"/>
        <v>3429000</v>
      </c>
      <c r="G19" s="21"/>
      <c r="H19" s="19"/>
      <c r="I19" s="157" t="s">
        <v>386</v>
      </c>
      <c r="J19" s="194">
        <v>45903</v>
      </c>
      <c r="K19" s="19"/>
      <c r="L19" s="19"/>
      <c r="M19" s="29" t="s">
        <v>157</v>
      </c>
      <c r="N19" s="30">
        <v>187000</v>
      </c>
    </row>
    <row r="20" spans="1:26" s="22" customFormat="1" ht="15.75" customHeight="1">
      <c r="A20" s="6">
        <f t="shared" si="0"/>
        <v>16</v>
      </c>
      <c r="B20" s="292" t="s">
        <v>29</v>
      </c>
      <c r="C20" s="22" t="s">
        <v>115</v>
      </c>
      <c r="D20" s="14">
        <f t="shared" si="1"/>
        <v>1322000</v>
      </c>
      <c r="E20" s="14">
        <f t="shared" si="2"/>
        <v>0</v>
      </c>
      <c r="F20" s="14">
        <f t="shared" si="3"/>
        <v>1322000</v>
      </c>
      <c r="G20" s="23"/>
      <c r="I20" s="157" t="s">
        <v>386</v>
      </c>
      <c r="J20" s="194">
        <v>45903</v>
      </c>
      <c r="M20" s="29" t="s">
        <v>105</v>
      </c>
      <c r="N20" s="30">
        <v>3261000</v>
      </c>
      <c r="O20"/>
      <c r="P20"/>
      <c r="Q20"/>
      <c r="R20"/>
      <c r="S20"/>
      <c r="T20"/>
      <c r="U20"/>
      <c r="V20"/>
      <c r="W20"/>
      <c r="X20"/>
      <c r="Y20"/>
      <c r="Z20"/>
    </row>
    <row r="21" spans="1:26" ht="15.75" customHeight="1">
      <c r="A21" s="6">
        <f t="shared" si="0"/>
        <v>17</v>
      </c>
      <c r="B21" s="293"/>
      <c r="C21" s="22" t="s">
        <v>116</v>
      </c>
      <c r="D21" s="14">
        <f t="shared" si="1"/>
        <v>688000</v>
      </c>
      <c r="E21" s="14">
        <f t="shared" si="2"/>
        <v>0</v>
      </c>
      <c r="F21" s="14">
        <f t="shared" si="3"/>
        <v>688000</v>
      </c>
      <c r="G21" s="21"/>
      <c r="H21" s="19"/>
      <c r="I21" s="157" t="s">
        <v>386</v>
      </c>
      <c r="J21" s="194">
        <v>45903</v>
      </c>
      <c r="K21" s="19"/>
      <c r="L21" s="19"/>
      <c r="M21" s="29" t="s">
        <v>140</v>
      </c>
      <c r="N21" s="30">
        <v>13198000</v>
      </c>
    </row>
    <row r="22" spans="1:26" ht="15.75" customHeight="1">
      <c r="A22" s="6">
        <f t="shared" si="0"/>
        <v>18</v>
      </c>
      <c r="B22" s="7" t="s">
        <v>31</v>
      </c>
      <c r="C22" s="22" t="s">
        <v>117</v>
      </c>
      <c r="D22" s="14">
        <f t="shared" si="1"/>
        <v>2731000</v>
      </c>
      <c r="E22" s="14">
        <f t="shared" si="2"/>
        <v>0</v>
      </c>
      <c r="F22" s="14">
        <f t="shared" si="3"/>
        <v>2731000</v>
      </c>
      <c r="G22" s="21"/>
      <c r="H22" s="19"/>
      <c r="I22" s="157" t="s">
        <v>386</v>
      </c>
      <c r="J22" s="194">
        <v>45903</v>
      </c>
      <c r="K22" s="19"/>
      <c r="L22" s="19"/>
      <c r="M22" s="29" t="s">
        <v>147</v>
      </c>
      <c r="N22" s="30">
        <v>2023000</v>
      </c>
    </row>
    <row r="23" spans="1:26" s="22" customFormat="1" ht="15.75" customHeight="1">
      <c r="A23" s="6">
        <f>A22+1</f>
        <v>19</v>
      </c>
      <c r="B23" s="292" t="s">
        <v>33</v>
      </c>
      <c r="C23" s="22" t="s">
        <v>118</v>
      </c>
      <c r="D23" s="14">
        <f t="shared" si="1"/>
        <v>2289000</v>
      </c>
      <c r="E23" s="14">
        <f t="shared" si="2"/>
        <v>0</v>
      </c>
      <c r="F23" s="14">
        <f t="shared" si="3"/>
        <v>2289000</v>
      </c>
      <c r="G23" s="23"/>
      <c r="I23" s="157" t="s">
        <v>386</v>
      </c>
      <c r="J23" s="194">
        <v>45903</v>
      </c>
      <c r="M23" s="29" t="s">
        <v>121</v>
      </c>
      <c r="N23" s="30">
        <v>818000</v>
      </c>
      <c r="O23"/>
      <c r="P23"/>
      <c r="Q23"/>
      <c r="R23"/>
      <c r="S23"/>
      <c r="T23"/>
      <c r="U23"/>
      <c r="V23"/>
      <c r="W23"/>
      <c r="X23"/>
      <c r="Y23"/>
      <c r="Z23"/>
    </row>
    <row r="24" spans="1:26" ht="15.75" customHeight="1">
      <c r="A24" s="6">
        <f t="shared" si="0"/>
        <v>20</v>
      </c>
      <c r="B24" s="294"/>
      <c r="C24" s="20" t="s">
        <v>119</v>
      </c>
      <c r="D24" s="14" t="str">
        <f t="shared" si="1"/>
        <v/>
      </c>
      <c r="E24" s="14" t="str">
        <f t="shared" si="2"/>
        <v/>
      </c>
      <c r="F24" s="14" t="e">
        <f t="shared" si="3"/>
        <v>#VALUE!</v>
      </c>
      <c r="G24" s="21"/>
      <c r="H24" s="19"/>
      <c r="I24" s="157" t="s">
        <v>386</v>
      </c>
      <c r="J24" s="194">
        <v>45903</v>
      </c>
      <c r="K24" s="19"/>
      <c r="L24" s="19"/>
      <c r="M24" s="29" t="s">
        <v>122</v>
      </c>
      <c r="N24" s="30">
        <v>1328000</v>
      </c>
    </row>
    <row r="25" spans="1:26" ht="15.75" customHeight="1">
      <c r="A25" s="6">
        <f t="shared" si="0"/>
        <v>21</v>
      </c>
      <c r="B25" s="294"/>
      <c r="C25" s="20" t="s">
        <v>120</v>
      </c>
      <c r="D25" s="14" t="str">
        <f t="shared" si="1"/>
        <v/>
      </c>
      <c r="E25" s="14" t="str">
        <f t="shared" si="2"/>
        <v/>
      </c>
      <c r="F25" s="14" t="e">
        <f t="shared" si="3"/>
        <v>#VALUE!</v>
      </c>
      <c r="G25" s="21"/>
      <c r="H25" s="19"/>
      <c r="I25" s="157" t="s">
        <v>386</v>
      </c>
      <c r="J25" s="194">
        <v>45903</v>
      </c>
      <c r="K25" s="19"/>
      <c r="L25" s="19"/>
      <c r="M25" s="29" t="s">
        <v>159</v>
      </c>
      <c r="N25" s="30">
        <v>589000</v>
      </c>
    </row>
    <row r="26" spans="1:26" ht="15.75" customHeight="1">
      <c r="A26" s="6">
        <f t="shared" si="0"/>
        <v>22</v>
      </c>
      <c r="B26" s="293"/>
      <c r="C26" s="22" t="s">
        <v>121</v>
      </c>
      <c r="D26" s="14">
        <f t="shared" si="1"/>
        <v>818000</v>
      </c>
      <c r="E26" s="14">
        <f t="shared" si="2"/>
        <v>0</v>
      </c>
      <c r="F26" s="14">
        <f t="shared" si="3"/>
        <v>818000</v>
      </c>
      <c r="G26" s="21"/>
      <c r="H26" s="19"/>
      <c r="I26" s="157" t="s">
        <v>386</v>
      </c>
      <c r="J26" s="194">
        <v>45903</v>
      </c>
      <c r="K26" s="19"/>
      <c r="L26" s="19"/>
      <c r="M26" s="29" t="s">
        <v>145</v>
      </c>
      <c r="N26" s="30">
        <v>2293000</v>
      </c>
    </row>
    <row r="27" spans="1:26" ht="15.75" customHeight="1">
      <c r="A27" s="6">
        <f t="shared" si="0"/>
        <v>23</v>
      </c>
      <c r="B27" s="292" t="s">
        <v>37</v>
      </c>
      <c r="C27" s="22" t="s">
        <v>122</v>
      </c>
      <c r="D27" s="14">
        <f t="shared" si="1"/>
        <v>1328000</v>
      </c>
      <c r="E27" s="14">
        <f t="shared" si="2"/>
        <v>0</v>
      </c>
      <c r="F27" s="14">
        <f t="shared" si="3"/>
        <v>1328000</v>
      </c>
      <c r="G27" s="21"/>
      <c r="H27" s="19"/>
      <c r="I27" s="157" t="s">
        <v>386</v>
      </c>
      <c r="J27" s="194">
        <v>45903</v>
      </c>
      <c r="K27" s="19"/>
      <c r="L27" s="19"/>
      <c r="M27" s="29" t="s">
        <v>146</v>
      </c>
      <c r="N27" s="30">
        <v>1369000</v>
      </c>
    </row>
    <row r="28" spans="1:26" ht="15.75" customHeight="1">
      <c r="A28" s="6">
        <f t="shared" si="0"/>
        <v>24</v>
      </c>
      <c r="B28" s="295"/>
      <c r="C28" s="22" t="s">
        <v>123</v>
      </c>
      <c r="D28" s="14">
        <f t="shared" si="1"/>
        <v>655000</v>
      </c>
      <c r="E28" s="14">
        <f t="shared" si="2"/>
        <v>0</v>
      </c>
      <c r="F28" s="14">
        <f t="shared" si="3"/>
        <v>655000</v>
      </c>
      <c r="G28" s="24"/>
      <c r="H28" s="19"/>
      <c r="I28" s="157" t="s">
        <v>386</v>
      </c>
      <c r="J28" s="194">
        <v>45903</v>
      </c>
      <c r="K28" s="19"/>
      <c r="L28" s="19"/>
      <c r="M28" s="29" t="s">
        <v>125</v>
      </c>
      <c r="N28" s="30">
        <v>1075000</v>
      </c>
    </row>
    <row r="29" spans="1:26" ht="15.75" customHeight="1">
      <c r="A29" s="6">
        <f t="shared" si="0"/>
        <v>25</v>
      </c>
      <c r="B29" s="292" t="s">
        <v>40</v>
      </c>
      <c r="C29" s="22" t="s">
        <v>124</v>
      </c>
      <c r="D29" s="14">
        <f t="shared" si="1"/>
        <v>117000</v>
      </c>
      <c r="E29" s="14">
        <f t="shared" si="2"/>
        <v>0</v>
      </c>
      <c r="F29" s="14">
        <f t="shared" si="3"/>
        <v>117000</v>
      </c>
      <c r="G29" s="21"/>
      <c r="H29" s="19"/>
      <c r="I29" s="157" t="s">
        <v>386</v>
      </c>
      <c r="J29" s="194">
        <v>45903</v>
      </c>
      <c r="K29" s="19"/>
      <c r="L29" s="19"/>
      <c r="M29" s="29" t="s">
        <v>100</v>
      </c>
      <c r="N29" s="30">
        <v>19000</v>
      </c>
    </row>
    <row r="30" spans="1:26" ht="15.75" customHeight="1">
      <c r="A30" s="6">
        <f t="shared" si="0"/>
        <v>26</v>
      </c>
      <c r="B30" s="296"/>
      <c r="C30" s="22" t="s">
        <v>125</v>
      </c>
      <c r="D30" s="14">
        <f t="shared" si="1"/>
        <v>1075000</v>
      </c>
      <c r="E30" s="14">
        <f t="shared" si="2"/>
        <v>0</v>
      </c>
      <c r="F30" s="14">
        <f t="shared" si="3"/>
        <v>1075000</v>
      </c>
      <c r="G30" s="21"/>
      <c r="H30" s="19"/>
      <c r="I30" s="157" t="s">
        <v>386</v>
      </c>
      <c r="J30" s="194">
        <v>45903</v>
      </c>
      <c r="K30" s="19"/>
      <c r="L30" s="19"/>
      <c r="M30" s="29" t="s">
        <v>107</v>
      </c>
      <c r="N30" s="30">
        <v>3418000</v>
      </c>
    </row>
    <row r="31" spans="1:26" ht="15.75" customHeight="1">
      <c r="A31" s="6">
        <f t="shared" si="0"/>
        <v>27</v>
      </c>
      <c r="B31" s="295"/>
      <c r="C31" s="22" t="s">
        <v>126</v>
      </c>
      <c r="D31" s="14">
        <f t="shared" si="1"/>
        <v>957000</v>
      </c>
      <c r="E31" s="14">
        <f t="shared" si="2"/>
        <v>0</v>
      </c>
      <c r="F31" s="14">
        <f t="shared" si="3"/>
        <v>957000</v>
      </c>
      <c r="G31" s="21"/>
      <c r="H31" s="19"/>
      <c r="I31" s="157" t="s">
        <v>386</v>
      </c>
      <c r="J31" s="194">
        <v>45903</v>
      </c>
      <c r="K31" s="19"/>
      <c r="L31" s="19"/>
      <c r="M31" s="29" t="s">
        <v>101</v>
      </c>
      <c r="N31" s="30">
        <v>3913000</v>
      </c>
    </row>
    <row r="32" spans="1:26" ht="15.75" customHeight="1">
      <c r="A32" s="6">
        <f t="shared" si="0"/>
        <v>28</v>
      </c>
      <c r="B32" s="301" t="s">
        <v>44</v>
      </c>
      <c r="C32" s="22" t="s">
        <v>127</v>
      </c>
      <c r="D32" s="14">
        <f t="shared" si="1"/>
        <v>2257000</v>
      </c>
      <c r="E32" s="14">
        <f t="shared" si="2"/>
        <v>0</v>
      </c>
      <c r="F32" s="14">
        <f t="shared" si="3"/>
        <v>2257000</v>
      </c>
      <c r="G32" s="21"/>
      <c r="H32" s="19"/>
      <c r="I32" s="157" t="s">
        <v>386</v>
      </c>
      <c r="J32" s="194">
        <v>45903</v>
      </c>
      <c r="K32" s="19"/>
      <c r="L32" s="19"/>
      <c r="M32" s="29" t="s">
        <v>104</v>
      </c>
      <c r="N32" s="30">
        <v>424000</v>
      </c>
    </row>
    <row r="33" spans="1:14" ht="15.75" customHeight="1">
      <c r="A33" s="6">
        <f t="shared" si="0"/>
        <v>29</v>
      </c>
      <c r="B33" s="303"/>
      <c r="C33" s="22" t="s">
        <v>128</v>
      </c>
      <c r="D33" s="14">
        <f t="shared" si="1"/>
        <v>1588000</v>
      </c>
      <c r="E33" s="14">
        <f t="shared" si="2"/>
        <v>0</v>
      </c>
      <c r="F33" s="14">
        <f t="shared" si="3"/>
        <v>1588000</v>
      </c>
      <c r="G33" s="21"/>
      <c r="H33" s="19"/>
      <c r="I33" s="157" t="s">
        <v>386</v>
      </c>
      <c r="J33" s="194">
        <v>45903</v>
      </c>
      <c r="K33" s="19"/>
      <c r="L33" s="19"/>
      <c r="M33" s="29" t="s">
        <v>108</v>
      </c>
      <c r="N33" s="30">
        <v>1168000</v>
      </c>
    </row>
    <row r="34" spans="1:14" ht="15.75" customHeight="1">
      <c r="A34" s="6">
        <f t="shared" si="0"/>
        <v>30</v>
      </c>
      <c r="B34" s="8" t="s">
        <v>47</v>
      </c>
      <c r="C34" s="22" t="s">
        <v>103</v>
      </c>
      <c r="D34" s="14">
        <f t="shared" si="1"/>
        <v>1027000</v>
      </c>
      <c r="E34" s="14">
        <f t="shared" si="2"/>
        <v>0</v>
      </c>
      <c r="F34" s="14">
        <f t="shared" si="3"/>
        <v>1027000</v>
      </c>
      <c r="G34" s="21"/>
      <c r="H34" s="19"/>
      <c r="I34" s="157" t="s">
        <v>386</v>
      </c>
      <c r="J34" s="194">
        <v>45903</v>
      </c>
      <c r="K34" s="19"/>
      <c r="L34" s="19"/>
      <c r="M34" s="29" t="s">
        <v>134</v>
      </c>
      <c r="N34" s="30">
        <v>1616000</v>
      </c>
    </row>
    <row r="35" spans="1:14" ht="15.75" customHeight="1">
      <c r="A35" s="6">
        <f t="shared" si="0"/>
        <v>31</v>
      </c>
      <c r="B35" s="292" t="s">
        <v>49</v>
      </c>
      <c r="C35" s="22" t="s">
        <v>130</v>
      </c>
      <c r="D35" s="14">
        <f t="shared" si="1"/>
        <v>696000</v>
      </c>
      <c r="E35" s="14">
        <f t="shared" si="2"/>
        <v>0</v>
      </c>
      <c r="F35" s="14">
        <f t="shared" si="3"/>
        <v>696000</v>
      </c>
      <c r="G35" s="21"/>
      <c r="H35" s="19"/>
      <c r="I35" s="157" t="s">
        <v>386</v>
      </c>
      <c r="J35" s="194">
        <v>45903</v>
      </c>
      <c r="K35" s="19"/>
      <c r="L35" s="19"/>
      <c r="M35" s="29" t="s">
        <v>139</v>
      </c>
      <c r="N35" s="30">
        <v>173000</v>
      </c>
    </row>
    <row r="36" spans="1:14" ht="15.75" customHeight="1">
      <c r="A36" s="6">
        <f t="shared" si="0"/>
        <v>32</v>
      </c>
      <c r="B36" s="296"/>
      <c r="C36" s="22" t="s">
        <v>131</v>
      </c>
      <c r="D36" s="14">
        <f t="shared" si="1"/>
        <v>2455000</v>
      </c>
      <c r="E36" s="14">
        <f t="shared" si="2"/>
        <v>0</v>
      </c>
      <c r="F36" s="14">
        <f t="shared" si="3"/>
        <v>2455000</v>
      </c>
      <c r="G36" s="21"/>
      <c r="H36" s="19"/>
      <c r="I36" s="157" t="s">
        <v>386</v>
      </c>
      <c r="J36" s="194">
        <v>45903</v>
      </c>
      <c r="K36" s="19"/>
      <c r="L36" s="19"/>
      <c r="M36" s="29" t="s">
        <v>153</v>
      </c>
      <c r="N36" s="30">
        <v>303000</v>
      </c>
    </row>
    <row r="37" spans="1:14" ht="15.75" customHeight="1">
      <c r="A37" s="6">
        <f t="shared" si="0"/>
        <v>33</v>
      </c>
      <c r="B37" s="295"/>
      <c r="C37" s="22" t="s">
        <v>132</v>
      </c>
      <c r="D37" s="14" t="str">
        <f t="shared" si="1"/>
        <v/>
      </c>
      <c r="E37" s="14" t="str">
        <f t="shared" si="2"/>
        <v/>
      </c>
      <c r="F37" s="14" t="e">
        <f t="shared" si="3"/>
        <v>#VALUE!</v>
      </c>
      <c r="G37" s="21"/>
      <c r="H37" s="19"/>
      <c r="I37" s="157" t="s">
        <v>386</v>
      </c>
      <c r="J37" s="194">
        <v>45903</v>
      </c>
      <c r="K37" s="19"/>
      <c r="L37" s="19"/>
      <c r="M37" s="29" t="s">
        <v>137</v>
      </c>
      <c r="N37" s="30">
        <v>2387000</v>
      </c>
    </row>
    <row r="38" spans="1:14" ht="15.75" customHeight="1">
      <c r="A38" s="6">
        <f t="shared" si="0"/>
        <v>34</v>
      </c>
      <c r="B38" s="7" t="s">
        <v>53</v>
      </c>
      <c r="C38" s="22" t="s">
        <v>133</v>
      </c>
      <c r="D38" s="14">
        <f t="shared" si="1"/>
        <v>3445000</v>
      </c>
      <c r="E38" s="14">
        <f t="shared" si="2"/>
        <v>0</v>
      </c>
      <c r="F38" s="14">
        <f t="shared" si="3"/>
        <v>3445000</v>
      </c>
      <c r="G38" s="21"/>
      <c r="H38" s="19"/>
      <c r="I38" s="157" t="s">
        <v>386</v>
      </c>
      <c r="J38" s="194">
        <v>45903</v>
      </c>
      <c r="K38" s="19"/>
      <c r="L38" s="19"/>
      <c r="M38" s="29" t="s">
        <v>150</v>
      </c>
      <c r="N38" s="30">
        <v>1522000</v>
      </c>
    </row>
    <row r="39" spans="1:14" ht="15.75" customHeight="1">
      <c r="A39" s="6">
        <f t="shared" si="0"/>
        <v>35</v>
      </c>
      <c r="B39" s="7" t="s">
        <v>55</v>
      </c>
      <c r="C39" s="22" t="s">
        <v>134</v>
      </c>
      <c r="D39" s="14">
        <f t="shared" si="1"/>
        <v>1616000</v>
      </c>
      <c r="E39" s="14">
        <f t="shared" si="2"/>
        <v>0</v>
      </c>
      <c r="F39" s="14">
        <f t="shared" si="3"/>
        <v>1616000</v>
      </c>
      <c r="G39" s="21"/>
      <c r="H39" s="19"/>
      <c r="I39" s="157" t="s">
        <v>386</v>
      </c>
      <c r="J39" s="194">
        <v>45903</v>
      </c>
      <c r="K39" s="19"/>
      <c r="L39" s="19"/>
      <c r="M39" s="29" t="s">
        <v>162</v>
      </c>
      <c r="N39" s="30">
        <v>48000</v>
      </c>
    </row>
    <row r="40" spans="1:14" ht="15.75" customHeight="1">
      <c r="A40" s="6">
        <f t="shared" si="0"/>
        <v>36</v>
      </c>
      <c r="B40" s="292" t="s">
        <v>57</v>
      </c>
      <c r="C40" s="22" t="s">
        <v>135</v>
      </c>
      <c r="D40" s="14">
        <f t="shared" si="1"/>
        <v>2913000</v>
      </c>
      <c r="E40" s="14">
        <f t="shared" si="2"/>
        <v>0</v>
      </c>
      <c r="F40" s="14">
        <f t="shared" si="3"/>
        <v>2913000</v>
      </c>
      <c r="G40" s="21"/>
      <c r="H40" s="19"/>
      <c r="I40" s="157" t="s">
        <v>386</v>
      </c>
      <c r="J40" s="194">
        <v>45903</v>
      </c>
      <c r="K40" s="19"/>
      <c r="L40" s="19"/>
      <c r="M40" s="29" t="s">
        <v>154</v>
      </c>
      <c r="N40" s="30">
        <v>683000</v>
      </c>
    </row>
    <row r="41" spans="1:14" ht="15.75" customHeight="1">
      <c r="A41" s="6">
        <f t="shared" si="0"/>
        <v>37</v>
      </c>
      <c r="B41" s="295"/>
      <c r="C41" s="22" t="s">
        <v>136</v>
      </c>
      <c r="D41" s="14" t="str">
        <f t="shared" si="1"/>
        <v/>
      </c>
      <c r="E41" s="14" t="str">
        <f t="shared" si="2"/>
        <v/>
      </c>
      <c r="F41" s="14" t="e">
        <f t="shared" si="3"/>
        <v>#VALUE!</v>
      </c>
      <c r="G41" s="21"/>
      <c r="H41" s="19"/>
      <c r="I41" s="157" t="s">
        <v>386</v>
      </c>
      <c r="J41" s="194">
        <v>45903</v>
      </c>
      <c r="K41" s="19"/>
      <c r="L41" s="19"/>
      <c r="M41" s="29" t="s">
        <v>151</v>
      </c>
      <c r="N41" s="30">
        <v>6390000</v>
      </c>
    </row>
    <row r="42" spans="1:14" ht="15.75" customHeight="1">
      <c r="A42" s="6">
        <f t="shared" si="0"/>
        <v>38</v>
      </c>
      <c r="B42" s="7" t="s">
        <v>60</v>
      </c>
      <c r="C42" s="22" t="s">
        <v>137</v>
      </c>
      <c r="D42" s="14">
        <f t="shared" si="1"/>
        <v>2387000</v>
      </c>
      <c r="E42" s="14">
        <f t="shared" si="2"/>
        <v>0</v>
      </c>
      <c r="F42" s="14">
        <f t="shared" si="3"/>
        <v>2387000</v>
      </c>
      <c r="G42" s="21"/>
      <c r="H42" s="19"/>
      <c r="I42" s="157" t="s">
        <v>386</v>
      </c>
      <c r="J42" s="194">
        <v>45903</v>
      </c>
      <c r="K42" s="19"/>
      <c r="L42" s="19"/>
      <c r="M42" s="29" t="s">
        <v>144</v>
      </c>
      <c r="N42" s="30">
        <v>8920000</v>
      </c>
    </row>
    <row r="43" spans="1:14" ht="15.75" customHeight="1">
      <c r="A43" s="6">
        <f t="shared" si="0"/>
        <v>39</v>
      </c>
      <c r="B43" s="7" t="s">
        <v>62</v>
      </c>
      <c r="C43" s="20" t="s">
        <v>138</v>
      </c>
      <c r="D43" s="14" t="str">
        <f t="shared" si="1"/>
        <v/>
      </c>
      <c r="E43" s="14" t="str">
        <f t="shared" si="2"/>
        <v/>
      </c>
      <c r="F43" s="14" t="e">
        <f t="shared" si="3"/>
        <v>#VALUE!</v>
      </c>
      <c r="G43" s="21"/>
      <c r="H43" s="19"/>
      <c r="I43" s="157" t="s">
        <v>386</v>
      </c>
      <c r="J43" s="194">
        <v>45903</v>
      </c>
      <c r="K43" s="19"/>
      <c r="L43" s="19"/>
      <c r="M43" s="29" t="s">
        <v>149</v>
      </c>
      <c r="N43" s="30">
        <v>34000</v>
      </c>
    </row>
    <row r="44" spans="1:14" ht="15.75" customHeight="1">
      <c r="A44" s="6">
        <f t="shared" si="0"/>
        <v>40</v>
      </c>
      <c r="B44" s="7" t="s">
        <v>64</v>
      </c>
      <c r="C44" s="22" t="s">
        <v>139</v>
      </c>
      <c r="D44" s="14">
        <f t="shared" si="1"/>
        <v>173000</v>
      </c>
      <c r="E44" s="14">
        <f t="shared" si="2"/>
        <v>0</v>
      </c>
      <c r="F44" s="14">
        <f t="shared" si="3"/>
        <v>173000</v>
      </c>
      <c r="G44" s="21"/>
      <c r="H44" s="19"/>
      <c r="I44" s="157" t="s">
        <v>386</v>
      </c>
      <c r="J44" s="194">
        <v>45903</v>
      </c>
      <c r="K44" s="19"/>
      <c r="L44" s="19"/>
      <c r="M44" s="29" t="s">
        <v>130</v>
      </c>
      <c r="N44" s="30">
        <v>696000</v>
      </c>
    </row>
    <row r="45" spans="1:14" ht="15.75" customHeight="1">
      <c r="A45" s="6">
        <f t="shared" si="0"/>
        <v>41</v>
      </c>
      <c r="B45" s="7" t="s">
        <v>66</v>
      </c>
      <c r="C45" s="22" t="s">
        <v>140</v>
      </c>
      <c r="D45" s="14">
        <f t="shared" si="1"/>
        <v>13198000</v>
      </c>
      <c r="E45" s="14">
        <f t="shared" si="2"/>
        <v>0</v>
      </c>
      <c r="F45" s="14">
        <f t="shared" si="3"/>
        <v>13198000</v>
      </c>
      <c r="G45" s="21"/>
      <c r="H45" s="19"/>
      <c r="I45" s="157" t="s">
        <v>386</v>
      </c>
      <c r="J45" s="194">
        <v>45903</v>
      </c>
      <c r="K45" s="19"/>
      <c r="L45" s="19"/>
      <c r="M45" s="29" t="s">
        <v>161</v>
      </c>
      <c r="N45" s="30">
        <v>905000</v>
      </c>
    </row>
    <row r="46" spans="1:14" ht="15.75" customHeight="1">
      <c r="A46" s="6">
        <f t="shared" si="0"/>
        <v>42</v>
      </c>
      <c r="B46" s="7" t="s">
        <v>68</v>
      </c>
      <c r="C46" s="22" t="s">
        <v>141</v>
      </c>
      <c r="D46" s="14" t="str">
        <f t="shared" si="1"/>
        <v/>
      </c>
      <c r="E46" s="14" t="str">
        <f t="shared" si="2"/>
        <v/>
      </c>
      <c r="F46" s="14" t="e">
        <f t="shared" si="3"/>
        <v>#VALUE!</v>
      </c>
      <c r="G46" s="21"/>
      <c r="H46" s="19"/>
      <c r="I46" s="157" t="s">
        <v>386</v>
      </c>
      <c r="J46" s="194">
        <v>45903</v>
      </c>
      <c r="K46" s="19"/>
      <c r="L46" s="19"/>
      <c r="M46" s="29" t="s">
        <v>160</v>
      </c>
      <c r="N46" s="30">
        <v>984000</v>
      </c>
    </row>
    <row r="47" spans="1:14" ht="15.75" customHeight="1">
      <c r="A47" s="6">
        <f t="shared" si="0"/>
        <v>43</v>
      </c>
      <c r="B47" s="7" t="s">
        <v>70</v>
      </c>
      <c r="C47" s="22" t="s">
        <v>142</v>
      </c>
      <c r="D47" s="14">
        <f t="shared" si="1"/>
        <v>11623000</v>
      </c>
      <c r="E47" s="14">
        <f t="shared" si="2"/>
        <v>0</v>
      </c>
      <c r="F47" s="14">
        <f t="shared" si="3"/>
        <v>11623000</v>
      </c>
      <c r="G47" s="21"/>
      <c r="H47" s="19"/>
      <c r="I47" s="157" t="s">
        <v>386</v>
      </c>
      <c r="J47" s="194">
        <v>45903</v>
      </c>
      <c r="K47" s="19"/>
      <c r="L47" s="19"/>
      <c r="M47" s="29" t="s">
        <v>126</v>
      </c>
      <c r="N47" s="30">
        <v>957000</v>
      </c>
    </row>
    <row r="48" spans="1:14" ht="15.75" customHeight="1">
      <c r="A48" s="6">
        <f t="shared" si="0"/>
        <v>44</v>
      </c>
      <c r="B48" s="7" t="s">
        <v>72</v>
      </c>
      <c r="C48" s="22" t="s">
        <v>143</v>
      </c>
      <c r="D48" s="14" t="str">
        <f t="shared" si="1"/>
        <v/>
      </c>
      <c r="E48" s="14" t="str">
        <f t="shared" si="2"/>
        <v/>
      </c>
      <c r="F48" s="14" t="e">
        <f t="shared" si="3"/>
        <v>#VALUE!</v>
      </c>
      <c r="G48" s="21"/>
      <c r="H48" s="19"/>
      <c r="I48" s="157" t="s">
        <v>386</v>
      </c>
      <c r="J48" s="194">
        <v>45903</v>
      </c>
      <c r="K48" s="19"/>
      <c r="L48" s="19"/>
      <c r="M48" s="29" t="s">
        <v>124</v>
      </c>
      <c r="N48" s="30">
        <v>117000</v>
      </c>
    </row>
    <row r="49" spans="1:14" ht="18" customHeight="1">
      <c r="A49" s="6">
        <f t="shared" si="0"/>
        <v>45</v>
      </c>
      <c r="B49" s="9" t="s">
        <v>74</v>
      </c>
      <c r="C49" s="20" t="s">
        <v>144</v>
      </c>
      <c r="D49" s="14">
        <f t="shared" si="1"/>
        <v>8920000</v>
      </c>
      <c r="E49" s="14">
        <f t="shared" si="2"/>
        <v>0</v>
      </c>
      <c r="F49" s="14">
        <f t="shared" si="3"/>
        <v>8920000</v>
      </c>
      <c r="G49" s="21"/>
      <c r="H49" s="19"/>
      <c r="I49" s="157" t="s">
        <v>386</v>
      </c>
      <c r="J49" s="194">
        <v>45903</v>
      </c>
      <c r="K49" s="19"/>
      <c r="L49" s="19"/>
      <c r="M49" s="29" t="s">
        <v>142</v>
      </c>
      <c r="N49" s="30">
        <v>11623000</v>
      </c>
    </row>
    <row r="50" spans="1:14" ht="18" customHeight="1">
      <c r="A50" s="6">
        <f t="shared" si="0"/>
        <v>46</v>
      </c>
      <c r="B50" s="301" t="s">
        <v>76</v>
      </c>
      <c r="C50" s="22" t="s">
        <v>145</v>
      </c>
      <c r="D50" s="14">
        <f t="shared" si="1"/>
        <v>2293000</v>
      </c>
      <c r="E50" s="14">
        <f t="shared" si="2"/>
        <v>0</v>
      </c>
      <c r="F50" s="14">
        <f t="shared" si="3"/>
        <v>2293000</v>
      </c>
      <c r="G50" s="21"/>
      <c r="H50" s="19"/>
      <c r="I50" s="157" t="s">
        <v>386</v>
      </c>
      <c r="J50" s="194">
        <v>45903</v>
      </c>
      <c r="K50" s="19"/>
      <c r="L50" s="19"/>
      <c r="M50" s="29" t="s">
        <v>158</v>
      </c>
      <c r="N50" s="30">
        <v>945000</v>
      </c>
    </row>
    <row r="51" spans="1:14" ht="18" customHeight="1">
      <c r="A51" s="6">
        <f t="shared" si="0"/>
        <v>47</v>
      </c>
      <c r="B51" s="302"/>
      <c r="C51" s="22" t="s">
        <v>146</v>
      </c>
      <c r="D51" s="14">
        <f t="shared" si="1"/>
        <v>1369000</v>
      </c>
      <c r="E51" s="14">
        <f t="shared" si="2"/>
        <v>0</v>
      </c>
      <c r="F51" s="14">
        <f t="shared" si="3"/>
        <v>1369000</v>
      </c>
      <c r="G51" s="21"/>
      <c r="H51" s="19"/>
      <c r="I51" s="157" t="s">
        <v>386</v>
      </c>
      <c r="J51" s="194">
        <v>45903</v>
      </c>
      <c r="K51" s="19"/>
      <c r="L51" s="19"/>
      <c r="M51" s="29" t="s">
        <v>133</v>
      </c>
      <c r="N51" s="30">
        <v>3445000</v>
      </c>
    </row>
    <row r="52" spans="1:14" ht="18" customHeight="1">
      <c r="A52" s="6">
        <f t="shared" si="0"/>
        <v>48</v>
      </c>
      <c r="B52" s="303"/>
      <c r="C52" s="22" t="s">
        <v>147</v>
      </c>
      <c r="D52" s="14">
        <f t="shared" si="1"/>
        <v>2023000</v>
      </c>
      <c r="E52" s="14">
        <f t="shared" si="2"/>
        <v>0</v>
      </c>
      <c r="F52" s="14">
        <f t="shared" si="3"/>
        <v>2023000</v>
      </c>
      <c r="G52" s="21"/>
      <c r="H52" s="19"/>
      <c r="I52" s="157" t="s">
        <v>386</v>
      </c>
      <c r="J52" s="194">
        <v>45903</v>
      </c>
      <c r="K52" s="19"/>
      <c r="L52" s="19"/>
      <c r="M52" s="29" t="s">
        <v>131</v>
      </c>
      <c r="N52" s="30">
        <v>2455000</v>
      </c>
    </row>
    <row r="53" spans="1:14" ht="15.75" customHeight="1">
      <c r="A53" s="6">
        <f t="shared" si="0"/>
        <v>49</v>
      </c>
      <c r="B53" s="7" t="s">
        <v>80</v>
      </c>
      <c r="C53" s="20" t="s">
        <v>148</v>
      </c>
      <c r="D53" s="14" t="str">
        <f t="shared" si="1"/>
        <v/>
      </c>
      <c r="E53" s="14" t="str">
        <f t="shared" si="2"/>
        <v/>
      </c>
      <c r="F53" s="14" t="e">
        <f t="shared" si="3"/>
        <v>#VALUE!</v>
      </c>
      <c r="G53" s="21"/>
      <c r="H53" s="19"/>
      <c r="I53" s="157" t="s">
        <v>386</v>
      </c>
      <c r="J53" s="194">
        <v>45903</v>
      </c>
      <c r="K53" s="19"/>
      <c r="L53" s="19"/>
      <c r="M53" s="29" t="s">
        <v>102</v>
      </c>
      <c r="N53" s="30">
        <v>3573000</v>
      </c>
    </row>
    <row r="54" spans="1:14" ht="15.75" customHeight="1">
      <c r="A54" s="6">
        <f t="shared" si="0"/>
        <v>50</v>
      </c>
      <c r="B54" s="9" t="s">
        <v>82</v>
      </c>
      <c r="C54" s="22" t="s">
        <v>149</v>
      </c>
      <c r="D54" s="14">
        <f t="shared" si="1"/>
        <v>34000</v>
      </c>
      <c r="E54" s="14">
        <f t="shared" si="2"/>
        <v>0</v>
      </c>
      <c r="F54" s="14">
        <f t="shared" si="3"/>
        <v>34000</v>
      </c>
      <c r="G54" s="21"/>
      <c r="H54" s="19"/>
      <c r="I54" s="157" t="s">
        <v>386</v>
      </c>
      <c r="J54" s="194">
        <v>45903</v>
      </c>
      <c r="K54" s="19"/>
      <c r="L54" s="19"/>
      <c r="M54" s="29" t="s">
        <v>117</v>
      </c>
      <c r="N54" s="30">
        <v>2731000</v>
      </c>
    </row>
    <row r="55" spans="1:14" ht="15.75" customHeight="1">
      <c r="A55" s="6">
        <f t="shared" si="0"/>
        <v>51</v>
      </c>
      <c r="B55" s="9" t="s">
        <v>84</v>
      </c>
      <c r="C55" s="22" t="s">
        <v>150</v>
      </c>
      <c r="D55" s="14">
        <f t="shared" si="1"/>
        <v>1522000</v>
      </c>
      <c r="E55" s="14">
        <f t="shared" si="2"/>
        <v>0</v>
      </c>
      <c r="F55" s="14">
        <f t="shared" si="3"/>
        <v>1522000</v>
      </c>
      <c r="G55" s="21"/>
      <c r="H55" s="19"/>
      <c r="I55" s="157" t="s">
        <v>386</v>
      </c>
      <c r="J55" s="194">
        <v>45903</v>
      </c>
      <c r="K55" s="19"/>
      <c r="L55" s="19"/>
      <c r="M55" s="29" t="s">
        <v>109</v>
      </c>
      <c r="N55" s="30">
        <v>3164000</v>
      </c>
    </row>
    <row r="56" spans="1:14" ht="15.75" customHeight="1">
      <c r="A56" s="6">
        <f t="shared" si="0"/>
        <v>52</v>
      </c>
      <c r="B56" s="7" t="s">
        <v>86</v>
      </c>
      <c r="C56" s="22" t="s">
        <v>151</v>
      </c>
      <c r="D56" s="14">
        <f t="shared" si="1"/>
        <v>6390000</v>
      </c>
      <c r="E56" s="14">
        <f t="shared" si="2"/>
        <v>0</v>
      </c>
      <c r="F56" s="14">
        <f t="shared" si="3"/>
        <v>6390000</v>
      </c>
      <c r="G56" s="21"/>
      <c r="H56" s="19"/>
      <c r="I56" s="157" t="s">
        <v>386</v>
      </c>
      <c r="J56" s="194">
        <v>45903</v>
      </c>
      <c r="K56" s="19"/>
      <c r="L56" s="19"/>
      <c r="M56" s="29" t="s">
        <v>169</v>
      </c>
      <c r="N56" s="30"/>
    </row>
    <row r="57" spans="1:14" ht="15.75" customHeight="1">
      <c r="A57" s="6">
        <f t="shared" si="0"/>
        <v>53</v>
      </c>
      <c r="B57" s="7" t="s">
        <v>88</v>
      </c>
      <c r="C57" s="22" t="s">
        <v>152</v>
      </c>
      <c r="D57" s="14" t="str">
        <f t="shared" si="1"/>
        <v/>
      </c>
      <c r="E57" s="14" t="str">
        <f t="shared" si="2"/>
        <v/>
      </c>
      <c r="F57" s="14" t="e">
        <f t="shared" si="3"/>
        <v>#VALUE!</v>
      </c>
      <c r="G57" s="21"/>
      <c r="H57" s="19"/>
      <c r="I57" s="157" t="s">
        <v>386</v>
      </c>
      <c r="J57" s="194">
        <v>45903</v>
      </c>
      <c r="K57" s="19"/>
      <c r="L57" s="19"/>
      <c r="M57" s="29" t="s">
        <v>170</v>
      </c>
      <c r="N57" s="30">
        <v>116751000</v>
      </c>
    </row>
    <row r="58" spans="1:14" ht="15.75" customHeight="1">
      <c r="A58" s="6">
        <f t="shared" si="0"/>
        <v>54</v>
      </c>
      <c r="B58" s="7" t="s">
        <v>90</v>
      </c>
      <c r="C58" s="22" t="s">
        <v>153</v>
      </c>
      <c r="D58" s="14">
        <f t="shared" si="1"/>
        <v>303000</v>
      </c>
      <c r="E58" s="14">
        <f t="shared" si="2"/>
        <v>0</v>
      </c>
      <c r="F58" s="14">
        <f t="shared" si="3"/>
        <v>303000</v>
      </c>
      <c r="G58" s="21"/>
      <c r="H58" s="19"/>
      <c r="I58" s="157" t="s">
        <v>386</v>
      </c>
      <c r="J58" s="194">
        <v>45903</v>
      </c>
      <c r="K58" s="19"/>
      <c r="L58" s="19"/>
    </row>
    <row r="59" spans="1:14" ht="15.75" customHeight="1">
      <c r="A59" s="6">
        <f t="shared" si="0"/>
        <v>55</v>
      </c>
      <c r="B59" s="9" t="s">
        <v>92</v>
      </c>
      <c r="C59" s="22" t="s">
        <v>154</v>
      </c>
      <c r="D59" s="14">
        <f t="shared" si="1"/>
        <v>683000</v>
      </c>
      <c r="E59" s="14">
        <f t="shared" si="2"/>
        <v>0</v>
      </c>
      <c r="F59" s="14">
        <f t="shared" si="3"/>
        <v>683000</v>
      </c>
      <c r="G59" s="21"/>
      <c r="H59" s="19"/>
      <c r="I59" s="157" t="s">
        <v>386</v>
      </c>
      <c r="J59" s="194">
        <v>45903</v>
      </c>
      <c r="K59" s="19"/>
      <c r="L59" s="19"/>
    </row>
    <row r="60" spans="1:14" ht="15.75" customHeight="1">
      <c r="A60" s="6">
        <f t="shared" si="0"/>
        <v>56</v>
      </c>
      <c r="B60" s="301" t="s">
        <v>94</v>
      </c>
      <c r="C60" s="20" t="s">
        <v>155</v>
      </c>
      <c r="D60" s="14" t="str">
        <f t="shared" si="1"/>
        <v/>
      </c>
      <c r="E60" s="14" t="str">
        <f t="shared" si="2"/>
        <v/>
      </c>
      <c r="F60" s="14" t="e">
        <f t="shared" si="3"/>
        <v>#VALUE!</v>
      </c>
      <c r="G60" s="21"/>
      <c r="H60" s="19"/>
      <c r="I60" s="157" t="s">
        <v>386</v>
      </c>
      <c r="J60" s="194">
        <v>45903</v>
      </c>
      <c r="K60" s="19"/>
      <c r="L60" s="19"/>
    </row>
    <row r="61" spans="1:14" ht="15.75" customHeight="1">
      <c r="A61" s="6">
        <f t="shared" si="0"/>
        <v>57</v>
      </c>
      <c r="B61" s="302"/>
      <c r="C61" s="22" t="s">
        <v>156</v>
      </c>
      <c r="D61" s="14">
        <f t="shared" si="1"/>
        <v>1848000</v>
      </c>
      <c r="E61" s="14">
        <f t="shared" si="2"/>
        <v>0</v>
      </c>
      <c r="F61" s="14">
        <f t="shared" si="3"/>
        <v>1848000</v>
      </c>
      <c r="G61" s="21"/>
      <c r="H61" s="19"/>
      <c r="I61" s="157" t="s">
        <v>386</v>
      </c>
      <c r="J61" s="194">
        <v>45903</v>
      </c>
      <c r="K61" s="19"/>
      <c r="L61" s="19"/>
    </row>
    <row r="62" spans="1:14" ht="15.75" customHeight="1">
      <c r="A62" s="6">
        <f t="shared" si="0"/>
        <v>58</v>
      </c>
      <c r="B62" s="303"/>
      <c r="C62" s="22" t="s">
        <v>157</v>
      </c>
      <c r="D62" s="14">
        <f t="shared" si="1"/>
        <v>187000</v>
      </c>
      <c r="E62" s="14">
        <f t="shared" si="2"/>
        <v>0</v>
      </c>
      <c r="F62" s="14">
        <f t="shared" si="3"/>
        <v>187000</v>
      </c>
      <c r="G62" s="21"/>
      <c r="H62" s="19"/>
      <c r="I62" s="157" t="s">
        <v>386</v>
      </c>
      <c r="J62" s="194">
        <v>45903</v>
      </c>
      <c r="K62" s="19"/>
      <c r="L62" s="19"/>
    </row>
    <row r="63" spans="1:14" ht="15.75" customHeight="1">
      <c r="A63" s="6">
        <f t="shared" si="0"/>
        <v>59</v>
      </c>
      <c r="B63" s="9" t="s">
        <v>98</v>
      </c>
      <c r="C63" s="22" t="s">
        <v>158</v>
      </c>
      <c r="D63" s="14">
        <f t="shared" si="1"/>
        <v>945000</v>
      </c>
      <c r="E63" s="14">
        <f t="shared" si="2"/>
        <v>0</v>
      </c>
      <c r="F63" s="14">
        <f t="shared" si="3"/>
        <v>945000</v>
      </c>
      <c r="G63" s="21"/>
      <c r="H63" s="19"/>
      <c r="I63" s="157" t="s">
        <v>386</v>
      </c>
      <c r="J63" s="194">
        <v>45903</v>
      </c>
      <c r="K63" s="19"/>
      <c r="L63" s="19"/>
    </row>
    <row r="64" spans="1:14" ht="15.75" customHeight="1">
      <c r="A64" s="6">
        <f t="shared" si="0"/>
        <v>60</v>
      </c>
      <c r="B64" s="10"/>
      <c r="C64" s="22" t="s">
        <v>159</v>
      </c>
      <c r="D64" s="14">
        <f t="shared" si="1"/>
        <v>589000</v>
      </c>
      <c r="E64" s="14">
        <f t="shared" si="2"/>
        <v>0</v>
      </c>
      <c r="F64" s="14">
        <f t="shared" si="3"/>
        <v>589000</v>
      </c>
      <c r="G64" s="21"/>
      <c r="H64" s="19"/>
      <c r="I64" s="157" t="s">
        <v>386</v>
      </c>
      <c r="J64" s="194">
        <v>45903</v>
      </c>
      <c r="K64" s="19"/>
      <c r="L64" s="19"/>
    </row>
    <row r="65" spans="1:12" ht="15.75" customHeight="1">
      <c r="A65" s="6">
        <f t="shared" si="0"/>
        <v>61</v>
      </c>
      <c r="B65" s="11"/>
      <c r="C65" s="22" t="s">
        <v>160</v>
      </c>
      <c r="D65" s="14">
        <f t="shared" si="1"/>
        <v>984000</v>
      </c>
      <c r="E65" s="14">
        <f t="shared" si="2"/>
        <v>0</v>
      </c>
      <c r="F65" s="14">
        <f t="shared" si="3"/>
        <v>984000</v>
      </c>
      <c r="G65" s="21"/>
      <c r="H65" s="19"/>
      <c r="I65" s="157" t="s">
        <v>386</v>
      </c>
      <c r="J65" s="194">
        <v>45903</v>
      </c>
      <c r="K65" s="19"/>
      <c r="L65" s="19"/>
    </row>
    <row r="66" spans="1:12" ht="15.75" customHeight="1">
      <c r="A66" s="12">
        <f t="shared" si="0"/>
        <v>62</v>
      </c>
      <c r="B66" s="11"/>
      <c r="C66" s="25" t="s">
        <v>161</v>
      </c>
      <c r="D66" s="14">
        <f t="shared" si="1"/>
        <v>905000</v>
      </c>
      <c r="E66" s="14">
        <f t="shared" si="2"/>
        <v>0</v>
      </c>
      <c r="F66" s="14">
        <f t="shared" si="3"/>
        <v>905000</v>
      </c>
      <c r="G66" s="26"/>
      <c r="H66" s="19"/>
      <c r="I66" s="157" t="s">
        <v>386</v>
      </c>
      <c r="J66" s="194">
        <v>45903</v>
      </c>
      <c r="K66" s="19"/>
      <c r="L66" s="19"/>
    </row>
    <row r="67" spans="1:12" ht="15.75" customHeight="1">
      <c r="A67" s="13">
        <f t="shared" si="0"/>
        <v>63</v>
      </c>
      <c r="B67" s="14"/>
      <c r="C67" s="27" t="s">
        <v>162</v>
      </c>
      <c r="D67" s="14">
        <f t="shared" si="1"/>
        <v>48000</v>
      </c>
      <c r="E67" s="14">
        <f t="shared" si="2"/>
        <v>0</v>
      </c>
      <c r="F67" s="14">
        <f t="shared" si="3"/>
        <v>48000</v>
      </c>
      <c r="G67" s="14"/>
      <c r="H67" s="19"/>
      <c r="I67" s="157" t="s">
        <v>386</v>
      </c>
      <c r="J67" s="194">
        <v>45903</v>
      </c>
      <c r="K67" s="19"/>
      <c r="L67" s="19"/>
    </row>
    <row r="68" spans="1:12" ht="15.75" customHeight="1">
      <c r="A68" s="11"/>
      <c r="B68" s="11"/>
      <c r="C68" s="11"/>
      <c r="D68" s="11"/>
      <c r="E68" s="11"/>
      <c r="F68" s="11"/>
      <c r="G68" s="11"/>
      <c r="H68" s="19"/>
      <c r="I68" s="19"/>
      <c r="J68" s="194"/>
      <c r="K68" s="19"/>
      <c r="L68" s="19"/>
    </row>
    <row r="69" spans="1:12" ht="15.75" customHeight="1">
      <c r="A69" s="11"/>
      <c r="B69" s="11"/>
      <c r="C69" s="11"/>
      <c r="D69" s="11"/>
      <c r="E69" s="11"/>
      <c r="F69" s="11"/>
      <c r="G69" s="11"/>
      <c r="H69" s="19"/>
      <c r="I69" s="19"/>
      <c r="J69" s="194"/>
      <c r="K69" s="19"/>
      <c r="L69" s="19"/>
    </row>
    <row r="70" spans="1:12" ht="15.75" customHeight="1">
      <c r="A70" s="11"/>
      <c r="B70" s="11"/>
      <c r="C70" s="11"/>
      <c r="D70" s="11"/>
      <c r="E70" s="11"/>
      <c r="F70" s="11"/>
      <c r="G70" s="11"/>
      <c r="H70" s="19"/>
      <c r="I70" s="19"/>
      <c r="J70" s="194"/>
      <c r="K70" s="19"/>
      <c r="L70" s="19"/>
    </row>
    <row r="71" spans="1:12" ht="15.75" customHeight="1">
      <c r="A71" s="11"/>
      <c r="B71" s="11"/>
      <c r="C71" s="11"/>
      <c r="D71" s="11"/>
      <c r="E71" s="11"/>
      <c r="F71" s="11"/>
      <c r="G71" s="11"/>
      <c r="H71" s="19"/>
      <c r="I71" s="19"/>
      <c r="J71" s="194"/>
      <c r="K71" s="19"/>
      <c r="L71" s="19"/>
    </row>
    <row r="72" spans="1:12" ht="15.75" customHeight="1">
      <c r="A72" s="11"/>
      <c r="B72" s="11"/>
      <c r="C72" s="11"/>
      <c r="D72" s="11"/>
      <c r="E72" s="11"/>
      <c r="F72" s="11"/>
      <c r="G72" s="11"/>
      <c r="H72" s="19"/>
      <c r="I72" s="19"/>
      <c r="J72" s="194"/>
      <c r="K72" s="19"/>
      <c r="L72" s="19"/>
    </row>
    <row r="73" spans="1:12" ht="15.75" customHeight="1">
      <c r="A73" s="11"/>
      <c r="B73" s="11"/>
      <c r="C73" s="11"/>
      <c r="D73" s="11"/>
      <c r="E73" s="11"/>
      <c r="F73" s="11"/>
      <c r="G73" s="11"/>
      <c r="H73" s="19"/>
      <c r="I73" s="19"/>
      <c r="J73" s="194"/>
      <c r="K73" s="19"/>
      <c r="L73" s="19"/>
    </row>
    <row r="74" spans="1:12" ht="15.75" customHeight="1">
      <c r="A74" s="11"/>
      <c r="B74" s="11"/>
      <c r="C74" s="11"/>
      <c r="D74" s="11"/>
      <c r="E74" s="11"/>
      <c r="F74" s="11"/>
      <c r="G74" s="11"/>
      <c r="H74" s="19"/>
      <c r="I74" s="19"/>
      <c r="J74" s="194"/>
      <c r="K74" s="19"/>
      <c r="L74" s="19"/>
    </row>
    <row r="75" spans="1:12" ht="15.75" customHeight="1">
      <c r="A75" s="11"/>
      <c r="B75" s="11"/>
      <c r="C75" s="11"/>
      <c r="D75" s="11"/>
      <c r="E75" s="11"/>
      <c r="F75" s="11"/>
      <c r="G75" s="11"/>
      <c r="H75" s="19"/>
      <c r="I75" s="19"/>
      <c r="J75" s="194"/>
      <c r="K75" s="19"/>
      <c r="L75" s="19"/>
    </row>
    <row r="76" spans="1:12" ht="15.75" customHeight="1">
      <c r="A76" s="11"/>
      <c r="B76" s="11"/>
      <c r="C76" s="11"/>
      <c r="D76" s="11"/>
      <c r="E76" s="11"/>
      <c r="F76" s="11"/>
      <c r="G76" s="11"/>
      <c r="H76" s="19"/>
      <c r="I76" s="19"/>
      <c r="J76" s="194"/>
      <c r="K76" s="19"/>
      <c r="L76" s="19"/>
    </row>
    <row r="77" spans="1:12" ht="15.75" customHeight="1">
      <c r="A77" s="11"/>
      <c r="B77" s="11"/>
      <c r="C77" s="11"/>
      <c r="D77" s="11"/>
      <c r="E77" s="11"/>
      <c r="F77" s="11"/>
      <c r="G77" s="11"/>
      <c r="H77" s="19"/>
      <c r="I77" s="19"/>
      <c r="J77" s="194"/>
      <c r="K77" s="19"/>
      <c r="L77" s="19"/>
    </row>
    <row r="78" spans="1:12" ht="15.75" customHeight="1">
      <c r="A78" s="11"/>
      <c r="B78" s="11"/>
      <c r="C78" s="11"/>
      <c r="D78" s="11"/>
      <c r="E78" s="11"/>
      <c r="F78" s="11"/>
      <c r="G78" s="11"/>
      <c r="H78" s="19"/>
      <c r="I78" s="19"/>
      <c r="J78" s="194"/>
      <c r="K78" s="19"/>
      <c r="L78" s="19"/>
    </row>
    <row r="79" spans="1:12" ht="15.75" customHeight="1">
      <c r="A79" s="11"/>
      <c r="B79" s="11"/>
      <c r="C79" s="11"/>
      <c r="D79" s="11"/>
      <c r="E79" s="11"/>
      <c r="F79" s="11"/>
      <c r="G79" s="11"/>
      <c r="H79" s="19"/>
      <c r="I79" s="19"/>
      <c r="J79" s="194"/>
      <c r="K79" s="19"/>
      <c r="L79" s="19"/>
    </row>
    <row r="80" spans="1:12" ht="15.75" customHeight="1">
      <c r="A80" s="11"/>
      <c r="B80" s="11"/>
      <c r="C80" s="11"/>
      <c r="D80" s="11"/>
      <c r="E80" s="11"/>
      <c r="F80" s="11"/>
      <c r="G80" s="11"/>
      <c r="H80" s="19"/>
      <c r="I80" s="19"/>
      <c r="J80" s="194"/>
      <c r="K80" s="19"/>
      <c r="L80" s="19"/>
    </row>
    <row r="81" spans="1:12" ht="15.75" customHeight="1">
      <c r="A81" s="11"/>
      <c r="B81" s="11"/>
      <c r="C81" s="11"/>
      <c r="D81" s="11"/>
      <c r="E81" s="11"/>
      <c r="F81" s="11"/>
      <c r="G81" s="11"/>
      <c r="H81" s="19"/>
      <c r="I81" s="19"/>
      <c r="J81" s="194"/>
      <c r="K81" s="19"/>
      <c r="L81" s="19"/>
    </row>
    <row r="82" spans="1:12" ht="15.75" customHeight="1">
      <c r="A82" s="11"/>
      <c r="B82" s="11"/>
      <c r="C82" s="11"/>
      <c r="D82" s="11"/>
      <c r="E82" s="11"/>
      <c r="F82" s="11"/>
      <c r="G82" s="11"/>
      <c r="H82" s="19"/>
      <c r="I82" s="19"/>
      <c r="J82" s="194"/>
      <c r="K82" s="19"/>
      <c r="L82" s="19"/>
    </row>
    <row r="83" spans="1:12" ht="15.75" customHeight="1">
      <c r="A83" s="11"/>
      <c r="B83" s="11"/>
      <c r="C83" s="11"/>
      <c r="D83" s="11"/>
      <c r="E83" s="11"/>
      <c r="F83" s="11"/>
      <c r="G83" s="11"/>
      <c r="H83" s="19"/>
      <c r="I83" s="19"/>
      <c r="J83" s="194"/>
      <c r="K83" s="19"/>
      <c r="L83" s="19"/>
    </row>
    <row r="84" spans="1:12" ht="15.75" customHeight="1">
      <c r="A84" s="11"/>
      <c r="B84" s="11"/>
      <c r="C84" s="11"/>
      <c r="D84" s="11"/>
      <c r="E84" s="11"/>
      <c r="F84" s="11"/>
      <c r="G84" s="11"/>
      <c r="H84" s="19"/>
      <c r="I84" s="19"/>
      <c r="J84" s="194"/>
      <c r="K84" s="19"/>
      <c r="L84" s="19"/>
    </row>
    <row r="85" spans="1:12" ht="15.75" customHeight="1">
      <c r="A85" s="11"/>
      <c r="B85" s="11"/>
      <c r="C85" s="11"/>
      <c r="D85" s="11"/>
      <c r="E85" s="11"/>
      <c r="F85" s="11"/>
      <c r="G85" s="11"/>
      <c r="H85" s="19"/>
      <c r="I85" s="19"/>
      <c r="J85" s="194"/>
      <c r="K85" s="19"/>
      <c r="L85" s="19"/>
    </row>
    <row r="86" spans="1:12" ht="15.75" customHeight="1">
      <c r="A86" s="11"/>
      <c r="B86" s="11"/>
      <c r="C86" s="11"/>
      <c r="D86" s="11"/>
      <c r="E86" s="11"/>
      <c r="F86" s="11"/>
      <c r="G86" s="11"/>
      <c r="H86" s="19"/>
      <c r="I86" s="19"/>
      <c r="J86" s="194"/>
      <c r="K86" s="19"/>
      <c r="L86" s="19"/>
    </row>
    <row r="87" spans="1:12" ht="15.75" customHeight="1">
      <c r="A87" s="11"/>
      <c r="B87" s="11"/>
      <c r="C87" s="11"/>
      <c r="D87" s="11"/>
      <c r="E87" s="11"/>
      <c r="F87" s="11"/>
      <c r="G87" s="11"/>
      <c r="H87" s="19"/>
      <c r="I87" s="19"/>
      <c r="J87" s="194"/>
      <c r="K87" s="19"/>
      <c r="L87" s="19"/>
    </row>
    <row r="88" spans="1:12" ht="15.75" customHeight="1">
      <c r="A88" s="11"/>
      <c r="B88" s="11"/>
      <c r="C88" s="11"/>
      <c r="D88" s="11"/>
      <c r="E88" s="11"/>
      <c r="F88" s="11"/>
      <c r="G88" s="11"/>
      <c r="H88" s="19"/>
      <c r="I88" s="19"/>
      <c r="J88" s="194"/>
      <c r="K88" s="19"/>
      <c r="L88" s="19"/>
    </row>
    <row r="89" spans="1:12" ht="15.75" customHeight="1">
      <c r="A89" s="11"/>
      <c r="B89" s="11"/>
      <c r="C89" s="11"/>
      <c r="D89" s="11"/>
      <c r="E89" s="11"/>
      <c r="F89" s="11"/>
      <c r="G89" s="11"/>
      <c r="H89" s="19"/>
      <c r="I89" s="19"/>
      <c r="J89" s="194"/>
      <c r="K89" s="19"/>
      <c r="L89" s="19"/>
    </row>
    <row r="90" spans="1:12" ht="15.75" customHeight="1">
      <c r="A90" s="11"/>
      <c r="B90" s="11"/>
      <c r="C90" s="11" t="s">
        <v>375</v>
      </c>
      <c r="D90" s="11"/>
      <c r="E90" s="11"/>
      <c r="F90" s="11"/>
      <c r="G90" s="11"/>
      <c r="H90" s="19"/>
      <c r="I90" s="19"/>
      <c r="J90" s="194"/>
      <c r="K90" s="19"/>
      <c r="L90" s="19"/>
    </row>
    <row r="91" spans="1:12" ht="15.75" customHeight="1">
      <c r="A91" s="11"/>
      <c r="B91" s="11"/>
      <c r="C91" s="11"/>
      <c r="D91" s="11"/>
      <c r="E91" s="11"/>
      <c r="F91" s="11"/>
      <c r="G91" s="11"/>
      <c r="H91" s="19"/>
      <c r="I91" s="19"/>
      <c r="J91" s="194"/>
      <c r="K91" s="19"/>
      <c r="L91" s="19"/>
    </row>
    <row r="92" spans="1:12" ht="15.75" customHeight="1">
      <c r="A92" s="11"/>
      <c r="B92" s="11"/>
      <c r="C92" s="11"/>
      <c r="D92" s="11"/>
      <c r="E92" s="11"/>
      <c r="F92" s="11"/>
      <c r="G92" s="11"/>
      <c r="H92" s="19"/>
      <c r="I92" s="19"/>
      <c r="J92" s="194"/>
      <c r="K92" s="19"/>
      <c r="L92" s="19"/>
    </row>
    <row r="93" spans="1:12" ht="15.75" customHeight="1">
      <c r="A93" s="11"/>
      <c r="B93" s="11"/>
      <c r="C93" s="11"/>
      <c r="D93" s="11"/>
      <c r="E93" s="11"/>
      <c r="F93" s="11"/>
      <c r="G93" s="11"/>
      <c r="H93" s="19"/>
      <c r="I93" s="19"/>
      <c r="J93" s="194"/>
      <c r="K93" s="19"/>
      <c r="L93" s="19"/>
    </row>
    <row r="94" spans="1:12" ht="15.75" customHeight="1">
      <c r="A94" s="11"/>
      <c r="B94" s="11"/>
      <c r="C94" s="11"/>
      <c r="D94" s="11"/>
      <c r="E94" s="11"/>
      <c r="F94" s="11"/>
      <c r="G94" s="11"/>
      <c r="H94" s="19"/>
      <c r="I94" s="19"/>
      <c r="J94" s="194"/>
      <c r="K94" s="19"/>
      <c r="L94" s="19"/>
    </row>
    <row r="95" spans="1:12" ht="15.75" customHeight="1">
      <c r="A95" s="11"/>
      <c r="B95" s="11"/>
      <c r="C95" s="11"/>
      <c r="D95" s="11"/>
      <c r="E95" s="11"/>
      <c r="F95" s="11"/>
      <c r="G95" s="11"/>
      <c r="H95" s="19"/>
      <c r="I95" s="19"/>
      <c r="J95" s="194"/>
      <c r="K95" s="19"/>
      <c r="L95" s="19"/>
    </row>
    <row r="96" spans="1:12" ht="15.75" customHeight="1">
      <c r="A96" s="11"/>
      <c r="B96" s="11"/>
      <c r="C96" s="11"/>
      <c r="D96" s="11"/>
      <c r="E96" s="11"/>
      <c r="F96" s="11"/>
      <c r="G96" s="11"/>
      <c r="H96" s="19"/>
      <c r="I96" s="19"/>
      <c r="J96" s="194"/>
      <c r="K96" s="19"/>
      <c r="L96" s="19"/>
    </row>
    <row r="97" spans="1:12" ht="15.75" customHeight="1">
      <c r="A97" s="11"/>
      <c r="B97" s="11"/>
      <c r="C97" s="11"/>
      <c r="D97" s="11"/>
      <c r="E97" s="11"/>
      <c r="F97" s="11"/>
      <c r="G97" s="11"/>
      <c r="H97" s="19"/>
      <c r="I97" s="19"/>
      <c r="J97" s="194"/>
      <c r="K97" s="19"/>
      <c r="L97" s="19"/>
    </row>
    <row r="98" spans="1:12" ht="15.75" customHeight="1">
      <c r="A98" s="11"/>
      <c r="B98" s="11"/>
      <c r="C98" s="11"/>
      <c r="D98" s="11"/>
      <c r="E98" s="11"/>
      <c r="F98" s="11"/>
      <c r="G98" s="11"/>
      <c r="H98" s="19"/>
      <c r="I98" s="19"/>
      <c r="J98" s="194"/>
      <c r="K98" s="19"/>
      <c r="L98" s="19"/>
    </row>
    <row r="99" spans="1:12" ht="15.75" customHeight="1">
      <c r="A99" s="11"/>
      <c r="B99" s="11"/>
      <c r="C99" s="11"/>
      <c r="D99" s="11"/>
      <c r="E99" s="11"/>
      <c r="F99" s="11"/>
      <c r="G99" s="11"/>
      <c r="H99" s="19"/>
      <c r="I99" s="19"/>
      <c r="J99" s="194"/>
      <c r="K99" s="19"/>
      <c r="L99" s="19"/>
    </row>
    <row r="100" spans="1:12" ht="15.75" customHeight="1">
      <c r="A100" s="11"/>
      <c r="B100" s="11"/>
      <c r="C100" s="11"/>
      <c r="D100" s="11"/>
      <c r="E100" s="11"/>
      <c r="F100" s="11"/>
      <c r="G100" s="11"/>
      <c r="H100" s="19"/>
      <c r="I100" s="19"/>
      <c r="J100" s="194"/>
      <c r="K100" s="19"/>
      <c r="L100" s="19"/>
    </row>
    <row r="101" spans="1:12" ht="15.75" customHeight="1">
      <c r="A101" s="11"/>
      <c r="B101" s="11"/>
      <c r="C101" s="11"/>
      <c r="D101" s="11"/>
      <c r="E101" s="11"/>
      <c r="F101" s="11"/>
      <c r="G101" s="11"/>
      <c r="H101" s="19"/>
      <c r="I101" s="19"/>
      <c r="J101" s="194"/>
      <c r="K101" s="19"/>
      <c r="L101" s="19"/>
    </row>
    <row r="102" spans="1:12" ht="15.75" customHeight="1">
      <c r="A102" s="11"/>
      <c r="B102" s="11"/>
      <c r="C102" s="11"/>
      <c r="D102" s="11"/>
      <c r="E102" s="11"/>
      <c r="F102" s="11"/>
      <c r="G102" s="11"/>
      <c r="H102" s="19"/>
      <c r="I102" s="19"/>
      <c r="J102" s="194"/>
      <c r="K102" s="19"/>
      <c r="L102" s="19"/>
    </row>
    <row r="103" spans="1:12" ht="15.75" customHeight="1">
      <c r="A103" s="11"/>
      <c r="B103" s="11"/>
      <c r="C103" s="11"/>
      <c r="D103" s="11"/>
      <c r="E103" s="11"/>
      <c r="F103" s="11"/>
      <c r="G103" s="11"/>
      <c r="H103" s="19"/>
      <c r="I103" s="19"/>
      <c r="J103" s="194"/>
      <c r="K103" s="19"/>
      <c r="L103" s="19"/>
    </row>
    <row r="104" spans="1:12" ht="15.75" customHeight="1">
      <c r="A104" s="11"/>
      <c r="B104" s="11"/>
      <c r="C104" s="11"/>
      <c r="D104" s="11"/>
      <c r="E104" s="11"/>
      <c r="F104" s="11"/>
      <c r="G104" s="11"/>
      <c r="H104" s="19"/>
      <c r="I104" s="19"/>
      <c r="J104" s="194"/>
      <c r="K104" s="19"/>
      <c r="L104" s="19"/>
    </row>
    <row r="105" spans="1:12" ht="15.75" customHeight="1">
      <c r="A105" s="11"/>
      <c r="B105" s="11"/>
      <c r="C105" s="11"/>
      <c r="D105" s="11"/>
      <c r="E105" s="11"/>
      <c r="F105" s="11"/>
      <c r="G105" s="11"/>
      <c r="H105" s="19"/>
      <c r="I105" s="19"/>
      <c r="J105" s="194"/>
      <c r="K105" s="19"/>
      <c r="L105" s="19"/>
    </row>
    <row r="106" spans="1:12" ht="15.75" customHeight="1">
      <c r="A106" s="11"/>
      <c r="B106" s="11"/>
      <c r="C106" s="11"/>
      <c r="D106" s="11"/>
      <c r="E106" s="11"/>
      <c r="F106" s="11"/>
      <c r="G106" s="11"/>
      <c r="H106" s="19"/>
      <c r="I106" s="19"/>
      <c r="J106" s="194"/>
      <c r="K106" s="19"/>
      <c r="L106" s="19"/>
    </row>
    <row r="107" spans="1:12" ht="15.75" customHeight="1">
      <c r="A107" s="11"/>
      <c r="B107" s="11"/>
      <c r="C107" s="11"/>
      <c r="D107" s="11"/>
      <c r="E107" s="11"/>
      <c r="F107" s="11"/>
      <c r="G107" s="11"/>
      <c r="H107" s="19"/>
      <c r="I107" s="19"/>
      <c r="J107" s="194"/>
      <c r="K107" s="19"/>
      <c r="L107" s="19"/>
    </row>
    <row r="108" spans="1:12" ht="15.75" customHeight="1">
      <c r="A108" s="11"/>
      <c r="B108" s="11"/>
      <c r="C108" s="11"/>
      <c r="D108" s="11"/>
      <c r="E108" s="11"/>
      <c r="F108" s="11"/>
      <c r="G108" s="11"/>
      <c r="H108" s="19"/>
      <c r="I108" s="19"/>
      <c r="J108" s="194"/>
      <c r="K108" s="19"/>
      <c r="L108" s="19"/>
    </row>
    <row r="109" spans="1:12" ht="15.75" customHeight="1">
      <c r="A109" s="11"/>
      <c r="B109" s="11"/>
      <c r="C109" s="11"/>
      <c r="D109" s="11"/>
      <c r="E109" s="11"/>
      <c r="F109" s="11"/>
      <c r="G109" s="11"/>
      <c r="H109" s="19"/>
      <c r="I109" s="19"/>
      <c r="J109" s="194"/>
      <c r="K109" s="19"/>
      <c r="L109" s="19"/>
    </row>
    <row r="110" spans="1:12" ht="15.75" customHeight="1">
      <c r="A110" s="11"/>
      <c r="B110" s="11"/>
      <c r="C110" s="11"/>
      <c r="D110" s="11"/>
      <c r="E110" s="11"/>
      <c r="F110" s="11"/>
      <c r="G110" s="11"/>
      <c r="H110" s="19"/>
      <c r="I110" s="19"/>
      <c r="J110" s="194"/>
      <c r="K110" s="19"/>
      <c r="L110" s="19"/>
    </row>
    <row r="111" spans="1:12" ht="15.75" customHeight="1">
      <c r="A111" s="11"/>
      <c r="B111" s="11"/>
      <c r="C111" s="11"/>
      <c r="D111" s="11"/>
      <c r="E111" s="11"/>
      <c r="F111" s="11"/>
      <c r="G111" s="11"/>
      <c r="H111" s="19"/>
      <c r="I111" s="19"/>
      <c r="J111" s="194"/>
      <c r="K111" s="19"/>
      <c r="L111" s="19"/>
    </row>
    <row r="112" spans="1:12" ht="15.75" customHeight="1">
      <c r="A112" s="11"/>
      <c r="B112" s="11"/>
      <c r="C112" s="11"/>
      <c r="D112" s="11"/>
      <c r="E112" s="11"/>
      <c r="F112" s="11"/>
      <c r="G112" s="11"/>
      <c r="H112" s="19"/>
      <c r="I112" s="19"/>
      <c r="J112" s="194"/>
      <c r="K112" s="19"/>
      <c r="L112" s="19"/>
    </row>
    <row r="113" spans="1:12" ht="15.75" customHeight="1">
      <c r="A113" s="11"/>
      <c r="B113" s="11"/>
      <c r="C113" s="11"/>
      <c r="D113" s="11"/>
      <c r="E113" s="11"/>
      <c r="F113" s="11"/>
      <c r="G113" s="11"/>
      <c r="H113" s="19"/>
      <c r="I113" s="19"/>
      <c r="J113" s="194"/>
      <c r="K113" s="19"/>
      <c r="L113" s="19"/>
    </row>
    <row r="114" spans="1:12" ht="15.75" customHeight="1">
      <c r="A114" s="11"/>
      <c r="B114" s="11"/>
      <c r="C114" s="11"/>
      <c r="D114" s="11"/>
      <c r="E114" s="11"/>
      <c r="F114" s="11"/>
      <c r="G114" s="11"/>
      <c r="H114" s="19"/>
      <c r="I114" s="19"/>
      <c r="J114" s="194"/>
      <c r="K114" s="19"/>
      <c r="L114" s="19"/>
    </row>
    <row r="115" spans="1:12" ht="15.75" customHeight="1">
      <c r="A115" s="11"/>
      <c r="B115" s="11"/>
      <c r="C115" s="11"/>
      <c r="D115" s="11"/>
      <c r="E115" s="11"/>
      <c r="F115" s="11"/>
      <c r="G115" s="11"/>
      <c r="H115" s="19"/>
      <c r="I115" s="19"/>
      <c r="J115" s="194"/>
      <c r="K115" s="19"/>
      <c r="L115" s="19"/>
    </row>
    <row r="116" spans="1:12" ht="15.75" customHeight="1">
      <c r="A116" s="11"/>
      <c r="B116" s="11"/>
      <c r="C116" s="11"/>
      <c r="D116" s="11"/>
      <c r="E116" s="11"/>
      <c r="F116" s="11"/>
      <c r="G116" s="11"/>
      <c r="H116" s="19"/>
      <c r="I116" s="19"/>
      <c r="J116" s="194"/>
      <c r="K116" s="19"/>
      <c r="L116" s="19"/>
    </row>
    <row r="117" spans="1:12" ht="15.75" customHeight="1">
      <c r="A117" s="11"/>
      <c r="B117" s="11"/>
      <c r="C117" s="11"/>
      <c r="D117" s="11"/>
      <c r="E117" s="11"/>
      <c r="F117" s="11"/>
      <c r="G117" s="11"/>
      <c r="H117" s="19"/>
      <c r="I117" s="19"/>
      <c r="J117" s="194"/>
      <c r="K117" s="19"/>
      <c r="L117" s="19"/>
    </row>
    <row r="118" spans="1:12" ht="15.75" customHeight="1">
      <c r="A118" s="11"/>
      <c r="B118" s="11"/>
      <c r="C118" s="11"/>
      <c r="D118" s="11"/>
      <c r="E118" s="11"/>
      <c r="F118" s="11"/>
      <c r="G118" s="11"/>
      <c r="H118" s="19"/>
      <c r="I118" s="19"/>
      <c r="J118" s="194"/>
      <c r="K118" s="19"/>
      <c r="L118" s="19"/>
    </row>
    <row r="119" spans="1:12" ht="15.75" customHeight="1">
      <c r="A119" s="11"/>
      <c r="B119" s="11"/>
      <c r="C119" s="11"/>
      <c r="D119" s="11"/>
      <c r="E119" s="11"/>
      <c r="F119" s="11"/>
      <c r="G119" s="11"/>
      <c r="H119" s="19"/>
      <c r="I119" s="19"/>
      <c r="J119" s="194"/>
      <c r="K119" s="19"/>
      <c r="L119" s="19"/>
    </row>
    <row r="120" spans="1:12" ht="15.75" customHeight="1">
      <c r="A120" s="11"/>
      <c r="B120" s="11"/>
      <c r="C120" s="11"/>
      <c r="D120" s="11"/>
      <c r="E120" s="11"/>
      <c r="F120" s="11"/>
      <c r="G120" s="11"/>
      <c r="H120" s="19"/>
      <c r="I120" s="19"/>
      <c r="J120" s="194"/>
      <c r="K120" s="19"/>
      <c r="L120" s="19"/>
    </row>
    <row r="121" spans="1:12" ht="15.75" customHeight="1">
      <c r="A121" s="11"/>
      <c r="B121" s="11"/>
      <c r="C121" s="11"/>
      <c r="D121" s="11"/>
      <c r="E121" s="11"/>
      <c r="F121" s="11"/>
      <c r="G121" s="11"/>
      <c r="H121" s="19"/>
      <c r="I121" s="19"/>
      <c r="J121" s="194"/>
      <c r="K121" s="19"/>
      <c r="L121" s="19"/>
    </row>
    <row r="122" spans="1:12" ht="15.75" customHeight="1">
      <c r="A122" s="11"/>
      <c r="B122" s="11"/>
      <c r="C122" s="11"/>
      <c r="D122" s="11"/>
      <c r="E122" s="11"/>
      <c r="F122" s="11"/>
      <c r="G122" s="11"/>
      <c r="H122" s="19"/>
      <c r="I122" s="19"/>
      <c r="J122" s="194"/>
      <c r="K122" s="19"/>
      <c r="L122" s="19"/>
    </row>
    <row r="123" spans="1:12" ht="15.75" customHeight="1">
      <c r="A123" s="11"/>
      <c r="B123" s="11"/>
      <c r="C123" s="11"/>
      <c r="D123" s="11"/>
      <c r="E123" s="11"/>
      <c r="F123" s="11"/>
      <c r="G123" s="11"/>
      <c r="H123" s="19"/>
      <c r="I123" s="19"/>
      <c r="J123" s="194"/>
      <c r="K123" s="19"/>
      <c r="L123" s="19"/>
    </row>
    <row r="124" spans="1:12" ht="15.75" customHeight="1">
      <c r="A124" s="11"/>
      <c r="B124" s="11"/>
      <c r="C124" s="11"/>
      <c r="D124" s="11"/>
      <c r="E124" s="11"/>
      <c r="F124" s="11"/>
      <c r="G124" s="11"/>
      <c r="H124" s="19"/>
      <c r="I124" s="19"/>
      <c r="J124" s="194"/>
      <c r="K124" s="19"/>
      <c r="L124" s="19"/>
    </row>
    <row r="125" spans="1:12" ht="15.75" customHeight="1">
      <c r="A125" s="11"/>
      <c r="B125" s="11"/>
      <c r="C125" s="11"/>
      <c r="D125" s="11"/>
      <c r="E125" s="11"/>
      <c r="F125" s="11"/>
      <c r="G125" s="11"/>
      <c r="H125" s="19"/>
      <c r="I125" s="19"/>
      <c r="J125" s="194"/>
      <c r="K125" s="19"/>
      <c r="L125" s="19"/>
    </row>
    <row r="126" spans="1:12" ht="15.75" customHeight="1">
      <c r="A126" s="11"/>
      <c r="B126" s="11"/>
      <c r="C126" s="11"/>
      <c r="D126" s="11"/>
      <c r="E126" s="11"/>
      <c r="F126" s="11"/>
      <c r="G126" s="11"/>
      <c r="H126" s="19"/>
      <c r="I126" s="19"/>
      <c r="J126" s="194"/>
      <c r="K126" s="19"/>
      <c r="L126" s="19"/>
    </row>
    <row r="127" spans="1:12" ht="15.75" customHeight="1">
      <c r="A127" s="11"/>
      <c r="B127" s="11"/>
      <c r="C127" s="11"/>
      <c r="D127" s="11"/>
      <c r="E127" s="11"/>
      <c r="F127" s="11"/>
      <c r="G127" s="11"/>
      <c r="H127" s="19"/>
      <c r="I127" s="19"/>
      <c r="J127" s="194"/>
      <c r="K127" s="19"/>
      <c r="L127" s="19"/>
    </row>
    <row r="128" spans="1:12" ht="15.75" customHeight="1">
      <c r="A128" s="11"/>
      <c r="B128" s="11"/>
      <c r="C128" s="11"/>
      <c r="D128" s="11"/>
      <c r="E128" s="11"/>
      <c r="F128" s="11"/>
      <c r="G128" s="11"/>
      <c r="H128" s="19"/>
      <c r="I128" s="19"/>
      <c r="J128" s="194"/>
      <c r="K128" s="19"/>
      <c r="L128" s="19"/>
    </row>
    <row r="129" spans="1:12" ht="15.75" customHeight="1">
      <c r="A129" s="11"/>
      <c r="B129" s="11"/>
      <c r="C129" s="11"/>
      <c r="D129" s="11"/>
      <c r="E129" s="11"/>
      <c r="F129" s="11"/>
      <c r="G129" s="11"/>
      <c r="H129" s="19"/>
      <c r="I129" s="19"/>
      <c r="J129" s="194"/>
      <c r="K129" s="19"/>
      <c r="L129" s="19"/>
    </row>
    <row r="130" spans="1:12" ht="15.75" customHeight="1">
      <c r="A130" s="11"/>
      <c r="B130" s="11"/>
      <c r="C130" s="11"/>
      <c r="D130" s="11"/>
      <c r="E130" s="11"/>
      <c r="F130" s="11"/>
      <c r="G130" s="11"/>
      <c r="H130" s="19"/>
      <c r="I130" s="19"/>
      <c r="J130" s="194"/>
      <c r="K130" s="19"/>
      <c r="L130" s="19"/>
    </row>
    <row r="131" spans="1:12" ht="15.75" customHeight="1">
      <c r="A131" s="11"/>
      <c r="B131" s="11"/>
      <c r="C131" s="11"/>
      <c r="D131" s="11"/>
      <c r="E131" s="11"/>
      <c r="F131" s="11"/>
      <c r="G131" s="11"/>
      <c r="H131" s="19"/>
      <c r="I131" s="19"/>
      <c r="J131" s="194"/>
      <c r="K131" s="19"/>
      <c r="L131" s="19"/>
    </row>
    <row r="132" spans="1:12" ht="15.75" customHeight="1">
      <c r="A132" s="11"/>
      <c r="B132" s="11"/>
      <c r="C132" s="11"/>
      <c r="D132" s="11"/>
      <c r="E132" s="11"/>
      <c r="F132" s="11"/>
      <c r="G132" s="11"/>
      <c r="H132" s="19"/>
      <c r="I132" s="19"/>
      <c r="J132" s="194"/>
      <c r="K132" s="19"/>
      <c r="L132" s="19"/>
    </row>
    <row r="133" spans="1:12" ht="15.75" customHeight="1">
      <c r="A133" s="11"/>
      <c r="B133" s="11"/>
      <c r="C133" s="11"/>
      <c r="D133" s="11"/>
      <c r="E133" s="11"/>
      <c r="F133" s="11"/>
      <c r="G133" s="11"/>
      <c r="H133" s="19"/>
      <c r="I133" s="19"/>
      <c r="J133" s="194"/>
      <c r="K133" s="19"/>
      <c r="L133" s="19"/>
    </row>
    <row r="134" spans="1:12" ht="15.75" customHeight="1">
      <c r="A134" s="11"/>
      <c r="B134" s="11"/>
      <c r="C134" s="11"/>
      <c r="D134" s="11"/>
      <c r="E134" s="11"/>
      <c r="F134" s="11"/>
      <c r="G134" s="11"/>
      <c r="H134" s="19"/>
      <c r="I134" s="19"/>
      <c r="J134" s="194"/>
      <c r="K134" s="19"/>
      <c r="L134" s="19"/>
    </row>
    <row r="135" spans="1:12" ht="15.75" customHeight="1">
      <c r="A135" s="11"/>
      <c r="B135" s="11"/>
      <c r="C135" s="11"/>
      <c r="D135" s="11"/>
      <c r="E135" s="11"/>
      <c r="F135" s="11"/>
      <c r="G135" s="11"/>
      <c r="H135" s="19"/>
      <c r="I135" s="19"/>
      <c r="J135" s="194"/>
      <c r="K135" s="19"/>
      <c r="L135" s="19"/>
    </row>
    <row r="136" spans="1:12" ht="15.75" customHeight="1">
      <c r="A136" s="11"/>
      <c r="B136" s="11"/>
      <c r="C136" s="11"/>
      <c r="D136" s="11"/>
      <c r="E136" s="11"/>
      <c r="F136" s="11"/>
      <c r="G136" s="11"/>
      <c r="H136" s="19"/>
      <c r="I136" s="19"/>
      <c r="J136" s="194"/>
      <c r="K136" s="19"/>
      <c r="L136" s="19"/>
    </row>
    <row r="137" spans="1:12" ht="15.75" customHeight="1">
      <c r="A137" s="11"/>
      <c r="B137" s="11"/>
      <c r="C137" s="11"/>
      <c r="D137" s="11"/>
      <c r="E137" s="11"/>
      <c r="F137" s="11"/>
      <c r="G137" s="11"/>
      <c r="H137" s="19"/>
      <c r="I137" s="19"/>
      <c r="J137" s="194"/>
      <c r="K137" s="19"/>
      <c r="L137" s="19"/>
    </row>
    <row r="138" spans="1:12" ht="15.75" customHeight="1">
      <c r="A138" s="11"/>
      <c r="B138" s="11"/>
      <c r="C138" s="11"/>
      <c r="D138" s="11"/>
      <c r="E138" s="11"/>
      <c r="F138" s="11"/>
      <c r="G138" s="11"/>
      <c r="H138" s="19"/>
      <c r="I138" s="19"/>
      <c r="J138" s="194"/>
      <c r="K138" s="19"/>
      <c r="L138" s="19"/>
    </row>
    <row r="139" spans="1:12" ht="15.75" customHeight="1">
      <c r="A139" s="11"/>
      <c r="B139" s="11"/>
      <c r="C139" s="11"/>
      <c r="D139" s="11"/>
      <c r="E139" s="11"/>
      <c r="F139" s="11"/>
      <c r="G139" s="11"/>
      <c r="H139" s="19"/>
      <c r="I139" s="19"/>
      <c r="J139" s="194"/>
      <c r="K139" s="19"/>
      <c r="L139" s="19"/>
    </row>
    <row r="140" spans="1:12" ht="15.75" customHeight="1">
      <c r="A140" s="11"/>
      <c r="B140" s="11"/>
      <c r="C140" s="11"/>
      <c r="D140" s="11"/>
      <c r="E140" s="11"/>
      <c r="F140" s="11"/>
      <c r="G140" s="11"/>
      <c r="H140" s="19"/>
      <c r="I140" s="19"/>
      <c r="J140" s="194"/>
      <c r="K140" s="19"/>
      <c r="L140" s="19"/>
    </row>
    <row r="141" spans="1:12" ht="15.75" customHeight="1">
      <c r="A141" s="11"/>
      <c r="B141" s="11"/>
      <c r="C141" s="11"/>
      <c r="D141" s="11"/>
      <c r="E141" s="11"/>
      <c r="F141" s="11"/>
      <c r="G141" s="11"/>
      <c r="H141" s="19"/>
      <c r="I141" s="19"/>
      <c r="J141" s="194"/>
      <c r="K141" s="19"/>
      <c r="L141" s="19"/>
    </row>
    <row r="142" spans="1:12" ht="15.75" customHeight="1">
      <c r="A142" s="11"/>
      <c r="B142" s="11"/>
      <c r="C142" s="11"/>
      <c r="D142" s="11"/>
      <c r="E142" s="11"/>
      <c r="F142" s="11"/>
      <c r="G142" s="11"/>
      <c r="H142" s="19"/>
      <c r="I142" s="19"/>
      <c r="J142" s="194"/>
      <c r="K142" s="19"/>
      <c r="L142" s="19"/>
    </row>
    <row r="143" spans="1:12" ht="15.75" customHeight="1">
      <c r="A143" s="11"/>
      <c r="B143" s="11"/>
      <c r="C143" s="11"/>
      <c r="D143" s="11"/>
      <c r="E143" s="11"/>
      <c r="F143" s="11"/>
      <c r="G143" s="11"/>
      <c r="H143" s="19"/>
      <c r="I143" s="19"/>
      <c r="J143" s="194"/>
      <c r="K143" s="19"/>
      <c r="L143" s="19"/>
    </row>
    <row r="144" spans="1:12" ht="15.75" customHeight="1">
      <c r="A144" s="11"/>
      <c r="B144" s="11"/>
      <c r="C144" s="11"/>
      <c r="D144" s="11"/>
      <c r="E144" s="11"/>
      <c r="F144" s="11"/>
      <c r="G144" s="11"/>
      <c r="H144" s="19"/>
      <c r="I144" s="19"/>
      <c r="J144" s="194"/>
      <c r="K144" s="19"/>
      <c r="L144" s="19"/>
    </row>
    <row r="145" spans="1:12" ht="15.75" customHeight="1">
      <c r="A145" s="11"/>
      <c r="B145" s="11"/>
      <c r="C145" s="11"/>
      <c r="D145" s="11"/>
      <c r="E145" s="11"/>
      <c r="F145" s="11"/>
      <c r="G145" s="11"/>
      <c r="H145" s="19"/>
      <c r="I145" s="19"/>
      <c r="J145" s="194"/>
      <c r="K145" s="19"/>
      <c r="L145" s="19"/>
    </row>
    <row r="146" spans="1:12" ht="15.75" customHeight="1">
      <c r="A146" s="11"/>
      <c r="B146" s="11"/>
      <c r="C146" s="11"/>
      <c r="D146" s="11"/>
      <c r="E146" s="11"/>
      <c r="F146" s="11"/>
      <c r="G146" s="11"/>
      <c r="H146" s="19"/>
      <c r="I146" s="19"/>
      <c r="J146" s="194"/>
      <c r="K146" s="19"/>
      <c r="L146" s="19"/>
    </row>
    <row r="147" spans="1:12" ht="15.75" customHeight="1">
      <c r="A147" s="11"/>
      <c r="B147" s="11"/>
      <c r="C147" s="11"/>
      <c r="D147" s="11"/>
      <c r="E147" s="11"/>
      <c r="F147" s="11"/>
      <c r="G147" s="11"/>
      <c r="H147" s="19"/>
      <c r="I147" s="19"/>
      <c r="J147" s="194"/>
      <c r="K147" s="19"/>
      <c r="L147" s="19"/>
    </row>
    <row r="148" spans="1:12" ht="15.75" customHeight="1">
      <c r="A148" s="11"/>
      <c r="B148" s="11"/>
      <c r="C148" s="11"/>
      <c r="D148" s="11"/>
      <c r="E148" s="11"/>
      <c r="F148" s="11"/>
      <c r="G148" s="11"/>
      <c r="H148" s="19"/>
      <c r="I148" s="19"/>
      <c r="J148" s="194"/>
      <c r="K148" s="19"/>
      <c r="L148" s="19"/>
    </row>
    <row r="149" spans="1:12" ht="15.75" customHeight="1">
      <c r="A149" s="11"/>
      <c r="B149" s="11"/>
      <c r="C149" s="11"/>
      <c r="D149" s="11"/>
      <c r="E149" s="11"/>
      <c r="F149" s="11"/>
      <c r="G149" s="11"/>
      <c r="H149" s="19"/>
      <c r="I149" s="19"/>
      <c r="J149" s="194"/>
      <c r="K149" s="19"/>
      <c r="L149" s="19"/>
    </row>
    <row r="150" spans="1:12" ht="15.75" customHeight="1">
      <c r="A150" s="11"/>
      <c r="B150" s="11"/>
      <c r="C150" s="11"/>
      <c r="D150" s="11"/>
      <c r="E150" s="11"/>
      <c r="F150" s="11"/>
      <c r="G150" s="11"/>
      <c r="H150" s="19"/>
      <c r="I150" s="19"/>
      <c r="J150" s="194"/>
      <c r="K150" s="19"/>
      <c r="L150" s="19"/>
    </row>
    <row r="151" spans="1:12" ht="15.75" customHeight="1">
      <c r="A151" s="11"/>
      <c r="B151" s="11"/>
      <c r="C151" s="11"/>
      <c r="D151" s="11"/>
      <c r="E151" s="11"/>
      <c r="F151" s="11"/>
      <c r="G151" s="11"/>
      <c r="H151" s="19"/>
      <c r="I151" s="19"/>
      <c r="J151" s="194"/>
      <c r="K151" s="19"/>
      <c r="L151" s="19"/>
    </row>
    <row r="152" spans="1:12" ht="15.75" customHeight="1">
      <c r="A152" s="11"/>
      <c r="B152" s="11"/>
      <c r="C152" s="11"/>
      <c r="D152" s="11"/>
      <c r="E152" s="11"/>
      <c r="F152" s="11"/>
      <c r="G152" s="11"/>
      <c r="H152" s="19"/>
      <c r="I152" s="19"/>
      <c r="J152" s="194"/>
      <c r="K152" s="19"/>
      <c r="L152" s="19"/>
    </row>
    <row r="153" spans="1:12" ht="15.75" customHeight="1">
      <c r="A153" s="11"/>
      <c r="B153" s="11"/>
      <c r="C153" s="11"/>
      <c r="D153" s="11"/>
      <c r="E153" s="11"/>
      <c r="F153" s="11"/>
      <c r="G153" s="11"/>
      <c r="H153" s="19"/>
      <c r="I153" s="19"/>
      <c r="J153" s="194"/>
      <c r="K153" s="19"/>
      <c r="L153" s="19"/>
    </row>
    <row r="154" spans="1:12" ht="15.75" customHeight="1">
      <c r="A154" s="11"/>
      <c r="B154" s="11"/>
      <c r="C154" s="11"/>
      <c r="D154" s="11"/>
      <c r="E154" s="11"/>
      <c r="F154" s="11"/>
      <c r="G154" s="11"/>
      <c r="H154" s="19"/>
      <c r="I154" s="19"/>
      <c r="J154" s="194"/>
      <c r="K154" s="19"/>
      <c r="L154" s="19"/>
    </row>
    <row r="155" spans="1:12" ht="15.75" customHeight="1">
      <c r="A155" s="11"/>
      <c r="B155" s="11"/>
      <c r="C155" s="11"/>
      <c r="D155" s="11"/>
      <c r="E155" s="11"/>
      <c r="F155" s="11"/>
      <c r="G155" s="11"/>
      <c r="H155" s="19"/>
      <c r="I155" s="19"/>
      <c r="J155" s="194"/>
      <c r="K155" s="19"/>
      <c r="L155" s="19"/>
    </row>
    <row r="156" spans="1:12" ht="15.75" customHeight="1">
      <c r="A156" s="11"/>
      <c r="B156" s="11"/>
      <c r="C156" s="11"/>
      <c r="D156" s="11"/>
      <c r="E156" s="11"/>
      <c r="F156" s="11"/>
      <c r="G156" s="11"/>
      <c r="H156" s="19"/>
      <c r="I156" s="19"/>
      <c r="J156" s="194"/>
      <c r="K156" s="19"/>
      <c r="L156" s="19"/>
    </row>
    <row r="157" spans="1:12" ht="15.75" customHeight="1">
      <c r="A157" s="11"/>
      <c r="B157" s="11"/>
      <c r="C157" s="11"/>
      <c r="D157" s="11"/>
      <c r="E157" s="11"/>
      <c r="F157" s="11"/>
      <c r="G157" s="11"/>
      <c r="H157" s="19"/>
      <c r="I157" s="19"/>
      <c r="J157" s="194"/>
      <c r="K157" s="19"/>
      <c r="L157" s="19"/>
    </row>
    <row r="158" spans="1:12" ht="15.75" customHeight="1">
      <c r="A158" s="11"/>
      <c r="B158" s="11"/>
      <c r="C158" s="11"/>
      <c r="D158" s="11"/>
      <c r="E158" s="11"/>
      <c r="F158" s="11"/>
      <c r="G158" s="11"/>
      <c r="H158" s="19"/>
      <c r="I158" s="19"/>
      <c r="J158" s="194"/>
      <c r="K158" s="19"/>
      <c r="L158" s="19"/>
    </row>
    <row r="159" spans="1:12" ht="15.75" customHeight="1">
      <c r="A159" s="11"/>
      <c r="B159" s="11"/>
      <c r="C159" s="11"/>
      <c r="D159" s="11"/>
      <c r="E159" s="11"/>
      <c r="F159" s="11"/>
      <c r="G159" s="11"/>
      <c r="H159" s="19"/>
      <c r="I159" s="19"/>
      <c r="J159" s="194"/>
      <c r="K159" s="19"/>
      <c r="L159" s="19"/>
    </row>
    <row r="160" spans="1:12" ht="15.75" customHeight="1">
      <c r="A160" s="11"/>
      <c r="B160" s="11"/>
      <c r="C160" s="11"/>
      <c r="D160" s="11"/>
      <c r="E160" s="11"/>
      <c r="F160" s="11"/>
      <c r="G160" s="11"/>
      <c r="H160" s="19"/>
      <c r="I160" s="19"/>
      <c r="J160" s="194"/>
      <c r="K160" s="19"/>
      <c r="L160" s="19"/>
    </row>
    <row r="161" spans="1:12" ht="15.75" customHeight="1">
      <c r="A161" s="11"/>
      <c r="B161" s="11"/>
      <c r="C161" s="11"/>
      <c r="D161" s="11"/>
      <c r="E161" s="11"/>
      <c r="F161" s="11"/>
      <c r="G161" s="11"/>
      <c r="H161" s="19"/>
      <c r="I161" s="19"/>
      <c r="J161" s="194"/>
      <c r="K161" s="19"/>
      <c r="L161" s="19"/>
    </row>
    <row r="162" spans="1:12" ht="15.75" customHeight="1">
      <c r="A162" s="11"/>
      <c r="B162" s="11"/>
      <c r="C162" s="11"/>
      <c r="D162" s="11"/>
      <c r="E162" s="11"/>
      <c r="F162" s="11"/>
      <c r="G162" s="11"/>
      <c r="H162" s="19"/>
      <c r="I162" s="19"/>
      <c r="J162" s="194"/>
      <c r="K162" s="19"/>
      <c r="L162" s="19"/>
    </row>
    <row r="163" spans="1:12" ht="15.75" customHeight="1">
      <c r="A163" s="11"/>
      <c r="B163" s="11"/>
      <c r="C163" s="11"/>
      <c r="D163" s="11"/>
      <c r="E163" s="11"/>
      <c r="F163" s="11"/>
      <c r="G163" s="11"/>
      <c r="H163" s="19"/>
      <c r="I163" s="19"/>
      <c r="J163" s="194"/>
      <c r="K163" s="19"/>
      <c r="L163" s="19"/>
    </row>
    <row r="164" spans="1:12" ht="15.75" customHeight="1">
      <c r="A164" s="11"/>
      <c r="B164" s="11"/>
      <c r="C164" s="11"/>
      <c r="D164" s="11"/>
      <c r="E164" s="11"/>
      <c r="F164" s="11"/>
      <c r="G164" s="11"/>
      <c r="H164" s="19"/>
      <c r="I164" s="19"/>
      <c r="J164" s="194"/>
      <c r="K164" s="19"/>
      <c r="L164" s="19"/>
    </row>
    <row r="165" spans="1:12" ht="15.75" customHeight="1">
      <c r="A165" s="11"/>
      <c r="B165" s="11"/>
      <c r="C165" s="11"/>
      <c r="D165" s="11"/>
      <c r="E165" s="11"/>
      <c r="F165" s="11"/>
      <c r="G165" s="11"/>
      <c r="H165" s="19"/>
      <c r="I165" s="19"/>
      <c r="J165" s="194"/>
      <c r="K165" s="19"/>
      <c r="L165" s="19"/>
    </row>
    <row r="166" spans="1:12" ht="15.75" customHeight="1">
      <c r="A166" s="11"/>
      <c r="B166" s="11"/>
      <c r="C166" s="11"/>
      <c r="D166" s="11"/>
      <c r="E166" s="11"/>
      <c r="F166" s="11"/>
      <c r="G166" s="11"/>
      <c r="H166" s="19"/>
      <c r="I166" s="19"/>
      <c r="J166" s="194"/>
      <c r="K166" s="19"/>
      <c r="L166" s="19"/>
    </row>
    <row r="167" spans="1:12" ht="15.75" customHeight="1">
      <c r="A167" s="11"/>
      <c r="B167" s="11"/>
      <c r="C167" s="11"/>
      <c r="D167" s="11"/>
      <c r="E167" s="11"/>
      <c r="F167" s="11"/>
      <c r="G167" s="11"/>
      <c r="H167" s="19"/>
      <c r="I167" s="19"/>
      <c r="J167" s="194"/>
      <c r="K167" s="19"/>
      <c r="L167" s="19"/>
    </row>
    <row r="168" spans="1:12" ht="15.75" customHeight="1">
      <c r="A168" s="11"/>
      <c r="B168" s="11"/>
      <c r="C168" s="11"/>
      <c r="D168" s="11"/>
      <c r="E168" s="11"/>
      <c r="F168" s="11"/>
      <c r="G168" s="11"/>
      <c r="H168" s="19"/>
      <c r="I168" s="19"/>
      <c r="J168" s="194"/>
      <c r="K168" s="19"/>
      <c r="L168" s="19"/>
    </row>
    <row r="169" spans="1:12" ht="15.75" customHeight="1">
      <c r="A169" s="11"/>
      <c r="B169" s="11"/>
      <c r="C169" s="11"/>
      <c r="D169" s="11"/>
      <c r="E169" s="11"/>
      <c r="F169" s="11"/>
      <c r="G169" s="11"/>
      <c r="H169" s="19"/>
      <c r="I169" s="19"/>
      <c r="J169" s="194"/>
      <c r="K169" s="19"/>
      <c r="L169" s="19"/>
    </row>
    <row r="170" spans="1:12" ht="15.75" customHeight="1">
      <c r="A170" s="11"/>
      <c r="B170" s="11"/>
      <c r="C170" s="11"/>
      <c r="D170" s="11"/>
      <c r="E170" s="11"/>
      <c r="F170" s="11"/>
      <c r="G170" s="11"/>
      <c r="H170" s="19"/>
      <c r="I170" s="19"/>
      <c r="J170" s="194"/>
      <c r="K170" s="19"/>
      <c r="L170" s="19"/>
    </row>
    <row r="171" spans="1:12" ht="15.75" customHeight="1">
      <c r="A171" s="11"/>
      <c r="B171" s="11"/>
      <c r="C171" s="11"/>
      <c r="D171" s="11"/>
      <c r="E171" s="11"/>
      <c r="F171" s="11"/>
      <c r="G171" s="11"/>
      <c r="H171" s="19"/>
      <c r="I171" s="19"/>
      <c r="J171" s="194"/>
      <c r="K171" s="19"/>
      <c r="L171" s="19"/>
    </row>
    <row r="172" spans="1:12" ht="15.75" customHeight="1">
      <c r="A172" s="11"/>
      <c r="B172" s="11"/>
      <c r="C172" s="11"/>
      <c r="D172" s="11"/>
      <c r="E172" s="11"/>
      <c r="F172" s="11"/>
      <c r="G172" s="11"/>
      <c r="H172" s="19"/>
      <c r="I172" s="19"/>
      <c r="J172" s="194"/>
      <c r="K172" s="19"/>
      <c r="L172" s="19"/>
    </row>
    <row r="173" spans="1:12" ht="15.75" customHeight="1">
      <c r="A173" s="11"/>
      <c r="B173" s="11"/>
      <c r="C173" s="11"/>
      <c r="D173" s="11"/>
      <c r="E173" s="11"/>
      <c r="F173" s="11"/>
      <c r="G173" s="11"/>
      <c r="H173" s="19"/>
      <c r="I173" s="19"/>
      <c r="J173" s="194"/>
      <c r="K173" s="19"/>
      <c r="L173" s="19"/>
    </row>
    <row r="174" spans="1:12" ht="15.75" customHeight="1">
      <c r="A174" s="11"/>
      <c r="B174" s="11"/>
      <c r="C174" s="11"/>
      <c r="D174" s="11"/>
      <c r="E174" s="11"/>
      <c r="F174" s="11"/>
      <c r="G174" s="11"/>
      <c r="H174" s="19"/>
      <c r="I174" s="19"/>
      <c r="J174" s="194"/>
      <c r="K174" s="19"/>
      <c r="L174" s="19"/>
    </row>
    <row r="175" spans="1:12" ht="15.75" customHeight="1">
      <c r="A175" s="11"/>
      <c r="B175" s="11"/>
      <c r="C175" s="11"/>
      <c r="D175" s="11"/>
      <c r="E175" s="11"/>
      <c r="F175" s="11"/>
      <c r="G175" s="11"/>
      <c r="H175" s="19"/>
      <c r="I175" s="19"/>
      <c r="J175" s="194"/>
      <c r="K175" s="19"/>
      <c r="L175" s="19"/>
    </row>
    <row r="176" spans="1:12" ht="15.75" customHeight="1">
      <c r="A176" s="11"/>
      <c r="B176" s="11"/>
      <c r="C176" s="11"/>
      <c r="D176" s="11"/>
      <c r="E176" s="11"/>
      <c r="F176" s="11"/>
      <c r="G176" s="11"/>
      <c r="H176" s="19"/>
      <c r="I176" s="19"/>
      <c r="J176" s="194"/>
      <c r="K176" s="19"/>
      <c r="L176" s="19"/>
    </row>
    <row r="177" spans="1:12" ht="15.75" customHeight="1">
      <c r="A177" s="11"/>
      <c r="B177" s="11"/>
      <c r="C177" s="11"/>
      <c r="D177" s="11"/>
      <c r="E177" s="11"/>
      <c r="F177" s="11"/>
      <c r="G177" s="11"/>
      <c r="H177" s="19"/>
      <c r="I177" s="19"/>
      <c r="J177" s="194"/>
      <c r="K177" s="19"/>
      <c r="L177" s="19"/>
    </row>
    <row r="178" spans="1:12" ht="15.75" customHeight="1">
      <c r="A178" s="11"/>
      <c r="B178" s="11"/>
      <c r="C178" s="11"/>
      <c r="D178" s="11"/>
      <c r="E178" s="11"/>
      <c r="F178" s="11"/>
      <c r="G178" s="11"/>
      <c r="H178" s="19"/>
      <c r="I178" s="19"/>
      <c r="J178" s="194"/>
      <c r="K178" s="19"/>
      <c r="L178" s="19"/>
    </row>
    <row r="179" spans="1:12" ht="15.75" customHeight="1">
      <c r="A179" s="11"/>
      <c r="B179" s="11"/>
      <c r="C179" s="11"/>
      <c r="D179" s="11"/>
      <c r="E179" s="11"/>
      <c r="F179" s="11"/>
      <c r="G179" s="11"/>
      <c r="H179" s="19"/>
      <c r="I179" s="19"/>
      <c r="J179" s="194"/>
      <c r="K179" s="19"/>
      <c r="L179" s="19"/>
    </row>
    <row r="180" spans="1:12" ht="15.75" customHeight="1">
      <c r="A180" s="11"/>
      <c r="B180" s="11"/>
      <c r="C180" s="11"/>
      <c r="D180" s="11"/>
      <c r="E180" s="11"/>
      <c r="F180" s="11"/>
      <c r="G180" s="11"/>
      <c r="H180" s="19"/>
      <c r="I180" s="19"/>
      <c r="J180" s="194"/>
      <c r="K180" s="19"/>
      <c r="L180" s="19"/>
    </row>
    <row r="181" spans="1:12" ht="15.75" customHeight="1">
      <c r="A181" s="11"/>
      <c r="B181" s="11"/>
      <c r="C181" s="11"/>
      <c r="D181" s="11"/>
      <c r="E181" s="11"/>
      <c r="F181" s="11"/>
      <c r="G181" s="11"/>
      <c r="H181" s="19"/>
      <c r="I181" s="19"/>
      <c r="J181" s="194"/>
      <c r="K181" s="19"/>
      <c r="L181" s="19"/>
    </row>
    <row r="182" spans="1:12" ht="15.75" customHeight="1">
      <c r="A182" s="11"/>
      <c r="B182" s="11"/>
      <c r="C182" s="11"/>
      <c r="D182" s="11"/>
      <c r="E182" s="11"/>
      <c r="F182" s="11"/>
      <c r="G182" s="11"/>
      <c r="H182" s="19"/>
      <c r="I182" s="19"/>
      <c r="J182" s="194"/>
      <c r="K182" s="19"/>
      <c r="L182" s="19"/>
    </row>
    <row r="183" spans="1:12" ht="15.75" customHeight="1">
      <c r="A183" s="11"/>
      <c r="B183" s="11"/>
      <c r="C183" s="11"/>
      <c r="D183" s="11"/>
      <c r="E183" s="11"/>
      <c r="F183" s="11"/>
      <c r="G183" s="11"/>
      <c r="H183" s="19"/>
      <c r="I183" s="19"/>
      <c r="J183" s="194"/>
      <c r="K183" s="19"/>
      <c r="L183" s="19"/>
    </row>
    <row r="184" spans="1:12" ht="15.75" customHeight="1">
      <c r="A184" s="11"/>
      <c r="B184" s="11"/>
      <c r="C184" s="11"/>
      <c r="D184" s="11"/>
      <c r="E184" s="11"/>
      <c r="F184" s="11"/>
      <c r="G184" s="11"/>
      <c r="H184" s="19"/>
      <c r="I184" s="19"/>
      <c r="J184" s="194"/>
      <c r="K184" s="19"/>
      <c r="L184" s="19"/>
    </row>
    <row r="185" spans="1:12" ht="15.75" customHeight="1">
      <c r="A185" s="11"/>
      <c r="B185" s="11"/>
      <c r="C185" s="11"/>
      <c r="D185" s="11"/>
      <c r="E185" s="11"/>
      <c r="F185" s="11"/>
      <c r="G185" s="11"/>
      <c r="H185" s="19"/>
      <c r="I185" s="19"/>
      <c r="J185" s="194"/>
      <c r="K185" s="19"/>
      <c r="L185" s="19"/>
    </row>
    <row r="186" spans="1:12" ht="15.75" customHeight="1">
      <c r="A186" s="11"/>
      <c r="B186" s="11"/>
      <c r="C186" s="11"/>
      <c r="D186" s="11"/>
      <c r="E186" s="11"/>
      <c r="F186" s="11"/>
      <c r="G186" s="11"/>
      <c r="H186" s="19"/>
      <c r="I186" s="19"/>
      <c r="J186" s="194"/>
      <c r="K186" s="19"/>
      <c r="L186" s="19"/>
    </row>
    <row r="187" spans="1:12" ht="15.75" customHeight="1">
      <c r="A187" s="11"/>
      <c r="B187" s="11"/>
      <c r="C187" s="11"/>
      <c r="D187" s="11"/>
      <c r="E187" s="11"/>
      <c r="F187" s="11"/>
      <c r="G187" s="11"/>
      <c r="H187" s="19"/>
      <c r="I187" s="19"/>
      <c r="J187" s="194"/>
      <c r="K187" s="19"/>
      <c r="L187" s="19"/>
    </row>
    <row r="188" spans="1:12" ht="15.75" customHeight="1">
      <c r="A188" s="11"/>
      <c r="B188" s="11"/>
      <c r="C188" s="11"/>
      <c r="D188" s="11"/>
      <c r="E188" s="11"/>
      <c r="F188" s="11"/>
      <c r="G188" s="11"/>
      <c r="H188" s="19"/>
      <c r="I188" s="19"/>
      <c r="J188" s="194"/>
      <c r="K188" s="19"/>
      <c r="L188" s="19"/>
    </row>
    <row r="189" spans="1:12" ht="15.75" customHeight="1">
      <c r="A189" s="11"/>
      <c r="B189" s="11"/>
      <c r="C189" s="11"/>
      <c r="D189" s="11"/>
      <c r="E189" s="11"/>
      <c r="F189" s="11"/>
      <c r="G189" s="11"/>
      <c r="H189" s="19"/>
      <c r="I189" s="19"/>
      <c r="J189" s="194"/>
      <c r="K189" s="19"/>
      <c r="L189" s="19"/>
    </row>
    <row r="190" spans="1:12" ht="15.75" customHeight="1">
      <c r="A190" s="11"/>
      <c r="B190" s="11"/>
      <c r="C190" s="11"/>
      <c r="D190" s="11"/>
      <c r="E190" s="11"/>
      <c r="F190" s="11"/>
      <c r="G190" s="11"/>
      <c r="H190" s="19"/>
      <c r="I190" s="19"/>
      <c r="J190" s="194"/>
      <c r="K190" s="19"/>
      <c r="L190" s="19"/>
    </row>
    <row r="191" spans="1:12" ht="15.75" customHeight="1">
      <c r="A191" s="11"/>
      <c r="B191" s="11"/>
      <c r="C191" s="11"/>
      <c r="D191" s="11"/>
      <c r="E191" s="11"/>
      <c r="F191" s="11"/>
      <c r="G191" s="11"/>
      <c r="H191" s="19"/>
      <c r="I191" s="19"/>
      <c r="J191" s="194"/>
      <c r="K191" s="19"/>
      <c r="L191" s="19"/>
    </row>
    <row r="192" spans="1:12" ht="15.75" customHeight="1">
      <c r="A192" s="11"/>
      <c r="B192" s="11"/>
      <c r="C192" s="11"/>
      <c r="D192" s="11"/>
      <c r="E192" s="11"/>
      <c r="F192" s="11"/>
      <c r="G192" s="11"/>
      <c r="H192" s="19"/>
      <c r="I192" s="19"/>
      <c r="J192" s="194"/>
      <c r="K192" s="19"/>
      <c r="L192" s="19"/>
    </row>
    <row r="193" spans="1:12" ht="15.75" customHeight="1">
      <c r="A193" s="11"/>
      <c r="B193" s="11"/>
      <c r="C193" s="11"/>
      <c r="D193" s="11"/>
      <c r="E193" s="11"/>
      <c r="F193" s="11"/>
      <c r="G193" s="11"/>
      <c r="H193" s="19"/>
      <c r="I193" s="19"/>
      <c r="J193" s="194"/>
      <c r="K193" s="19"/>
      <c r="L193" s="19"/>
    </row>
    <row r="194" spans="1:12" ht="15.75" customHeight="1">
      <c r="A194" s="11"/>
      <c r="B194" s="11"/>
      <c r="C194" s="11"/>
      <c r="D194" s="11"/>
      <c r="E194" s="11"/>
      <c r="F194" s="11"/>
      <c r="G194" s="11"/>
      <c r="H194" s="19"/>
      <c r="I194" s="19"/>
      <c r="J194" s="194"/>
      <c r="K194" s="19"/>
      <c r="L194" s="19"/>
    </row>
    <row r="195" spans="1:12" ht="15.75" customHeight="1">
      <c r="A195" s="11"/>
      <c r="B195" s="11"/>
      <c r="C195" s="11"/>
      <c r="D195" s="11"/>
      <c r="E195" s="11"/>
      <c r="F195" s="11"/>
      <c r="G195" s="11"/>
      <c r="H195" s="19"/>
      <c r="I195" s="19"/>
      <c r="J195" s="194"/>
      <c r="K195" s="19"/>
      <c r="L195" s="19"/>
    </row>
    <row r="196" spans="1:12" ht="15.75" customHeight="1">
      <c r="A196" s="11"/>
      <c r="B196" s="11"/>
      <c r="C196" s="11"/>
      <c r="D196" s="11"/>
      <c r="E196" s="11"/>
      <c r="F196" s="11"/>
      <c r="G196" s="11"/>
      <c r="H196" s="19"/>
      <c r="I196" s="19"/>
      <c r="J196" s="194"/>
      <c r="K196" s="19"/>
      <c r="L196" s="19"/>
    </row>
    <row r="197" spans="1:12" ht="15.75" customHeight="1">
      <c r="A197" s="11"/>
      <c r="B197" s="11"/>
      <c r="C197" s="11"/>
      <c r="D197" s="11"/>
      <c r="E197" s="11"/>
      <c r="F197" s="11"/>
      <c r="G197" s="11"/>
      <c r="H197" s="19"/>
      <c r="I197" s="19"/>
      <c r="J197" s="194"/>
      <c r="K197" s="19"/>
      <c r="L197" s="19"/>
    </row>
    <row r="198" spans="1:12" ht="15.75" customHeight="1">
      <c r="A198" s="11"/>
      <c r="B198" s="11"/>
      <c r="C198" s="11"/>
      <c r="D198" s="11"/>
      <c r="E198" s="11"/>
      <c r="F198" s="11"/>
      <c r="G198" s="11"/>
      <c r="H198" s="19"/>
      <c r="I198" s="19"/>
      <c r="J198" s="194"/>
      <c r="K198" s="19"/>
      <c r="L198" s="19"/>
    </row>
    <row r="199" spans="1:12" ht="15.75" customHeight="1">
      <c r="A199" s="11"/>
      <c r="B199" s="11"/>
      <c r="C199" s="11"/>
      <c r="D199" s="11"/>
      <c r="E199" s="11"/>
      <c r="F199" s="11"/>
      <c r="G199" s="11"/>
      <c r="H199" s="19"/>
      <c r="I199" s="19"/>
      <c r="J199" s="194"/>
      <c r="K199" s="19"/>
      <c r="L199" s="19"/>
    </row>
    <row r="200" spans="1:12" ht="15.75" customHeight="1">
      <c r="A200" s="11"/>
      <c r="B200" s="11"/>
      <c r="C200" s="11"/>
      <c r="D200" s="11"/>
      <c r="E200" s="11"/>
      <c r="F200" s="11"/>
      <c r="G200" s="11"/>
      <c r="H200" s="19"/>
      <c r="I200" s="19"/>
      <c r="J200" s="194"/>
      <c r="K200" s="19"/>
      <c r="L200" s="19"/>
    </row>
    <row r="201" spans="1:12" ht="15.75" customHeight="1">
      <c r="A201" s="11"/>
      <c r="B201" s="11"/>
      <c r="C201" s="11"/>
      <c r="D201" s="11"/>
      <c r="E201" s="11"/>
      <c r="F201" s="11"/>
      <c r="G201" s="11"/>
      <c r="H201" s="19"/>
      <c r="I201" s="19"/>
      <c r="J201" s="194"/>
      <c r="K201" s="19"/>
      <c r="L201" s="19"/>
    </row>
    <row r="202" spans="1:12" ht="15.75" customHeight="1">
      <c r="A202" s="11"/>
      <c r="B202" s="11"/>
      <c r="C202" s="11"/>
      <c r="D202" s="11"/>
      <c r="E202" s="11"/>
      <c r="F202" s="11"/>
      <c r="G202" s="11"/>
      <c r="H202" s="19"/>
      <c r="I202" s="19"/>
      <c r="J202" s="194"/>
      <c r="K202" s="19"/>
      <c r="L202" s="19"/>
    </row>
    <row r="203" spans="1:12" ht="15.75" customHeight="1">
      <c r="A203" s="11"/>
      <c r="B203" s="11"/>
      <c r="C203" s="11"/>
      <c r="D203" s="11"/>
      <c r="E203" s="11"/>
      <c r="F203" s="11"/>
      <c r="G203" s="11"/>
      <c r="H203" s="19"/>
      <c r="I203" s="19"/>
      <c r="J203" s="194"/>
      <c r="K203" s="19"/>
      <c r="L203" s="19"/>
    </row>
    <row r="204" spans="1:12" ht="15.75" customHeight="1">
      <c r="A204" s="11"/>
      <c r="B204" s="11"/>
      <c r="C204" s="11"/>
      <c r="D204" s="11"/>
      <c r="E204" s="11"/>
      <c r="F204" s="11"/>
      <c r="G204" s="11"/>
      <c r="H204" s="19"/>
      <c r="I204" s="19"/>
      <c r="J204" s="194"/>
      <c r="K204" s="19"/>
      <c r="L204" s="19"/>
    </row>
    <row r="205" spans="1:12" ht="15.75" customHeight="1">
      <c r="A205" s="11"/>
      <c r="B205" s="11"/>
      <c r="C205" s="11"/>
      <c r="D205" s="11"/>
      <c r="E205" s="11"/>
      <c r="F205" s="11"/>
      <c r="G205" s="11"/>
      <c r="H205" s="19"/>
      <c r="I205" s="19"/>
      <c r="J205" s="194"/>
      <c r="K205" s="19"/>
      <c r="L205" s="19"/>
    </row>
    <row r="206" spans="1:12" ht="15.75" customHeight="1">
      <c r="A206" s="11"/>
      <c r="B206" s="11"/>
      <c r="C206" s="11"/>
      <c r="D206" s="11"/>
      <c r="E206" s="11"/>
      <c r="F206" s="11"/>
      <c r="G206" s="11"/>
      <c r="H206" s="19"/>
      <c r="I206" s="19"/>
      <c r="J206" s="194"/>
      <c r="K206" s="19"/>
      <c r="L206" s="19"/>
    </row>
    <row r="207" spans="1:12" ht="15.75" customHeight="1">
      <c r="A207" s="11"/>
      <c r="B207" s="11"/>
      <c r="C207" s="11"/>
      <c r="D207" s="11"/>
      <c r="E207" s="11"/>
      <c r="F207" s="11"/>
      <c r="G207" s="11"/>
      <c r="H207" s="19"/>
      <c r="I207" s="19"/>
      <c r="J207" s="194"/>
      <c r="K207" s="19"/>
      <c r="L207" s="19"/>
    </row>
    <row r="208" spans="1:12" ht="15.75" customHeight="1">
      <c r="A208" s="11"/>
      <c r="B208" s="11"/>
      <c r="C208" s="11"/>
      <c r="D208" s="11"/>
      <c r="E208" s="11"/>
      <c r="F208" s="11"/>
      <c r="G208" s="11"/>
      <c r="H208" s="19"/>
      <c r="I208" s="19"/>
      <c r="J208" s="194"/>
      <c r="K208" s="19"/>
      <c r="L208" s="19"/>
    </row>
    <row r="209" spans="1:12" ht="15.75" customHeight="1">
      <c r="A209" s="11"/>
      <c r="B209" s="11"/>
      <c r="C209" s="11"/>
      <c r="D209" s="11"/>
      <c r="E209" s="11"/>
      <c r="F209" s="11"/>
      <c r="G209" s="11"/>
      <c r="H209" s="19"/>
      <c r="I209" s="19"/>
      <c r="J209" s="194"/>
      <c r="K209" s="19"/>
      <c r="L209" s="19"/>
    </row>
    <row r="210" spans="1:12" ht="15.75" customHeight="1">
      <c r="A210" s="11"/>
      <c r="B210" s="11"/>
      <c r="C210" s="11"/>
      <c r="D210" s="11"/>
      <c r="E210" s="11"/>
      <c r="F210" s="11"/>
      <c r="G210" s="11"/>
      <c r="H210" s="19"/>
      <c r="I210" s="19"/>
      <c r="J210" s="194"/>
      <c r="K210" s="19"/>
      <c r="L210" s="19"/>
    </row>
    <row r="211" spans="1:12" ht="15.75" customHeight="1">
      <c r="A211" s="11"/>
      <c r="B211" s="11"/>
      <c r="C211" s="11"/>
      <c r="D211" s="11"/>
      <c r="E211" s="11"/>
      <c r="F211" s="11"/>
      <c r="G211" s="11"/>
      <c r="H211" s="19"/>
      <c r="I211" s="19"/>
      <c r="J211" s="194"/>
      <c r="K211" s="19"/>
      <c r="L211" s="19"/>
    </row>
    <row r="212" spans="1:12" ht="15.75" customHeight="1">
      <c r="A212" s="11"/>
      <c r="B212" s="11"/>
      <c r="C212" s="11"/>
      <c r="D212" s="11"/>
      <c r="E212" s="11"/>
      <c r="F212" s="11"/>
      <c r="G212" s="11"/>
      <c r="H212" s="19"/>
      <c r="I212" s="19"/>
      <c r="J212" s="194"/>
      <c r="K212" s="19"/>
      <c r="L212" s="19"/>
    </row>
    <row r="213" spans="1:12" ht="15.75" customHeight="1">
      <c r="A213" s="11"/>
      <c r="B213" s="11"/>
      <c r="C213" s="11"/>
      <c r="D213" s="11"/>
      <c r="E213" s="11"/>
      <c r="F213" s="11"/>
      <c r="G213" s="11"/>
      <c r="H213" s="19"/>
      <c r="I213" s="19"/>
      <c r="J213" s="194"/>
      <c r="K213" s="19"/>
      <c r="L213" s="19"/>
    </row>
    <row r="214" spans="1:12" ht="15.75" customHeight="1">
      <c r="A214" s="11"/>
      <c r="B214" s="11"/>
      <c r="C214" s="11"/>
      <c r="D214" s="11"/>
      <c r="E214" s="11"/>
      <c r="F214" s="11"/>
      <c r="G214" s="11"/>
      <c r="H214" s="19"/>
      <c r="I214" s="19"/>
      <c r="J214" s="194"/>
      <c r="K214" s="19"/>
      <c r="L214" s="19"/>
    </row>
    <row r="215" spans="1:12" ht="15.75" customHeight="1">
      <c r="A215" s="11"/>
      <c r="B215" s="11"/>
      <c r="C215" s="11"/>
      <c r="D215" s="11"/>
      <c r="E215" s="11"/>
      <c r="F215" s="11"/>
      <c r="G215" s="11"/>
      <c r="H215" s="19"/>
      <c r="I215" s="19"/>
      <c r="J215" s="194"/>
      <c r="K215" s="19"/>
      <c r="L215" s="19"/>
    </row>
    <row r="216" spans="1:12" ht="15.75" customHeight="1">
      <c r="A216" s="11"/>
      <c r="B216" s="11"/>
      <c r="C216" s="11"/>
      <c r="D216" s="11"/>
      <c r="E216" s="11"/>
      <c r="F216" s="11"/>
      <c r="G216" s="11"/>
      <c r="H216" s="19"/>
      <c r="I216" s="19"/>
      <c r="J216" s="194"/>
      <c r="K216" s="19"/>
      <c r="L216" s="19"/>
    </row>
    <row r="217" spans="1:12" ht="15.75" customHeight="1">
      <c r="A217" s="11"/>
      <c r="B217" s="11"/>
      <c r="C217" s="11"/>
      <c r="D217" s="11"/>
      <c r="E217" s="11"/>
      <c r="F217" s="11"/>
      <c r="G217" s="11"/>
      <c r="H217" s="19"/>
      <c r="I217" s="19"/>
      <c r="J217" s="194"/>
      <c r="K217" s="19"/>
      <c r="L217" s="19"/>
    </row>
    <row r="218" spans="1:12" ht="15.75" customHeight="1">
      <c r="A218" s="11"/>
      <c r="B218" s="11"/>
      <c r="C218" s="11"/>
      <c r="D218" s="11"/>
      <c r="E218" s="11"/>
      <c r="F218" s="11"/>
      <c r="G218" s="11"/>
      <c r="H218" s="19"/>
      <c r="I218" s="19"/>
      <c r="J218" s="194"/>
      <c r="K218" s="19"/>
      <c r="L218" s="19"/>
    </row>
    <row r="219" spans="1:12" ht="15.75" customHeight="1">
      <c r="A219" s="11"/>
      <c r="B219" s="11"/>
      <c r="C219" s="11"/>
      <c r="D219" s="11"/>
      <c r="E219" s="11"/>
      <c r="F219" s="11"/>
      <c r="G219" s="11"/>
      <c r="H219" s="19"/>
      <c r="I219" s="19"/>
      <c r="J219" s="194"/>
      <c r="K219" s="19"/>
      <c r="L219" s="19"/>
    </row>
    <row r="220" spans="1:12" ht="15.75" customHeight="1">
      <c r="A220" s="11"/>
      <c r="B220" s="11"/>
      <c r="C220" s="11"/>
      <c r="D220" s="11"/>
      <c r="E220" s="11"/>
      <c r="F220" s="11"/>
      <c r="G220" s="11"/>
      <c r="H220" s="19"/>
      <c r="I220" s="19"/>
      <c r="J220" s="194"/>
      <c r="K220" s="19"/>
      <c r="L220" s="19"/>
    </row>
    <row r="221" spans="1:12" ht="15.75" customHeight="1">
      <c r="A221" s="11"/>
      <c r="B221" s="11"/>
      <c r="C221" s="11"/>
      <c r="D221" s="11"/>
      <c r="E221" s="11"/>
      <c r="F221" s="11"/>
      <c r="G221" s="11"/>
      <c r="H221" s="19"/>
      <c r="I221" s="19"/>
      <c r="J221" s="194"/>
      <c r="K221" s="19"/>
      <c r="L221" s="19"/>
    </row>
    <row r="222" spans="1:12" ht="15.75" customHeight="1">
      <c r="A222" s="11"/>
      <c r="B222" s="11"/>
      <c r="C222" s="11"/>
      <c r="D222" s="11"/>
      <c r="E222" s="11"/>
      <c r="F222" s="11"/>
      <c r="G222" s="11"/>
      <c r="H222" s="19"/>
      <c r="I222" s="19"/>
      <c r="J222" s="194"/>
      <c r="K222" s="19"/>
      <c r="L222" s="19"/>
    </row>
    <row r="223" spans="1:12" ht="15.75" customHeight="1">
      <c r="A223" s="11"/>
      <c r="B223" s="11"/>
      <c r="C223" s="11"/>
      <c r="D223" s="11"/>
      <c r="E223" s="11"/>
      <c r="F223" s="11"/>
      <c r="G223" s="11"/>
      <c r="H223" s="19"/>
      <c r="I223" s="19"/>
      <c r="J223" s="194"/>
      <c r="K223" s="19"/>
      <c r="L223" s="19"/>
    </row>
    <row r="224" spans="1:12" ht="15.75" customHeight="1">
      <c r="A224" s="11"/>
      <c r="B224" s="11"/>
      <c r="C224" s="11"/>
      <c r="D224" s="11"/>
      <c r="E224" s="11"/>
      <c r="F224" s="11"/>
      <c r="G224" s="11"/>
      <c r="H224" s="19"/>
      <c r="I224" s="19"/>
      <c r="J224" s="194"/>
      <c r="K224" s="19"/>
      <c r="L224" s="19"/>
    </row>
    <row r="225" spans="1:12" ht="15.75" customHeight="1">
      <c r="A225" s="11"/>
      <c r="B225" s="11"/>
      <c r="C225" s="11"/>
      <c r="D225" s="11"/>
      <c r="E225" s="11"/>
      <c r="F225" s="11"/>
      <c r="G225" s="11"/>
      <c r="H225" s="19"/>
      <c r="I225" s="19"/>
      <c r="J225" s="194"/>
      <c r="K225" s="19"/>
      <c r="L225" s="19"/>
    </row>
    <row r="226" spans="1:12" ht="15.75" customHeight="1">
      <c r="A226" s="11"/>
      <c r="B226" s="11"/>
      <c r="C226" s="11"/>
      <c r="D226" s="11"/>
      <c r="E226" s="11"/>
      <c r="F226" s="11"/>
      <c r="G226" s="11"/>
      <c r="H226" s="19"/>
      <c r="I226" s="19"/>
      <c r="J226" s="194"/>
      <c r="K226" s="19"/>
      <c r="L226" s="19"/>
    </row>
    <row r="227" spans="1:12" ht="15.75" customHeight="1">
      <c r="A227" s="11"/>
      <c r="B227" s="11"/>
      <c r="C227" s="11"/>
      <c r="D227" s="11"/>
      <c r="E227" s="11"/>
      <c r="F227" s="11"/>
      <c r="G227" s="11"/>
      <c r="H227" s="19"/>
      <c r="I227" s="19"/>
      <c r="J227" s="194"/>
      <c r="K227" s="19"/>
      <c r="L227" s="19"/>
    </row>
    <row r="228" spans="1:12" ht="15.75" customHeight="1">
      <c r="A228" s="11"/>
      <c r="B228" s="11"/>
      <c r="C228" s="11"/>
      <c r="D228" s="11"/>
      <c r="E228" s="11"/>
      <c r="F228" s="11"/>
      <c r="G228" s="11"/>
      <c r="H228" s="19"/>
      <c r="I228" s="19"/>
      <c r="J228" s="194"/>
      <c r="K228" s="19"/>
      <c r="L228" s="19"/>
    </row>
    <row r="229" spans="1:12" ht="15.75" customHeight="1">
      <c r="A229" s="11"/>
      <c r="B229" s="11"/>
      <c r="C229" s="11"/>
      <c r="D229" s="11"/>
      <c r="E229" s="11"/>
      <c r="F229" s="11"/>
      <c r="G229" s="11"/>
      <c r="H229" s="19"/>
      <c r="I229" s="19"/>
      <c r="J229" s="194"/>
      <c r="K229" s="19"/>
      <c r="L229" s="19"/>
    </row>
    <row r="230" spans="1:12" ht="15.75" customHeight="1">
      <c r="A230" s="11"/>
      <c r="B230" s="11"/>
      <c r="C230" s="11"/>
      <c r="D230" s="11"/>
      <c r="E230" s="11"/>
      <c r="F230" s="11"/>
      <c r="G230" s="11"/>
      <c r="H230" s="19"/>
      <c r="I230" s="19"/>
      <c r="J230" s="194"/>
      <c r="K230" s="19"/>
      <c r="L230" s="19"/>
    </row>
    <row r="231" spans="1:12" ht="15.75" customHeight="1">
      <c r="A231" s="11"/>
      <c r="B231" s="11"/>
      <c r="C231" s="11"/>
      <c r="D231" s="11"/>
      <c r="E231" s="11"/>
      <c r="F231" s="11"/>
      <c r="G231" s="11"/>
      <c r="H231" s="19"/>
      <c r="I231" s="19"/>
      <c r="J231" s="194"/>
      <c r="K231" s="19"/>
      <c r="L231" s="19"/>
    </row>
    <row r="232" spans="1:12" ht="15.75" customHeight="1">
      <c r="A232" s="11"/>
      <c r="B232" s="11"/>
      <c r="C232" s="11"/>
      <c r="D232" s="11"/>
      <c r="E232" s="11"/>
      <c r="F232" s="11"/>
      <c r="G232" s="11"/>
      <c r="H232" s="19"/>
      <c r="I232" s="19"/>
      <c r="J232" s="194"/>
      <c r="K232" s="19"/>
      <c r="L232" s="19"/>
    </row>
    <row r="233" spans="1:12" ht="15.75" customHeight="1">
      <c r="A233" s="11"/>
      <c r="B233" s="11"/>
      <c r="C233" s="11"/>
      <c r="D233" s="11"/>
      <c r="E233" s="11"/>
      <c r="F233" s="11"/>
      <c r="G233" s="11"/>
      <c r="H233" s="19"/>
      <c r="I233" s="19"/>
      <c r="J233" s="194"/>
      <c r="K233" s="19"/>
      <c r="L233" s="19"/>
    </row>
    <row r="234" spans="1:12" ht="15.75" customHeight="1">
      <c r="A234" s="11"/>
      <c r="B234" s="11"/>
      <c r="C234" s="11"/>
      <c r="D234" s="11"/>
      <c r="E234" s="11"/>
      <c r="F234" s="11"/>
      <c r="G234" s="11"/>
      <c r="H234" s="19"/>
      <c r="I234" s="19"/>
      <c r="J234" s="194"/>
      <c r="K234" s="19"/>
      <c r="L234" s="19"/>
    </row>
    <row r="235" spans="1:12" ht="15.75" customHeight="1">
      <c r="A235" s="11"/>
      <c r="B235" s="11"/>
      <c r="C235" s="11"/>
      <c r="D235" s="11"/>
      <c r="E235" s="11"/>
      <c r="F235" s="11"/>
      <c r="G235" s="11"/>
      <c r="H235" s="19"/>
      <c r="I235" s="19"/>
      <c r="J235" s="194"/>
      <c r="K235" s="19"/>
      <c r="L235" s="19"/>
    </row>
    <row r="236" spans="1:12" ht="15.75" customHeight="1">
      <c r="A236" s="11"/>
      <c r="B236" s="11"/>
      <c r="C236" s="11"/>
      <c r="D236" s="11"/>
      <c r="E236" s="11"/>
      <c r="F236" s="11"/>
      <c r="G236" s="11"/>
      <c r="H236" s="19"/>
      <c r="I236" s="19"/>
      <c r="J236" s="194"/>
      <c r="K236" s="19"/>
      <c r="L236" s="19"/>
    </row>
    <row r="237" spans="1:12" ht="15.75" customHeight="1">
      <c r="A237" s="11"/>
      <c r="B237" s="11"/>
      <c r="C237" s="11"/>
      <c r="D237" s="11"/>
      <c r="E237" s="11"/>
      <c r="F237" s="11"/>
      <c r="G237" s="11"/>
      <c r="H237" s="19"/>
      <c r="I237" s="19"/>
      <c r="J237" s="194"/>
      <c r="K237" s="19"/>
      <c r="L237" s="19"/>
    </row>
    <row r="238" spans="1:12" ht="15.75" customHeight="1">
      <c r="A238" s="11"/>
      <c r="B238" s="11"/>
      <c r="C238" s="11"/>
      <c r="D238" s="11"/>
      <c r="E238" s="11"/>
      <c r="F238" s="11"/>
      <c r="G238" s="11"/>
      <c r="H238" s="19"/>
      <c r="I238" s="19"/>
      <c r="J238" s="194"/>
      <c r="K238" s="19"/>
      <c r="L238" s="19"/>
    </row>
    <row r="239" spans="1:12" ht="15.75" customHeight="1">
      <c r="A239" s="11"/>
      <c r="B239" s="11"/>
      <c r="C239" s="11"/>
      <c r="D239" s="11"/>
      <c r="E239" s="11"/>
      <c r="F239" s="11"/>
      <c r="G239" s="11"/>
      <c r="H239" s="19"/>
      <c r="I239" s="19"/>
      <c r="J239" s="194"/>
      <c r="K239" s="19"/>
      <c r="L239" s="19"/>
    </row>
    <row r="240" spans="1:12" ht="15.75" customHeight="1">
      <c r="A240" s="11"/>
      <c r="B240" s="11"/>
      <c r="C240" s="11"/>
      <c r="D240" s="11"/>
      <c r="E240" s="11"/>
      <c r="F240" s="11"/>
      <c r="G240" s="11"/>
      <c r="H240" s="19"/>
      <c r="I240" s="19"/>
      <c r="J240" s="194"/>
      <c r="K240" s="19"/>
      <c r="L240" s="19"/>
    </row>
    <row r="241" spans="1:12" ht="15.75" customHeight="1">
      <c r="A241" s="11"/>
      <c r="B241" s="11"/>
      <c r="C241" s="11"/>
      <c r="D241" s="11"/>
      <c r="E241" s="11"/>
      <c r="F241" s="11"/>
      <c r="G241" s="11"/>
      <c r="H241" s="19"/>
      <c r="I241" s="19"/>
      <c r="J241" s="194"/>
      <c r="K241" s="19"/>
      <c r="L241" s="19"/>
    </row>
    <row r="242" spans="1:12" ht="15.75" customHeight="1">
      <c r="A242" s="11"/>
      <c r="B242" s="11"/>
      <c r="C242" s="11"/>
      <c r="D242" s="11"/>
      <c r="E242" s="11"/>
      <c r="F242" s="11"/>
      <c r="G242" s="11"/>
      <c r="H242" s="19"/>
      <c r="I242" s="19"/>
      <c r="J242" s="194"/>
      <c r="K242" s="19"/>
      <c r="L242" s="19"/>
    </row>
    <row r="243" spans="1:12" ht="15.75" customHeight="1">
      <c r="A243" s="11"/>
      <c r="B243" s="11"/>
      <c r="C243" s="11"/>
      <c r="D243" s="11"/>
      <c r="E243" s="11"/>
      <c r="F243" s="11"/>
      <c r="G243" s="11"/>
      <c r="H243" s="19"/>
      <c r="I243" s="19"/>
      <c r="J243" s="194"/>
      <c r="K243" s="19"/>
      <c r="L243" s="19"/>
    </row>
    <row r="244" spans="1:12" ht="15.75" customHeight="1">
      <c r="A244" s="11"/>
      <c r="B244" s="11"/>
      <c r="C244" s="11"/>
      <c r="D244" s="11"/>
      <c r="E244" s="11"/>
      <c r="F244" s="11"/>
      <c r="G244" s="11"/>
      <c r="H244" s="19"/>
      <c r="I244" s="19"/>
      <c r="J244" s="194"/>
      <c r="K244" s="19"/>
      <c r="L244" s="19"/>
    </row>
    <row r="245" spans="1:12" ht="15.75" customHeight="1">
      <c r="A245" s="11"/>
      <c r="B245" s="11"/>
      <c r="C245" s="11"/>
      <c r="D245" s="11"/>
      <c r="E245" s="11"/>
      <c r="F245" s="11"/>
      <c r="G245" s="11"/>
      <c r="H245" s="19"/>
      <c r="I245" s="19"/>
      <c r="J245" s="194"/>
      <c r="K245" s="19"/>
      <c r="L245" s="19"/>
    </row>
    <row r="246" spans="1:12" ht="15.75" customHeight="1">
      <c r="A246" s="11"/>
      <c r="B246" s="11"/>
      <c r="C246" s="11"/>
      <c r="D246" s="11"/>
      <c r="E246" s="11"/>
      <c r="F246" s="11"/>
      <c r="G246" s="11"/>
      <c r="H246" s="19"/>
      <c r="I246" s="19"/>
      <c r="J246" s="194"/>
      <c r="K246" s="19"/>
      <c r="L246" s="19"/>
    </row>
    <row r="247" spans="1:12" ht="15.75" customHeight="1">
      <c r="A247" s="11"/>
      <c r="B247" s="11"/>
      <c r="C247" s="11"/>
      <c r="D247" s="11"/>
      <c r="E247" s="11"/>
      <c r="F247" s="11"/>
      <c r="G247" s="11"/>
    </row>
    <row r="248" spans="1:12" ht="15.75" customHeight="1">
      <c r="A248" s="11"/>
      <c r="B248" s="11"/>
      <c r="C248" s="11"/>
      <c r="D248" s="11"/>
      <c r="E248" s="11"/>
      <c r="F248" s="11"/>
      <c r="G248" s="11"/>
    </row>
    <row r="249" spans="1:12" ht="15.75" customHeight="1">
      <c r="A249" s="11"/>
      <c r="B249" s="11"/>
      <c r="C249" s="11"/>
      <c r="D249" s="11"/>
      <c r="E249" s="11"/>
      <c r="F249" s="11"/>
      <c r="G249" s="11"/>
    </row>
    <row r="250" spans="1:12" ht="15.75" customHeight="1">
      <c r="A250" s="11"/>
      <c r="B250" s="11"/>
      <c r="C250" s="11"/>
      <c r="D250" s="11"/>
      <c r="E250" s="11"/>
      <c r="F250" s="11"/>
      <c r="G250" s="11"/>
    </row>
    <row r="251" spans="1:12" ht="15.75" customHeight="1">
      <c r="A251" s="11"/>
      <c r="B251" s="11"/>
      <c r="C251" s="11"/>
      <c r="D251" s="11"/>
      <c r="E251" s="11"/>
      <c r="F251" s="11"/>
      <c r="G251" s="11"/>
    </row>
    <row r="252" spans="1:12" ht="15.75" customHeight="1">
      <c r="A252" s="11"/>
      <c r="B252" s="11"/>
      <c r="C252" s="11"/>
      <c r="D252" s="11"/>
      <c r="E252" s="11"/>
      <c r="F252" s="11"/>
      <c r="G252" s="11"/>
    </row>
    <row r="253" spans="1:12" ht="15.75" customHeight="1">
      <c r="A253" s="11"/>
      <c r="B253" s="11"/>
      <c r="C253" s="11"/>
      <c r="D253" s="11"/>
      <c r="E253" s="11"/>
      <c r="F253" s="11"/>
      <c r="G253" s="11"/>
    </row>
    <row r="254" spans="1:12" ht="15.75" customHeight="1">
      <c r="A254" s="11"/>
      <c r="B254" s="11"/>
      <c r="C254" s="11"/>
      <c r="D254" s="11"/>
      <c r="E254" s="11"/>
      <c r="F254" s="11"/>
      <c r="G254" s="11"/>
    </row>
    <row r="255" spans="1:12" ht="15.75" customHeight="1">
      <c r="A255" s="11"/>
      <c r="B255" s="11"/>
      <c r="C255" s="11"/>
      <c r="D255" s="11"/>
      <c r="E255" s="11"/>
      <c r="F255" s="11"/>
      <c r="G255" s="11"/>
    </row>
    <row r="256" spans="1:12" ht="15.75" customHeight="1">
      <c r="A256" s="11"/>
      <c r="B256" s="11"/>
      <c r="C256" s="11"/>
      <c r="D256" s="11"/>
      <c r="E256" s="11"/>
      <c r="F256" s="11"/>
      <c r="G256" s="11"/>
    </row>
    <row r="257" spans="1:7" ht="15.75" customHeight="1">
      <c r="A257" s="11"/>
      <c r="B257" s="11"/>
      <c r="C257" s="11"/>
      <c r="D257" s="11"/>
      <c r="E257" s="11"/>
      <c r="F257" s="11"/>
      <c r="G257" s="11"/>
    </row>
    <row r="258" spans="1:7" ht="15.75" customHeight="1">
      <c r="A258" s="15"/>
      <c r="B258" s="15"/>
      <c r="C258" s="11"/>
      <c r="D258" s="15"/>
      <c r="E258" s="15"/>
      <c r="F258" s="15"/>
      <c r="G258" s="15"/>
    </row>
    <row r="259" spans="1:7" ht="15.75" customHeight="1">
      <c r="A259" s="15"/>
      <c r="B259" s="15"/>
      <c r="C259" s="11"/>
      <c r="D259" s="15"/>
      <c r="E259" s="15"/>
      <c r="F259" s="15"/>
      <c r="G259" s="15"/>
    </row>
    <row r="260" spans="1:7" ht="15.75" customHeight="1">
      <c r="A260" s="15"/>
      <c r="B260" s="15"/>
      <c r="C260" s="11"/>
      <c r="D260" s="15"/>
      <c r="E260" s="15"/>
      <c r="F260" s="15"/>
      <c r="G260" s="15"/>
    </row>
    <row r="261" spans="1:7" ht="15.75" customHeight="1">
      <c r="A261" s="15"/>
      <c r="B261" s="15"/>
      <c r="C261" s="11"/>
      <c r="D261" s="15"/>
      <c r="E261" s="15"/>
      <c r="F261" s="15"/>
      <c r="G261" s="15"/>
    </row>
    <row r="262" spans="1:7" ht="15.75" customHeight="1">
      <c r="A262" s="15"/>
      <c r="B262" s="15"/>
      <c r="C262" s="15"/>
      <c r="D262" s="15"/>
      <c r="E262" s="15"/>
      <c r="F262" s="15"/>
      <c r="G262" s="15"/>
    </row>
    <row r="263" spans="1:7" ht="15.75" customHeight="1">
      <c r="A263" s="15"/>
      <c r="B263" s="15"/>
      <c r="C263" s="15"/>
      <c r="D263" s="15"/>
      <c r="E263" s="15"/>
      <c r="F263" s="15"/>
      <c r="G263" s="15"/>
    </row>
    <row r="264" spans="1:7" ht="15.75" customHeight="1">
      <c r="A264" s="15"/>
      <c r="B264" s="15"/>
      <c r="C264" s="15"/>
      <c r="D264" s="15"/>
      <c r="E264" s="15"/>
      <c r="F264" s="15"/>
      <c r="G264" s="15"/>
    </row>
    <row r="265" spans="1:7" ht="15.75" customHeight="1">
      <c r="A265" s="15"/>
      <c r="B265" s="15"/>
      <c r="C265" s="15"/>
      <c r="D265" s="15"/>
      <c r="E265" s="15"/>
      <c r="F265" s="15"/>
      <c r="G265" s="15"/>
    </row>
    <row r="266" spans="1:7" ht="15.75" customHeight="1">
      <c r="A266" s="15"/>
      <c r="B266" s="15"/>
      <c r="C266" s="15"/>
      <c r="D266" s="15"/>
      <c r="E266" s="15"/>
      <c r="F266" s="15"/>
      <c r="G266" s="15"/>
    </row>
    <row r="267" spans="1:7" ht="15.75" customHeight="1">
      <c r="A267" s="15"/>
      <c r="B267" s="15"/>
      <c r="C267" s="15"/>
      <c r="D267" s="15"/>
      <c r="E267" s="15"/>
      <c r="F267" s="15"/>
      <c r="G267" s="15"/>
    </row>
    <row r="268" spans="1:7" ht="15.75" customHeight="1">
      <c r="A268" s="15"/>
      <c r="B268" s="15"/>
      <c r="C268" s="15"/>
      <c r="D268" s="15"/>
      <c r="E268" s="15"/>
      <c r="F268" s="15"/>
      <c r="G268" s="15"/>
    </row>
    <row r="269" spans="1:7" ht="15.75" customHeight="1">
      <c r="A269" s="15"/>
      <c r="B269" s="15"/>
      <c r="C269" s="15"/>
      <c r="D269" s="15"/>
      <c r="E269" s="15"/>
      <c r="F269" s="15"/>
      <c r="G269" s="15"/>
    </row>
    <row r="270" spans="1:7" ht="15.75" customHeight="1">
      <c r="A270" s="15"/>
      <c r="B270" s="15"/>
      <c r="C270" s="15"/>
      <c r="D270" s="15"/>
      <c r="E270" s="15"/>
      <c r="F270" s="15"/>
      <c r="G270" s="15"/>
    </row>
    <row r="271" spans="1:7" ht="15.75" customHeight="1">
      <c r="A271" s="15"/>
      <c r="B271" s="15"/>
      <c r="C271" s="15"/>
      <c r="D271" s="15"/>
      <c r="E271" s="15"/>
      <c r="F271" s="15"/>
      <c r="G271" s="15"/>
    </row>
    <row r="272" spans="1:7" ht="15.75" customHeight="1">
      <c r="A272" s="15"/>
      <c r="B272" s="15"/>
      <c r="C272" s="15"/>
      <c r="D272" s="15"/>
      <c r="E272" s="15"/>
      <c r="F272" s="15"/>
      <c r="G272" s="15"/>
    </row>
    <row r="273" spans="1:7" ht="15.75" customHeight="1">
      <c r="A273" s="15"/>
      <c r="B273" s="15"/>
      <c r="C273" s="15"/>
      <c r="D273" s="15"/>
      <c r="E273" s="15"/>
      <c r="F273" s="15"/>
      <c r="G273" s="15"/>
    </row>
    <row r="274" spans="1:7" ht="15.75" customHeight="1">
      <c r="A274" s="15"/>
      <c r="B274" s="15"/>
      <c r="C274" s="15"/>
      <c r="D274" s="15"/>
      <c r="E274" s="15"/>
      <c r="F274" s="15"/>
      <c r="G274" s="15"/>
    </row>
    <row r="275" spans="1:7" ht="15.75" customHeight="1">
      <c r="A275" s="15"/>
      <c r="B275" s="15"/>
      <c r="C275" s="15"/>
      <c r="D275" s="15"/>
      <c r="E275" s="15"/>
      <c r="F275" s="15"/>
      <c r="G275" s="15"/>
    </row>
    <row r="276" spans="1:7" ht="15.75" customHeight="1">
      <c r="A276" s="15"/>
      <c r="B276" s="15"/>
      <c r="C276" s="15"/>
      <c r="D276" s="15"/>
      <c r="E276" s="15"/>
      <c r="F276" s="15"/>
      <c r="G276" s="15"/>
    </row>
    <row r="277" spans="1:7" ht="15.75" customHeight="1">
      <c r="A277" s="15"/>
      <c r="B277" s="15"/>
      <c r="C277" s="15"/>
      <c r="D277" s="15"/>
      <c r="E277" s="15"/>
      <c r="F277" s="15"/>
      <c r="G277" s="15"/>
    </row>
    <row r="278" spans="1:7" ht="15.75" customHeight="1">
      <c r="A278" s="15"/>
      <c r="B278" s="15"/>
      <c r="C278" s="15"/>
      <c r="D278" s="15"/>
      <c r="E278" s="15"/>
      <c r="F278" s="15"/>
      <c r="G278" s="15"/>
    </row>
    <row r="279" spans="1:7" ht="15.75" customHeight="1">
      <c r="A279" s="15"/>
      <c r="B279" s="15"/>
      <c r="C279" s="15"/>
      <c r="D279" s="15"/>
      <c r="E279" s="15"/>
      <c r="F279" s="15"/>
      <c r="G279" s="15"/>
    </row>
    <row r="280" spans="1:7" ht="15.75" customHeight="1">
      <c r="A280" s="15"/>
      <c r="B280" s="15"/>
      <c r="C280" s="15"/>
      <c r="D280" s="15"/>
      <c r="E280" s="15"/>
      <c r="F280" s="15"/>
      <c r="G280" s="15"/>
    </row>
    <row r="281" spans="1:7" ht="15.75" customHeight="1">
      <c r="A281" s="15"/>
      <c r="B281" s="15"/>
      <c r="C281" s="15"/>
      <c r="D281" s="15"/>
      <c r="E281" s="15"/>
      <c r="F281" s="15"/>
      <c r="G281" s="15"/>
    </row>
    <row r="282" spans="1:7" ht="15.75" customHeight="1">
      <c r="A282" s="15"/>
      <c r="B282" s="15"/>
      <c r="C282" s="15"/>
      <c r="D282" s="15"/>
      <c r="E282" s="15"/>
      <c r="F282" s="15"/>
      <c r="G282" s="15"/>
    </row>
    <row r="283" spans="1:7" ht="15.75" customHeight="1">
      <c r="A283" s="15"/>
      <c r="B283" s="15"/>
      <c r="C283" s="15"/>
      <c r="D283" s="15"/>
      <c r="E283" s="15"/>
      <c r="F283" s="15"/>
      <c r="G283" s="15"/>
    </row>
    <row r="284" spans="1:7" ht="15.75" customHeight="1">
      <c r="A284" s="15"/>
      <c r="B284" s="15"/>
      <c r="C284" s="15"/>
      <c r="D284" s="15"/>
      <c r="E284" s="15"/>
      <c r="F284" s="15"/>
      <c r="G284" s="15"/>
    </row>
    <row r="285" spans="1:7" ht="15.75" customHeight="1">
      <c r="A285" s="15"/>
      <c r="B285" s="15"/>
      <c r="C285" s="15"/>
      <c r="D285" s="15"/>
      <c r="E285" s="15"/>
      <c r="F285" s="15"/>
      <c r="G285" s="15"/>
    </row>
    <row r="286" spans="1:7" ht="15.75" customHeight="1">
      <c r="A286" s="15"/>
      <c r="B286" s="15"/>
      <c r="C286" s="15"/>
      <c r="D286" s="15"/>
      <c r="E286" s="15"/>
      <c r="F286" s="15"/>
      <c r="G286" s="15"/>
    </row>
    <row r="287" spans="1:7" ht="15.75" customHeight="1">
      <c r="A287" s="15"/>
      <c r="B287" s="15"/>
      <c r="C287" s="15"/>
      <c r="D287" s="15"/>
      <c r="E287" s="15"/>
      <c r="F287" s="15"/>
      <c r="G287" s="15"/>
    </row>
    <row r="288" spans="1:7" ht="15.75" customHeight="1">
      <c r="A288" s="15"/>
      <c r="B288" s="15"/>
      <c r="C288" s="15"/>
      <c r="D288" s="15"/>
      <c r="E288" s="15"/>
      <c r="F288" s="15"/>
      <c r="G288" s="15"/>
    </row>
    <row r="289" spans="1:7" ht="15.75" customHeight="1">
      <c r="A289" s="15"/>
      <c r="B289" s="15"/>
      <c r="C289" s="15"/>
      <c r="D289" s="15"/>
      <c r="E289" s="15"/>
      <c r="F289" s="15"/>
      <c r="G289" s="15"/>
    </row>
    <row r="290" spans="1:7" ht="15.75" customHeight="1">
      <c r="A290" s="15"/>
      <c r="B290" s="15"/>
      <c r="C290" s="15"/>
      <c r="D290" s="15"/>
      <c r="E290" s="15"/>
      <c r="F290" s="15"/>
      <c r="G290" s="15"/>
    </row>
    <row r="291" spans="1:7" ht="15.75" customHeight="1">
      <c r="A291" s="15"/>
      <c r="B291" s="15"/>
      <c r="C291" s="15"/>
      <c r="D291" s="15"/>
      <c r="E291" s="15"/>
      <c r="F291" s="15"/>
      <c r="G291" s="15"/>
    </row>
    <row r="292" spans="1:7" ht="15.75" customHeight="1">
      <c r="A292" s="15"/>
      <c r="B292" s="15"/>
      <c r="C292" s="15"/>
      <c r="D292" s="15"/>
      <c r="E292" s="15"/>
      <c r="F292" s="15"/>
      <c r="G292" s="15"/>
    </row>
    <row r="293" spans="1:7" ht="15.75" customHeight="1">
      <c r="A293" s="15"/>
      <c r="B293" s="15"/>
      <c r="C293" s="15"/>
      <c r="D293" s="15"/>
      <c r="E293" s="15"/>
      <c r="F293" s="15"/>
      <c r="G293" s="15"/>
    </row>
    <row r="294" spans="1:7" ht="15.75" customHeight="1">
      <c r="A294" s="15"/>
      <c r="B294" s="15"/>
      <c r="C294" s="15"/>
      <c r="D294" s="15"/>
      <c r="E294" s="15"/>
      <c r="F294" s="15"/>
      <c r="G294" s="15"/>
    </row>
    <row r="295" spans="1:7" ht="15.75" customHeight="1">
      <c r="A295" s="15"/>
      <c r="B295" s="15"/>
      <c r="C295" s="15"/>
      <c r="D295" s="15"/>
      <c r="E295" s="15"/>
      <c r="F295" s="15"/>
      <c r="G295" s="15"/>
    </row>
    <row r="296" spans="1:7" ht="15.75" customHeight="1">
      <c r="A296" s="15"/>
      <c r="B296" s="15"/>
      <c r="C296" s="15"/>
      <c r="D296" s="15"/>
      <c r="E296" s="15"/>
      <c r="F296" s="15"/>
      <c r="G296" s="15"/>
    </row>
    <row r="297" spans="1:7" ht="15.75" customHeight="1">
      <c r="A297" s="15"/>
      <c r="B297" s="15"/>
      <c r="C297" s="15"/>
      <c r="D297" s="15"/>
      <c r="E297" s="15"/>
      <c r="F297" s="15"/>
      <c r="G297" s="15"/>
    </row>
    <row r="298" spans="1:7" ht="15.75" customHeight="1">
      <c r="A298" s="15"/>
      <c r="B298" s="15"/>
      <c r="C298" s="15"/>
      <c r="D298" s="15"/>
      <c r="E298" s="15"/>
      <c r="F298" s="15"/>
      <c r="G298" s="15"/>
    </row>
    <row r="299" spans="1:7" ht="15.75" customHeight="1">
      <c r="A299" s="15"/>
      <c r="B299" s="15"/>
      <c r="C299" s="15"/>
      <c r="D299" s="15"/>
      <c r="E299" s="15"/>
      <c r="F299" s="15"/>
      <c r="G299" s="15"/>
    </row>
    <row r="300" spans="1:7" ht="15.75" customHeight="1">
      <c r="A300" s="15"/>
      <c r="B300" s="15"/>
      <c r="C300" s="15"/>
      <c r="D300" s="15"/>
      <c r="E300" s="15"/>
      <c r="F300" s="15"/>
      <c r="G300" s="15"/>
    </row>
    <row r="301" spans="1:7" ht="15.75" customHeight="1">
      <c r="A301" s="15"/>
      <c r="B301" s="15"/>
      <c r="C301" s="15"/>
      <c r="D301" s="15"/>
      <c r="E301" s="15"/>
      <c r="F301" s="15"/>
      <c r="G301" s="15"/>
    </row>
    <row r="302" spans="1:7" ht="15.75" customHeight="1">
      <c r="A302" s="15"/>
      <c r="B302" s="15"/>
      <c r="C302" s="15"/>
      <c r="D302" s="15"/>
      <c r="E302" s="15"/>
      <c r="F302" s="15"/>
      <c r="G302" s="15"/>
    </row>
    <row r="303" spans="1:7" ht="15.75" customHeight="1">
      <c r="A303" s="15"/>
      <c r="B303" s="15"/>
      <c r="C303" s="15"/>
      <c r="D303" s="15"/>
      <c r="E303" s="15"/>
      <c r="F303" s="15"/>
      <c r="G303" s="15"/>
    </row>
    <row r="304" spans="1:7" ht="15.75" customHeight="1">
      <c r="A304" s="15"/>
      <c r="B304" s="15"/>
      <c r="C304" s="15"/>
      <c r="D304" s="15"/>
      <c r="E304" s="15"/>
      <c r="F304" s="15"/>
      <c r="G304" s="15"/>
    </row>
    <row r="305" spans="1:7" ht="15.75" customHeight="1">
      <c r="A305" s="15"/>
      <c r="B305" s="15"/>
      <c r="C305" s="15"/>
      <c r="D305" s="15"/>
      <c r="E305" s="15"/>
      <c r="F305" s="15"/>
      <c r="G305" s="15"/>
    </row>
    <row r="306" spans="1:7" ht="15.75" customHeight="1">
      <c r="A306" s="15"/>
      <c r="B306" s="15"/>
      <c r="C306" s="15"/>
      <c r="D306" s="15"/>
      <c r="E306" s="15"/>
      <c r="F306" s="15"/>
      <c r="G306" s="15"/>
    </row>
    <row r="307" spans="1:7" ht="15.75" customHeight="1">
      <c r="A307" s="15"/>
      <c r="B307" s="15"/>
      <c r="C307" s="15"/>
      <c r="D307" s="15"/>
      <c r="E307" s="15"/>
      <c r="F307" s="15"/>
      <c r="G307" s="15"/>
    </row>
    <row r="308" spans="1:7" ht="15.75" customHeight="1">
      <c r="A308" s="15"/>
      <c r="B308" s="15"/>
      <c r="C308" s="15"/>
      <c r="D308" s="15"/>
      <c r="E308" s="15"/>
      <c r="F308" s="15"/>
      <c r="G308" s="15"/>
    </row>
    <row r="309" spans="1:7" ht="15.75" customHeight="1">
      <c r="A309" s="15"/>
      <c r="B309" s="15"/>
      <c r="C309" s="15"/>
      <c r="D309" s="15"/>
      <c r="E309" s="15"/>
      <c r="F309" s="15"/>
      <c r="G309" s="15"/>
    </row>
    <row r="310" spans="1:7" ht="15.75" customHeight="1">
      <c r="A310" s="15"/>
      <c r="B310" s="15"/>
      <c r="C310" s="15"/>
      <c r="D310" s="15"/>
      <c r="E310" s="15"/>
      <c r="F310" s="15"/>
      <c r="G310" s="15"/>
    </row>
    <row r="311" spans="1:7" ht="15.75" customHeight="1">
      <c r="A311" s="15"/>
      <c r="B311" s="15"/>
      <c r="C311" s="15"/>
      <c r="D311" s="15"/>
      <c r="E311" s="15"/>
      <c r="F311" s="15"/>
      <c r="G311" s="15"/>
    </row>
    <row r="312" spans="1:7" ht="15.75" customHeight="1">
      <c r="A312" s="15"/>
      <c r="B312" s="15"/>
      <c r="C312" s="15"/>
      <c r="D312" s="15"/>
      <c r="E312" s="15"/>
      <c r="F312" s="15"/>
      <c r="G312" s="15"/>
    </row>
    <row r="313" spans="1:7" ht="15.75" customHeight="1">
      <c r="A313" s="15"/>
      <c r="B313" s="15"/>
      <c r="C313" s="15"/>
      <c r="D313" s="15"/>
      <c r="E313" s="15"/>
      <c r="F313" s="15"/>
      <c r="G313" s="15"/>
    </row>
    <row r="314" spans="1:7" ht="15.75" customHeight="1">
      <c r="A314" s="15"/>
      <c r="B314" s="15"/>
      <c r="C314" s="15"/>
      <c r="D314" s="15"/>
      <c r="E314" s="15"/>
      <c r="F314" s="15"/>
      <c r="G314" s="15"/>
    </row>
    <row r="315" spans="1:7" ht="15.75" customHeight="1">
      <c r="A315" s="15"/>
      <c r="B315" s="15"/>
      <c r="C315" s="15"/>
      <c r="D315" s="15"/>
      <c r="E315" s="15"/>
      <c r="F315" s="15"/>
      <c r="G315" s="15"/>
    </row>
    <row r="316" spans="1:7" ht="15.75" customHeight="1">
      <c r="A316" s="15"/>
      <c r="B316" s="15"/>
      <c r="C316" s="15"/>
      <c r="D316" s="15"/>
      <c r="E316" s="15"/>
      <c r="F316" s="15"/>
      <c r="G316" s="15"/>
    </row>
    <row r="317" spans="1:7" ht="15.75" customHeight="1">
      <c r="A317" s="15"/>
      <c r="B317" s="15"/>
      <c r="C317" s="15"/>
      <c r="D317" s="15"/>
      <c r="E317" s="15"/>
      <c r="F317" s="15"/>
      <c r="G317" s="15"/>
    </row>
    <row r="318" spans="1:7" ht="15.75" customHeight="1">
      <c r="A318" s="15"/>
      <c r="B318" s="15"/>
      <c r="C318" s="15"/>
      <c r="D318" s="15"/>
      <c r="E318" s="15"/>
      <c r="F318" s="15"/>
      <c r="G318" s="15"/>
    </row>
    <row r="319" spans="1:7" ht="15.75" customHeight="1">
      <c r="A319" s="15"/>
      <c r="B319" s="15"/>
      <c r="C319" s="15"/>
      <c r="D319" s="15"/>
      <c r="E319" s="15"/>
      <c r="F319" s="15"/>
      <c r="G319" s="15"/>
    </row>
    <row r="320" spans="1:7" ht="15.75" customHeight="1">
      <c r="A320" s="15"/>
      <c r="B320" s="15"/>
      <c r="C320" s="15"/>
      <c r="D320" s="15"/>
      <c r="E320" s="15"/>
      <c r="F320" s="15"/>
      <c r="G320" s="15"/>
    </row>
    <row r="321" spans="1:7" ht="15.75" customHeight="1">
      <c r="A321" s="15"/>
      <c r="B321" s="15"/>
      <c r="C321" s="15"/>
      <c r="D321" s="15"/>
      <c r="E321" s="15"/>
      <c r="F321" s="15"/>
      <c r="G321" s="15"/>
    </row>
    <row r="322" spans="1:7" ht="15.75" customHeight="1">
      <c r="A322" s="15"/>
      <c r="B322" s="15"/>
      <c r="C322" s="15"/>
      <c r="D322" s="15"/>
      <c r="E322" s="15"/>
      <c r="F322" s="15"/>
      <c r="G322" s="15"/>
    </row>
    <row r="323" spans="1:7" ht="15.75" customHeight="1">
      <c r="A323" s="15"/>
      <c r="B323" s="15"/>
      <c r="C323" s="15"/>
      <c r="D323" s="15"/>
      <c r="E323" s="15"/>
      <c r="F323" s="15"/>
      <c r="G323" s="15"/>
    </row>
    <row r="324" spans="1:7" ht="15.75" customHeight="1">
      <c r="A324" s="15"/>
      <c r="B324" s="15"/>
      <c r="C324" s="15"/>
      <c r="D324" s="15"/>
      <c r="E324" s="15"/>
      <c r="F324" s="15"/>
      <c r="G324" s="15"/>
    </row>
    <row r="325" spans="1:7" ht="15.75" customHeight="1">
      <c r="A325" s="15"/>
      <c r="B325" s="15"/>
      <c r="C325" s="15"/>
      <c r="D325" s="15"/>
      <c r="E325" s="15"/>
      <c r="F325" s="15"/>
      <c r="G325" s="15"/>
    </row>
    <row r="326" spans="1:7" ht="15.75" customHeight="1">
      <c r="A326" s="15"/>
      <c r="B326" s="15"/>
      <c r="C326" s="15"/>
      <c r="D326" s="15"/>
      <c r="E326" s="15"/>
      <c r="F326" s="15"/>
      <c r="G326" s="15"/>
    </row>
    <row r="327" spans="1:7" ht="15.75" customHeight="1">
      <c r="A327" s="15"/>
      <c r="B327" s="15"/>
      <c r="C327" s="15"/>
      <c r="D327" s="15"/>
      <c r="E327" s="15"/>
      <c r="F327" s="15"/>
      <c r="G327" s="15"/>
    </row>
    <row r="328" spans="1:7" ht="15.75" customHeight="1">
      <c r="A328" s="15"/>
      <c r="B328" s="15"/>
      <c r="C328" s="15"/>
      <c r="D328" s="15"/>
      <c r="E328" s="15"/>
      <c r="F328" s="15"/>
      <c r="G328" s="15"/>
    </row>
    <row r="329" spans="1:7" ht="15.75" customHeight="1">
      <c r="A329" s="15"/>
      <c r="B329" s="15"/>
      <c r="C329" s="15"/>
      <c r="D329" s="15"/>
      <c r="E329" s="15"/>
      <c r="F329" s="15"/>
      <c r="G329" s="15"/>
    </row>
    <row r="330" spans="1:7" ht="15.75" customHeight="1">
      <c r="A330" s="15"/>
      <c r="B330" s="15"/>
      <c r="C330" s="15"/>
      <c r="D330" s="15"/>
      <c r="E330" s="15"/>
      <c r="F330" s="15"/>
      <c r="G330" s="15"/>
    </row>
    <row r="331" spans="1:7" ht="15.75" customHeight="1">
      <c r="A331" s="15"/>
      <c r="B331" s="15"/>
      <c r="C331" s="15"/>
      <c r="D331" s="15"/>
      <c r="E331" s="15"/>
      <c r="F331" s="15"/>
      <c r="G331" s="15"/>
    </row>
    <row r="332" spans="1:7" ht="15.75" customHeight="1">
      <c r="A332" s="15"/>
      <c r="B332" s="15"/>
      <c r="C332" s="15"/>
      <c r="D332" s="15"/>
      <c r="E332" s="15"/>
      <c r="F332" s="15"/>
      <c r="G332" s="15"/>
    </row>
    <row r="333" spans="1:7" ht="15.75" customHeight="1">
      <c r="A333" s="15"/>
      <c r="B333" s="15"/>
      <c r="C333" s="15"/>
      <c r="D333" s="15"/>
      <c r="E333" s="15"/>
      <c r="F333" s="15"/>
      <c r="G333" s="15"/>
    </row>
    <row r="334" spans="1:7" ht="15.75" customHeight="1">
      <c r="A334" s="15"/>
      <c r="B334" s="15"/>
      <c r="C334" s="15"/>
      <c r="D334" s="15"/>
      <c r="E334" s="15"/>
      <c r="F334" s="15"/>
      <c r="G334" s="15"/>
    </row>
    <row r="335" spans="1:7" ht="15.75" customHeight="1">
      <c r="A335" s="15"/>
      <c r="B335" s="15"/>
      <c r="C335" s="15"/>
      <c r="D335" s="15"/>
      <c r="E335" s="15"/>
      <c r="F335" s="15"/>
      <c r="G335" s="15"/>
    </row>
    <row r="336" spans="1:7" ht="15.75" customHeight="1">
      <c r="A336" s="15"/>
      <c r="B336" s="15"/>
      <c r="C336" s="15"/>
      <c r="D336" s="15"/>
      <c r="E336" s="15"/>
      <c r="F336" s="15"/>
      <c r="G336" s="15"/>
    </row>
    <row r="337" spans="1:7" ht="15.75" customHeight="1">
      <c r="A337" s="15"/>
      <c r="B337" s="15"/>
      <c r="C337" s="15"/>
      <c r="D337" s="15"/>
      <c r="E337" s="15"/>
      <c r="F337" s="15"/>
      <c r="G337" s="15"/>
    </row>
    <row r="338" spans="1:7" ht="15.75" customHeight="1">
      <c r="A338" s="15"/>
      <c r="B338" s="15"/>
      <c r="C338" s="15"/>
      <c r="D338" s="15"/>
      <c r="E338" s="15"/>
      <c r="F338" s="15"/>
      <c r="G338" s="15"/>
    </row>
    <row r="339" spans="1:7" ht="15.75" customHeight="1">
      <c r="A339" s="15"/>
      <c r="B339" s="15"/>
      <c r="C339" s="15"/>
      <c r="D339" s="15"/>
      <c r="E339" s="15"/>
      <c r="F339" s="15"/>
      <c r="G339" s="15"/>
    </row>
    <row r="340" spans="1:7" ht="15.75" customHeight="1">
      <c r="A340" s="15"/>
      <c r="B340" s="15"/>
      <c r="C340" s="15"/>
      <c r="D340" s="15"/>
      <c r="E340" s="15"/>
      <c r="F340" s="15"/>
      <c r="G340" s="15"/>
    </row>
    <row r="341" spans="1:7" ht="15.75" customHeight="1">
      <c r="A341" s="15"/>
      <c r="B341" s="15"/>
      <c r="C341" s="15"/>
      <c r="D341" s="15"/>
      <c r="E341" s="15"/>
      <c r="F341" s="15"/>
      <c r="G341" s="15"/>
    </row>
    <row r="342" spans="1:7" ht="15.75" customHeight="1">
      <c r="A342" s="15"/>
      <c r="B342" s="15"/>
      <c r="C342" s="15"/>
      <c r="D342" s="15"/>
      <c r="E342" s="15"/>
      <c r="F342" s="15"/>
      <c r="G342" s="15"/>
    </row>
    <row r="343" spans="1:7" ht="15.75" customHeight="1">
      <c r="A343" s="15"/>
      <c r="B343" s="15"/>
      <c r="C343" s="15"/>
      <c r="D343" s="15"/>
      <c r="E343" s="15"/>
      <c r="F343" s="15"/>
      <c r="G343" s="15"/>
    </row>
    <row r="344" spans="1:7" ht="15.75" customHeight="1">
      <c r="A344" s="15"/>
      <c r="B344" s="15"/>
      <c r="C344" s="15"/>
      <c r="D344" s="15"/>
      <c r="E344" s="15"/>
      <c r="F344" s="15"/>
      <c r="G344" s="15"/>
    </row>
    <row r="345" spans="1:7" ht="15.75" customHeight="1">
      <c r="A345" s="15"/>
      <c r="B345" s="15"/>
      <c r="C345" s="15"/>
      <c r="D345" s="15"/>
      <c r="E345" s="15"/>
      <c r="F345" s="15"/>
      <c r="G345" s="15"/>
    </row>
    <row r="346" spans="1:7" ht="15.75" customHeight="1">
      <c r="A346" s="15"/>
      <c r="B346" s="15"/>
      <c r="C346" s="15"/>
      <c r="D346" s="15"/>
      <c r="E346" s="15"/>
      <c r="F346" s="15"/>
      <c r="G346" s="15"/>
    </row>
    <row r="347" spans="1:7" ht="15.75" customHeight="1">
      <c r="A347" s="15"/>
      <c r="B347" s="15"/>
      <c r="C347" s="15"/>
      <c r="D347" s="15"/>
      <c r="E347" s="15"/>
      <c r="F347" s="15"/>
      <c r="G347" s="15"/>
    </row>
    <row r="348" spans="1:7" ht="15.75" customHeight="1">
      <c r="A348" s="15"/>
      <c r="B348" s="15"/>
      <c r="C348" s="15"/>
      <c r="D348" s="15"/>
      <c r="E348" s="15"/>
      <c r="F348" s="15"/>
      <c r="G348" s="15"/>
    </row>
    <row r="349" spans="1:7" ht="15.75" customHeight="1">
      <c r="A349" s="15"/>
      <c r="B349" s="15"/>
      <c r="C349" s="15"/>
      <c r="D349" s="15"/>
      <c r="E349" s="15"/>
      <c r="F349" s="15"/>
      <c r="G349" s="15"/>
    </row>
    <row r="350" spans="1:7" ht="15.75" customHeight="1">
      <c r="A350" s="15"/>
      <c r="B350" s="15"/>
      <c r="C350" s="15"/>
      <c r="D350" s="15"/>
      <c r="E350" s="15"/>
      <c r="F350" s="15"/>
      <c r="G350" s="15"/>
    </row>
    <row r="351" spans="1:7" ht="15.75" customHeight="1">
      <c r="A351" s="15"/>
      <c r="B351" s="15"/>
      <c r="C351" s="15"/>
      <c r="D351" s="15"/>
      <c r="E351" s="15"/>
      <c r="F351" s="15"/>
      <c r="G351" s="15"/>
    </row>
    <row r="352" spans="1:7" ht="15.75" customHeight="1">
      <c r="A352" s="15"/>
      <c r="B352" s="15"/>
      <c r="C352" s="15"/>
      <c r="D352" s="15"/>
      <c r="E352" s="15"/>
      <c r="F352" s="15"/>
      <c r="G352" s="15"/>
    </row>
    <row r="353" spans="1:7" ht="15.75" customHeight="1">
      <c r="A353" s="15"/>
      <c r="B353" s="15"/>
      <c r="C353" s="15"/>
      <c r="D353" s="15"/>
      <c r="E353" s="15"/>
      <c r="F353" s="15"/>
      <c r="G353" s="15"/>
    </row>
    <row r="354" spans="1:7" ht="15.75" customHeight="1">
      <c r="A354" s="15"/>
      <c r="B354" s="15"/>
      <c r="C354" s="15"/>
      <c r="D354" s="15"/>
      <c r="E354" s="15"/>
      <c r="F354" s="15"/>
      <c r="G354" s="15"/>
    </row>
    <row r="355" spans="1:7" ht="15.75" customHeight="1">
      <c r="A355" s="15"/>
      <c r="B355" s="15"/>
      <c r="C355" s="15"/>
      <c r="D355" s="15"/>
      <c r="E355" s="15"/>
      <c r="F355" s="15"/>
      <c r="G355" s="15"/>
    </row>
    <row r="356" spans="1:7" ht="15.75" customHeight="1">
      <c r="A356" s="15"/>
      <c r="B356" s="15"/>
      <c r="C356" s="15"/>
      <c r="D356" s="15"/>
      <c r="E356" s="15"/>
      <c r="F356" s="15"/>
      <c r="G356" s="15"/>
    </row>
    <row r="357" spans="1:7" ht="15.75" customHeight="1">
      <c r="A357" s="15"/>
      <c r="B357" s="15"/>
      <c r="C357" s="15"/>
      <c r="D357" s="15"/>
      <c r="E357" s="15"/>
      <c r="F357" s="15"/>
      <c r="G357" s="15"/>
    </row>
    <row r="358" spans="1:7" ht="15.75" customHeight="1">
      <c r="A358" s="15"/>
      <c r="B358" s="15"/>
      <c r="C358" s="15"/>
      <c r="D358" s="15"/>
      <c r="E358" s="15"/>
      <c r="F358" s="15"/>
      <c r="G358" s="15"/>
    </row>
    <row r="359" spans="1:7" ht="15.75" customHeight="1">
      <c r="A359" s="15"/>
      <c r="B359" s="15"/>
      <c r="C359" s="15"/>
      <c r="D359" s="15"/>
      <c r="E359" s="15"/>
      <c r="F359" s="15"/>
      <c r="G359" s="15"/>
    </row>
    <row r="360" spans="1:7" ht="15.75" customHeight="1">
      <c r="A360" s="15"/>
      <c r="B360" s="15"/>
      <c r="C360" s="15"/>
      <c r="D360" s="15"/>
      <c r="E360" s="15"/>
      <c r="F360" s="15"/>
      <c r="G360" s="15"/>
    </row>
    <row r="361" spans="1:7" ht="15.75" customHeight="1">
      <c r="A361" s="15"/>
      <c r="B361" s="15"/>
      <c r="C361" s="15"/>
      <c r="D361" s="15"/>
      <c r="E361" s="15"/>
      <c r="F361" s="15"/>
      <c r="G361" s="15"/>
    </row>
    <row r="362" spans="1:7" ht="15.75" customHeight="1">
      <c r="A362" s="15"/>
      <c r="B362" s="15"/>
      <c r="C362" s="15"/>
      <c r="D362" s="15"/>
      <c r="E362" s="15"/>
      <c r="F362" s="15"/>
      <c r="G362" s="15"/>
    </row>
    <row r="363" spans="1:7" ht="15.75" customHeight="1">
      <c r="A363" s="15"/>
      <c r="B363" s="15"/>
      <c r="C363" s="15"/>
      <c r="D363" s="15"/>
      <c r="E363" s="15"/>
      <c r="F363" s="15"/>
      <c r="G363" s="15"/>
    </row>
    <row r="364" spans="1:7" ht="15.75" customHeight="1">
      <c r="A364" s="15"/>
      <c r="B364" s="15"/>
      <c r="C364" s="15"/>
      <c r="D364" s="15"/>
      <c r="E364" s="15"/>
      <c r="F364" s="15"/>
      <c r="G364" s="15"/>
    </row>
    <row r="365" spans="1:7" ht="15.75" customHeight="1">
      <c r="A365" s="15"/>
      <c r="B365" s="15"/>
      <c r="C365" s="15"/>
      <c r="D365" s="15"/>
      <c r="E365" s="15"/>
      <c r="F365" s="15"/>
      <c r="G365" s="15"/>
    </row>
    <row r="366" spans="1:7" ht="15.75" customHeight="1">
      <c r="A366" s="15"/>
      <c r="B366" s="15"/>
      <c r="C366" s="15"/>
      <c r="D366" s="15"/>
      <c r="E366" s="15"/>
      <c r="F366" s="15"/>
      <c r="G366" s="15"/>
    </row>
    <row r="367" spans="1:7" ht="15.75" customHeight="1">
      <c r="A367" s="15"/>
      <c r="B367" s="15"/>
      <c r="C367" s="15"/>
      <c r="D367" s="15"/>
      <c r="E367" s="15"/>
      <c r="F367" s="15"/>
      <c r="G367" s="15"/>
    </row>
    <row r="368" spans="1:7" ht="15.75" customHeight="1">
      <c r="A368" s="15"/>
      <c r="B368" s="15"/>
      <c r="C368" s="15"/>
      <c r="D368" s="15"/>
      <c r="E368" s="15"/>
      <c r="F368" s="15"/>
      <c r="G368" s="15"/>
    </row>
    <row r="369" spans="1:7" ht="15.75" customHeight="1">
      <c r="A369" s="15"/>
      <c r="B369" s="15"/>
      <c r="C369" s="15"/>
      <c r="D369" s="15"/>
      <c r="E369" s="15"/>
      <c r="F369" s="15"/>
      <c r="G369" s="15"/>
    </row>
    <row r="370" spans="1:7" ht="15.75" customHeight="1">
      <c r="A370" s="15"/>
      <c r="B370" s="15"/>
      <c r="C370" s="15"/>
      <c r="D370" s="15"/>
      <c r="E370" s="15"/>
      <c r="F370" s="15"/>
      <c r="G370" s="15"/>
    </row>
    <row r="371" spans="1:7" ht="15.75" customHeight="1">
      <c r="A371" s="15"/>
      <c r="B371" s="15"/>
      <c r="C371" s="15"/>
      <c r="D371" s="15"/>
      <c r="E371" s="15"/>
      <c r="F371" s="15"/>
      <c r="G371" s="15"/>
    </row>
    <row r="372" spans="1:7" ht="15.75" customHeight="1">
      <c r="A372" s="15"/>
      <c r="B372" s="15"/>
      <c r="C372" s="15"/>
      <c r="D372" s="15"/>
      <c r="E372" s="15"/>
      <c r="F372" s="15"/>
      <c r="G372" s="15"/>
    </row>
    <row r="373" spans="1:7" ht="15.75" customHeight="1">
      <c r="A373" s="15"/>
      <c r="B373" s="15"/>
      <c r="C373" s="15"/>
      <c r="D373" s="15"/>
      <c r="E373" s="15"/>
      <c r="F373" s="15"/>
      <c r="G373" s="15"/>
    </row>
    <row r="374" spans="1:7" ht="15.75" customHeight="1">
      <c r="A374" s="15"/>
      <c r="B374" s="15"/>
      <c r="C374" s="15"/>
      <c r="D374" s="15"/>
      <c r="E374" s="15"/>
      <c r="F374" s="15"/>
      <c r="G374" s="15"/>
    </row>
    <row r="375" spans="1:7" ht="15.75" customHeight="1">
      <c r="A375" s="15"/>
      <c r="B375" s="15"/>
      <c r="C375" s="15"/>
      <c r="D375" s="15"/>
      <c r="E375" s="15"/>
      <c r="F375" s="15"/>
      <c r="G375" s="15"/>
    </row>
    <row r="376" spans="1:7" ht="15.75" customHeight="1">
      <c r="A376" s="15"/>
      <c r="B376" s="15"/>
      <c r="C376" s="15"/>
      <c r="D376" s="15"/>
      <c r="E376" s="15"/>
      <c r="F376" s="15"/>
      <c r="G376" s="15"/>
    </row>
    <row r="377" spans="1:7" ht="15.75" customHeight="1">
      <c r="A377" s="15"/>
      <c r="B377" s="15"/>
      <c r="C377" s="15"/>
      <c r="D377" s="15"/>
      <c r="E377" s="15"/>
      <c r="F377" s="15"/>
      <c r="G377" s="15"/>
    </row>
    <row r="378" spans="1:7" ht="15.75" customHeight="1">
      <c r="A378" s="15"/>
      <c r="B378" s="15"/>
      <c r="C378" s="15"/>
      <c r="D378" s="15"/>
      <c r="E378" s="15"/>
      <c r="F378" s="15"/>
      <c r="G378" s="15"/>
    </row>
    <row r="379" spans="1:7" ht="15.75" customHeight="1">
      <c r="A379" s="15"/>
      <c r="B379" s="15"/>
      <c r="C379" s="15"/>
      <c r="D379" s="15"/>
      <c r="E379" s="15"/>
      <c r="F379" s="15"/>
      <c r="G379" s="15"/>
    </row>
    <row r="380" spans="1:7" ht="15.75" customHeight="1">
      <c r="A380" s="15"/>
      <c r="B380" s="15"/>
      <c r="C380" s="15"/>
      <c r="D380" s="15"/>
      <c r="E380" s="15"/>
      <c r="F380" s="15"/>
      <c r="G380" s="15"/>
    </row>
    <row r="381" spans="1:7" ht="15.75" customHeight="1">
      <c r="A381" s="15"/>
      <c r="B381" s="15"/>
      <c r="C381" s="15"/>
      <c r="D381" s="15"/>
      <c r="E381" s="15"/>
      <c r="F381" s="15"/>
      <c r="G381" s="15"/>
    </row>
    <row r="382" spans="1:7" ht="15.75" customHeight="1">
      <c r="A382" s="15"/>
      <c r="B382" s="15"/>
      <c r="C382" s="15"/>
      <c r="D382" s="15"/>
      <c r="E382" s="15"/>
      <c r="F382" s="15"/>
      <c r="G382" s="15"/>
    </row>
    <row r="383" spans="1:7" ht="15.75" customHeight="1">
      <c r="A383" s="15"/>
      <c r="B383" s="15"/>
      <c r="C383" s="15"/>
      <c r="D383" s="15"/>
      <c r="E383" s="15"/>
      <c r="F383" s="15"/>
      <c r="G383" s="15"/>
    </row>
    <row r="384" spans="1:7" ht="15.75" customHeight="1">
      <c r="A384" s="15"/>
      <c r="B384" s="15"/>
      <c r="C384" s="15"/>
      <c r="D384" s="15"/>
      <c r="E384" s="15"/>
      <c r="F384" s="15"/>
      <c r="G384" s="15"/>
    </row>
    <row r="385" spans="1:7" ht="15.75" customHeight="1">
      <c r="A385" s="15"/>
      <c r="B385" s="15"/>
      <c r="C385" s="15"/>
      <c r="D385" s="15"/>
      <c r="E385" s="15"/>
      <c r="F385" s="15"/>
      <c r="G385" s="15"/>
    </row>
    <row r="386" spans="1:7" ht="15.75" customHeight="1">
      <c r="A386" s="15"/>
      <c r="B386" s="15"/>
      <c r="C386" s="15"/>
      <c r="D386" s="15"/>
      <c r="E386" s="15"/>
      <c r="F386" s="15"/>
      <c r="G386" s="15"/>
    </row>
    <row r="387" spans="1:7" ht="15.75" customHeight="1">
      <c r="A387" s="15"/>
      <c r="B387" s="15"/>
      <c r="C387" s="15"/>
      <c r="D387" s="15"/>
      <c r="E387" s="15"/>
      <c r="F387" s="15"/>
      <c r="G387" s="15"/>
    </row>
    <row r="388" spans="1:7" ht="15.75" customHeight="1">
      <c r="A388" s="15"/>
      <c r="B388" s="15"/>
      <c r="C388" s="15"/>
      <c r="D388" s="15"/>
      <c r="E388" s="15"/>
      <c r="F388" s="15"/>
      <c r="G388" s="15"/>
    </row>
    <row r="389" spans="1:7" ht="15.75" customHeight="1">
      <c r="A389" s="15"/>
      <c r="B389" s="15"/>
      <c r="C389" s="15"/>
      <c r="D389" s="15"/>
      <c r="E389" s="15"/>
      <c r="F389" s="15"/>
      <c r="G389" s="15"/>
    </row>
    <row r="390" spans="1:7" ht="15.75" customHeight="1">
      <c r="A390" s="15"/>
      <c r="B390" s="15"/>
      <c r="C390" s="15"/>
      <c r="D390" s="15"/>
      <c r="E390" s="15"/>
      <c r="F390" s="15"/>
      <c r="G390" s="15"/>
    </row>
    <row r="391" spans="1:7" ht="15.75" customHeight="1">
      <c r="A391" s="15"/>
      <c r="B391" s="15"/>
      <c r="C391" s="15"/>
      <c r="D391" s="15"/>
      <c r="E391" s="15"/>
      <c r="F391" s="15"/>
      <c r="G391" s="15"/>
    </row>
    <row r="392" spans="1:7" ht="15.75" customHeight="1">
      <c r="A392" s="15"/>
      <c r="B392" s="15"/>
      <c r="C392" s="15"/>
      <c r="D392" s="15"/>
      <c r="E392" s="15"/>
      <c r="F392" s="15"/>
      <c r="G392" s="15"/>
    </row>
    <row r="393" spans="1:7" ht="15.75" customHeight="1">
      <c r="A393" s="15"/>
      <c r="B393" s="15"/>
      <c r="C393" s="15"/>
      <c r="D393" s="15"/>
      <c r="E393" s="15"/>
      <c r="F393" s="15"/>
      <c r="G393" s="15"/>
    </row>
    <row r="394" spans="1:7" ht="15.75" customHeight="1">
      <c r="A394" s="15"/>
      <c r="B394" s="15"/>
      <c r="C394" s="15"/>
      <c r="D394" s="15"/>
      <c r="E394" s="15"/>
      <c r="F394" s="15"/>
      <c r="G394" s="15"/>
    </row>
    <row r="395" spans="1:7" ht="15.75" customHeight="1">
      <c r="A395" s="15"/>
      <c r="B395" s="15"/>
      <c r="C395" s="15"/>
      <c r="D395" s="15"/>
      <c r="E395" s="15"/>
      <c r="F395" s="15"/>
      <c r="G395" s="15"/>
    </row>
    <row r="396" spans="1:7" ht="15.75" customHeight="1">
      <c r="A396" s="15"/>
      <c r="B396" s="15"/>
      <c r="C396" s="15"/>
      <c r="D396" s="15"/>
      <c r="E396" s="15"/>
      <c r="F396" s="15"/>
      <c r="G396" s="15"/>
    </row>
    <row r="397" spans="1:7" ht="15.75" customHeight="1">
      <c r="A397" s="15"/>
      <c r="B397" s="15"/>
      <c r="C397" s="15"/>
      <c r="D397" s="15"/>
      <c r="E397" s="15"/>
      <c r="F397" s="15"/>
      <c r="G397" s="15"/>
    </row>
    <row r="398" spans="1:7" ht="15.75" customHeight="1">
      <c r="A398" s="15"/>
      <c r="B398" s="15"/>
      <c r="C398" s="15"/>
      <c r="D398" s="15"/>
      <c r="E398" s="15"/>
      <c r="F398" s="15"/>
      <c r="G398" s="15"/>
    </row>
    <row r="399" spans="1:7" ht="15.75" customHeight="1">
      <c r="A399" s="15"/>
      <c r="B399" s="15"/>
      <c r="C399" s="15"/>
      <c r="D399" s="15"/>
      <c r="E399" s="15"/>
      <c r="F399" s="15"/>
      <c r="G399" s="15"/>
    </row>
    <row r="400" spans="1:7" ht="15.75" customHeight="1">
      <c r="A400" s="15"/>
      <c r="B400" s="15"/>
      <c r="C400" s="15"/>
      <c r="D400" s="15"/>
      <c r="E400" s="15"/>
      <c r="F400" s="15"/>
      <c r="G400" s="15"/>
    </row>
    <row r="401" spans="1:7" ht="15.75" customHeight="1">
      <c r="A401" s="15"/>
      <c r="B401" s="15"/>
      <c r="C401" s="15"/>
      <c r="D401" s="15"/>
      <c r="E401" s="15"/>
      <c r="F401" s="15"/>
      <c r="G401" s="15"/>
    </row>
    <row r="402" spans="1:7" ht="15.75" customHeight="1">
      <c r="A402" s="15"/>
      <c r="B402" s="15"/>
      <c r="C402" s="15"/>
      <c r="D402" s="15"/>
      <c r="E402" s="15"/>
      <c r="F402" s="15"/>
      <c r="G402" s="15"/>
    </row>
    <row r="403" spans="1:7" ht="15.75" customHeight="1">
      <c r="A403" s="15"/>
      <c r="B403" s="15"/>
      <c r="C403" s="15"/>
      <c r="D403" s="15"/>
      <c r="E403" s="15"/>
      <c r="F403" s="15"/>
      <c r="G403" s="15"/>
    </row>
    <row r="404" spans="1:7" ht="15.75" customHeight="1">
      <c r="A404" s="15"/>
      <c r="B404" s="15"/>
      <c r="C404" s="15"/>
      <c r="D404" s="15"/>
      <c r="E404" s="15"/>
      <c r="F404" s="15"/>
      <c r="G404" s="15"/>
    </row>
    <row r="405" spans="1:7" ht="15.75" customHeight="1">
      <c r="A405" s="15"/>
      <c r="B405" s="15"/>
      <c r="C405" s="15"/>
      <c r="D405" s="15"/>
      <c r="E405" s="15"/>
      <c r="F405" s="15"/>
      <c r="G405" s="15"/>
    </row>
    <row r="406" spans="1:7" ht="15.75" customHeight="1">
      <c r="A406" s="15"/>
      <c r="B406" s="15"/>
      <c r="C406" s="15"/>
      <c r="D406" s="15"/>
      <c r="E406" s="15"/>
      <c r="F406" s="15"/>
      <c r="G406" s="15"/>
    </row>
    <row r="407" spans="1:7" ht="15.75" customHeight="1">
      <c r="A407" s="15"/>
      <c r="B407" s="15"/>
      <c r="C407" s="15"/>
      <c r="D407" s="15"/>
      <c r="E407" s="15"/>
      <c r="F407" s="15"/>
      <c r="G407" s="15"/>
    </row>
    <row r="408" spans="1:7" ht="15.75" customHeight="1">
      <c r="A408" s="15"/>
      <c r="B408" s="15"/>
      <c r="C408" s="15"/>
      <c r="D408" s="15"/>
      <c r="E408" s="15"/>
      <c r="F408" s="15"/>
      <c r="G408" s="15"/>
    </row>
    <row r="409" spans="1:7" ht="15.75" customHeight="1">
      <c r="A409" s="15"/>
      <c r="B409" s="15"/>
      <c r="C409" s="15"/>
      <c r="D409" s="15"/>
      <c r="E409" s="15"/>
      <c r="F409" s="15"/>
      <c r="G409" s="15"/>
    </row>
    <row r="410" spans="1:7" ht="15.75" customHeight="1">
      <c r="A410" s="15"/>
      <c r="B410" s="15"/>
      <c r="C410" s="15"/>
      <c r="D410" s="15"/>
      <c r="E410" s="15"/>
      <c r="F410" s="15"/>
      <c r="G410" s="15"/>
    </row>
    <row r="411" spans="1:7" ht="15.75" customHeight="1">
      <c r="A411" s="15"/>
      <c r="B411" s="15"/>
      <c r="C411" s="15"/>
      <c r="D411" s="15"/>
      <c r="E411" s="15"/>
      <c r="F411" s="15"/>
      <c r="G411" s="15"/>
    </row>
    <row r="412" spans="1:7" ht="15.75" customHeight="1">
      <c r="A412" s="15"/>
      <c r="B412" s="15"/>
      <c r="C412" s="15"/>
      <c r="D412" s="15"/>
      <c r="E412" s="15"/>
      <c r="F412" s="15"/>
      <c r="G412" s="15"/>
    </row>
    <row r="413" spans="1:7" ht="15.75" customHeight="1">
      <c r="A413" s="15"/>
      <c r="B413" s="15"/>
      <c r="C413" s="15"/>
      <c r="D413" s="15"/>
      <c r="E413" s="15"/>
      <c r="F413" s="15"/>
      <c r="G413" s="15"/>
    </row>
    <row r="414" spans="1:7" ht="15.75" customHeight="1">
      <c r="A414" s="15"/>
      <c r="B414" s="15"/>
      <c r="C414" s="15"/>
      <c r="D414" s="15"/>
      <c r="E414" s="15"/>
      <c r="F414" s="15"/>
      <c r="G414" s="15"/>
    </row>
    <row r="415" spans="1:7" ht="15.75" customHeight="1">
      <c r="A415" s="15"/>
      <c r="B415" s="15"/>
      <c r="C415" s="15"/>
      <c r="D415" s="15"/>
      <c r="E415" s="15"/>
      <c r="F415" s="15"/>
      <c r="G415" s="15"/>
    </row>
    <row r="416" spans="1:7" ht="15.75" customHeight="1">
      <c r="A416" s="15"/>
      <c r="B416" s="15"/>
      <c r="C416" s="15"/>
      <c r="D416" s="15"/>
      <c r="E416" s="15"/>
      <c r="F416" s="15"/>
      <c r="G416" s="15"/>
    </row>
    <row r="417" spans="1:7" ht="15.75" customHeight="1">
      <c r="A417" s="15"/>
      <c r="B417" s="15"/>
      <c r="C417" s="15"/>
      <c r="D417" s="15"/>
      <c r="E417" s="15"/>
      <c r="F417" s="15"/>
      <c r="G417" s="15"/>
    </row>
    <row r="418" spans="1:7" ht="15.75" customHeight="1">
      <c r="A418" s="15"/>
      <c r="B418" s="15"/>
      <c r="C418" s="15"/>
      <c r="D418" s="15"/>
      <c r="E418" s="15"/>
      <c r="F418" s="15"/>
      <c r="G418" s="15"/>
    </row>
    <row r="419" spans="1:7" ht="15.75" customHeight="1">
      <c r="A419" s="15"/>
      <c r="B419" s="15"/>
      <c r="C419" s="15"/>
      <c r="D419" s="15"/>
      <c r="E419" s="15"/>
      <c r="F419" s="15"/>
      <c r="G419" s="15"/>
    </row>
    <row r="420" spans="1:7" ht="15.75" customHeight="1">
      <c r="A420" s="15"/>
      <c r="B420" s="15"/>
      <c r="C420" s="15"/>
      <c r="D420" s="15"/>
      <c r="E420" s="15"/>
      <c r="F420" s="15"/>
      <c r="G420" s="15"/>
    </row>
    <row r="421" spans="1:7" ht="15.75" customHeight="1">
      <c r="A421" s="15"/>
      <c r="B421" s="15"/>
      <c r="C421" s="15"/>
      <c r="D421" s="15"/>
      <c r="E421" s="15"/>
      <c r="F421" s="15"/>
      <c r="G421" s="15"/>
    </row>
    <row r="422" spans="1:7" ht="15.75" customHeight="1">
      <c r="A422" s="15"/>
      <c r="B422" s="15"/>
      <c r="C422" s="15"/>
      <c r="D422" s="15"/>
      <c r="E422" s="15"/>
      <c r="F422" s="15"/>
      <c r="G422" s="15"/>
    </row>
    <row r="423" spans="1:7" ht="15.75" customHeight="1">
      <c r="A423" s="15"/>
      <c r="B423" s="15"/>
      <c r="C423" s="15"/>
      <c r="D423" s="15"/>
      <c r="E423" s="15"/>
      <c r="F423" s="15"/>
      <c r="G423" s="15"/>
    </row>
    <row r="424" spans="1:7" ht="15.75" customHeight="1">
      <c r="A424" s="15"/>
      <c r="B424" s="15"/>
      <c r="C424" s="15"/>
      <c r="D424" s="15"/>
      <c r="E424" s="15"/>
      <c r="F424" s="15"/>
      <c r="G424" s="15"/>
    </row>
    <row r="425" spans="1:7" ht="15.75" customHeight="1">
      <c r="A425" s="15"/>
      <c r="B425" s="15"/>
      <c r="C425" s="15"/>
      <c r="D425" s="15"/>
      <c r="E425" s="15"/>
      <c r="F425" s="15"/>
      <c r="G425" s="15"/>
    </row>
    <row r="426" spans="1:7" ht="15.75" customHeight="1">
      <c r="A426" s="15"/>
      <c r="B426" s="15"/>
      <c r="C426" s="15"/>
      <c r="D426" s="15"/>
      <c r="E426" s="15"/>
      <c r="F426" s="15"/>
      <c r="G426" s="15"/>
    </row>
    <row r="427" spans="1:7" ht="15.75" customHeight="1">
      <c r="A427" s="15"/>
      <c r="B427" s="15"/>
      <c r="C427" s="15"/>
      <c r="D427" s="15"/>
      <c r="E427" s="15"/>
      <c r="F427" s="15"/>
      <c r="G427" s="15"/>
    </row>
    <row r="428" spans="1:7" ht="15.75" customHeight="1">
      <c r="A428" s="15"/>
      <c r="B428" s="15"/>
      <c r="C428" s="15"/>
      <c r="D428" s="15"/>
      <c r="E428" s="15"/>
      <c r="F428" s="15"/>
      <c r="G428" s="15"/>
    </row>
    <row r="429" spans="1:7" ht="15.75" customHeight="1">
      <c r="A429" s="15"/>
      <c r="B429" s="15"/>
      <c r="C429" s="15"/>
      <c r="D429" s="15"/>
      <c r="E429" s="15"/>
      <c r="F429" s="15"/>
      <c r="G429" s="15"/>
    </row>
    <row r="430" spans="1:7" ht="15.75" customHeight="1">
      <c r="A430" s="15"/>
      <c r="B430" s="15"/>
      <c r="C430" s="15"/>
      <c r="D430" s="15"/>
      <c r="E430" s="15"/>
      <c r="F430" s="15"/>
      <c r="G430" s="15"/>
    </row>
    <row r="431" spans="1:7" ht="15.75" customHeight="1">
      <c r="A431" s="15"/>
      <c r="B431" s="15"/>
      <c r="C431" s="15"/>
      <c r="D431" s="15"/>
      <c r="E431" s="15"/>
      <c r="F431" s="15"/>
      <c r="G431" s="15"/>
    </row>
    <row r="432" spans="1:7" ht="15.75" customHeight="1">
      <c r="A432" s="15"/>
      <c r="B432" s="15"/>
      <c r="C432" s="15"/>
      <c r="D432" s="15"/>
      <c r="E432" s="15"/>
      <c r="F432" s="15"/>
      <c r="G432" s="15"/>
    </row>
    <row r="433" spans="1:7" ht="15.75" customHeight="1">
      <c r="A433" s="15"/>
      <c r="B433" s="15"/>
      <c r="C433" s="15"/>
      <c r="D433" s="15"/>
      <c r="E433" s="15"/>
      <c r="F433" s="15"/>
      <c r="G433" s="15"/>
    </row>
    <row r="434" spans="1:7" ht="15.75" customHeight="1">
      <c r="A434" s="15"/>
      <c r="B434" s="15"/>
      <c r="C434" s="15"/>
      <c r="D434" s="15"/>
      <c r="E434" s="15"/>
      <c r="F434" s="15"/>
      <c r="G434" s="15"/>
    </row>
    <row r="435" spans="1:7" ht="15.75" customHeight="1">
      <c r="A435" s="15"/>
      <c r="B435" s="15"/>
      <c r="C435" s="15"/>
      <c r="D435" s="15"/>
      <c r="E435" s="15"/>
      <c r="F435" s="15"/>
      <c r="G435" s="15"/>
    </row>
    <row r="436" spans="1:7" ht="15.75" customHeight="1">
      <c r="A436" s="15"/>
      <c r="B436" s="15"/>
      <c r="C436" s="15"/>
      <c r="D436" s="15"/>
      <c r="E436" s="15"/>
      <c r="F436" s="15"/>
      <c r="G436" s="15"/>
    </row>
    <row r="437" spans="1:7" ht="15.75" customHeight="1">
      <c r="A437" s="15"/>
      <c r="B437" s="15"/>
      <c r="C437" s="15"/>
      <c r="D437" s="15"/>
      <c r="E437" s="15"/>
      <c r="F437" s="15"/>
      <c r="G437" s="15"/>
    </row>
    <row r="438" spans="1:7" ht="15.75" customHeight="1">
      <c r="A438" s="15"/>
      <c r="B438" s="15"/>
      <c r="C438" s="15"/>
      <c r="D438" s="15"/>
      <c r="E438" s="15"/>
      <c r="F438" s="15"/>
      <c r="G438" s="15"/>
    </row>
    <row r="439" spans="1:7" ht="15.75" customHeight="1">
      <c r="A439" s="15"/>
      <c r="B439" s="15"/>
      <c r="C439" s="15"/>
      <c r="D439" s="15"/>
      <c r="E439" s="15"/>
      <c r="F439" s="15"/>
      <c r="G439" s="15"/>
    </row>
    <row r="440" spans="1:7" ht="15.75" customHeight="1">
      <c r="A440" s="15"/>
      <c r="B440" s="15"/>
      <c r="C440" s="15"/>
      <c r="D440" s="15"/>
      <c r="E440" s="15"/>
      <c r="F440" s="15"/>
      <c r="G440" s="15"/>
    </row>
    <row r="441" spans="1:7" ht="15.75" customHeight="1">
      <c r="A441" s="15"/>
      <c r="B441" s="15"/>
      <c r="C441" s="15"/>
      <c r="D441" s="15"/>
      <c r="E441" s="15"/>
      <c r="F441" s="15"/>
      <c r="G441" s="15"/>
    </row>
    <row r="442" spans="1:7" ht="15.75" customHeight="1">
      <c r="A442" s="15"/>
      <c r="B442" s="15"/>
      <c r="C442" s="15"/>
      <c r="D442" s="15"/>
      <c r="E442" s="15"/>
      <c r="F442" s="15"/>
      <c r="G442" s="15"/>
    </row>
    <row r="443" spans="1:7" ht="15.75" customHeight="1">
      <c r="A443" s="15"/>
      <c r="B443" s="15"/>
      <c r="C443" s="15"/>
      <c r="D443" s="15"/>
      <c r="E443" s="15"/>
      <c r="F443" s="15"/>
      <c r="G443" s="15"/>
    </row>
    <row r="444" spans="1:7" ht="15.75" customHeight="1">
      <c r="A444" s="15"/>
      <c r="B444" s="15"/>
      <c r="C444" s="15"/>
      <c r="D444" s="15"/>
      <c r="E444" s="15"/>
      <c r="F444" s="15"/>
      <c r="G444" s="15"/>
    </row>
    <row r="445" spans="1:7" ht="15.75" customHeight="1">
      <c r="A445" s="15"/>
      <c r="B445" s="15"/>
      <c r="C445" s="15"/>
      <c r="D445" s="15"/>
      <c r="E445" s="15"/>
      <c r="F445" s="15"/>
      <c r="G445" s="15"/>
    </row>
    <row r="446" spans="1:7" ht="15.75" customHeight="1">
      <c r="A446" s="15"/>
      <c r="B446" s="15"/>
      <c r="C446" s="15"/>
      <c r="D446" s="15"/>
      <c r="E446" s="15"/>
      <c r="F446" s="15"/>
      <c r="G446" s="15"/>
    </row>
    <row r="447" spans="1:7" ht="15.75" customHeight="1">
      <c r="A447" s="15"/>
      <c r="B447" s="15"/>
      <c r="C447" s="15"/>
      <c r="D447" s="15"/>
      <c r="E447" s="15"/>
      <c r="F447" s="15"/>
      <c r="G447" s="15"/>
    </row>
    <row r="448" spans="1:7" ht="15.75" customHeight="1">
      <c r="A448" s="15"/>
      <c r="B448" s="15"/>
      <c r="C448" s="15"/>
      <c r="D448" s="15"/>
      <c r="E448" s="15"/>
      <c r="F448" s="15"/>
      <c r="G448" s="15"/>
    </row>
    <row r="449" spans="1:7" ht="15.75" customHeight="1">
      <c r="A449" s="15"/>
      <c r="B449" s="15"/>
      <c r="C449" s="15"/>
      <c r="D449" s="15"/>
      <c r="E449" s="15"/>
      <c r="F449" s="15"/>
      <c r="G449" s="15"/>
    </row>
    <row r="450" spans="1:7" ht="15.75" customHeight="1">
      <c r="A450" s="15"/>
      <c r="B450" s="15"/>
      <c r="C450" s="15"/>
      <c r="D450" s="15"/>
      <c r="E450" s="15"/>
      <c r="F450" s="15"/>
      <c r="G450" s="15"/>
    </row>
    <row r="451" spans="1:7" ht="15.75" customHeight="1">
      <c r="A451" s="15"/>
      <c r="B451" s="15"/>
      <c r="C451" s="15"/>
      <c r="D451" s="15"/>
      <c r="E451" s="15"/>
      <c r="F451" s="15"/>
      <c r="G451" s="15"/>
    </row>
    <row r="452" spans="1:7" ht="15.75" customHeight="1">
      <c r="A452" s="15"/>
      <c r="B452" s="15"/>
      <c r="C452" s="15"/>
      <c r="D452" s="15"/>
      <c r="E452" s="15"/>
      <c r="F452" s="15"/>
      <c r="G452" s="15"/>
    </row>
    <row r="453" spans="1:7" ht="15.75" customHeight="1">
      <c r="A453" s="15"/>
      <c r="B453" s="15"/>
      <c r="C453" s="15"/>
      <c r="D453" s="15"/>
      <c r="E453" s="15"/>
      <c r="F453" s="15"/>
      <c r="G453" s="15"/>
    </row>
    <row r="454" spans="1:7" ht="15.75" customHeight="1">
      <c r="A454" s="15"/>
      <c r="B454" s="15"/>
      <c r="C454" s="15"/>
      <c r="D454" s="15"/>
      <c r="E454" s="15"/>
      <c r="F454" s="15"/>
      <c r="G454" s="15"/>
    </row>
    <row r="455" spans="1:7" ht="15.75" customHeight="1">
      <c r="A455" s="15"/>
      <c r="B455" s="15"/>
      <c r="C455" s="15"/>
      <c r="D455" s="15"/>
      <c r="E455" s="15"/>
      <c r="F455" s="15"/>
      <c r="G455" s="15"/>
    </row>
    <row r="456" spans="1:7" ht="15.75" customHeight="1">
      <c r="A456" s="15"/>
      <c r="B456" s="15"/>
      <c r="C456" s="15"/>
      <c r="D456" s="15"/>
      <c r="E456" s="15"/>
      <c r="F456" s="15"/>
      <c r="G456" s="15"/>
    </row>
    <row r="457" spans="1:7" ht="15.75" customHeight="1">
      <c r="A457" s="15"/>
      <c r="B457" s="15"/>
      <c r="C457" s="15"/>
      <c r="D457" s="15"/>
      <c r="E457" s="15"/>
      <c r="F457" s="15"/>
      <c r="G457" s="15"/>
    </row>
    <row r="458" spans="1:7" ht="15.75" customHeight="1">
      <c r="A458" s="15"/>
      <c r="B458" s="15"/>
      <c r="C458" s="15"/>
      <c r="D458" s="15"/>
      <c r="E458" s="15"/>
      <c r="F458" s="15"/>
      <c r="G458" s="15"/>
    </row>
    <row r="459" spans="1:7" ht="15.75" customHeight="1">
      <c r="A459" s="15"/>
      <c r="B459" s="15"/>
      <c r="C459" s="15"/>
      <c r="D459" s="15"/>
      <c r="E459" s="15"/>
      <c r="F459" s="15"/>
      <c r="G459" s="15"/>
    </row>
    <row r="460" spans="1:7" ht="15.75" customHeight="1">
      <c r="A460" s="15"/>
      <c r="B460" s="15"/>
      <c r="C460" s="15"/>
      <c r="D460" s="15"/>
      <c r="E460" s="15"/>
      <c r="F460" s="15"/>
      <c r="G460" s="15"/>
    </row>
    <row r="461" spans="1:7" ht="15.75" customHeight="1">
      <c r="A461" s="15"/>
      <c r="B461" s="15"/>
      <c r="C461" s="15"/>
      <c r="D461" s="15"/>
      <c r="E461" s="15"/>
      <c r="F461" s="15"/>
      <c r="G461" s="15"/>
    </row>
    <row r="462" spans="1:7" ht="15.75" customHeight="1">
      <c r="A462" s="15"/>
      <c r="B462" s="15"/>
      <c r="C462" s="15"/>
      <c r="D462" s="15"/>
      <c r="E462" s="15"/>
      <c r="F462" s="15"/>
      <c r="G462" s="15"/>
    </row>
    <row r="463" spans="1:7" ht="15.75" customHeight="1">
      <c r="A463" s="15"/>
      <c r="B463" s="15"/>
      <c r="C463" s="15"/>
      <c r="D463" s="15"/>
      <c r="E463" s="15"/>
      <c r="F463" s="15"/>
      <c r="G463" s="15"/>
    </row>
    <row r="464" spans="1:7" ht="15.75" customHeight="1">
      <c r="A464" s="15"/>
      <c r="B464" s="15"/>
      <c r="C464" s="15"/>
      <c r="D464" s="15"/>
      <c r="E464" s="15"/>
      <c r="F464" s="15"/>
      <c r="G464" s="15"/>
    </row>
    <row r="465" spans="1:7" ht="15.75" customHeight="1">
      <c r="A465" s="15"/>
      <c r="B465" s="15"/>
      <c r="C465" s="15"/>
      <c r="D465" s="15"/>
      <c r="E465" s="15"/>
      <c r="F465" s="15"/>
      <c r="G465" s="15"/>
    </row>
    <row r="466" spans="1:7" ht="15.75" customHeight="1">
      <c r="A466" s="15"/>
      <c r="B466" s="15"/>
      <c r="C466" s="15"/>
      <c r="D466" s="15"/>
      <c r="E466" s="15"/>
      <c r="F466" s="15"/>
      <c r="G466" s="15"/>
    </row>
    <row r="467" spans="1:7" ht="15.75" customHeight="1">
      <c r="A467" s="15"/>
      <c r="B467" s="15"/>
      <c r="C467" s="15"/>
      <c r="D467" s="15"/>
      <c r="E467" s="15"/>
      <c r="F467" s="15"/>
      <c r="G467" s="15"/>
    </row>
    <row r="468" spans="1:7" ht="15.75" customHeight="1">
      <c r="A468" s="15"/>
      <c r="B468" s="15"/>
      <c r="C468" s="15"/>
      <c r="D468" s="15"/>
      <c r="E468" s="15"/>
      <c r="F468" s="15"/>
      <c r="G468" s="15"/>
    </row>
    <row r="469" spans="1:7" ht="15.75" customHeight="1">
      <c r="A469" s="15"/>
      <c r="B469" s="15"/>
      <c r="C469" s="15"/>
      <c r="D469" s="15"/>
      <c r="E469" s="15"/>
      <c r="F469" s="15"/>
      <c r="G469" s="15"/>
    </row>
    <row r="470" spans="1:7" ht="15.75" customHeight="1">
      <c r="A470" s="15"/>
      <c r="B470" s="15"/>
      <c r="C470" s="15"/>
      <c r="D470" s="15"/>
      <c r="E470" s="15"/>
      <c r="F470" s="15"/>
      <c r="G470" s="15"/>
    </row>
    <row r="471" spans="1:7" ht="15.75" customHeight="1">
      <c r="A471" s="15"/>
      <c r="B471" s="15"/>
      <c r="C471" s="15"/>
      <c r="D471" s="15"/>
      <c r="E471" s="15"/>
      <c r="F471" s="15"/>
      <c r="G471" s="15"/>
    </row>
    <row r="472" spans="1:7" ht="15.75" customHeight="1">
      <c r="A472" s="15"/>
      <c r="B472" s="15"/>
      <c r="C472" s="15"/>
      <c r="D472" s="15"/>
      <c r="E472" s="15"/>
      <c r="F472" s="15"/>
      <c r="G472" s="15"/>
    </row>
    <row r="473" spans="1:7" ht="15.75" customHeight="1">
      <c r="A473" s="15"/>
      <c r="B473" s="15"/>
      <c r="C473" s="15"/>
      <c r="D473" s="15"/>
      <c r="E473" s="15"/>
      <c r="F473" s="15"/>
      <c r="G473" s="15"/>
    </row>
    <row r="474" spans="1:7" ht="15.75" customHeight="1">
      <c r="A474" s="15"/>
      <c r="B474" s="15"/>
      <c r="C474" s="15"/>
      <c r="D474" s="15"/>
      <c r="E474" s="15"/>
      <c r="F474" s="15"/>
      <c r="G474" s="15"/>
    </row>
    <row r="475" spans="1:7" ht="15.75" customHeight="1">
      <c r="A475" s="15"/>
      <c r="B475" s="15"/>
      <c r="C475" s="15"/>
      <c r="D475" s="15"/>
      <c r="E475" s="15"/>
      <c r="F475" s="15"/>
      <c r="G475" s="15"/>
    </row>
    <row r="476" spans="1:7" ht="15.75" customHeight="1">
      <c r="A476" s="15"/>
      <c r="B476" s="15"/>
      <c r="C476" s="15"/>
      <c r="D476" s="15"/>
      <c r="E476" s="15"/>
      <c r="F476" s="15"/>
      <c r="G476" s="15"/>
    </row>
    <row r="477" spans="1:7" ht="15.75" customHeight="1">
      <c r="A477" s="15"/>
      <c r="B477" s="15"/>
      <c r="C477" s="15"/>
      <c r="D477" s="15"/>
      <c r="E477" s="15"/>
      <c r="F477" s="15"/>
      <c r="G477" s="15"/>
    </row>
    <row r="478" spans="1:7" ht="15.75" customHeight="1">
      <c r="A478" s="15"/>
      <c r="B478" s="15"/>
      <c r="C478" s="15"/>
      <c r="D478" s="15"/>
      <c r="E478" s="15"/>
      <c r="F478" s="15"/>
      <c r="G478" s="15"/>
    </row>
    <row r="479" spans="1:7" ht="15.75" customHeight="1">
      <c r="A479" s="15"/>
      <c r="B479" s="15"/>
      <c r="C479" s="15"/>
      <c r="D479" s="15"/>
      <c r="E479" s="15"/>
      <c r="F479" s="15"/>
      <c r="G479" s="15"/>
    </row>
    <row r="480" spans="1:7" ht="15.75" customHeight="1">
      <c r="A480" s="15"/>
      <c r="B480" s="15"/>
      <c r="C480" s="15"/>
      <c r="D480" s="15"/>
      <c r="E480" s="15"/>
      <c r="F480" s="15"/>
      <c r="G480" s="15"/>
    </row>
    <row r="481" spans="1:7" ht="15.75" customHeight="1">
      <c r="A481" s="15"/>
      <c r="B481" s="15"/>
      <c r="C481" s="15"/>
      <c r="D481" s="15"/>
      <c r="E481" s="15"/>
      <c r="F481" s="15"/>
      <c r="G481" s="15"/>
    </row>
    <row r="482" spans="1:7" ht="15.75" customHeight="1">
      <c r="A482" s="15"/>
      <c r="B482" s="15"/>
      <c r="C482" s="15"/>
      <c r="D482" s="15"/>
      <c r="E482" s="15"/>
      <c r="F482" s="15"/>
      <c r="G482" s="15"/>
    </row>
    <row r="483" spans="1:7" ht="15.75" customHeight="1">
      <c r="A483" s="15"/>
      <c r="B483" s="15"/>
      <c r="C483" s="15"/>
      <c r="D483" s="15"/>
      <c r="E483" s="15"/>
      <c r="F483" s="15"/>
      <c r="G483" s="15"/>
    </row>
    <row r="484" spans="1:7" ht="15.75" customHeight="1">
      <c r="A484" s="15"/>
      <c r="B484" s="15"/>
      <c r="C484" s="15"/>
      <c r="D484" s="15"/>
      <c r="E484" s="15"/>
      <c r="F484" s="15"/>
      <c r="G484" s="15"/>
    </row>
    <row r="485" spans="1:7" ht="15.75" customHeight="1">
      <c r="A485" s="15"/>
      <c r="B485" s="15"/>
      <c r="C485" s="15"/>
      <c r="D485" s="15"/>
      <c r="E485" s="15"/>
      <c r="F485" s="15"/>
      <c r="G485" s="15"/>
    </row>
    <row r="486" spans="1:7" ht="15.75" customHeight="1">
      <c r="A486" s="15"/>
      <c r="B486" s="15"/>
      <c r="C486" s="15"/>
      <c r="D486" s="15"/>
      <c r="E486" s="15"/>
      <c r="F486" s="15"/>
      <c r="G486" s="15"/>
    </row>
    <row r="487" spans="1:7" ht="15.75" customHeight="1">
      <c r="A487" s="15"/>
      <c r="B487" s="15"/>
      <c r="C487" s="15"/>
      <c r="D487" s="15"/>
      <c r="E487" s="15"/>
      <c r="F487" s="15"/>
      <c r="G487" s="15"/>
    </row>
    <row r="488" spans="1:7" ht="15.75" customHeight="1">
      <c r="A488" s="15"/>
      <c r="B488" s="15"/>
      <c r="C488" s="15"/>
      <c r="D488" s="15"/>
      <c r="E488" s="15"/>
      <c r="F488" s="15"/>
      <c r="G488" s="15"/>
    </row>
    <row r="489" spans="1:7" ht="15.75" customHeight="1">
      <c r="A489" s="15"/>
      <c r="B489" s="15"/>
      <c r="C489" s="15"/>
      <c r="D489" s="15"/>
      <c r="E489" s="15"/>
      <c r="F489" s="15"/>
      <c r="G489" s="15"/>
    </row>
    <row r="490" spans="1:7" ht="15.75" customHeight="1">
      <c r="A490" s="15"/>
      <c r="B490" s="15"/>
      <c r="C490" s="15"/>
      <c r="D490" s="15"/>
      <c r="E490" s="15"/>
      <c r="F490" s="15"/>
      <c r="G490" s="15"/>
    </row>
    <row r="491" spans="1:7" ht="15.75" customHeight="1">
      <c r="A491" s="15"/>
      <c r="B491" s="15"/>
      <c r="C491" s="15"/>
      <c r="D491" s="15"/>
      <c r="E491" s="15"/>
      <c r="F491" s="15"/>
      <c r="G491" s="15"/>
    </row>
    <row r="492" spans="1:7" ht="15.75" customHeight="1">
      <c r="A492" s="15"/>
      <c r="B492" s="15"/>
      <c r="C492" s="15"/>
      <c r="D492" s="15"/>
      <c r="E492" s="15"/>
      <c r="F492" s="15"/>
      <c r="G492" s="15"/>
    </row>
    <row r="493" spans="1:7" ht="15.75" customHeight="1">
      <c r="A493" s="15"/>
      <c r="B493" s="15"/>
      <c r="C493" s="15"/>
      <c r="D493" s="15"/>
      <c r="E493" s="15"/>
      <c r="F493" s="15"/>
      <c r="G493" s="15"/>
    </row>
    <row r="494" spans="1:7" ht="15.75" customHeight="1">
      <c r="A494" s="15"/>
      <c r="B494" s="15"/>
      <c r="C494" s="15"/>
      <c r="D494" s="15"/>
      <c r="E494" s="15"/>
      <c r="F494" s="15"/>
      <c r="G494" s="15"/>
    </row>
    <row r="495" spans="1:7" ht="15.75" customHeight="1">
      <c r="A495" s="15"/>
      <c r="B495" s="15"/>
      <c r="C495" s="15"/>
      <c r="D495" s="15"/>
      <c r="E495" s="15"/>
      <c r="F495" s="15"/>
      <c r="G495" s="15"/>
    </row>
    <row r="496" spans="1:7" ht="15.75" customHeight="1">
      <c r="A496" s="15"/>
      <c r="B496" s="15"/>
      <c r="C496" s="15"/>
      <c r="D496" s="15"/>
      <c r="E496" s="15"/>
      <c r="F496" s="15"/>
      <c r="G496" s="15"/>
    </row>
    <row r="497" spans="1:7" ht="15.75" customHeight="1">
      <c r="A497" s="15"/>
      <c r="B497" s="15"/>
      <c r="C497" s="15"/>
      <c r="D497" s="15"/>
      <c r="E497" s="15"/>
      <c r="F497" s="15"/>
      <c r="G497" s="15"/>
    </row>
    <row r="498" spans="1:7" ht="15.75" customHeight="1">
      <c r="A498" s="15"/>
      <c r="B498" s="15"/>
      <c r="C498" s="15"/>
      <c r="D498" s="15"/>
      <c r="E498" s="15"/>
      <c r="F498" s="15"/>
      <c r="G498" s="15"/>
    </row>
    <row r="499" spans="1:7" ht="15.75" customHeight="1">
      <c r="A499" s="15"/>
      <c r="B499" s="15"/>
      <c r="C499" s="15"/>
      <c r="D499" s="15"/>
      <c r="E499" s="15"/>
      <c r="F499" s="15"/>
      <c r="G499" s="15"/>
    </row>
    <row r="500" spans="1:7" ht="15.75" customHeight="1">
      <c r="A500" s="15"/>
      <c r="B500" s="15"/>
      <c r="C500" s="15"/>
      <c r="D500" s="15"/>
      <c r="E500" s="15"/>
      <c r="F500" s="15"/>
      <c r="G500" s="15"/>
    </row>
    <row r="501" spans="1:7" ht="15.75" customHeight="1">
      <c r="A501" s="15"/>
      <c r="B501" s="15"/>
      <c r="C501" s="15"/>
      <c r="D501" s="15"/>
      <c r="E501" s="15"/>
      <c r="F501" s="15"/>
      <c r="G501" s="15"/>
    </row>
    <row r="502" spans="1:7" ht="15.75" customHeight="1">
      <c r="A502" s="15"/>
      <c r="B502" s="15"/>
      <c r="C502" s="15"/>
      <c r="D502" s="15"/>
      <c r="E502" s="15"/>
      <c r="F502" s="15"/>
      <c r="G502" s="15"/>
    </row>
    <row r="503" spans="1:7" ht="15.75" customHeight="1">
      <c r="A503" s="15"/>
      <c r="B503" s="15"/>
      <c r="C503" s="15"/>
      <c r="D503" s="15"/>
      <c r="E503" s="15"/>
      <c r="F503" s="15"/>
      <c r="G503" s="15"/>
    </row>
    <row r="504" spans="1:7" ht="15.75" customHeight="1">
      <c r="A504" s="15"/>
      <c r="B504" s="15"/>
      <c r="C504" s="15"/>
      <c r="D504" s="15"/>
      <c r="E504" s="15"/>
      <c r="F504" s="15"/>
      <c r="G504" s="15"/>
    </row>
    <row r="505" spans="1:7" ht="15.75" customHeight="1">
      <c r="A505" s="15"/>
      <c r="B505" s="15"/>
      <c r="C505" s="15"/>
      <c r="D505" s="15"/>
      <c r="E505" s="15"/>
      <c r="F505" s="15"/>
      <c r="G505" s="15"/>
    </row>
    <row r="506" spans="1:7" ht="15.75" customHeight="1">
      <c r="A506" s="15"/>
      <c r="B506" s="15"/>
      <c r="C506" s="15"/>
      <c r="D506" s="15"/>
      <c r="E506" s="15"/>
      <c r="F506" s="15"/>
      <c r="G506" s="15"/>
    </row>
    <row r="507" spans="1:7" ht="15.75" customHeight="1">
      <c r="A507" s="15"/>
      <c r="B507" s="15"/>
      <c r="C507" s="15"/>
      <c r="D507" s="15"/>
      <c r="E507" s="15"/>
      <c r="F507" s="15"/>
      <c r="G507" s="15"/>
    </row>
    <row r="508" spans="1:7" ht="15.75" customHeight="1">
      <c r="A508" s="15"/>
      <c r="B508" s="15"/>
      <c r="C508" s="15"/>
      <c r="D508" s="15"/>
      <c r="E508" s="15"/>
      <c r="F508" s="15"/>
      <c r="G508" s="15"/>
    </row>
    <row r="509" spans="1:7" ht="15.75" customHeight="1">
      <c r="A509" s="15"/>
      <c r="B509" s="15"/>
      <c r="C509" s="15"/>
      <c r="D509" s="15"/>
      <c r="E509" s="15"/>
      <c r="F509" s="15"/>
      <c r="G509" s="15"/>
    </row>
    <row r="510" spans="1:7" ht="15.75" customHeight="1">
      <c r="A510" s="15"/>
      <c r="B510" s="15"/>
      <c r="C510" s="15"/>
      <c r="D510" s="15"/>
      <c r="E510" s="15"/>
      <c r="F510" s="15"/>
      <c r="G510" s="15"/>
    </row>
    <row r="511" spans="1:7" ht="15.75" customHeight="1">
      <c r="A511" s="15"/>
      <c r="B511" s="15"/>
      <c r="C511" s="15"/>
      <c r="D511" s="15"/>
      <c r="E511" s="15"/>
      <c r="F511" s="15"/>
      <c r="G511" s="15"/>
    </row>
    <row r="512" spans="1:7" ht="15.75" customHeight="1">
      <c r="A512" s="15"/>
      <c r="B512" s="15"/>
      <c r="C512" s="15"/>
      <c r="D512" s="15"/>
      <c r="E512" s="15"/>
      <c r="F512" s="15"/>
      <c r="G512" s="15"/>
    </row>
    <row r="513" spans="1:7" ht="15.75" customHeight="1">
      <c r="A513" s="15"/>
      <c r="B513" s="15"/>
      <c r="C513" s="15"/>
      <c r="D513" s="15"/>
      <c r="E513" s="15"/>
      <c r="F513" s="15"/>
      <c r="G513" s="15"/>
    </row>
    <row r="514" spans="1:7" ht="15.75" customHeight="1">
      <c r="A514" s="15"/>
      <c r="B514" s="15"/>
      <c r="C514" s="15"/>
      <c r="D514" s="15"/>
      <c r="E514" s="15"/>
      <c r="F514" s="15"/>
      <c r="G514" s="15"/>
    </row>
    <row r="515" spans="1:7" ht="15.75" customHeight="1">
      <c r="A515" s="15"/>
      <c r="B515" s="15"/>
      <c r="C515" s="15"/>
      <c r="D515" s="15"/>
      <c r="E515" s="15"/>
      <c r="F515" s="15"/>
      <c r="G515" s="15"/>
    </row>
    <row r="516" spans="1:7" ht="15.75" customHeight="1">
      <c r="A516" s="15"/>
      <c r="B516" s="15"/>
      <c r="C516" s="15"/>
      <c r="D516" s="15"/>
      <c r="E516" s="15"/>
      <c r="F516" s="15"/>
      <c r="G516" s="15"/>
    </row>
    <row r="517" spans="1:7" ht="15.75" customHeight="1">
      <c r="A517" s="15"/>
      <c r="B517" s="15"/>
      <c r="C517" s="15"/>
      <c r="D517" s="15"/>
      <c r="E517" s="15"/>
      <c r="F517" s="15"/>
      <c r="G517" s="15"/>
    </row>
    <row r="518" spans="1:7" ht="15.75" customHeight="1">
      <c r="A518" s="15"/>
      <c r="B518" s="15"/>
      <c r="C518" s="15"/>
      <c r="D518" s="15"/>
      <c r="E518" s="15"/>
      <c r="F518" s="15"/>
      <c r="G518" s="15"/>
    </row>
    <row r="519" spans="1:7" ht="15.75" customHeight="1">
      <c r="A519" s="15"/>
      <c r="B519" s="15"/>
      <c r="C519" s="15"/>
      <c r="D519" s="15"/>
      <c r="E519" s="15"/>
      <c r="F519" s="15"/>
      <c r="G519" s="15"/>
    </row>
    <row r="520" spans="1:7" ht="15.75" customHeight="1">
      <c r="A520" s="15"/>
      <c r="B520" s="15"/>
      <c r="C520" s="15"/>
      <c r="D520" s="15"/>
      <c r="E520" s="15"/>
      <c r="F520" s="15"/>
      <c r="G520" s="15"/>
    </row>
    <row r="521" spans="1:7" ht="15.75" customHeight="1">
      <c r="A521" s="15"/>
      <c r="B521" s="15"/>
      <c r="C521" s="15"/>
      <c r="D521" s="15"/>
      <c r="E521" s="15"/>
      <c r="F521" s="15"/>
      <c r="G521" s="15"/>
    </row>
    <row r="522" spans="1:7" ht="15.75" customHeight="1">
      <c r="A522" s="15"/>
      <c r="B522" s="15"/>
      <c r="C522" s="15"/>
      <c r="D522" s="15"/>
      <c r="E522" s="15"/>
      <c r="F522" s="15"/>
      <c r="G522" s="15"/>
    </row>
    <row r="523" spans="1:7" ht="15.75" customHeight="1">
      <c r="A523" s="15"/>
      <c r="B523" s="15"/>
      <c r="C523" s="15"/>
      <c r="D523" s="15"/>
      <c r="E523" s="15"/>
      <c r="F523" s="15"/>
      <c r="G523" s="15"/>
    </row>
    <row r="524" spans="1:7" ht="15.75" customHeight="1">
      <c r="A524" s="15"/>
      <c r="B524" s="15"/>
      <c r="C524" s="15"/>
      <c r="D524" s="15"/>
      <c r="E524" s="15"/>
      <c r="F524" s="15"/>
      <c r="G524" s="15"/>
    </row>
    <row r="525" spans="1:7" ht="15.75" customHeight="1">
      <c r="A525" s="15"/>
      <c r="B525" s="15"/>
      <c r="C525" s="15"/>
      <c r="D525" s="15"/>
      <c r="E525" s="15"/>
      <c r="F525" s="15"/>
      <c r="G525" s="15"/>
    </row>
    <row r="526" spans="1:7" ht="15.75" customHeight="1">
      <c r="A526" s="15"/>
      <c r="B526" s="15"/>
      <c r="C526" s="15"/>
      <c r="D526" s="15"/>
      <c r="E526" s="15"/>
      <c r="F526" s="15"/>
      <c r="G526" s="15"/>
    </row>
    <row r="527" spans="1:7" ht="15.75" customHeight="1">
      <c r="A527" s="15"/>
      <c r="B527" s="15"/>
      <c r="C527" s="15"/>
      <c r="D527" s="15"/>
      <c r="E527" s="15"/>
      <c r="F527" s="15"/>
      <c r="G527" s="15"/>
    </row>
    <row r="528" spans="1:7" ht="15.75" customHeight="1">
      <c r="A528" s="15"/>
      <c r="B528" s="15"/>
      <c r="C528" s="15"/>
      <c r="D528" s="15"/>
      <c r="E528" s="15"/>
      <c r="F528" s="15"/>
      <c r="G528" s="15"/>
    </row>
    <row r="529" spans="1:7" ht="15.75" customHeight="1">
      <c r="A529" s="15"/>
      <c r="B529" s="15"/>
      <c r="C529" s="15"/>
      <c r="D529" s="15"/>
      <c r="E529" s="15"/>
      <c r="F529" s="15"/>
      <c r="G529" s="15"/>
    </row>
    <row r="530" spans="1:7" ht="15.75" customHeight="1">
      <c r="A530" s="15"/>
      <c r="B530" s="15"/>
      <c r="C530" s="15"/>
      <c r="D530" s="15"/>
      <c r="E530" s="15"/>
      <c r="F530" s="15"/>
      <c r="G530" s="15"/>
    </row>
    <row r="531" spans="1:7" ht="15.75" customHeight="1">
      <c r="A531" s="15"/>
      <c r="B531" s="15"/>
      <c r="C531" s="15"/>
      <c r="D531" s="15"/>
      <c r="E531" s="15"/>
      <c r="F531" s="15"/>
      <c r="G531" s="15"/>
    </row>
    <row r="532" spans="1:7" ht="15.75" customHeight="1">
      <c r="A532" s="15"/>
      <c r="B532" s="15"/>
      <c r="C532" s="15"/>
      <c r="D532" s="15"/>
      <c r="E532" s="15"/>
      <c r="F532" s="15"/>
      <c r="G532" s="15"/>
    </row>
    <row r="533" spans="1:7" ht="15.75" customHeight="1">
      <c r="A533" s="15"/>
      <c r="B533" s="15"/>
      <c r="C533" s="15"/>
      <c r="D533" s="15"/>
      <c r="E533" s="15"/>
      <c r="F533" s="15"/>
      <c r="G533" s="15"/>
    </row>
    <row r="534" spans="1:7" ht="15.75" customHeight="1">
      <c r="A534" s="15"/>
      <c r="B534" s="15"/>
      <c r="C534" s="15"/>
      <c r="D534" s="15"/>
      <c r="E534" s="15"/>
      <c r="F534" s="15"/>
      <c r="G534" s="15"/>
    </row>
    <row r="535" spans="1:7" ht="15.75" customHeight="1">
      <c r="A535" s="15"/>
      <c r="B535" s="15"/>
      <c r="C535" s="15"/>
      <c r="D535" s="15"/>
      <c r="E535" s="15"/>
      <c r="F535" s="15"/>
      <c r="G535" s="15"/>
    </row>
    <row r="536" spans="1:7" ht="15.75" customHeight="1">
      <c r="A536" s="15"/>
      <c r="B536" s="15"/>
      <c r="C536" s="15"/>
      <c r="D536" s="15"/>
      <c r="E536" s="15"/>
      <c r="F536" s="15"/>
      <c r="G536" s="15"/>
    </row>
    <row r="537" spans="1:7" ht="15.75" customHeight="1">
      <c r="A537" s="15"/>
      <c r="B537" s="15"/>
      <c r="C537" s="15"/>
      <c r="D537" s="15"/>
      <c r="E537" s="15"/>
      <c r="F537" s="15"/>
      <c r="G537" s="15"/>
    </row>
    <row r="538" spans="1:7" ht="15.75" customHeight="1">
      <c r="A538" s="15"/>
      <c r="B538" s="15"/>
      <c r="C538" s="15"/>
      <c r="D538" s="15"/>
      <c r="E538" s="15"/>
      <c r="F538" s="15"/>
      <c r="G538" s="15"/>
    </row>
    <row r="539" spans="1:7" ht="15.75" customHeight="1">
      <c r="A539" s="15"/>
      <c r="B539" s="15"/>
      <c r="C539" s="15"/>
      <c r="D539" s="15"/>
      <c r="E539" s="15"/>
      <c r="F539" s="15"/>
      <c r="G539" s="15"/>
    </row>
    <row r="540" spans="1:7" ht="15.75" customHeight="1">
      <c r="A540" s="15"/>
      <c r="B540" s="15"/>
      <c r="C540" s="15"/>
      <c r="D540" s="15"/>
      <c r="E540" s="15"/>
      <c r="F540" s="15"/>
      <c r="G540" s="15"/>
    </row>
    <row r="541" spans="1:7" ht="15.75" customHeight="1">
      <c r="A541" s="15"/>
      <c r="B541" s="15"/>
      <c r="C541" s="15"/>
      <c r="D541" s="15"/>
      <c r="E541" s="15"/>
      <c r="F541" s="15"/>
      <c r="G541" s="15"/>
    </row>
    <row r="542" spans="1:7" ht="15.75" customHeight="1">
      <c r="A542" s="15"/>
      <c r="B542" s="15"/>
      <c r="C542" s="15"/>
      <c r="D542" s="15"/>
      <c r="E542" s="15"/>
      <c r="F542" s="15"/>
      <c r="G542" s="15"/>
    </row>
    <row r="543" spans="1:7" ht="15.75" customHeight="1">
      <c r="A543" s="15"/>
      <c r="B543" s="15"/>
      <c r="C543" s="15"/>
      <c r="D543" s="15"/>
      <c r="E543" s="15"/>
      <c r="F543" s="15"/>
      <c r="G543" s="15"/>
    </row>
    <row r="544" spans="1:7" ht="15.75" customHeight="1">
      <c r="A544" s="15"/>
      <c r="B544" s="15"/>
      <c r="C544" s="15"/>
      <c r="D544" s="15"/>
      <c r="E544" s="15"/>
      <c r="F544" s="15"/>
      <c r="G544" s="15"/>
    </row>
    <row r="545" spans="1:7" ht="15.75" customHeight="1">
      <c r="A545" s="15"/>
      <c r="B545" s="15"/>
      <c r="C545" s="15"/>
      <c r="D545" s="15"/>
      <c r="E545" s="15"/>
      <c r="F545" s="15"/>
      <c r="G545" s="15"/>
    </row>
    <row r="546" spans="1:7" ht="15.75" customHeight="1">
      <c r="A546" s="15"/>
      <c r="B546" s="15"/>
      <c r="C546" s="15"/>
      <c r="D546" s="15"/>
      <c r="E546" s="15"/>
      <c r="F546" s="15"/>
      <c r="G546" s="15"/>
    </row>
    <row r="547" spans="1:7" ht="15.75" customHeight="1">
      <c r="A547" s="15"/>
      <c r="B547" s="15"/>
      <c r="C547" s="15"/>
      <c r="D547" s="15"/>
      <c r="E547" s="15"/>
      <c r="F547" s="15"/>
      <c r="G547" s="15"/>
    </row>
    <row r="548" spans="1:7" ht="15.75" customHeight="1">
      <c r="A548" s="15"/>
      <c r="B548" s="15"/>
      <c r="C548" s="15"/>
      <c r="D548" s="15"/>
      <c r="E548" s="15"/>
      <c r="F548" s="15"/>
      <c r="G548" s="15"/>
    </row>
    <row r="549" spans="1:7" ht="15.75" customHeight="1">
      <c r="A549" s="15"/>
      <c r="B549" s="15"/>
      <c r="C549" s="15"/>
      <c r="D549" s="15"/>
      <c r="E549" s="15"/>
      <c r="F549" s="15"/>
      <c r="G549" s="15"/>
    </row>
    <row r="550" spans="1:7" ht="15.75" customHeight="1">
      <c r="A550" s="15"/>
      <c r="B550" s="15"/>
      <c r="C550" s="15"/>
      <c r="D550" s="15"/>
      <c r="E550" s="15"/>
      <c r="F550" s="15"/>
      <c r="G550" s="15"/>
    </row>
    <row r="551" spans="1:7" ht="15.75" customHeight="1">
      <c r="A551" s="15"/>
      <c r="B551" s="15"/>
      <c r="C551" s="15"/>
      <c r="D551" s="15"/>
      <c r="E551" s="15"/>
      <c r="F551" s="15"/>
      <c r="G551" s="15"/>
    </row>
    <row r="552" spans="1:7" ht="15.75" customHeight="1">
      <c r="A552" s="15"/>
      <c r="B552" s="15"/>
      <c r="C552" s="15"/>
      <c r="D552" s="15"/>
      <c r="E552" s="15"/>
      <c r="F552" s="15"/>
      <c r="G552" s="15"/>
    </row>
    <row r="553" spans="1:7" ht="15.75" customHeight="1">
      <c r="A553" s="15"/>
      <c r="B553" s="15"/>
      <c r="C553" s="15"/>
      <c r="D553" s="15"/>
      <c r="E553" s="15"/>
      <c r="F553" s="15"/>
      <c r="G553" s="15"/>
    </row>
    <row r="554" spans="1:7" ht="15.75" customHeight="1">
      <c r="A554" s="15"/>
      <c r="B554" s="15"/>
      <c r="C554" s="15"/>
      <c r="D554" s="15"/>
      <c r="E554" s="15"/>
      <c r="F554" s="15"/>
      <c r="G554" s="15"/>
    </row>
    <row r="555" spans="1:7" ht="15.75" customHeight="1">
      <c r="A555" s="15"/>
      <c r="B555" s="15"/>
      <c r="C555" s="15"/>
      <c r="D555" s="15"/>
      <c r="E555" s="15"/>
      <c r="F555" s="15"/>
      <c r="G555" s="15"/>
    </row>
    <row r="556" spans="1:7" ht="15.75" customHeight="1">
      <c r="A556" s="15"/>
      <c r="B556" s="15"/>
      <c r="C556" s="15"/>
      <c r="D556" s="15"/>
      <c r="E556" s="15"/>
      <c r="F556" s="15"/>
      <c r="G556" s="15"/>
    </row>
    <row r="557" spans="1:7" ht="15.75" customHeight="1">
      <c r="A557" s="15"/>
      <c r="B557" s="15"/>
      <c r="C557" s="15"/>
      <c r="D557" s="15"/>
      <c r="E557" s="15"/>
      <c r="F557" s="15"/>
      <c r="G557" s="15"/>
    </row>
    <row r="558" spans="1:7" ht="15.75" customHeight="1">
      <c r="A558" s="15"/>
      <c r="B558" s="15"/>
      <c r="C558" s="15"/>
      <c r="D558" s="15"/>
      <c r="E558" s="15"/>
      <c r="F558" s="15"/>
      <c r="G558" s="15"/>
    </row>
    <row r="559" spans="1:7" ht="15.75" customHeight="1">
      <c r="A559" s="15"/>
      <c r="B559" s="15"/>
      <c r="C559" s="15"/>
      <c r="D559" s="15"/>
      <c r="E559" s="15"/>
      <c r="F559" s="15"/>
      <c r="G559" s="15"/>
    </row>
    <row r="560" spans="1:7" ht="15.75" customHeight="1">
      <c r="A560" s="15"/>
      <c r="B560" s="15"/>
      <c r="C560" s="15"/>
      <c r="D560" s="15"/>
      <c r="E560" s="15"/>
      <c r="F560" s="15"/>
      <c r="G560" s="15"/>
    </row>
    <row r="561" spans="1:7" ht="15.75" customHeight="1">
      <c r="A561" s="15"/>
      <c r="B561" s="15"/>
      <c r="C561" s="15"/>
      <c r="D561" s="15"/>
      <c r="E561" s="15"/>
      <c r="F561" s="15"/>
      <c r="G561" s="15"/>
    </row>
    <row r="562" spans="1:7" ht="15.75" customHeight="1">
      <c r="A562" s="15"/>
      <c r="B562" s="15"/>
      <c r="C562" s="15"/>
      <c r="D562" s="15"/>
      <c r="E562" s="15"/>
      <c r="F562" s="15"/>
      <c r="G562" s="15"/>
    </row>
    <row r="563" spans="1:7" ht="15.75" customHeight="1">
      <c r="A563" s="15"/>
      <c r="B563" s="15"/>
      <c r="C563" s="15"/>
      <c r="D563" s="15"/>
      <c r="E563" s="15"/>
      <c r="F563" s="15"/>
      <c r="G563" s="15"/>
    </row>
    <row r="564" spans="1:7" ht="15.75" customHeight="1">
      <c r="A564" s="15"/>
      <c r="B564" s="15"/>
      <c r="C564" s="15"/>
      <c r="D564" s="15"/>
      <c r="E564" s="15"/>
      <c r="F564" s="15"/>
      <c r="G564" s="15"/>
    </row>
    <row r="565" spans="1:7" ht="15.75" customHeight="1">
      <c r="A565" s="15"/>
      <c r="B565" s="15"/>
      <c r="C565" s="15"/>
      <c r="D565" s="15"/>
      <c r="E565" s="15"/>
      <c r="F565" s="15"/>
      <c r="G565" s="15"/>
    </row>
    <row r="566" spans="1:7" ht="15.75" customHeight="1">
      <c r="A566" s="15"/>
      <c r="B566" s="15"/>
      <c r="C566" s="15"/>
      <c r="D566" s="15"/>
      <c r="E566" s="15"/>
      <c r="F566" s="15"/>
      <c r="G566" s="15"/>
    </row>
    <row r="567" spans="1:7" ht="15.75" customHeight="1">
      <c r="A567" s="15"/>
      <c r="B567" s="15"/>
      <c r="C567" s="15"/>
      <c r="D567" s="15"/>
      <c r="E567" s="15"/>
      <c r="F567" s="15"/>
      <c r="G567" s="15"/>
    </row>
    <row r="568" spans="1:7" ht="15.75" customHeight="1">
      <c r="A568" s="15"/>
      <c r="B568" s="15"/>
      <c r="C568" s="15"/>
      <c r="D568" s="15"/>
      <c r="E568" s="15"/>
      <c r="F568" s="15"/>
      <c r="G568" s="15"/>
    </row>
    <row r="569" spans="1:7" ht="15.75" customHeight="1">
      <c r="A569" s="15"/>
      <c r="B569" s="15"/>
      <c r="C569" s="15"/>
      <c r="D569" s="15"/>
      <c r="E569" s="15"/>
      <c r="F569" s="15"/>
      <c r="G569" s="15"/>
    </row>
    <row r="570" spans="1:7" ht="15.75" customHeight="1">
      <c r="A570" s="15"/>
      <c r="B570" s="15"/>
      <c r="C570" s="15"/>
      <c r="D570" s="15"/>
      <c r="E570" s="15"/>
      <c r="F570" s="15"/>
      <c r="G570" s="15"/>
    </row>
    <row r="571" spans="1:7" ht="15.75" customHeight="1">
      <c r="A571" s="15"/>
      <c r="B571" s="15"/>
      <c r="C571" s="15"/>
      <c r="D571" s="15"/>
      <c r="E571" s="15"/>
      <c r="F571" s="15"/>
      <c r="G571" s="15"/>
    </row>
    <row r="572" spans="1:7" ht="15.75" customHeight="1">
      <c r="A572" s="15"/>
      <c r="B572" s="15"/>
      <c r="C572" s="15"/>
      <c r="D572" s="15"/>
      <c r="E572" s="15"/>
      <c r="F572" s="15"/>
      <c r="G572" s="15"/>
    </row>
    <row r="573" spans="1:7" ht="15.75" customHeight="1">
      <c r="A573" s="15"/>
      <c r="B573" s="15"/>
      <c r="C573" s="15"/>
      <c r="D573" s="15"/>
      <c r="E573" s="15"/>
      <c r="F573" s="15"/>
      <c r="G573" s="15"/>
    </row>
    <row r="574" spans="1:7" ht="15.75" customHeight="1">
      <c r="A574" s="15"/>
      <c r="B574" s="15"/>
      <c r="C574" s="15"/>
      <c r="D574" s="15"/>
      <c r="E574" s="15"/>
      <c r="F574" s="15"/>
      <c r="G574" s="15"/>
    </row>
    <row r="575" spans="1:7" ht="15.75" customHeight="1">
      <c r="A575" s="15"/>
      <c r="B575" s="15"/>
      <c r="C575" s="15"/>
      <c r="D575" s="15"/>
      <c r="E575" s="15"/>
      <c r="F575" s="15"/>
      <c r="G575" s="15"/>
    </row>
    <row r="576" spans="1:7" ht="15.75" customHeight="1">
      <c r="A576" s="15"/>
      <c r="B576" s="15"/>
      <c r="C576" s="15"/>
      <c r="D576" s="15"/>
      <c r="E576" s="15"/>
      <c r="F576" s="15"/>
      <c r="G576" s="15"/>
    </row>
    <row r="577" spans="1:7" ht="15.75" customHeight="1">
      <c r="A577" s="15"/>
      <c r="B577" s="15"/>
      <c r="C577" s="15"/>
      <c r="D577" s="15"/>
      <c r="E577" s="15"/>
      <c r="F577" s="15"/>
      <c r="G577" s="15"/>
    </row>
    <row r="578" spans="1:7" ht="15.75" customHeight="1">
      <c r="A578" s="15"/>
      <c r="B578" s="15"/>
      <c r="C578" s="15"/>
      <c r="D578" s="15"/>
      <c r="E578" s="15"/>
      <c r="F578" s="15"/>
      <c r="G578" s="15"/>
    </row>
    <row r="579" spans="1:7" ht="15.75" customHeight="1">
      <c r="A579" s="15"/>
      <c r="B579" s="15"/>
      <c r="C579" s="15"/>
      <c r="D579" s="15"/>
      <c r="E579" s="15"/>
      <c r="F579" s="15"/>
      <c r="G579" s="15"/>
    </row>
    <row r="580" spans="1:7" ht="15.75" customHeight="1">
      <c r="A580" s="15"/>
      <c r="B580" s="15"/>
      <c r="C580" s="15"/>
      <c r="D580" s="15"/>
      <c r="E580" s="15"/>
      <c r="F580" s="15"/>
      <c r="G580" s="15"/>
    </row>
    <row r="581" spans="1:7" ht="15.75" customHeight="1">
      <c r="A581" s="15"/>
      <c r="B581" s="15"/>
      <c r="C581" s="15"/>
      <c r="D581" s="15"/>
      <c r="E581" s="15"/>
      <c r="F581" s="15"/>
      <c r="G581" s="15"/>
    </row>
    <row r="582" spans="1:7" ht="15.75" customHeight="1">
      <c r="A582" s="15"/>
      <c r="B582" s="15"/>
      <c r="C582" s="15"/>
      <c r="D582" s="15"/>
      <c r="E582" s="15"/>
      <c r="F582" s="15"/>
      <c r="G582" s="15"/>
    </row>
    <row r="583" spans="1:7" ht="15.75" customHeight="1">
      <c r="A583" s="15"/>
      <c r="B583" s="15"/>
      <c r="C583" s="15"/>
      <c r="D583" s="15"/>
      <c r="E583" s="15"/>
      <c r="F583" s="15"/>
      <c r="G583" s="15"/>
    </row>
    <row r="584" spans="1:7" ht="15.75" customHeight="1">
      <c r="A584" s="15"/>
      <c r="B584" s="15"/>
      <c r="C584" s="15"/>
      <c r="D584" s="15"/>
      <c r="E584" s="15"/>
      <c r="F584" s="15"/>
      <c r="G584" s="15"/>
    </row>
    <row r="585" spans="1:7" ht="15.75" customHeight="1">
      <c r="A585" s="15"/>
      <c r="B585" s="15"/>
      <c r="C585" s="15"/>
      <c r="D585" s="15"/>
      <c r="E585" s="15"/>
      <c r="F585" s="15"/>
      <c r="G585" s="15"/>
    </row>
    <row r="586" spans="1:7" ht="15.75" customHeight="1">
      <c r="A586" s="15"/>
      <c r="B586" s="15"/>
      <c r="C586" s="15"/>
      <c r="D586" s="15"/>
      <c r="E586" s="15"/>
      <c r="F586" s="15"/>
      <c r="G586" s="15"/>
    </row>
    <row r="587" spans="1:7" ht="15.75" customHeight="1">
      <c r="A587" s="15"/>
      <c r="B587" s="15"/>
      <c r="C587" s="15"/>
      <c r="D587" s="15"/>
      <c r="E587" s="15"/>
      <c r="F587" s="15"/>
      <c r="G587" s="15"/>
    </row>
    <row r="588" spans="1:7" ht="15.75" customHeight="1">
      <c r="A588" s="15"/>
      <c r="B588" s="15"/>
      <c r="C588" s="15"/>
      <c r="D588" s="15"/>
      <c r="E588" s="15"/>
      <c r="F588" s="15"/>
      <c r="G588" s="15"/>
    </row>
    <row r="589" spans="1:7" ht="15.75" customHeight="1">
      <c r="A589" s="15"/>
      <c r="B589" s="15"/>
      <c r="C589" s="15"/>
      <c r="D589" s="15"/>
      <c r="E589" s="15"/>
      <c r="F589" s="15"/>
      <c r="G589" s="15"/>
    </row>
    <row r="590" spans="1:7" ht="15.75" customHeight="1">
      <c r="A590" s="15"/>
      <c r="B590" s="15"/>
      <c r="C590" s="15"/>
      <c r="D590" s="15"/>
      <c r="E590" s="15"/>
      <c r="F590" s="15"/>
      <c r="G590" s="15"/>
    </row>
    <row r="591" spans="1:7" ht="15.75" customHeight="1">
      <c r="A591" s="15"/>
      <c r="B591" s="15"/>
      <c r="C591" s="15"/>
      <c r="D591" s="15"/>
      <c r="E591" s="15"/>
      <c r="F591" s="15"/>
      <c r="G591" s="15"/>
    </row>
    <row r="592" spans="1:7" ht="15.75" customHeight="1">
      <c r="A592" s="15"/>
      <c r="B592" s="15"/>
      <c r="C592" s="15"/>
      <c r="D592" s="15"/>
      <c r="E592" s="15"/>
      <c r="F592" s="15"/>
      <c r="G592" s="15"/>
    </row>
    <row r="593" spans="1:7" ht="15.75" customHeight="1">
      <c r="A593" s="15"/>
      <c r="B593" s="15"/>
      <c r="C593" s="15"/>
      <c r="D593" s="15"/>
      <c r="E593" s="15"/>
      <c r="F593" s="15"/>
      <c r="G593" s="15"/>
    </row>
    <row r="594" spans="1:7" ht="15.75" customHeight="1">
      <c r="A594" s="15"/>
      <c r="B594" s="15"/>
      <c r="C594" s="15"/>
      <c r="D594" s="15"/>
      <c r="E594" s="15"/>
      <c r="F594" s="15"/>
      <c r="G594" s="15"/>
    </row>
    <row r="595" spans="1:7" ht="15.75" customHeight="1">
      <c r="A595" s="15"/>
      <c r="B595" s="15"/>
      <c r="C595" s="15"/>
      <c r="D595" s="15"/>
      <c r="E595" s="15"/>
      <c r="F595" s="15"/>
      <c r="G595" s="15"/>
    </row>
    <row r="596" spans="1:7" ht="15.75" customHeight="1">
      <c r="A596" s="15"/>
      <c r="B596" s="15"/>
      <c r="C596" s="15"/>
      <c r="D596" s="15"/>
      <c r="E596" s="15"/>
      <c r="F596" s="15"/>
      <c r="G596" s="15"/>
    </row>
    <row r="597" spans="1:7" ht="15.75" customHeight="1">
      <c r="A597" s="15"/>
      <c r="B597" s="15"/>
      <c r="C597" s="15"/>
      <c r="D597" s="15"/>
      <c r="E597" s="15"/>
      <c r="F597" s="15"/>
      <c r="G597" s="15"/>
    </row>
    <row r="598" spans="1:7" ht="15.75" customHeight="1">
      <c r="A598" s="15"/>
      <c r="B598" s="15"/>
      <c r="C598" s="15"/>
      <c r="D598" s="15"/>
      <c r="E598" s="15"/>
      <c r="F598" s="15"/>
      <c r="G598" s="15"/>
    </row>
    <row r="599" spans="1:7" ht="15.75" customHeight="1">
      <c r="A599" s="15"/>
      <c r="B599" s="15"/>
      <c r="C599" s="15"/>
      <c r="D599" s="15"/>
      <c r="E599" s="15"/>
      <c r="F599" s="15"/>
      <c r="G599" s="15"/>
    </row>
    <row r="600" spans="1:7" ht="15.75" customHeight="1">
      <c r="A600" s="15"/>
      <c r="B600" s="15"/>
      <c r="C600" s="15"/>
      <c r="D600" s="15"/>
      <c r="E600" s="15"/>
      <c r="F600" s="15"/>
      <c r="G600" s="15"/>
    </row>
    <row r="601" spans="1:7" ht="15.75" customHeight="1">
      <c r="A601" s="15"/>
      <c r="B601" s="15"/>
      <c r="C601" s="15"/>
      <c r="D601" s="15"/>
      <c r="E601" s="15"/>
      <c r="F601" s="15"/>
      <c r="G601" s="15"/>
    </row>
    <row r="602" spans="1:7" ht="15.75" customHeight="1">
      <c r="A602" s="15"/>
      <c r="B602" s="15"/>
      <c r="C602" s="15"/>
      <c r="D602" s="15"/>
      <c r="E602" s="15"/>
      <c r="F602" s="15"/>
      <c r="G602" s="15"/>
    </row>
    <row r="603" spans="1:7" ht="15.75" customHeight="1">
      <c r="A603" s="15"/>
      <c r="B603" s="15"/>
      <c r="C603" s="15"/>
      <c r="D603" s="15"/>
      <c r="E603" s="15"/>
      <c r="F603" s="15"/>
      <c r="G603" s="15"/>
    </row>
    <row r="604" spans="1:7" ht="15.75" customHeight="1">
      <c r="A604" s="15"/>
      <c r="B604" s="15"/>
      <c r="C604" s="15"/>
      <c r="D604" s="15"/>
      <c r="E604" s="15"/>
      <c r="F604" s="15"/>
      <c r="G604" s="15"/>
    </row>
    <row r="605" spans="1:7" ht="15.75" customHeight="1">
      <c r="A605" s="15"/>
      <c r="B605" s="15"/>
      <c r="C605" s="15"/>
      <c r="D605" s="15"/>
      <c r="E605" s="15"/>
      <c r="F605" s="15"/>
      <c r="G605" s="15"/>
    </row>
    <row r="606" spans="1:7" ht="15.75" customHeight="1">
      <c r="A606" s="15"/>
      <c r="B606" s="15"/>
      <c r="C606" s="15"/>
      <c r="D606" s="15"/>
      <c r="E606" s="15"/>
      <c r="F606" s="15"/>
      <c r="G606" s="15"/>
    </row>
    <row r="607" spans="1:7" ht="15.75" customHeight="1">
      <c r="A607" s="15"/>
      <c r="B607" s="15"/>
      <c r="C607" s="15"/>
      <c r="D607" s="15"/>
      <c r="E607" s="15"/>
      <c r="F607" s="15"/>
      <c r="G607" s="15"/>
    </row>
    <row r="608" spans="1:7" ht="15.75" customHeight="1">
      <c r="A608" s="15"/>
      <c r="B608" s="15"/>
      <c r="C608" s="15"/>
      <c r="D608" s="15"/>
      <c r="E608" s="15"/>
      <c r="F608" s="15"/>
      <c r="G608" s="15"/>
    </row>
    <row r="609" spans="1:7" ht="15.75" customHeight="1">
      <c r="A609" s="15"/>
      <c r="B609" s="15"/>
      <c r="C609" s="15"/>
      <c r="D609" s="15"/>
      <c r="E609" s="15"/>
      <c r="F609" s="15"/>
      <c r="G609" s="15"/>
    </row>
    <row r="610" spans="1:7" ht="15.75" customHeight="1">
      <c r="A610" s="15"/>
      <c r="B610" s="15"/>
      <c r="C610" s="15"/>
      <c r="D610" s="15"/>
      <c r="E610" s="15"/>
      <c r="F610" s="15"/>
      <c r="G610" s="15"/>
    </row>
    <row r="611" spans="1:7" ht="15.75" customHeight="1">
      <c r="A611" s="15"/>
      <c r="B611" s="15"/>
      <c r="C611" s="15"/>
      <c r="D611" s="15"/>
      <c r="E611" s="15"/>
      <c r="F611" s="15"/>
      <c r="G611" s="15"/>
    </row>
    <row r="612" spans="1:7" ht="15.75" customHeight="1">
      <c r="A612" s="15"/>
      <c r="B612" s="15"/>
      <c r="C612" s="15"/>
      <c r="D612" s="15"/>
      <c r="E612" s="15"/>
      <c r="F612" s="15"/>
      <c r="G612" s="15"/>
    </row>
    <row r="613" spans="1:7" ht="15.75" customHeight="1">
      <c r="A613" s="15"/>
      <c r="B613" s="15"/>
      <c r="C613" s="15"/>
      <c r="D613" s="15"/>
      <c r="E613" s="15"/>
      <c r="F613" s="15"/>
      <c r="G613" s="15"/>
    </row>
    <row r="614" spans="1:7" ht="15.75" customHeight="1">
      <c r="A614" s="15"/>
      <c r="B614" s="15"/>
      <c r="C614" s="15"/>
      <c r="D614" s="15"/>
      <c r="E614" s="15"/>
      <c r="F614" s="15"/>
      <c r="G614" s="15"/>
    </row>
    <row r="615" spans="1:7" ht="15.75" customHeight="1">
      <c r="A615" s="15"/>
      <c r="B615" s="15"/>
      <c r="C615" s="15"/>
      <c r="D615" s="15"/>
      <c r="E615" s="15"/>
      <c r="F615" s="15"/>
      <c r="G615" s="15"/>
    </row>
    <row r="616" spans="1:7" ht="15.75" customHeight="1">
      <c r="A616" s="15"/>
      <c r="B616" s="15"/>
      <c r="C616" s="15"/>
      <c r="D616" s="15"/>
      <c r="E616" s="15"/>
      <c r="F616" s="15"/>
      <c r="G616" s="15"/>
    </row>
    <row r="617" spans="1:7" ht="15.75" customHeight="1">
      <c r="A617" s="15"/>
      <c r="B617" s="15"/>
      <c r="C617" s="15"/>
      <c r="D617" s="15"/>
      <c r="E617" s="15"/>
      <c r="F617" s="15"/>
      <c r="G617" s="15"/>
    </row>
    <row r="618" spans="1:7" ht="15.75" customHeight="1">
      <c r="A618" s="15"/>
      <c r="B618" s="15"/>
      <c r="C618" s="15"/>
      <c r="D618" s="15"/>
      <c r="E618" s="15"/>
      <c r="F618" s="15"/>
      <c r="G618" s="15"/>
    </row>
    <row r="619" spans="1:7" ht="15.75" customHeight="1">
      <c r="A619" s="15"/>
      <c r="B619" s="15"/>
      <c r="C619" s="15"/>
      <c r="D619" s="15"/>
      <c r="E619" s="15"/>
      <c r="F619" s="15"/>
      <c r="G619" s="15"/>
    </row>
    <row r="620" spans="1:7" ht="15.75" customHeight="1">
      <c r="A620" s="15"/>
      <c r="B620" s="15"/>
      <c r="C620" s="15"/>
      <c r="D620" s="15"/>
      <c r="E620" s="15"/>
      <c r="F620" s="15"/>
      <c r="G620" s="15"/>
    </row>
    <row r="621" spans="1:7" ht="15.75" customHeight="1">
      <c r="A621" s="15"/>
      <c r="B621" s="15"/>
      <c r="C621" s="15"/>
      <c r="D621" s="15"/>
      <c r="E621" s="15"/>
      <c r="F621" s="15"/>
      <c r="G621" s="15"/>
    </row>
    <row r="622" spans="1:7" ht="15.75" customHeight="1">
      <c r="A622" s="15"/>
      <c r="B622" s="15"/>
      <c r="C622" s="15"/>
      <c r="D622" s="15"/>
      <c r="E622" s="15"/>
      <c r="F622" s="15"/>
      <c r="G622" s="15"/>
    </row>
    <row r="623" spans="1:7" ht="15.75" customHeight="1">
      <c r="A623" s="15"/>
      <c r="B623" s="15"/>
      <c r="C623" s="15"/>
      <c r="D623" s="15"/>
      <c r="E623" s="15"/>
      <c r="F623" s="15"/>
      <c r="G623" s="15"/>
    </row>
    <row r="624" spans="1:7" ht="15.75" customHeight="1">
      <c r="A624" s="15"/>
      <c r="B624" s="15"/>
      <c r="C624" s="15"/>
      <c r="D624" s="15"/>
      <c r="E624" s="15"/>
      <c r="F624" s="15"/>
      <c r="G624" s="15"/>
    </row>
    <row r="625" spans="1:7" ht="15.75" customHeight="1">
      <c r="A625" s="15"/>
      <c r="B625" s="15"/>
      <c r="C625" s="15"/>
      <c r="D625" s="15"/>
      <c r="E625" s="15"/>
      <c r="F625" s="15"/>
      <c r="G625" s="15"/>
    </row>
    <row r="626" spans="1:7" ht="15.75" customHeight="1">
      <c r="A626" s="15"/>
      <c r="B626" s="15"/>
      <c r="C626" s="15"/>
      <c r="D626" s="15"/>
      <c r="E626" s="15"/>
      <c r="F626" s="15"/>
      <c r="G626" s="15"/>
    </row>
    <row r="627" spans="1:7" ht="15.75" customHeight="1">
      <c r="A627" s="15"/>
      <c r="B627" s="15"/>
      <c r="C627" s="15"/>
      <c r="D627" s="15"/>
      <c r="E627" s="15"/>
      <c r="F627" s="15"/>
      <c r="G627" s="15"/>
    </row>
    <row r="628" spans="1:7" ht="15.75" customHeight="1">
      <c r="A628" s="15"/>
      <c r="B628" s="15"/>
      <c r="C628" s="15"/>
      <c r="D628" s="15"/>
      <c r="E628" s="15"/>
      <c r="F628" s="15"/>
      <c r="G628" s="15"/>
    </row>
    <row r="629" spans="1:7" ht="15.75" customHeight="1">
      <c r="A629" s="15"/>
      <c r="B629" s="15"/>
      <c r="C629" s="15"/>
      <c r="D629" s="15"/>
      <c r="E629" s="15"/>
      <c r="F629" s="15"/>
      <c r="G629" s="15"/>
    </row>
    <row r="630" spans="1:7" ht="15.75" customHeight="1">
      <c r="A630" s="15"/>
      <c r="B630" s="15"/>
      <c r="C630" s="15"/>
      <c r="D630" s="15"/>
      <c r="E630" s="15"/>
      <c r="F630" s="15"/>
      <c r="G630" s="15"/>
    </row>
    <row r="631" spans="1:7" ht="15.75" customHeight="1">
      <c r="A631" s="15"/>
      <c r="B631" s="15"/>
      <c r="C631" s="15"/>
      <c r="D631" s="15"/>
      <c r="E631" s="15"/>
      <c r="F631" s="15"/>
      <c r="G631" s="15"/>
    </row>
    <row r="632" spans="1:7" ht="15.75" customHeight="1">
      <c r="A632" s="15"/>
      <c r="B632" s="15"/>
      <c r="C632" s="15"/>
      <c r="D632" s="15"/>
      <c r="E632" s="15"/>
      <c r="F632" s="15"/>
      <c r="G632" s="15"/>
    </row>
    <row r="633" spans="1:7" ht="15.75" customHeight="1">
      <c r="A633" s="15"/>
      <c r="B633" s="15"/>
      <c r="C633" s="15"/>
      <c r="D633" s="15"/>
      <c r="E633" s="15"/>
      <c r="F633" s="15"/>
      <c r="G633" s="15"/>
    </row>
    <row r="634" spans="1:7" ht="15.75" customHeight="1">
      <c r="A634" s="15"/>
      <c r="B634" s="15"/>
      <c r="C634" s="15"/>
      <c r="D634" s="15"/>
      <c r="E634" s="15"/>
      <c r="F634" s="15"/>
      <c r="G634" s="15"/>
    </row>
    <row r="635" spans="1:7" ht="15.75" customHeight="1">
      <c r="A635" s="15"/>
      <c r="B635" s="15"/>
      <c r="C635" s="15"/>
      <c r="D635" s="15"/>
      <c r="E635" s="15"/>
      <c r="F635" s="15"/>
      <c r="G635" s="15"/>
    </row>
    <row r="636" spans="1:7" ht="15.75" customHeight="1">
      <c r="A636" s="15"/>
      <c r="B636" s="15"/>
      <c r="C636" s="15"/>
      <c r="D636" s="15"/>
      <c r="E636" s="15"/>
      <c r="F636" s="15"/>
      <c r="G636" s="15"/>
    </row>
    <row r="637" spans="1:7" ht="15.75" customHeight="1">
      <c r="A637" s="15"/>
      <c r="B637" s="15"/>
      <c r="C637" s="15"/>
      <c r="D637" s="15"/>
      <c r="E637" s="15"/>
      <c r="F637" s="15"/>
      <c r="G637" s="15"/>
    </row>
    <row r="638" spans="1:7" ht="15.75" customHeight="1">
      <c r="A638" s="15"/>
      <c r="B638" s="15"/>
      <c r="C638" s="15"/>
      <c r="D638" s="15"/>
      <c r="E638" s="15"/>
      <c r="F638" s="15"/>
      <c r="G638" s="15"/>
    </row>
    <row r="639" spans="1:7" ht="15.75" customHeight="1">
      <c r="A639" s="15"/>
      <c r="B639" s="15"/>
      <c r="C639" s="15"/>
      <c r="D639" s="15"/>
      <c r="E639" s="15"/>
      <c r="F639" s="15"/>
      <c r="G639" s="15"/>
    </row>
    <row r="640" spans="1:7" ht="15.75" customHeight="1">
      <c r="A640" s="15"/>
      <c r="B640" s="15"/>
      <c r="C640" s="15"/>
      <c r="D640" s="15"/>
      <c r="E640" s="15"/>
      <c r="F640" s="15"/>
      <c r="G640" s="15"/>
    </row>
    <row r="641" spans="1:7" ht="15.75" customHeight="1">
      <c r="A641" s="15"/>
      <c r="B641" s="15"/>
      <c r="C641" s="15"/>
      <c r="D641" s="15"/>
      <c r="E641" s="15"/>
      <c r="F641" s="15"/>
      <c r="G641" s="15"/>
    </row>
    <row r="642" spans="1:7" ht="15.75" customHeight="1">
      <c r="A642" s="15"/>
      <c r="B642" s="15"/>
      <c r="C642" s="15"/>
      <c r="D642" s="15"/>
      <c r="E642" s="15"/>
      <c r="F642" s="15"/>
      <c r="G642" s="15"/>
    </row>
    <row r="643" spans="1:7" ht="15.75" customHeight="1">
      <c r="A643" s="15"/>
      <c r="B643" s="15"/>
      <c r="C643" s="15"/>
      <c r="D643" s="15"/>
      <c r="E643" s="15"/>
      <c r="F643" s="15"/>
      <c r="G643" s="15"/>
    </row>
    <row r="644" spans="1:7" ht="15.75" customHeight="1">
      <c r="A644" s="15"/>
      <c r="B644" s="15"/>
      <c r="C644" s="15"/>
      <c r="D644" s="15"/>
      <c r="E644" s="15"/>
      <c r="F644" s="15"/>
      <c r="G644" s="15"/>
    </row>
    <row r="645" spans="1:7" ht="15.75" customHeight="1">
      <c r="A645" s="15"/>
      <c r="B645" s="15"/>
      <c r="C645" s="15"/>
      <c r="D645" s="15"/>
      <c r="E645" s="15"/>
      <c r="F645" s="15"/>
      <c r="G645" s="15"/>
    </row>
    <row r="646" spans="1:7" ht="15.75" customHeight="1">
      <c r="A646" s="15"/>
      <c r="B646" s="15"/>
      <c r="C646" s="15"/>
      <c r="D646" s="15"/>
      <c r="E646" s="15"/>
      <c r="F646" s="15"/>
      <c r="G646" s="15"/>
    </row>
    <row r="647" spans="1:7" ht="15.75" customHeight="1">
      <c r="A647" s="15"/>
      <c r="B647" s="15"/>
      <c r="C647" s="15"/>
      <c r="D647" s="15"/>
      <c r="E647" s="15"/>
      <c r="F647" s="15"/>
      <c r="G647" s="15"/>
    </row>
    <row r="648" spans="1:7" ht="15.75" customHeight="1">
      <c r="A648" s="15"/>
      <c r="B648" s="15"/>
      <c r="C648" s="15"/>
      <c r="D648" s="15"/>
      <c r="E648" s="15"/>
      <c r="F648" s="15"/>
      <c r="G648" s="15"/>
    </row>
    <row r="649" spans="1:7" ht="15.75" customHeight="1">
      <c r="A649" s="15"/>
      <c r="B649" s="15"/>
      <c r="C649" s="15"/>
      <c r="D649" s="15"/>
      <c r="E649" s="15"/>
      <c r="F649" s="15"/>
      <c r="G649" s="15"/>
    </row>
    <row r="650" spans="1:7" ht="15.75" customHeight="1">
      <c r="A650" s="15"/>
      <c r="B650" s="15"/>
      <c r="C650" s="15"/>
      <c r="D650" s="15"/>
      <c r="E650" s="15"/>
      <c r="F650" s="15"/>
      <c r="G650" s="15"/>
    </row>
    <row r="651" spans="1:7" ht="15.75" customHeight="1">
      <c r="A651" s="15"/>
      <c r="B651" s="15"/>
      <c r="C651" s="15"/>
      <c r="D651" s="15"/>
      <c r="E651" s="15"/>
      <c r="F651" s="15"/>
      <c r="G651" s="15"/>
    </row>
    <row r="652" spans="1:7" ht="15.75" customHeight="1">
      <c r="A652" s="15"/>
      <c r="B652" s="15"/>
      <c r="C652" s="15"/>
      <c r="D652" s="15"/>
      <c r="E652" s="15"/>
      <c r="F652" s="15"/>
      <c r="G652" s="15"/>
    </row>
    <row r="653" spans="1:7" ht="15.75" customHeight="1">
      <c r="A653" s="15"/>
      <c r="B653" s="15"/>
      <c r="C653" s="15"/>
      <c r="D653" s="15"/>
      <c r="E653" s="15"/>
      <c r="F653" s="15"/>
      <c r="G653" s="15"/>
    </row>
    <row r="654" spans="1:7" ht="15.75" customHeight="1">
      <c r="A654" s="15"/>
      <c r="B654" s="15"/>
      <c r="C654" s="15"/>
      <c r="D654" s="15"/>
      <c r="E654" s="15"/>
      <c r="F654" s="15"/>
      <c r="G654" s="15"/>
    </row>
    <row r="655" spans="1:7" ht="15.75" customHeight="1">
      <c r="A655" s="15"/>
      <c r="B655" s="15"/>
      <c r="C655" s="15"/>
      <c r="D655" s="15"/>
      <c r="E655" s="15"/>
      <c r="F655" s="15"/>
      <c r="G655" s="15"/>
    </row>
    <row r="656" spans="1:7" ht="15.75" customHeight="1">
      <c r="A656" s="15"/>
      <c r="B656" s="15"/>
      <c r="C656" s="15"/>
      <c r="D656" s="15"/>
      <c r="E656" s="15"/>
      <c r="F656" s="15"/>
      <c r="G656" s="15"/>
    </row>
    <row r="657" spans="1:7" ht="15.75" customHeight="1">
      <c r="A657" s="15"/>
      <c r="B657" s="15"/>
      <c r="C657" s="15"/>
      <c r="D657" s="15"/>
      <c r="E657" s="15"/>
      <c r="F657" s="15"/>
      <c r="G657" s="15"/>
    </row>
    <row r="658" spans="1:7" ht="15.75" customHeight="1">
      <c r="A658" s="15"/>
      <c r="B658" s="15"/>
      <c r="C658" s="15"/>
      <c r="D658" s="15"/>
      <c r="E658" s="15"/>
      <c r="F658" s="15"/>
      <c r="G658" s="15"/>
    </row>
    <row r="659" spans="1:7" ht="15.75" customHeight="1">
      <c r="A659" s="15"/>
      <c r="B659" s="15"/>
      <c r="C659" s="15"/>
      <c r="D659" s="15"/>
      <c r="E659" s="15"/>
      <c r="F659" s="15"/>
      <c r="G659" s="15"/>
    </row>
    <row r="660" spans="1:7" ht="15.75" customHeight="1">
      <c r="A660" s="15"/>
      <c r="B660" s="15"/>
      <c r="C660" s="15"/>
      <c r="D660" s="15"/>
      <c r="E660" s="15"/>
      <c r="F660" s="15"/>
      <c r="G660" s="15"/>
    </row>
    <row r="661" spans="1:7" ht="15.75" customHeight="1">
      <c r="A661" s="15"/>
      <c r="B661" s="15"/>
      <c r="C661" s="15"/>
      <c r="D661" s="15"/>
      <c r="E661" s="15"/>
      <c r="F661" s="15"/>
      <c r="G661" s="15"/>
    </row>
    <row r="662" spans="1:7" ht="15.75" customHeight="1">
      <c r="A662" s="15"/>
      <c r="B662" s="15"/>
      <c r="C662" s="15"/>
      <c r="D662" s="15"/>
      <c r="E662" s="15"/>
      <c r="F662" s="15"/>
      <c r="G662" s="15"/>
    </row>
    <row r="663" spans="1:7" ht="15.75" customHeight="1">
      <c r="A663" s="15"/>
      <c r="B663" s="15"/>
      <c r="C663" s="15"/>
      <c r="D663" s="15"/>
      <c r="E663" s="15"/>
      <c r="F663" s="15"/>
      <c r="G663" s="15"/>
    </row>
    <row r="664" spans="1:7" ht="15.75" customHeight="1">
      <c r="A664" s="15"/>
      <c r="B664" s="15"/>
      <c r="C664" s="15"/>
      <c r="D664" s="15"/>
      <c r="E664" s="15"/>
      <c r="F664" s="15"/>
      <c r="G664" s="15"/>
    </row>
    <row r="665" spans="1:7" ht="15.75" customHeight="1">
      <c r="A665" s="15"/>
      <c r="B665" s="15"/>
      <c r="C665" s="15"/>
      <c r="D665" s="15"/>
      <c r="E665" s="15"/>
      <c r="F665" s="15"/>
      <c r="G665" s="15"/>
    </row>
    <row r="666" spans="1:7" ht="15.75" customHeight="1">
      <c r="A666" s="15"/>
      <c r="B666" s="15"/>
      <c r="C666" s="15"/>
      <c r="D666" s="15"/>
      <c r="E666" s="15"/>
      <c r="F666" s="15"/>
      <c r="G666" s="15"/>
    </row>
    <row r="667" spans="1:7" ht="15.75" customHeight="1">
      <c r="A667" s="15"/>
      <c r="B667" s="15"/>
      <c r="C667" s="15"/>
      <c r="D667" s="15"/>
      <c r="E667" s="15"/>
      <c r="F667" s="15"/>
      <c r="G667" s="15"/>
    </row>
    <row r="668" spans="1:7" ht="15.75" customHeight="1">
      <c r="A668" s="15"/>
      <c r="B668" s="15"/>
      <c r="C668" s="15"/>
      <c r="D668" s="15"/>
      <c r="E668" s="15"/>
      <c r="F668" s="15"/>
      <c r="G668" s="15"/>
    </row>
    <row r="669" spans="1:7" ht="15.75" customHeight="1">
      <c r="A669" s="15"/>
      <c r="B669" s="15"/>
      <c r="C669" s="15"/>
      <c r="D669" s="15"/>
      <c r="E669" s="15"/>
      <c r="F669" s="15"/>
      <c r="G669" s="15"/>
    </row>
    <row r="670" spans="1:7" ht="15.75" customHeight="1">
      <c r="A670" s="15"/>
      <c r="B670" s="15"/>
      <c r="C670" s="15"/>
      <c r="D670" s="15"/>
      <c r="E670" s="15"/>
      <c r="F670" s="15"/>
      <c r="G670" s="15"/>
    </row>
    <row r="671" spans="1:7" ht="15.75" customHeight="1">
      <c r="A671" s="15"/>
      <c r="B671" s="15"/>
      <c r="C671" s="15"/>
      <c r="D671" s="15"/>
      <c r="E671" s="15"/>
      <c r="F671" s="15"/>
      <c r="G671" s="15"/>
    </row>
    <row r="672" spans="1:7" ht="15.75" customHeight="1">
      <c r="A672" s="15"/>
      <c r="B672" s="15"/>
      <c r="C672" s="15"/>
      <c r="D672" s="15"/>
      <c r="E672" s="15"/>
      <c r="F672" s="15"/>
      <c r="G672" s="15"/>
    </row>
    <row r="673" spans="1:7" ht="15.75" customHeight="1">
      <c r="A673" s="15"/>
      <c r="B673" s="15"/>
      <c r="C673" s="15"/>
      <c r="D673" s="15"/>
      <c r="E673" s="15"/>
      <c r="F673" s="15"/>
      <c r="G673" s="15"/>
    </row>
    <row r="674" spans="1:7" ht="15.75" customHeight="1">
      <c r="A674" s="15"/>
      <c r="B674" s="15"/>
      <c r="C674" s="15"/>
      <c r="D674" s="15"/>
      <c r="E674" s="15"/>
      <c r="F674" s="15"/>
      <c r="G674" s="15"/>
    </row>
    <row r="675" spans="1:7" ht="15.75" customHeight="1">
      <c r="A675" s="15"/>
      <c r="B675" s="15"/>
      <c r="C675" s="15"/>
      <c r="D675" s="15"/>
      <c r="E675" s="15"/>
      <c r="F675" s="15"/>
      <c r="G675" s="15"/>
    </row>
    <row r="676" spans="1:7" ht="15.75" customHeight="1">
      <c r="A676" s="15"/>
      <c r="B676" s="15"/>
      <c r="C676" s="15"/>
      <c r="D676" s="15"/>
      <c r="E676" s="15"/>
      <c r="F676" s="15"/>
      <c r="G676" s="15"/>
    </row>
    <row r="677" spans="1:7" ht="15.75" customHeight="1">
      <c r="A677" s="15"/>
      <c r="B677" s="15"/>
      <c r="C677" s="15"/>
      <c r="D677" s="15"/>
      <c r="E677" s="15"/>
      <c r="F677" s="15"/>
      <c r="G677" s="15"/>
    </row>
    <row r="678" spans="1:7" ht="15.75" customHeight="1">
      <c r="A678" s="15"/>
      <c r="B678" s="15"/>
      <c r="C678" s="15"/>
      <c r="D678" s="15"/>
      <c r="E678" s="15"/>
      <c r="F678" s="15"/>
      <c r="G678" s="15"/>
    </row>
    <row r="679" spans="1:7" ht="15.75" customHeight="1">
      <c r="A679" s="15"/>
      <c r="B679" s="15"/>
      <c r="C679" s="15"/>
      <c r="D679" s="15"/>
      <c r="E679" s="15"/>
      <c r="F679" s="15"/>
      <c r="G679" s="15"/>
    </row>
    <row r="680" spans="1:7" ht="15.75" customHeight="1">
      <c r="A680" s="15"/>
      <c r="B680" s="15"/>
      <c r="C680" s="15"/>
      <c r="D680" s="15"/>
      <c r="E680" s="15"/>
      <c r="F680" s="15"/>
      <c r="G680" s="15"/>
    </row>
    <row r="681" spans="1:7" ht="15.75" customHeight="1">
      <c r="A681" s="15"/>
      <c r="B681" s="15"/>
      <c r="C681" s="15"/>
      <c r="D681" s="15"/>
      <c r="E681" s="15"/>
      <c r="F681" s="15"/>
      <c r="G681" s="15"/>
    </row>
    <row r="682" spans="1:7" ht="15.75" customHeight="1">
      <c r="A682" s="15"/>
      <c r="B682" s="15"/>
      <c r="C682" s="15"/>
      <c r="D682" s="15"/>
      <c r="E682" s="15"/>
      <c r="F682" s="15"/>
      <c r="G682" s="15"/>
    </row>
    <row r="683" spans="1:7" ht="15.75" customHeight="1">
      <c r="A683" s="15"/>
      <c r="B683" s="15"/>
      <c r="C683" s="15"/>
      <c r="D683" s="15"/>
      <c r="E683" s="15"/>
      <c r="F683" s="15"/>
      <c r="G683" s="15"/>
    </row>
    <row r="684" spans="1:7" ht="15.75" customHeight="1">
      <c r="A684" s="15"/>
      <c r="B684" s="15"/>
      <c r="C684" s="15"/>
      <c r="D684" s="15"/>
      <c r="E684" s="15"/>
      <c r="F684" s="15"/>
      <c r="G684" s="15"/>
    </row>
    <row r="685" spans="1:7" ht="15.75" customHeight="1">
      <c r="A685" s="15"/>
      <c r="B685" s="15"/>
      <c r="C685" s="15"/>
      <c r="D685" s="15"/>
      <c r="E685" s="15"/>
      <c r="F685" s="15"/>
      <c r="G685" s="15"/>
    </row>
    <row r="686" spans="1:7" ht="15.75" customHeight="1">
      <c r="A686" s="15"/>
      <c r="B686" s="15"/>
      <c r="C686" s="15"/>
      <c r="D686" s="15"/>
      <c r="E686" s="15"/>
      <c r="F686" s="15"/>
      <c r="G686" s="15"/>
    </row>
    <row r="687" spans="1:7" ht="15.75" customHeight="1">
      <c r="A687" s="15"/>
      <c r="B687" s="15"/>
      <c r="C687" s="15"/>
      <c r="D687" s="15"/>
      <c r="E687" s="15"/>
      <c r="F687" s="15"/>
      <c r="G687" s="15"/>
    </row>
    <row r="688" spans="1:7" ht="15.75" customHeight="1">
      <c r="A688" s="15"/>
      <c r="B688" s="15"/>
      <c r="C688" s="15"/>
      <c r="D688" s="15"/>
      <c r="E688" s="15"/>
      <c r="F688" s="15"/>
      <c r="G688" s="15"/>
    </row>
    <row r="689" spans="1:7" ht="15.75" customHeight="1">
      <c r="A689" s="15"/>
      <c r="B689" s="15"/>
      <c r="C689" s="15"/>
      <c r="D689" s="15"/>
      <c r="E689" s="15"/>
      <c r="F689" s="15"/>
      <c r="G689" s="15"/>
    </row>
    <row r="690" spans="1:7" ht="15.75" customHeight="1">
      <c r="A690" s="15"/>
      <c r="B690" s="15"/>
      <c r="C690" s="15"/>
      <c r="D690" s="15"/>
      <c r="E690" s="15"/>
      <c r="F690" s="15"/>
      <c r="G690" s="15"/>
    </row>
    <row r="691" spans="1:7" ht="15.75" customHeight="1">
      <c r="A691" s="15"/>
      <c r="B691" s="15"/>
      <c r="C691" s="15"/>
      <c r="D691" s="15"/>
      <c r="E691" s="15"/>
      <c r="F691" s="15"/>
      <c r="G691" s="15"/>
    </row>
    <row r="692" spans="1:7" ht="15.75" customHeight="1">
      <c r="A692" s="15"/>
      <c r="B692" s="15"/>
      <c r="C692" s="15"/>
      <c r="D692" s="15"/>
      <c r="E692" s="15"/>
      <c r="F692" s="15"/>
      <c r="G692" s="15"/>
    </row>
    <row r="693" spans="1:7" ht="15.75" customHeight="1">
      <c r="A693" s="15"/>
      <c r="B693" s="15"/>
      <c r="C693" s="15"/>
      <c r="D693" s="15"/>
      <c r="E693" s="15"/>
      <c r="F693" s="15"/>
      <c r="G693" s="15"/>
    </row>
    <row r="694" spans="1:7" ht="15.75" customHeight="1">
      <c r="A694" s="15"/>
      <c r="B694" s="15"/>
      <c r="C694" s="15"/>
      <c r="D694" s="15"/>
      <c r="E694" s="15"/>
      <c r="F694" s="15"/>
      <c r="G694" s="15"/>
    </row>
    <row r="695" spans="1:7" ht="15.75" customHeight="1">
      <c r="A695" s="15"/>
      <c r="B695" s="15"/>
      <c r="C695" s="15"/>
      <c r="D695" s="15"/>
      <c r="E695" s="15"/>
      <c r="F695" s="15"/>
      <c r="G695" s="15"/>
    </row>
    <row r="696" spans="1:7" ht="15.75" customHeight="1">
      <c r="A696" s="15"/>
      <c r="B696" s="15"/>
      <c r="C696" s="15"/>
      <c r="D696" s="15"/>
      <c r="E696" s="15"/>
      <c r="F696" s="15"/>
      <c r="G696" s="15"/>
    </row>
    <row r="697" spans="1:7" ht="15.75" customHeight="1">
      <c r="A697" s="15"/>
      <c r="B697" s="15"/>
      <c r="C697" s="15"/>
      <c r="D697" s="15"/>
      <c r="E697" s="15"/>
      <c r="F697" s="15"/>
      <c r="G697" s="15"/>
    </row>
    <row r="698" spans="1:7" ht="15.75" customHeight="1">
      <c r="A698" s="15"/>
      <c r="B698" s="15"/>
      <c r="C698" s="15"/>
      <c r="D698" s="15"/>
      <c r="E698" s="15"/>
      <c r="F698" s="15"/>
      <c r="G698" s="15"/>
    </row>
    <row r="699" spans="1:7" ht="15.75" customHeight="1">
      <c r="A699" s="15"/>
      <c r="B699" s="15"/>
      <c r="C699" s="15"/>
      <c r="D699" s="15"/>
      <c r="E699" s="15"/>
      <c r="F699" s="15"/>
      <c r="G699" s="15"/>
    </row>
    <row r="700" spans="1:7" ht="15.75" customHeight="1">
      <c r="A700" s="15"/>
      <c r="B700" s="15"/>
      <c r="C700" s="15"/>
      <c r="D700" s="15"/>
      <c r="E700" s="15"/>
      <c r="F700" s="15"/>
      <c r="G700" s="15"/>
    </row>
    <row r="701" spans="1:7" ht="15.75" customHeight="1">
      <c r="A701" s="15"/>
      <c r="B701" s="15"/>
      <c r="C701" s="15"/>
      <c r="D701" s="15"/>
      <c r="E701" s="15"/>
      <c r="F701" s="15"/>
      <c r="G701" s="15"/>
    </row>
    <row r="702" spans="1:7" ht="15.75" customHeight="1">
      <c r="A702" s="15"/>
      <c r="B702" s="15"/>
      <c r="C702" s="15"/>
      <c r="D702" s="15"/>
      <c r="E702" s="15"/>
      <c r="F702" s="15"/>
      <c r="G702" s="15"/>
    </row>
    <row r="703" spans="1:7" ht="15.75" customHeight="1">
      <c r="A703" s="15"/>
      <c r="B703" s="15"/>
      <c r="C703" s="15"/>
      <c r="D703" s="15"/>
      <c r="E703" s="15"/>
      <c r="F703" s="15"/>
      <c r="G703" s="15"/>
    </row>
    <row r="704" spans="1:7" ht="15.75" customHeight="1">
      <c r="A704" s="15"/>
      <c r="B704" s="15"/>
      <c r="C704" s="15"/>
      <c r="D704" s="15"/>
      <c r="E704" s="15"/>
      <c r="F704" s="15"/>
      <c r="G704" s="15"/>
    </row>
    <row r="705" spans="1:7" ht="15.75" customHeight="1">
      <c r="A705" s="15"/>
      <c r="B705" s="15"/>
      <c r="C705" s="15"/>
      <c r="D705" s="15"/>
      <c r="E705" s="15"/>
      <c r="F705" s="15"/>
      <c r="G705" s="15"/>
    </row>
    <row r="706" spans="1:7" ht="15.75" customHeight="1">
      <c r="A706" s="15"/>
      <c r="B706" s="15"/>
      <c r="C706" s="15"/>
      <c r="D706" s="15"/>
      <c r="E706" s="15"/>
      <c r="F706" s="15"/>
      <c r="G706" s="15"/>
    </row>
    <row r="707" spans="1:7" ht="15.75" customHeight="1">
      <c r="A707" s="15"/>
      <c r="B707" s="15"/>
      <c r="C707" s="15"/>
      <c r="D707" s="15"/>
      <c r="E707" s="15"/>
      <c r="F707" s="15"/>
      <c r="G707" s="15"/>
    </row>
    <row r="708" spans="1:7" ht="15.75" customHeight="1">
      <c r="A708" s="15"/>
      <c r="B708" s="15"/>
      <c r="C708" s="15"/>
      <c r="D708" s="15"/>
      <c r="E708" s="15"/>
      <c r="F708" s="15"/>
      <c r="G708" s="15"/>
    </row>
    <row r="709" spans="1:7" ht="15.75" customHeight="1">
      <c r="A709" s="15"/>
      <c r="B709" s="15"/>
      <c r="C709" s="15"/>
      <c r="D709" s="15"/>
      <c r="E709" s="15"/>
      <c r="F709" s="15"/>
      <c r="G709" s="15"/>
    </row>
    <row r="710" spans="1:7" ht="15.75" customHeight="1">
      <c r="A710" s="15"/>
      <c r="B710" s="15"/>
      <c r="C710" s="15"/>
      <c r="D710" s="15"/>
      <c r="E710" s="15"/>
      <c r="F710" s="15"/>
      <c r="G710" s="15"/>
    </row>
    <row r="711" spans="1:7" ht="15.75" customHeight="1">
      <c r="A711" s="15"/>
      <c r="B711" s="15"/>
      <c r="C711" s="15"/>
      <c r="D711" s="15"/>
      <c r="E711" s="15"/>
      <c r="F711" s="15"/>
      <c r="G711" s="15"/>
    </row>
    <row r="712" spans="1:7" ht="15.75" customHeight="1">
      <c r="A712" s="15"/>
      <c r="B712" s="15"/>
      <c r="C712" s="15"/>
      <c r="D712" s="15"/>
      <c r="E712" s="15"/>
      <c r="F712" s="15"/>
      <c r="G712" s="15"/>
    </row>
    <row r="713" spans="1:7" ht="15.75" customHeight="1">
      <c r="A713" s="15"/>
      <c r="B713" s="15"/>
      <c r="C713" s="15"/>
      <c r="D713" s="15"/>
      <c r="E713" s="15"/>
      <c r="F713" s="15"/>
      <c r="G713" s="15"/>
    </row>
    <row r="714" spans="1:7" ht="15.75" customHeight="1">
      <c r="A714" s="15"/>
      <c r="B714" s="15"/>
      <c r="C714" s="15"/>
      <c r="D714" s="15"/>
      <c r="E714" s="15"/>
      <c r="F714" s="15"/>
      <c r="G714" s="15"/>
    </row>
    <row r="715" spans="1:7" ht="15.75" customHeight="1">
      <c r="A715" s="15"/>
      <c r="B715" s="15"/>
      <c r="C715" s="15"/>
      <c r="D715" s="15"/>
      <c r="E715" s="15"/>
      <c r="F715" s="15"/>
      <c r="G715" s="15"/>
    </row>
    <row r="716" spans="1:7" ht="15.75" customHeight="1">
      <c r="A716" s="15"/>
      <c r="B716" s="15"/>
      <c r="C716" s="15"/>
      <c r="D716" s="15"/>
      <c r="E716" s="15"/>
      <c r="F716" s="15"/>
      <c r="G716" s="15"/>
    </row>
    <row r="717" spans="1:7" ht="15.75" customHeight="1">
      <c r="A717" s="15"/>
      <c r="B717" s="15"/>
      <c r="C717" s="15"/>
      <c r="D717" s="15"/>
      <c r="E717" s="15"/>
      <c r="F717" s="15"/>
      <c r="G717" s="15"/>
    </row>
    <row r="718" spans="1:7" ht="15.75" customHeight="1">
      <c r="A718" s="15"/>
      <c r="B718" s="15"/>
      <c r="C718" s="15"/>
      <c r="D718" s="15"/>
      <c r="E718" s="15"/>
      <c r="F718" s="15"/>
      <c r="G718" s="15"/>
    </row>
    <row r="719" spans="1:7" ht="15.75" customHeight="1">
      <c r="A719" s="15"/>
      <c r="B719" s="15"/>
      <c r="C719" s="15"/>
      <c r="D719" s="15"/>
      <c r="E719" s="15"/>
      <c r="F719" s="15"/>
      <c r="G719" s="15"/>
    </row>
    <row r="720" spans="1:7" ht="15.75" customHeight="1">
      <c r="A720" s="15"/>
      <c r="B720" s="15"/>
      <c r="C720" s="15"/>
      <c r="D720" s="15"/>
      <c r="E720" s="15"/>
      <c r="F720" s="15"/>
      <c r="G720" s="15"/>
    </row>
    <row r="721" spans="1:7" ht="15.75" customHeight="1">
      <c r="A721" s="15"/>
      <c r="B721" s="15"/>
      <c r="C721" s="15"/>
      <c r="D721" s="15"/>
      <c r="E721" s="15"/>
      <c r="F721" s="15"/>
      <c r="G721" s="15"/>
    </row>
    <row r="722" spans="1:7" ht="15.75" customHeight="1">
      <c r="A722" s="15"/>
      <c r="B722" s="15"/>
      <c r="C722" s="15"/>
      <c r="D722" s="15"/>
      <c r="E722" s="15"/>
      <c r="F722" s="15"/>
      <c r="G722" s="15"/>
    </row>
    <row r="723" spans="1:7" ht="15.75" customHeight="1">
      <c r="A723" s="15"/>
      <c r="B723" s="15"/>
      <c r="C723" s="15"/>
      <c r="D723" s="15"/>
      <c r="E723" s="15"/>
      <c r="F723" s="15"/>
      <c r="G723" s="15"/>
    </row>
    <row r="724" spans="1:7" ht="15.75" customHeight="1">
      <c r="A724" s="15"/>
      <c r="B724" s="15"/>
      <c r="C724" s="15"/>
      <c r="D724" s="15"/>
      <c r="E724" s="15"/>
      <c r="F724" s="15"/>
      <c r="G724" s="15"/>
    </row>
    <row r="725" spans="1:7" ht="15.75" customHeight="1">
      <c r="A725" s="15"/>
      <c r="B725" s="15"/>
      <c r="C725" s="15"/>
      <c r="D725" s="15"/>
      <c r="E725" s="15"/>
      <c r="F725" s="15"/>
      <c r="G725" s="15"/>
    </row>
    <row r="726" spans="1:7" ht="15.75" customHeight="1">
      <c r="A726" s="15"/>
      <c r="B726" s="15"/>
      <c r="C726" s="15"/>
      <c r="D726" s="15"/>
      <c r="E726" s="15"/>
      <c r="F726" s="15"/>
      <c r="G726" s="15"/>
    </row>
    <row r="727" spans="1:7" ht="15.75" customHeight="1">
      <c r="A727" s="15"/>
      <c r="B727" s="15"/>
      <c r="C727" s="15"/>
      <c r="D727" s="15"/>
      <c r="E727" s="15"/>
      <c r="F727" s="15"/>
      <c r="G727" s="15"/>
    </row>
    <row r="728" spans="1:7" ht="15.75" customHeight="1">
      <c r="A728" s="15"/>
      <c r="B728" s="15"/>
      <c r="C728" s="15"/>
      <c r="D728" s="15"/>
      <c r="E728" s="15"/>
      <c r="F728" s="15"/>
      <c r="G728" s="15"/>
    </row>
    <row r="729" spans="1:7" ht="15.75" customHeight="1">
      <c r="A729" s="15"/>
      <c r="B729" s="15"/>
      <c r="C729" s="15"/>
      <c r="D729" s="15"/>
      <c r="E729" s="15"/>
      <c r="F729" s="15"/>
      <c r="G729" s="15"/>
    </row>
    <row r="730" spans="1:7" ht="15.75" customHeight="1">
      <c r="A730" s="15"/>
      <c r="B730" s="15"/>
      <c r="C730" s="15"/>
      <c r="D730" s="15"/>
      <c r="E730" s="15"/>
      <c r="F730" s="15"/>
      <c r="G730" s="15"/>
    </row>
    <row r="731" spans="1:7" ht="15.75" customHeight="1">
      <c r="A731" s="15"/>
      <c r="B731" s="15"/>
      <c r="C731" s="15"/>
      <c r="D731" s="15"/>
      <c r="E731" s="15"/>
      <c r="F731" s="15"/>
      <c r="G731" s="15"/>
    </row>
    <row r="732" spans="1:7" ht="15.75" customHeight="1">
      <c r="A732" s="15"/>
      <c r="B732" s="15"/>
      <c r="C732" s="15"/>
      <c r="D732" s="15"/>
      <c r="E732" s="15"/>
      <c r="F732" s="15"/>
      <c r="G732" s="15"/>
    </row>
    <row r="733" spans="1:7" ht="15.75" customHeight="1">
      <c r="A733" s="15"/>
      <c r="B733" s="15"/>
      <c r="C733" s="15"/>
      <c r="D733" s="15"/>
      <c r="E733" s="15"/>
      <c r="F733" s="15"/>
      <c r="G733" s="15"/>
    </row>
    <row r="734" spans="1:7" ht="15.75" customHeight="1">
      <c r="A734" s="15"/>
      <c r="B734" s="15"/>
      <c r="C734" s="15"/>
      <c r="D734" s="15"/>
      <c r="E734" s="15"/>
      <c r="F734" s="15"/>
      <c r="G734" s="15"/>
    </row>
    <row r="735" spans="1:7" ht="15.75" customHeight="1">
      <c r="A735" s="15"/>
      <c r="B735" s="15"/>
      <c r="C735" s="15"/>
      <c r="D735" s="15"/>
      <c r="E735" s="15"/>
      <c r="F735" s="15"/>
      <c r="G735" s="15"/>
    </row>
    <row r="736" spans="1:7" ht="15.75" customHeight="1">
      <c r="A736" s="15"/>
      <c r="B736" s="15"/>
      <c r="C736" s="15"/>
      <c r="D736" s="15"/>
      <c r="E736" s="15"/>
      <c r="F736" s="15"/>
      <c r="G736" s="15"/>
    </row>
    <row r="737" spans="1:7" ht="15.75" customHeight="1">
      <c r="A737" s="15"/>
      <c r="B737" s="15"/>
      <c r="C737" s="15"/>
      <c r="D737" s="15"/>
      <c r="E737" s="15"/>
      <c r="F737" s="15"/>
      <c r="G737" s="15"/>
    </row>
    <row r="738" spans="1:7" ht="15.75" customHeight="1">
      <c r="A738" s="15"/>
      <c r="B738" s="15"/>
      <c r="C738" s="15"/>
      <c r="D738" s="15"/>
      <c r="E738" s="15"/>
      <c r="F738" s="15"/>
      <c r="G738" s="15"/>
    </row>
    <row r="739" spans="1:7" ht="15.75" customHeight="1">
      <c r="A739" s="15"/>
      <c r="B739" s="15"/>
      <c r="C739" s="15"/>
      <c r="D739" s="15"/>
      <c r="E739" s="15"/>
      <c r="F739" s="15"/>
      <c r="G739" s="15"/>
    </row>
    <row r="740" spans="1:7" ht="15.75" customHeight="1">
      <c r="A740" s="15"/>
      <c r="B740" s="15"/>
      <c r="C740" s="15"/>
      <c r="D740" s="15"/>
      <c r="E740" s="15"/>
      <c r="F740" s="15"/>
      <c r="G740" s="15"/>
    </row>
    <row r="741" spans="1:7" ht="15.75" customHeight="1">
      <c r="A741" s="15"/>
      <c r="B741" s="15"/>
      <c r="C741" s="15"/>
      <c r="D741" s="15"/>
      <c r="E741" s="15"/>
      <c r="F741" s="15"/>
      <c r="G741" s="15"/>
    </row>
    <row r="742" spans="1:7" ht="15.75" customHeight="1">
      <c r="A742" s="15"/>
      <c r="B742" s="15"/>
      <c r="C742" s="15"/>
      <c r="D742" s="15"/>
      <c r="E742" s="15"/>
      <c r="F742" s="15"/>
      <c r="G742" s="15"/>
    </row>
    <row r="743" spans="1:7" ht="15.75" customHeight="1">
      <c r="A743" s="15"/>
      <c r="B743" s="15"/>
      <c r="C743" s="15"/>
      <c r="D743" s="15"/>
      <c r="E743" s="15"/>
      <c r="F743" s="15"/>
      <c r="G743" s="15"/>
    </row>
    <row r="744" spans="1:7" ht="15.75" customHeight="1">
      <c r="A744" s="15"/>
      <c r="B744" s="15"/>
      <c r="C744" s="15"/>
      <c r="D744" s="15"/>
      <c r="E744" s="15"/>
      <c r="F744" s="15"/>
      <c r="G744" s="15"/>
    </row>
    <row r="745" spans="1:7" ht="15.75" customHeight="1">
      <c r="A745" s="15"/>
      <c r="B745" s="15"/>
      <c r="C745" s="15"/>
      <c r="D745" s="15"/>
      <c r="E745" s="15"/>
      <c r="F745" s="15"/>
      <c r="G745" s="15"/>
    </row>
    <row r="746" spans="1:7" ht="15.75" customHeight="1">
      <c r="A746" s="15"/>
      <c r="B746" s="15"/>
      <c r="C746" s="15"/>
      <c r="D746" s="15"/>
      <c r="E746" s="15"/>
      <c r="F746" s="15"/>
      <c r="G746" s="15"/>
    </row>
    <row r="747" spans="1:7" ht="15.75" customHeight="1">
      <c r="A747" s="15"/>
      <c r="B747" s="15"/>
      <c r="C747" s="15"/>
      <c r="D747" s="15"/>
      <c r="E747" s="15"/>
      <c r="F747" s="15"/>
      <c r="G747" s="15"/>
    </row>
    <row r="748" spans="1:7" ht="15.75" customHeight="1">
      <c r="A748" s="15"/>
      <c r="B748" s="15"/>
      <c r="C748" s="15"/>
      <c r="D748" s="15"/>
      <c r="E748" s="15"/>
      <c r="F748" s="15"/>
      <c r="G748" s="15"/>
    </row>
    <row r="749" spans="1:7" ht="15.75" customHeight="1">
      <c r="A749" s="15"/>
      <c r="B749" s="15"/>
      <c r="C749" s="15"/>
      <c r="D749" s="15"/>
      <c r="E749" s="15"/>
      <c r="F749" s="15"/>
      <c r="G749" s="15"/>
    </row>
    <row r="750" spans="1:7" ht="15.75" customHeight="1">
      <c r="A750" s="15"/>
      <c r="B750" s="15"/>
      <c r="C750" s="15"/>
      <c r="D750" s="15"/>
      <c r="E750" s="15"/>
      <c r="F750" s="15"/>
      <c r="G750" s="15"/>
    </row>
    <row r="751" spans="1:7" ht="15.75" customHeight="1">
      <c r="A751" s="15"/>
      <c r="B751" s="15"/>
      <c r="C751" s="15"/>
      <c r="D751" s="15"/>
      <c r="E751" s="15"/>
      <c r="F751" s="15"/>
      <c r="G751" s="15"/>
    </row>
    <row r="752" spans="1:7" ht="15.75" customHeight="1">
      <c r="A752" s="15"/>
      <c r="B752" s="15"/>
      <c r="C752" s="15"/>
      <c r="D752" s="15"/>
      <c r="E752" s="15"/>
      <c r="F752" s="15"/>
      <c r="G752" s="15"/>
    </row>
    <row r="753" spans="1:7" ht="15.75" customHeight="1">
      <c r="A753" s="15"/>
      <c r="B753" s="15"/>
      <c r="C753" s="15"/>
      <c r="D753" s="15"/>
      <c r="E753" s="15"/>
      <c r="F753" s="15"/>
      <c r="G753" s="15"/>
    </row>
    <row r="754" spans="1:7" ht="15.75" customHeight="1">
      <c r="A754" s="15"/>
      <c r="B754" s="15"/>
      <c r="C754" s="15"/>
      <c r="D754" s="15"/>
      <c r="E754" s="15"/>
      <c r="F754" s="15"/>
      <c r="G754" s="15"/>
    </row>
    <row r="755" spans="1:7" ht="15.75" customHeight="1">
      <c r="A755" s="15"/>
      <c r="B755" s="15"/>
      <c r="C755" s="15"/>
      <c r="D755" s="15"/>
      <c r="E755" s="15"/>
      <c r="F755" s="15"/>
      <c r="G755" s="15"/>
    </row>
    <row r="756" spans="1:7" ht="15.75" customHeight="1">
      <c r="A756" s="15"/>
      <c r="B756" s="15"/>
      <c r="C756" s="15"/>
      <c r="D756" s="15"/>
      <c r="E756" s="15"/>
      <c r="F756" s="15"/>
      <c r="G756" s="15"/>
    </row>
    <row r="757" spans="1:7" ht="15.75" customHeight="1">
      <c r="A757" s="15"/>
      <c r="B757" s="15"/>
      <c r="C757" s="15"/>
      <c r="D757" s="15"/>
      <c r="E757" s="15"/>
      <c r="F757" s="15"/>
      <c r="G757" s="15"/>
    </row>
    <row r="758" spans="1:7" ht="15.75" customHeight="1">
      <c r="A758" s="15"/>
      <c r="B758" s="15"/>
      <c r="C758" s="15"/>
      <c r="D758" s="15"/>
      <c r="E758" s="15"/>
      <c r="F758" s="15"/>
      <c r="G758" s="15"/>
    </row>
    <row r="759" spans="1:7" ht="15.75" customHeight="1">
      <c r="A759" s="15"/>
      <c r="B759" s="15"/>
      <c r="C759" s="15"/>
      <c r="D759" s="15"/>
      <c r="E759" s="15"/>
      <c r="F759" s="15"/>
      <c r="G759" s="15"/>
    </row>
    <row r="760" spans="1:7" ht="15.75" customHeight="1">
      <c r="A760" s="15"/>
      <c r="B760" s="15"/>
      <c r="C760" s="15"/>
      <c r="D760" s="15"/>
      <c r="E760" s="15"/>
      <c r="F760" s="15"/>
      <c r="G760" s="15"/>
    </row>
    <row r="761" spans="1:7" ht="15.75" customHeight="1">
      <c r="A761" s="15"/>
      <c r="B761" s="15"/>
      <c r="C761" s="15"/>
      <c r="D761" s="15"/>
      <c r="E761" s="15"/>
      <c r="F761" s="15"/>
      <c r="G761" s="15"/>
    </row>
    <row r="762" spans="1:7" ht="15.75" customHeight="1">
      <c r="A762" s="15"/>
      <c r="B762" s="15"/>
      <c r="C762" s="15"/>
      <c r="D762" s="15"/>
      <c r="E762" s="15"/>
      <c r="F762" s="15"/>
      <c r="G762" s="15"/>
    </row>
    <row r="763" spans="1:7" ht="15.75" customHeight="1">
      <c r="A763" s="15"/>
      <c r="B763" s="15"/>
      <c r="C763" s="15"/>
      <c r="D763" s="15"/>
      <c r="E763" s="15"/>
      <c r="F763" s="15"/>
      <c r="G763" s="15"/>
    </row>
    <row r="764" spans="1:7" ht="15.75" customHeight="1">
      <c r="A764" s="15"/>
      <c r="B764" s="15"/>
      <c r="C764" s="15"/>
      <c r="D764" s="15"/>
      <c r="E764" s="15"/>
      <c r="F764" s="15"/>
      <c r="G764" s="15"/>
    </row>
    <row r="765" spans="1:7" ht="15.75" customHeight="1">
      <c r="A765" s="15"/>
      <c r="B765" s="15"/>
      <c r="C765" s="15"/>
      <c r="D765" s="15"/>
      <c r="E765" s="15"/>
      <c r="F765" s="15"/>
      <c r="G765" s="15"/>
    </row>
    <row r="766" spans="1:7" ht="15.75" customHeight="1">
      <c r="A766" s="15"/>
      <c r="B766" s="15"/>
      <c r="C766" s="15"/>
      <c r="D766" s="15"/>
      <c r="E766" s="15"/>
      <c r="F766" s="15"/>
      <c r="G766" s="15"/>
    </row>
    <row r="767" spans="1:7" ht="15.75" customHeight="1">
      <c r="A767" s="15"/>
      <c r="B767" s="15"/>
      <c r="C767" s="15"/>
      <c r="D767" s="15"/>
      <c r="E767" s="15"/>
      <c r="F767" s="15"/>
      <c r="G767" s="15"/>
    </row>
    <row r="768" spans="1:7" ht="15.75" customHeight="1">
      <c r="A768" s="15"/>
      <c r="B768" s="15"/>
      <c r="C768" s="15"/>
      <c r="D768" s="15"/>
      <c r="E768" s="15"/>
      <c r="F768" s="15"/>
      <c r="G768" s="15"/>
    </row>
    <row r="769" spans="1:7" ht="15.75" customHeight="1">
      <c r="A769" s="15"/>
      <c r="B769" s="15"/>
      <c r="C769" s="15"/>
      <c r="D769" s="15"/>
      <c r="E769" s="15"/>
      <c r="F769" s="15"/>
      <c r="G769" s="15"/>
    </row>
    <row r="770" spans="1:7" ht="15.75" customHeight="1">
      <c r="A770" s="15"/>
      <c r="B770" s="15"/>
      <c r="C770" s="15"/>
      <c r="D770" s="15"/>
      <c r="E770" s="15"/>
      <c r="F770" s="15"/>
      <c r="G770" s="15"/>
    </row>
    <row r="771" spans="1:7" ht="15.75" customHeight="1">
      <c r="A771" s="15"/>
      <c r="B771" s="15"/>
      <c r="C771" s="15"/>
      <c r="D771" s="15"/>
      <c r="E771" s="15"/>
      <c r="F771" s="15"/>
      <c r="G771" s="15"/>
    </row>
    <row r="772" spans="1:7" ht="15.75" customHeight="1">
      <c r="A772" s="15"/>
      <c r="B772" s="15"/>
      <c r="C772" s="15"/>
      <c r="D772" s="15"/>
      <c r="E772" s="15"/>
      <c r="F772" s="15"/>
      <c r="G772" s="15"/>
    </row>
    <row r="773" spans="1:7" ht="15.75" customHeight="1">
      <c r="A773" s="15"/>
      <c r="B773" s="15"/>
      <c r="C773" s="15"/>
      <c r="D773" s="15"/>
      <c r="E773" s="15"/>
      <c r="F773" s="15"/>
      <c r="G773" s="15"/>
    </row>
    <row r="774" spans="1:7" ht="15.75" customHeight="1">
      <c r="A774" s="15"/>
      <c r="B774" s="15"/>
      <c r="C774" s="15"/>
      <c r="D774" s="15"/>
      <c r="E774" s="15"/>
      <c r="F774" s="15"/>
      <c r="G774" s="15"/>
    </row>
    <row r="775" spans="1:7" ht="15.75" customHeight="1">
      <c r="A775" s="15"/>
      <c r="B775" s="15"/>
      <c r="C775" s="15"/>
      <c r="D775" s="15"/>
      <c r="E775" s="15"/>
      <c r="F775" s="15"/>
      <c r="G775" s="15"/>
    </row>
    <row r="776" spans="1:7" ht="15.75" customHeight="1">
      <c r="A776" s="15"/>
      <c r="B776" s="15"/>
      <c r="C776" s="15"/>
      <c r="D776" s="15"/>
      <c r="E776" s="15"/>
      <c r="F776" s="15"/>
      <c r="G776" s="15"/>
    </row>
    <row r="777" spans="1:7" ht="15.75" customHeight="1">
      <c r="A777" s="15"/>
      <c r="B777" s="15"/>
      <c r="C777" s="15"/>
      <c r="D777" s="15"/>
      <c r="E777" s="15"/>
      <c r="F777" s="15"/>
      <c r="G777" s="15"/>
    </row>
    <row r="778" spans="1:7" ht="15.75" customHeight="1">
      <c r="A778" s="15"/>
      <c r="B778" s="15"/>
      <c r="C778" s="15"/>
      <c r="D778" s="15"/>
      <c r="E778" s="15"/>
      <c r="F778" s="15"/>
      <c r="G778" s="15"/>
    </row>
    <row r="779" spans="1:7" ht="15.75" customHeight="1">
      <c r="A779" s="15"/>
      <c r="B779" s="15"/>
      <c r="C779" s="15"/>
      <c r="D779" s="15"/>
      <c r="E779" s="15"/>
      <c r="F779" s="15"/>
      <c r="G779" s="15"/>
    </row>
    <row r="780" spans="1:7" ht="15.75" customHeight="1">
      <c r="A780" s="15"/>
      <c r="B780" s="15"/>
      <c r="C780" s="15"/>
      <c r="D780" s="15"/>
      <c r="E780" s="15"/>
      <c r="F780" s="15"/>
      <c r="G780" s="15"/>
    </row>
    <row r="781" spans="1:7" ht="15.75" customHeight="1">
      <c r="A781" s="15"/>
      <c r="B781" s="15"/>
      <c r="C781" s="15"/>
      <c r="D781" s="15"/>
      <c r="E781" s="15"/>
      <c r="F781" s="15"/>
      <c r="G781" s="15"/>
    </row>
    <row r="782" spans="1:7" ht="15.75" customHeight="1">
      <c r="A782" s="15"/>
      <c r="B782" s="15"/>
      <c r="C782" s="15"/>
      <c r="D782" s="15"/>
      <c r="E782" s="15"/>
      <c r="F782" s="15"/>
      <c r="G782" s="15"/>
    </row>
    <row r="783" spans="1:7" ht="15.75" customHeight="1">
      <c r="A783" s="15"/>
      <c r="B783" s="15"/>
      <c r="C783" s="15"/>
      <c r="D783" s="15"/>
      <c r="E783" s="15"/>
      <c r="F783" s="15"/>
      <c r="G783" s="15"/>
    </row>
    <row r="784" spans="1:7" ht="15.75" customHeight="1">
      <c r="A784" s="15"/>
      <c r="B784" s="15"/>
      <c r="C784" s="15"/>
      <c r="D784" s="15"/>
      <c r="E784" s="15"/>
      <c r="F784" s="15"/>
      <c r="G784" s="15"/>
    </row>
    <row r="785" spans="1:7" ht="15.75" customHeight="1">
      <c r="A785" s="15"/>
      <c r="B785" s="15"/>
      <c r="C785" s="15"/>
      <c r="D785" s="15"/>
      <c r="E785" s="15"/>
      <c r="F785" s="15"/>
      <c r="G785" s="15"/>
    </row>
    <row r="786" spans="1:7" ht="15.75" customHeight="1">
      <c r="A786" s="15"/>
      <c r="B786" s="15"/>
      <c r="C786" s="15"/>
      <c r="D786" s="15"/>
      <c r="E786" s="15"/>
      <c r="F786" s="15"/>
      <c r="G786" s="15"/>
    </row>
    <row r="787" spans="1:7" ht="15.75" customHeight="1">
      <c r="A787" s="15"/>
      <c r="B787" s="15"/>
      <c r="C787" s="15"/>
      <c r="D787" s="15"/>
      <c r="E787" s="15"/>
      <c r="F787" s="15"/>
      <c r="G787" s="15"/>
    </row>
    <row r="788" spans="1:7" ht="15.75" customHeight="1">
      <c r="A788" s="15"/>
      <c r="B788" s="15"/>
      <c r="C788" s="15"/>
      <c r="D788" s="15"/>
      <c r="E788" s="15"/>
      <c r="F788" s="15"/>
      <c r="G788" s="15"/>
    </row>
    <row r="789" spans="1:7" ht="15.75" customHeight="1">
      <c r="A789" s="15"/>
      <c r="B789" s="15"/>
      <c r="C789" s="15"/>
      <c r="D789" s="15"/>
      <c r="E789" s="15"/>
      <c r="F789" s="15"/>
      <c r="G789" s="15"/>
    </row>
    <row r="790" spans="1:7" ht="15.75" customHeight="1">
      <c r="A790" s="15"/>
      <c r="B790" s="15"/>
      <c r="C790" s="15"/>
      <c r="D790" s="15"/>
      <c r="E790" s="15"/>
      <c r="F790" s="15"/>
      <c r="G790" s="15"/>
    </row>
    <row r="791" spans="1:7" ht="15.75" customHeight="1">
      <c r="A791" s="15"/>
      <c r="B791" s="15"/>
      <c r="C791" s="15"/>
      <c r="D791" s="15"/>
      <c r="E791" s="15"/>
      <c r="F791" s="15"/>
      <c r="G791" s="15"/>
    </row>
    <row r="792" spans="1:7" ht="15.75" customHeight="1">
      <c r="A792" s="15"/>
      <c r="B792" s="15"/>
      <c r="C792" s="15"/>
      <c r="D792" s="15"/>
      <c r="E792" s="15"/>
      <c r="F792" s="15"/>
      <c r="G792" s="15"/>
    </row>
    <row r="793" spans="1:7" ht="15.75" customHeight="1">
      <c r="A793" s="15"/>
      <c r="B793" s="15"/>
      <c r="C793" s="15"/>
      <c r="D793" s="15"/>
      <c r="E793" s="15"/>
      <c r="F793" s="15"/>
      <c r="G793" s="15"/>
    </row>
    <row r="794" spans="1:7" ht="15.75" customHeight="1">
      <c r="A794" s="15"/>
      <c r="B794" s="15"/>
      <c r="C794" s="15"/>
      <c r="D794" s="15"/>
      <c r="E794" s="15"/>
      <c r="F794" s="15"/>
      <c r="G794" s="15"/>
    </row>
    <row r="795" spans="1:7" ht="15.75" customHeight="1">
      <c r="A795" s="15"/>
      <c r="B795" s="15"/>
      <c r="C795" s="15"/>
      <c r="D795" s="15"/>
      <c r="E795" s="15"/>
      <c r="F795" s="15"/>
      <c r="G795" s="15"/>
    </row>
    <row r="796" spans="1:7" ht="15.75" customHeight="1">
      <c r="A796" s="15"/>
      <c r="B796" s="15"/>
      <c r="C796" s="15"/>
      <c r="D796" s="15"/>
      <c r="E796" s="15"/>
      <c r="F796" s="15"/>
      <c r="G796" s="15"/>
    </row>
    <row r="797" spans="1:7" ht="15.75" customHeight="1">
      <c r="A797" s="15"/>
      <c r="B797" s="15"/>
      <c r="C797" s="15"/>
      <c r="D797" s="15"/>
      <c r="E797" s="15"/>
      <c r="F797" s="15"/>
      <c r="G797" s="15"/>
    </row>
    <row r="798" spans="1:7" ht="15.75" customHeight="1">
      <c r="A798" s="15"/>
      <c r="B798" s="15"/>
      <c r="C798" s="15"/>
      <c r="D798" s="15"/>
      <c r="E798" s="15"/>
      <c r="F798" s="15"/>
      <c r="G798" s="15"/>
    </row>
    <row r="799" spans="1:7" ht="15.75" customHeight="1">
      <c r="A799" s="15"/>
      <c r="B799" s="15"/>
      <c r="C799" s="15"/>
      <c r="D799" s="15"/>
      <c r="E799" s="15"/>
      <c r="F799" s="15"/>
      <c r="G799" s="15"/>
    </row>
    <row r="800" spans="1:7" ht="15.75" customHeight="1">
      <c r="A800" s="15"/>
      <c r="B800" s="15"/>
      <c r="C800" s="15"/>
      <c r="D800" s="15"/>
      <c r="E800" s="15"/>
      <c r="F800" s="15"/>
      <c r="G800" s="15"/>
    </row>
    <row r="801" spans="1:7" ht="15.75" customHeight="1">
      <c r="A801" s="15"/>
      <c r="B801" s="15"/>
      <c r="C801" s="15"/>
      <c r="D801" s="15"/>
      <c r="E801" s="15"/>
      <c r="F801" s="15"/>
      <c r="G801" s="15"/>
    </row>
    <row r="802" spans="1:7" ht="15.75" customHeight="1">
      <c r="A802" s="15"/>
      <c r="B802" s="15"/>
      <c r="C802" s="15"/>
      <c r="D802" s="15"/>
      <c r="E802" s="15"/>
      <c r="F802" s="15"/>
      <c r="G802" s="15"/>
    </row>
    <row r="803" spans="1:7" ht="15.75" customHeight="1">
      <c r="A803" s="15"/>
      <c r="B803" s="15"/>
      <c r="C803" s="15"/>
      <c r="D803" s="15"/>
      <c r="E803" s="15"/>
      <c r="F803" s="15"/>
      <c r="G803" s="15"/>
    </row>
    <row r="804" spans="1:7" ht="15.75" customHeight="1">
      <c r="A804" s="15"/>
      <c r="B804" s="15"/>
      <c r="C804" s="15"/>
      <c r="D804" s="15"/>
      <c r="E804" s="15"/>
      <c r="F804" s="15"/>
      <c r="G804" s="15"/>
    </row>
    <row r="805" spans="1:7" ht="15.75" customHeight="1">
      <c r="A805" s="15"/>
      <c r="B805" s="15"/>
      <c r="C805" s="15"/>
      <c r="D805" s="15"/>
      <c r="E805" s="15"/>
      <c r="F805" s="15"/>
      <c r="G805" s="15"/>
    </row>
    <row r="806" spans="1:7" ht="15.75" customHeight="1">
      <c r="A806" s="15"/>
      <c r="B806" s="15"/>
      <c r="C806" s="15"/>
      <c r="D806" s="15"/>
      <c r="E806" s="15"/>
      <c r="F806" s="15"/>
      <c r="G806" s="15"/>
    </row>
    <row r="807" spans="1:7" ht="15.75" customHeight="1">
      <c r="A807" s="15"/>
      <c r="B807" s="15"/>
      <c r="C807" s="15"/>
      <c r="D807" s="15"/>
      <c r="E807" s="15"/>
      <c r="F807" s="15"/>
      <c r="G807" s="15"/>
    </row>
    <row r="808" spans="1:7" ht="15.75" customHeight="1">
      <c r="A808" s="15"/>
      <c r="B808" s="15"/>
      <c r="C808" s="15"/>
      <c r="D808" s="15"/>
      <c r="E808" s="15"/>
      <c r="F808" s="15"/>
      <c r="G808" s="15"/>
    </row>
    <row r="809" spans="1:7" ht="15.75" customHeight="1">
      <c r="A809" s="15"/>
      <c r="B809" s="15"/>
      <c r="C809" s="15"/>
      <c r="D809" s="15"/>
      <c r="E809" s="15"/>
      <c r="F809" s="15"/>
      <c r="G809" s="15"/>
    </row>
    <row r="810" spans="1:7" ht="15.75" customHeight="1">
      <c r="A810" s="15"/>
      <c r="B810" s="15"/>
      <c r="C810" s="15"/>
      <c r="D810" s="15"/>
      <c r="E810" s="15"/>
      <c r="F810" s="15"/>
      <c r="G810" s="15"/>
    </row>
    <row r="811" spans="1:7" ht="15.75" customHeight="1">
      <c r="A811" s="15"/>
      <c r="B811" s="15"/>
      <c r="C811" s="15"/>
      <c r="D811" s="15"/>
      <c r="E811" s="15"/>
      <c r="F811" s="15"/>
      <c r="G811" s="15"/>
    </row>
    <row r="812" spans="1:7" ht="15.75" customHeight="1">
      <c r="A812" s="15"/>
      <c r="B812" s="15"/>
      <c r="C812" s="15"/>
      <c r="D812" s="15"/>
      <c r="E812" s="15"/>
      <c r="F812" s="15"/>
      <c r="G812" s="15"/>
    </row>
    <row r="813" spans="1:7" ht="15.75" customHeight="1">
      <c r="A813" s="15"/>
      <c r="B813" s="15"/>
      <c r="C813" s="15"/>
      <c r="D813" s="15"/>
      <c r="E813" s="15"/>
      <c r="F813" s="15"/>
      <c r="G813" s="15"/>
    </row>
    <row r="814" spans="1:7" ht="15.75" customHeight="1">
      <c r="A814" s="15"/>
      <c r="B814" s="15"/>
      <c r="C814" s="15"/>
      <c r="D814" s="15"/>
      <c r="E814" s="15"/>
      <c r="F814" s="15"/>
      <c r="G814" s="15"/>
    </row>
    <row r="815" spans="1:7" ht="15.75" customHeight="1">
      <c r="A815" s="15"/>
      <c r="B815" s="15"/>
      <c r="C815" s="15"/>
      <c r="D815" s="15"/>
      <c r="E815" s="15"/>
      <c r="F815" s="15"/>
      <c r="G815" s="15"/>
    </row>
    <row r="816" spans="1:7" ht="15.75" customHeight="1">
      <c r="A816" s="15"/>
      <c r="B816" s="15"/>
      <c r="C816" s="15"/>
      <c r="D816" s="15"/>
      <c r="E816" s="15"/>
      <c r="F816" s="15"/>
      <c r="G816" s="15"/>
    </row>
    <row r="817" spans="1:7" ht="15.75" customHeight="1">
      <c r="A817" s="15"/>
      <c r="B817" s="15"/>
      <c r="C817" s="15"/>
      <c r="D817" s="15"/>
      <c r="E817" s="15"/>
      <c r="F817" s="15"/>
      <c r="G817" s="15"/>
    </row>
    <row r="818" spans="1:7" ht="15.75" customHeight="1">
      <c r="A818" s="15"/>
      <c r="B818" s="15"/>
      <c r="C818" s="15"/>
      <c r="D818" s="15"/>
      <c r="E818" s="15"/>
      <c r="F818" s="15"/>
      <c r="G818" s="15"/>
    </row>
    <row r="819" spans="1:7" ht="15.75" customHeight="1">
      <c r="A819" s="15"/>
      <c r="B819" s="15"/>
      <c r="C819" s="15"/>
      <c r="D819" s="15"/>
      <c r="E819" s="15"/>
      <c r="F819" s="15"/>
      <c r="G819" s="15"/>
    </row>
    <row r="820" spans="1:7" ht="15.75" customHeight="1">
      <c r="A820" s="15"/>
      <c r="B820" s="15"/>
      <c r="C820" s="15"/>
      <c r="D820" s="15"/>
      <c r="E820" s="15"/>
      <c r="F820" s="15"/>
      <c r="G820" s="15"/>
    </row>
    <row r="821" spans="1:7" ht="15.75" customHeight="1">
      <c r="A821" s="15"/>
      <c r="B821" s="15"/>
      <c r="C821" s="15"/>
      <c r="D821" s="15"/>
      <c r="E821" s="15"/>
      <c r="F821" s="15"/>
      <c r="G821" s="15"/>
    </row>
    <row r="822" spans="1:7" ht="15.75" customHeight="1">
      <c r="A822" s="15"/>
      <c r="B822" s="15"/>
      <c r="C822" s="15"/>
      <c r="D822" s="15"/>
      <c r="E822" s="15"/>
      <c r="F822" s="15"/>
      <c r="G822" s="15"/>
    </row>
    <row r="823" spans="1:7" ht="15.75" customHeight="1">
      <c r="A823" s="15"/>
      <c r="B823" s="15"/>
      <c r="C823" s="15"/>
      <c r="D823" s="15"/>
      <c r="E823" s="15"/>
      <c r="F823" s="15"/>
      <c r="G823" s="15"/>
    </row>
    <row r="824" spans="1:7" ht="15.75" customHeight="1">
      <c r="A824" s="15"/>
      <c r="B824" s="15"/>
      <c r="C824" s="15"/>
      <c r="D824" s="15"/>
      <c r="E824" s="15"/>
      <c r="F824" s="15"/>
      <c r="G824" s="15"/>
    </row>
    <row r="825" spans="1:7" ht="15.75" customHeight="1">
      <c r="A825" s="15"/>
      <c r="B825" s="15"/>
      <c r="C825" s="15"/>
      <c r="D825" s="15"/>
      <c r="E825" s="15"/>
      <c r="F825" s="15"/>
      <c r="G825" s="15"/>
    </row>
    <row r="826" spans="1:7" ht="15.75" customHeight="1">
      <c r="A826" s="15"/>
      <c r="B826" s="15"/>
      <c r="C826" s="15"/>
      <c r="D826" s="15"/>
      <c r="E826" s="15"/>
      <c r="F826" s="15"/>
      <c r="G826" s="15"/>
    </row>
    <row r="827" spans="1:7" ht="15.75" customHeight="1">
      <c r="A827" s="15"/>
      <c r="B827" s="15"/>
      <c r="C827" s="15"/>
      <c r="D827" s="15"/>
      <c r="E827" s="15"/>
      <c r="F827" s="15"/>
      <c r="G827" s="15"/>
    </row>
    <row r="828" spans="1:7" ht="15.75" customHeight="1">
      <c r="A828" s="15"/>
      <c r="B828" s="15"/>
      <c r="C828" s="15"/>
      <c r="D828" s="15"/>
      <c r="E828" s="15"/>
      <c r="F828" s="15"/>
      <c r="G828" s="15"/>
    </row>
    <row r="829" spans="1:7" ht="15.75" customHeight="1">
      <c r="A829" s="15"/>
      <c r="B829" s="15"/>
      <c r="C829" s="15"/>
      <c r="D829" s="15"/>
      <c r="E829" s="15"/>
      <c r="F829" s="15"/>
      <c r="G829" s="15"/>
    </row>
    <row r="830" spans="1:7" ht="15.75" customHeight="1">
      <c r="A830" s="15"/>
      <c r="B830" s="15"/>
      <c r="C830" s="15"/>
      <c r="D830" s="15"/>
      <c r="E830" s="15"/>
      <c r="F830" s="15"/>
      <c r="G830" s="15"/>
    </row>
    <row r="831" spans="1:7" ht="15.75" customHeight="1">
      <c r="A831" s="15"/>
      <c r="B831" s="15"/>
      <c r="C831" s="15"/>
      <c r="D831" s="15"/>
      <c r="E831" s="15"/>
      <c r="F831" s="15"/>
      <c r="G831" s="15"/>
    </row>
    <row r="832" spans="1:7" ht="15.75" customHeight="1">
      <c r="A832" s="15"/>
      <c r="B832" s="15"/>
      <c r="C832" s="15"/>
      <c r="D832" s="15"/>
      <c r="E832" s="15"/>
      <c r="F832" s="15"/>
      <c r="G832" s="15"/>
    </row>
    <row r="833" spans="1:7" ht="15.75" customHeight="1">
      <c r="A833" s="15"/>
      <c r="B833" s="15"/>
      <c r="C833" s="15"/>
      <c r="D833" s="15"/>
      <c r="E833" s="15"/>
      <c r="F833" s="15"/>
      <c r="G833" s="15"/>
    </row>
    <row r="834" spans="1:7" ht="15.75" customHeight="1">
      <c r="A834" s="15"/>
      <c r="B834" s="15"/>
      <c r="C834" s="15"/>
      <c r="D834" s="15"/>
      <c r="E834" s="15"/>
      <c r="F834" s="15"/>
      <c r="G834" s="15"/>
    </row>
    <row r="835" spans="1:7" ht="15.75" customHeight="1">
      <c r="A835" s="15"/>
      <c r="B835" s="15"/>
      <c r="C835" s="15"/>
      <c r="D835" s="15"/>
      <c r="E835" s="15"/>
      <c r="F835" s="15"/>
      <c r="G835" s="15"/>
    </row>
    <row r="836" spans="1:7" ht="15.75" customHeight="1">
      <c r="A836" s="15"/>
      <c r="B836" s="15"/>
      <c r="C836" s="15"/>
      <c r="D836" s="15"/>
      <c r="E836" s="15"/>
      <c r="F836" s="15"/>
      <c r="G836" s="15"/>
    </row>
    <row r="837" spans="1:7" ht="15.75" customHeight="1">
      <c r="A837" s="15"/>
      <c r="B837" s="15"/>
      <c r="C837" s="15"/>
      <c r="D837" s="15"/>
      <c r="E837" s="15"/>
      <c r="F837" s="15"/>
      <c r="G837" s="15"/>
    </row>
    <row r="838" spans="1:7" ht="15.75" customHeight="1">
      <c r="A838" s="15"/>
      <c r="B838" s="15"/>
      <c r="C838" s="15"/>
      <c r="D838" s="15"/>
      <c r="E838" s="15"/>
      <c r="F838" s="15"/>
      <c r="G838" s="15"/>
    </row>
    <row r="839" spans="1:7" ht="15.75" customHeight="1">
      <c r="A839" s="15"/>
      <c r="B839" s="15"/>
      <c r="C839" s="15"/>
      <c r="D839" s="15"/>
      <c r="E839" s="15"/>
      <c r="F839" s="15"/>
      <c r="G839" s="15"/>
    </row>
    <row r="840" spans="1:7" ht="15.75" customHeight="1">
      <c r="A840" s="15"/>
      <c r="B840" s="15"/>
      <c r="C840" s="15"/>
      <c r="D840" s="15"/>
      <c r="E840" s="15"/>
      <c r="F840" s="15"/>
      <c r="G840" s="15"/>
    </row>
    <row r="841" spans="1:7" ht="15.75" customHeight="1">
      <c r="A841" s="15"/>
      <c r="B841" s="15"/>
      <c r="C841" s="15"/>
      <c r="D841" s="15"/>
      <c r="E841" s="15"/>
      <c r="F841" s="15"/>
      <c r="G841" s="15"/>
    </row>
    <row r="842" spans="1:7" ht="15.75" customHeight="1">
      <c r="A842" s="15"/>
      <c r="B842" s="15"/>
      <c r="C842" s="15"/>
      <c r="D842" s="15"/>
      <c r="E842" s="15"/>
      <c r="F842" s="15"/>
      <c r="G842" s="15"/>
    </row>
    <row r="843" spans="1:7" ht="15.75" customHeight="1">
      <c r="A843" s="15"/>
      <c r="B843" s="15"/>
      <c r="C843" s="15"/>
      <c r="D843" s="15"/>
      <c r="E843" s="15"/>
      <c r="F843" s="15"/>
      <c r="G843" s="15"/>
    </row>
    <row r="844" spans="1:7" ht="15.75" customHeight="1">
      <c r="A844" s="15"/>
      <c r="B844" s="15"/>
      <c r="C844" s="15"/>
      <c r="D844" s="15"/>
      <c r="E844" s="15"/>
      <c r="F844" s="15"/>
      <c r="G844" s="15"/>
    </row>
    <row r="845" spans="1:7" ht="15.75" customHeight="1">
      <c r="A845" s="15"/>
      <c r="B845" s="15"/>
      <c r="C845" s="15"/>
      <c r="D845" s="15"/>
      <c r="E845" s="15"/>
      <c r="F845" s="15"/>
      <c r="G845" s="15"/>
    </row>
    <row r="846" spans="1:7" ht="15.75" customHeight="1">
      <c r="A846" s="15"/>
      <c r="B846" s="15"/>
      <c r="C846" s="15"/>
      <c r="D846" s="15"/>
      <c r="E846" s="15"/>
      <c r="F846" s="15"/>
      <c r="G846" s="15"/>
    </row>
    <row r="847" spans="1:7" ht="15.75" customHeight="1">
      <c r="A847" s="15"/>
      <c r="B847" s="15"/>
      <c r="C847" s="15"/>
      <c r="D847" s="15"/>
      <c r="E847" s="15"/>
      <c r="F847" s="15"/>
      <c r="G847" s="15"/>
    </row>
    <row r="848" spans="1:7" ht="15.75" customHeight="1">
      <c r="A848" s="15"/>
      <c r="B848" s="15"/>
      <c r="C848" s="15"/>
      <c r="D848" s="15"/>
      <c r="E848" s="15"/>
      <c r="F848" s="15"/>
      <c r="G848" s="15"/>
    </row>
    <row r="849" spans="1:7" ht="15.75" customHeight="1">
      <c r="A849" s="15"/>
      <c r="B849" s="15"/>
      <c r="C849" s="15"/>
      <c r="D849" s="15"/>
      <c r="E849" s="15"/>
      <c r="F849" s="15"/>
      <c r="G849" s="15"/>
    </row>
    <row r="850" spans="1:7" ht="15.75" customHeight="1">
      <c r="A850" s="15"/>
      <c r="B850" s="15"/>
      <c r="C850" s="15"/>
      <c r="D850" s="15"/>
      <c r="E850" s="15"/>
      <c r="F850" s="15"/>
      <c r="G850" s="15"/>
    </row>
    <row r="851" spans="1:7" ht="15.75" customHeight="1">
      <c r="A851" s="15"/>
      <c r="B851" s="15"/>
      <c r="C851" s="15"/>
      <c r="D851" s="15"/>
      <c r="E851" s="15"/>
      <c r="F851" s="15"/>
      <c r="G851" s="15"/>
    </row>
    <row r="852" spans="1:7" ht="15.75" customHeight="1">
      <c r="A852" s="15"/>
      <c r="B852" s="15"/>
      <c r="C852" s="15"/>
      <c r="D852" s="15"/>
      <c r="E852" s="15"/>
      <c r="F852" s="15"/>
      <c r="G852" s="15"/>
    </row>
    <row r="853" spans="1:7" ht="15.75" customHeight="1">
      <c r="A853" s="15"/>
      <c r="B853" s="15"/>
      <c r="C853" s="15"/>
      <c r="D853" s="15"/>
      <c r="E853" s="15"/>
      <c r="F853" s="15"/>
      <c r="G853" s="15"/>
    </row>
    <row r="854" spans="1:7" ht="15.75" customHeight="1">
      <c r="A854" s="15"/>
      <c r="B854" s="15"/>
      <c r="C854" s="15"/>
      <c r="D854" s="15"/>
      <c r="E854" s="15"/>
      <c r="F854" s="15"/>
      <c r="G854" s="15"/>
    </row>
    <row r="855" spans="1:7" ht="15.75" customHeight="1">
      <c r="A855" s="15"/>
      <c r="B855" s="15"/>
      <c r="C855" s="15"/>
      <c r="D855" s="15"/>
      <c r="E855" s="15"/>
      <c r="F855" s="15"/>
      <c r="G855" s="15"/>
    </row>
    <row r="856" spans="1:7" ht="15.75" customHeight="1">
      <c r="A856" s="15"/>
      <c r="B856" s="15"/>
      <c r="C856" s="15"/>
      <c r="D856" s="15"/>
      <c r="E856" s="15"/>
      <c r="F856" s="15"/>
      <c r="G856" s="15"/>
    </row>
    <row r="857" spans="1:7" ht="15.75" customHeight="1">
      <c r="A857" s="15"/>
      <c r="B857" s="15"/>
      <c r="C857" s="15"/>
      <c r="D857" s="15"/>
      <c r="E857" s="15"/>
      <c r="F857" s="15"/>
      <c r="G857" s="15"/>
    </row>
    <row r="858" spans="1:7" ht="15.75" customHeight="1">
      <c r="A858" s="15"/>
      <c r="B858" s="15"/>
      <c r="C858" s="15"/>
      <c r="D858" s="15"/>
      <c r="E858" s="15"/>
      <c r="F858" s="15"/>
      <c r="G858" s="15"/>
    </row>
    <row r="859" spans="1:7" ht="15.75" customHeight="1">
      <c r="A859" s="15"/>
      <c r="B859" s="15"/>
      <c r="C859" s="15"/>
      <c r="D859" s="15"/>
      <c r="E859" s="15"/>
      <c r="F859" s="15"/>
      <c r="G859" s="15"/>
    </row>
    <row r="860" spans="1:7" ht="15.75" customHeight="1">
      <c r="A860" s="15"/>
      <c r="B860" s="15"/>
      <c r="C860" s="15"/>
      <c r="D860" s="15"/>
      <c r="E860" s="15"/>
      <c r="F860" s="15"/>
      <c r="G860" s="15"/>
    </row>
    <row r="861" spans="1:7" ht="15.75" customHeight="1">
      <c r="A861" s="15"/>
      <c r="B861" s="15"/>
      <c r="C861" s="15"/>
      <c r="D861" s="15"/>
      <c r="E861" s="15"/>
      <c r="F861" s="15"/>
      <c r="G861" s="15"/>
    </row>
    <row r="862" spans="1:7" ht="15.75" customHeight="1">
      <c r="A862" s="15"/>
      <c r="B862" s="15"/>
      <c r="C862" s="15"/>
      <c r="D862" s="15"/>
      <c r="E862" s="15"/>
      <c r="F862" s="15"/>
      <c r="G862" s="15"/>
    </row>
    <row r="863" spans="1:7" ht="15.75" customHeight="1">
      <c r="A863" s="15"/>
      <c r="B863" s="15"/>
      <c r="C863" s="15"/>
      <c r="D863" s="15"/>
      <c r="E863" s="15"/>
      <c r="F863" s="15"/>
      <c r="G863" s="15"/>
    </row>
    <row r="864" spans="1:7" ht="15.75" customHeight="1">
      <c r="A864" s="15"/>
      <c r="B864" s="15"/>
      <c r="C864" s="15"/>
      <c r="D864" s="15"/>
      <c r="E864" s="15"/>
      <c r="F864" s="15"/>
      <c r="G864" s="15"/>
    </row>
    <row r="865" spans="1:7" ht="15.75" customHeight="1">
      <c r="A865" s="15"/>
      <c r="B865" s="15"/>
      <c r="C865" s="15"/>
      <c r="D865" s="15"/>
      <c r="E865" s="15"/>
      <c r="F865" s="15"/>
      <c r="G865" s="15"/>
    </row>
    <row r="866" spans="1:7" ht="15.75" customHeight="1">
      <c r="A866" s="15"/>
      <c r="B866" s="15"/>
      <c r="C866" s="15"/>
      <c r="D866" s="15"/>
      <c r="E866" s="15"/>
      <c r="F866" s="15"/>
      <c r="G866" s="15"/>
    </row>
    <row r="867" spans="1:7" ht="15.75" customHeight="1">
      <c r="A867" s="15"/>
      <c r="B867" s="15"/>
      <c r="C867" s="15"/>
      <c r="D867" s="15"/>
      <c r="E867" s="15"/>
      <c r="F867" s="15"/>
      <c r="G867" s="15"/>
    </row>
    <row r="868" spans="1:7" ht="15.75" customHeight="1">
      <c r="A868" s="15"/>
      <c r="B868" s="15"/>
      <c r="C868" s="15"/>
      <c r="D868" s="15"/>
      <c r="E868" s="15"/>
      <c r="F868" s="15"/>
      <c r="G868" s="15"/>
    </row>
    <row r="869" spans="1:7" ht="15.75" customHeight="1">
      <c r="A869" s="15"/>
      <c r="B869" s="15"/>
      <c r="C869" s="15"/>
      <c r="D869" s="15"/>
      <c r="E869" s="15"/>
      <c r="F869" s="15"/>
      <c r="G869" s="15"/>
    </row>
    <row r="870" spans="1:7" ht="15.75" customHeight="1">
      <c r="A870" s="15"/>
      <c r="B870" s="15"/>
      <c r="C870" s="15"/>
      <c r="D870" s="15"/>
      <c r="E870" s="15"/>
      <c r="F870" s="15"/>
      <c r="G870" s="15"/>
    </row>
    <row r="871" spans="1:7" ht="15.75" customHeight="1">
      <c r="A871" s="15"/>
      <c r="B871" s="15"/>
      <c r="C871" s="15"/>
      <c r="D871" s="15"/>
      <c r="E871" s="15"/>
      <c r="F871" s="15"/>
      <c r="G871" s="15"/>
    </row>
    <row r="872" spans="1:7" ht="15.75" customHeight="1">
      <c r="A872" s="15"/>
      <c r="B872" s="15"/>
      <c r="C872" s="15"/>
      <c r="D872" s="15"/>
      <c r="E872" s="15"/>
      <c r="F872" s="15"/>
      <c r="G872" s="15"/>
    </row>
    <row r="873" spans="1:7" ht="15.75" customHeight="1">
      <c r="A873" s="15"/>
      <c r="B873" s="15"/>
      <c r="C873" s="15"/>
      <c r="D873" s="15"/>
      <c r="E873" s="15"/>
      <c r="F873" s="15"/>
      <c r="G873" s="15"/>
    </row>
    <row r="874" spans="1:7" ht="15.75" customHeight="1">
      <c r="A874" s="15"/>
      <c r="B874" s="15"/>
      <c r="C874" s="15"/>
      <c r="D874" s="15"/>
      <c r="E874" s="15"/>
      <c r="F874" s="15"/>
      <c r="G874" s="15"/>
    </row>
    <row r="875" spans="1:7" ht="15.75" customHeight="1">
      <c r="A875" s="15"/>
      <c r="B875" s="15"/>
      <c r="C875" s="15"/>
      <c r="D875" s="15"/>
      <c r="E875" s="15"/>
      <c r="F875" s="15"/>
      <c r="G875" s="15"/>
    </row>
    <row r="876" spans="1:7" ht="15.75" customHeight="1">
      <c r="A876" s="15"/>
      <c r="B876" s="15"/>
      <c r="C876" s="15"/>
      <c r="D876" s="15"/>
      <c r="E876" s="15"/>
      <c r="F876" s="15"/>
      <c r="G876" s="15"/>
    </row>
    <row r="877" spans="1:7" ht="15.75" customHeight="1">
      <c r="A877" s="15"/>
      <c r="B877" s="15"/>
      <c r="C877" s="15"/>
      <c r="D877" s="15"/>
      <c r="E877" s="15"/>
      <c r="F877" s="15"/>
      <c r="G877" s="15"/>
    </row>
    <row r="878" spans="1:7" ht="15.75" customHeight="1">
      <c r="A878" s="15"/>
      <c r="B878" s="15"/>
      <c r="C878" s="15"/>
      <c r="D878" s="15"/>
      <c r="E878" s="15"/>
      <c r="F878" s="15"/>
      <c r="G878" s="15"/>
    </row>
    <row r="879" spans="1:7" ht="15.75" customHeight="1">
      <c r="A879" s="15"/>
      <c r="B879" s="15"/>
      <c r="C879" s="15"/>
      <c r="D879" s="15"/>
      <c r="E879" s="15"/>
      <c r="F879" s="15"/>
      <c r="G879" s="15"/>
    </row>
    <row r="880" spans="1:7" ht="15.75" customHeight="1">
      <c r="A880" s="15"/>
      <c r="B880" s="15"/>
      <c r="C880" s="15"/>
      <c r="D880" s="15"/>
      <c r="E880" s="15"/>
      <c r="F880" s="15"/>
      <c r="G880" s="15"/>
    </row>
    <row r="881" spans="1:7" ht="15.75" customHeight="1">
      <c r="A881" s="15"/>
      <c r="B881" s="15"/>
      <c r="C881" s="15"/>
      <c r="D881" s="15"/>
      <c r="E881" s="15"/>
      <c r="F881" s="15"/>
      <c r="G881" s="15"/>
    </row>
    <row r="882" spans="1:7" ht="15.75" customHeight="1">
      <c r="A882" s="15"/>
      <c r="B882" s="15"/>
      <c r="C882" s="15"/>
      <c r="D882" s="15"/>
      <c r="E882" s="15"/>
      <c r="F882" s="15"/>
      <c r="G882" s="15"/>
    </row>
    <row r="883" spans="1:7" ht="15.75" customHeight="1">
      <c r="A883" s="15"/>
      <c r="B883" s="15"/>
      <c r="C883" s="15"/>
      <c r="D883" s="15"/>
      <c r="E883" s="15"/>
      <c r="F883" s="15"/>
      <c r="G883" s="15"/>
    </row>
    <row r="884" spans="1:7" ht="15.75" customHeight="1">
      <c r="A884" s="15"/>
      <c r="B884" s="15"/>
      <c r="C884" s="15"/>
      <c r="D884" s="15"/>
      <c r="E884" s="15"/>
      <c r="F884" s="15"/>
      <c r="G884" s="15"/>
    </row>
    <row r="885" spans="1:7" ht="15.75" customHeight="1">
      <c r="A885" s="15"/>
      <c r="B885" s="15"/>
      <c r="C885" s="15"/>
      <c r="D885" s="15"/>
      <c r="E885" s="15"/>
      <c r="F885" s="15"/>
      <c r="G885" s="15"/>
    </row>
    <row r="886" spans="1:7" ht="15.75" customHeight="1">
      <c r="A886" s="15"/>
      <c r="B886" s="15"/>
      <c r="C886" s="15"/>
      <c r="D886" s="15"/>
      <c r="E886" s="15"/>
      <c r="F886" s="15"/>
      <c r="G886" s="15"/>
    </row>
    <row r="887" spans="1:7" ht="15.75" customHeight="1">
      <c r="A887" s="15"/>
      <c r="B887" s="15"/>
      <c r="C887" s="15"/>
      <c r="D887" s="15"/>
      <c r="E887" s="15"/>
      <c r="F887" s="15"/>
      <c r="G887" s="15"/>
    </row>
    <row r="888" spans="1:7" ht="15.75" customHeight="1">
      <c r="A888" s="15"/>
      <c r="B888" s="15"/>
      <c r="C888" s="15"/>
      <c r="D888" s="15"/>
      <c r="E888" s="15"/>
      <c r="F888" s="15"/>
      <c r="G888" s="15"/>
    </row>
    <row r="889" spans="1:7" ht="15.75" customHeight="1">
      <c r="A889" s="15"/>
      <c r="B889" s="15"/>
      <c r="C889" s="15"/>
      <c r="D889" s="15"/>
      <c r="E889" s="15"/>
      <c r="F889" s="15"/>
      <c r="G889" s="15"/>
    </row>
    <row r="890" spans="1:7" ht="15.75" customHeight="1">
      <c r="A890" s="15"/>
      <c r="B890" s="15"/>
      <c r="C890" s="15"/>
      <c r="D890" s="15"/>
      <c r="E890" s="15"/>
      <c r="F890" s="15"/>
      <c r="G890" s="15"/>
    </row>
    <row r="891" spans="1:7" ht="15.75" customHeight="1">
      <c r="A891" s="15"/>
      <c r="B891" s="15"/>
      <c r="C891" s="15"/>
      <c r="D891" s="15"/>
      <c r="E891" s="15"/>
      <c r="F891" s="15"/>
      <c r="G891" s="15"/>
    </row>
    <row r="892" spans="1:7" ht="15.75" customHeight="1">
      <c r="A892" s="15"/>
      <c r="B892" s="15"/>
      <c r="C892" s="15"/>
      <c r="D892" s="15"/>
      <c r="E892" s="15"/>
      <c r="F892" s="15"/>
      <c r="G892" s="15"/>
    </row>
    <row r="893" spans="1:7" ht="15.75" customHeight="1">
      <c r="A893" s="15"/>
      <c r="B893" s="15"/>
      <c r="C893" s="15"/>
      <c r="D893" s="15"/>
      <c r="E893" s="15"/>
      <c r="F893" s="15"/>
      <c r="G893" s="15"/>
    </row>
    <row r="894" spans="1:7" ht="15.75" customHeight="1">
      <c r="A894" s="15"/>
      <c r="B894" s="15"/>
      <c r="C894" s="15"/>
      <c r="D894" s="15"/>
      <c r="E894" s="15"/>
      <c r="F894" s="15"/>
      <c r="G894" s="15"/>
    </row>
    <row r="895" spans="1:7" ht="15.75" customHeight="1">
      <c r="A895" s="15"/>
      <c r="B895" s="15"/>
      <c r="C895" s="15"/>
      <c r="D895" s="15"/>
      <c r="E895" s="15"/>
      <c r="F895" s="15"/>
      <c r="G895" s="15"/>
    </row>
    <row r="896" spans="1:7" ht="15.75" customHeight="1">
      <c r="A896" s="15"/>
      <c r="B896" s="15"/>
      <c r="C896" s="15"/>
      <c r="D896" s="15"/>
      <c r="E896" s="15"/>
      <c r="F896" s="15"/>
      <c r="G896" s="15"/>
    </row>
    <row r="897" spans="1:7" ht="15.75" customHeight="1">
      <c r="A897" s="15"/>
      <c r="B897" s="15"/>
      <c r="C897" s="15"/>
      <c r="D897" s="15"/>
      <c r="E897" s="15"/>
      <c r="F897" s="15"/>
      <c r="G897" s="15"/>
    </row>
    <row r="898" spans="1:7" ht="15.75" customHeight="1">
      <c r="A898" s="15"/>
      <c r="B898" s="15"/>
      <c r="C898" s="15"/>
      <c r="D898" s="15"/>
      <c r="E898" s="15"/>
      <c r="F898" s="15"/>
      <c r="G898" s="15"/>
    </row>
    <row r="899" spans="1:7" ht="15.75" customHeight="1">
      <c r="A899" s="15"/>
      <c r="B899" s="15"/>
      <c r="C899" s="15"/>
      <c r="D899" s="15"/>
      <c r="E899" s="15"/>
      <c r="F899" s="15"/>
      <c r="G899" s="15"/>
    </row>
    <row r="900" spans="1:7" ht="15.75" customHeight="1">
      <c r="A900" s="15"/>
      <c r="B900" s="15"/>
      <c r="C900" s="15"/>
      <c r="D900" s="15"/>
      <c r="E900" s="15"/>
      <c r="F900" s="15"/>
      <c r="G900" s="15"/>
    </row>
    <row r="901" spans="1:7" ht="15.75" customHeight="1">
      <c r="A901" s="15"/>
      <c r="B901" s="15"/>
      <c r="C901" s="15"/>
      <c r="D901" s="15"/>
      <c r="E901" s="15"/>
      <c r="F901" s="15"/>
      <c r="G901" s="15"/>
    </row>
    <row r="902" spans="1:7" ht="15.75" customHeight="1">
      <c r="A902" s="15"/>
      <c r="B902" s="15"/>
      <c r="C902" s="15"/>
      <c r="D902" s="15"/>
      <c r="E902" s="15"/>
      <c r="F902" s="15"/>
      <c r="G902" s="15"/>
    </row>
    <row r="903" spans="1:7" ht="15.75" customHeight="1">
      <c r="A903" s="15"/>
      <c r="B903" s="15"/>
      <c r="C903" s="15"/>
      <c r="D903" s="15"/>
      <c r="E903" s="15"/>
      <c r="F903" s="15"/>
      <c r="G903" s="15"/>
    </row>
    <row r="904" spans="1:7" ht="15.75" customHeight="1">
      <c r="A904" s="15"/>
      <c r="B904" s="15"/>
      <c r="C904" s="15"/>
      <c r="D904" s="15"/>
      <c r="E904" s="15"/>
      <c r="F904" s="15"/>
      <c r="G904" s="15"/>
    </row>
    <row r="905" spans="1:7" ht="15.75" customHeight="1">
      <c r="A905" s="15"/>
      <c r="B905" s="15"/>
      <c r="C905" s="15"/>
      <c r="D905" s="15"/>
      <c r="E905" s="15"/>
      <c r="F905" s="15"/>
      <c r="G905" s="15"/>
    </row>
    <row r="906" spans="1:7" ht="15.75" customHeight="1">
      <c r="A906" s="15"/>
      <c r="B906" s="15"/>
      <c r="C906" s="15"/>
      <c r="D906" s="15"/>
      <c r="E906" s="15"/>
      <c r="F906" s="15"/>
      <c r="G906" s="15"/>
    </row>
    <row r="907" spans="1:7" ht="15.75" customHeight="1">
      <c r="A907" s="15"/>
      <c r="B907" s="15"/>
      <c r="C907" s="15"/>
      <c r="D907" s="15"/>
      <c r="E907" s="15"/>
      <c r="F907" s="15"/>
      <c r="G907" s="15"/>
    </row>
    <row r="908" spans="1:7" ht="15.75" customHeight="1">
      <c r="A908" s="15"/>
      <c r="B908" s="15"/>
      <c r="C908" s="15"/>
      <c r="D908" s="15"/>
      <c r="E908" s="15"/>
      <c r="F908" s="15"/>
      <c r="G908" s="15"/>
    </row>
    <row r="909" spans="1:7" ht="15.75" customHeight="1">
      <c r="A909" s="15"/>
      <c r="B909" s="15"/>
      <c r="C909" s="15"/>
      <c r="D909" s="15"/>
      <c r="E909" s="15"/>
      <c r="F909" s="15"/>
      <c r="G909" s="15"/>
    </row>
    <row r="910" spans="1:7" ht="15.75" customHeight="1">
      <c r="A910" s="15"/>
      <c r="B910" s="15"/>
      <c r="C910" s="15"/>
      <c r="D910" s="15"/>
      <c r="E910" s="15"/>
      <c r="F910" s="15"/>
      <c r="G910" s="15"/>
    </row>
    <row r="911" spans="1:7" ht="15.75" customHeight="1">
      <c r="A911" s="15"/>
      <c r="B911" s="15"/>
      <c r="C911" s="15"/>
      <c r="D911" s="15"/>
      <c r="E911" s="15"/>
      <c r="F911" s="15"/>
      <c r="G911" s="15"/>
    </row>
    <row r="912" spans="1:7" ht="15.75" customHeight="1">
      <c r="A912" s="15"/>
      <c r="B912" s="15"/>
      <c r="C912" s="15"/>
      <c r="D912" s="15"/>
      <c r="E912" s="15"/>
      <c r="F912" s="15"/>
      <c r="G912" s="15"/>
    </row>
    <row r="913" spans="1:7" ht="15.75" customHeight="1">
      <c r="A913" s="15"/>
      <c r="B913" s="15"/>
      <c r="C913" s="15"/>
      <c r="D913" s="15"/>
      <c r="E913" s="15"/>
      <c r="F913" s="15"/>
      <c r="G913" s="15"/>
    </row>
    <row r="914" spans="1:7" ht="15.75" customHeight="1">
      <c r="A914" s="15"/>
      <c r="B914" s="15"/>
      <c r="C914" s="15"/>
      <c r="D914" s="15"/>
      <c r="E914" s="15"/>
      <c r="F914" s="15"/>
      <c r="G914" s="15"/>
    </row>
    <row r="915" spans="1:7" ht="15.75" customHeight="1">
      <c r="A915" s="15"/>
      <c r="B915" s="15"/>
      <c r="C915" s="15"/>
      <c r="D915" s="15"/>
      <c r="E915" s="15"/>
      <c r="F915" s="15"/>
      <c r="G915" s="15"/>
    </row>
    <row r="916" spans="1:7" ht="15.75" customHeight="1">
      <c r="A916" s="15"/>
      <c r="B916" s="15"/>
      <c r="C916" s="15"/>
      <c r="D916" s="15"/>
      <c r="E916" s="15"/>
      <c r="F916" s="15"/>
      <c r="G916" s="15"/>
    </row>
    <row r="917" spans="1:7" ht="15.75" customHeight="1">
      <c r="A917" s="15"/>
      <c r="B917" s="15"/>
      <c r="C917" s="15"/>
      <c r="D917" s="15"/>
      <c r="E917" s="15"/>
      <c r="F917" s="15"/>
      <c r="G917" s="15"/>
    </row>
    <row r="918" spans="1:7" ht="15.75" customHeight="1">
      <c r="A918" s="15"/>
      <c r="B918" s="15"/>
      <c r="C918" s="15"/>
      <c r="D918" s="15"/>
      <c r="E918" s="15"/>
      <c r="F918" s="15"/>
      <c r="G918" s="15"/>
    </row>
    <row r="919" spans="1:7" ht="15.75" customHeight="1">
      <c r="A919" s="15"/>
      <c r="B919" s="15"/>
      <c r="C919" s="15"/>
      <c r="D919" s="15"/>
      <c r="E919" s="15"/>
      <c r="F919" s="15"/>
      <c r="G919" s="15"/>
    </row>
    <row r="920" spans="1:7" ht="15.75" customHeight="1">
      <c r="A920" s="15"/>
      <c r="B920" s="15"/>
      <c r="C920" s="15"/>
      <c r="D920" s="15"/>
      <c r="E920" s="15"/>
      <c r="F920" s="15"/>
      <c r="G920" s="15"/>
    </row>
    <row r="921" spans="1:7" ht="15.75" customHeight="1">
      <c r="A921" s="15"/>
      <c r="B921" s="15"/>
      <c r="C921" s="15"/>
      <c r="D921" s="15"/>
      <c r="E921" s="15"/>
      <c r="F921" s="15"/>
      <c r="G921" s="15"/>
    </row>
    <row r="922" spans="1:7" ht="15.75" customHeight="1">
      <c r="A922" s="15"/>
      <c r="B922" s="15"/>
      <c r="C922" s="15"/>
      <c r="D922" s="15"/>
      <c r="E922" s="15"/>
      <c r="F922" s="15"/>
      <c r="G922" s="15"/>
    </row>
    <row r="923" spans="1:7" ht="15.75" customHeight="1">
      <c r="A923" s="15"/>
      <c r="B923" s="15"/>
      <c r="C923" s="15"/>
      <c r="D923" s="15"/>
      <c r="E923" s="15"/>
      <c r="F923" s="15"/>
      <c r="G923" s="15"/>
    </row>
    <row r="924" spans="1:7" ht="15.75" customHeight="1">
      <c r="A924" s="15"/>
      <c r="B924" s="15"/>
      <c r="C924" s="15"/>
      <c r="D924" s="15"/>
      <c r="E924" s="15"/>
      <c r="F924" s="15"/>
      <c r="G924" s="15"/>
    </row>
    <row r="925" spans="1:7" ht="15.75" customHeight="1">
      <c r="A925" s="15"/>
      <c r="B925" s="15"/>
      <c r="C925" s="15"/>
      <c r="D925" s="15"/>
      <c r="E925" s="15"/>
      <c r="F925" s="15"/>
      <c r="G925" s="15"/>
    </row>
    <row r="926" spans="1:7" ht="15.75" customHeight="1">
      <c r="A926" s="15"/>
      <c r="B926" s="15"/>
      <c r="C926" s="15"/>
      <c r="D926" s="15"/>
      <c r="E926" s="15"/>
      <c r="F926" s="15"/>
      <c r="G926" s="15"/>
    </row>
    <row r="927" spans="1:7" ht="15.75" customHeight="1">
      <c r="A927" s="15"/>
      <c r="B927" s="15"/>
      <c r="C927" s="15"/>
      <c r="D927" s="15"/>
      <c r="E927" s="15"/>
      <c r="F927" s="15"/>
      <c r="G927" s="15"/>
    </row>
    <row r="928" spans="1:7" ht="15.75" customHeight="1">
      <c r="A928" s="15"/>
      <c r="B928" s="15"/>
      <c r="C928" s="15"/>
      <c r="D928" s="15"/>
      <c r="E928" s="15"/>
      <c r="F928" s="15"/>
      <c r="G928" s="15"/>
    </row>
    <row r="929" spans="1:7" ht="15.75" customHeight="1">
      <c r="A929" s="15"/>
      <c r="B929" s="15"/>
      <c r="C929" s="15"/>
      <c r="D929" s="15"/>
      <c r="E929" s="15"/>
      <c r="F929" s="15"/>
      <c r="G929" s="15"/>
    </row>
    <row r="930" spans="1:7" ht="15.75" customHeight="1">
      <c r="A930" s="15"/>
      <c r="B930" s="15"/>
      <c r="C930" s="15"/>
      <c r="D930" s="15"/>
      <c r="E930" s="15"/>
      <c r="F930" s="15"/>
      <c r="G930" s="15"/>
    </row>
    <row r="931" spans="1:7" ht="15.75" customHeight="1">
      <c r="A931" s="15"/>
      <c r="B931" s="15"/>
      <c r="C931" s="15"/>
      <c r="D931" s="15"/>
      <c r="E931" s="15"/>
      <c r="F931" s="15"/>
      <c r="G931" s="15"/>
    </row>
    <row r="932" spans="1:7" ht="15.75" customHeight="1">
      <c r="A932" s="15"/>
      <c r="B932" s="15"/>
      <c r="C932" s="15"/>
      <c r="D932" s="15"/>
      <c r="E932" s="15"/>
      <c r="F932" s="15"/>
      <c r="G932" s="15"/>
    </row>
    <row r="933" spans="1:7" ht="15.75" customHeight="1">
      <c r="A933" s="15"/>
      <c r="B933" s="15"/>
      <c r="C933" s="15"/>
      <c r="D933" s="15"/>
      <c r="E933" s="15"/>
      <c r="F933" s="15"/>
      <c r="G933" s="15"/>
    </row>
    <row r="934" spans="1:7" ht="15.75" customHeight="1">
      <c r="A934" s="15"/>
      <c r="B934" s="15"/>
      <c r="C934" s="15"/>
      <c r="D934" s="15"/>
      <c r="E934" s="15"/>
      <c r="F934" s="15"/>
      <c r="G934" s="15"/>
    </row>
    <row r="935" spans="1:7" ht="15.75" customHeight="1">
      <c r="A935" s="15"/>
      <c r="B935" s="15"/>
      <c r="C935" s="15"/>
      <c r="D935" s="15"/>
      <c r="E935" s="15"/>
      <c r="F935" s="15"/>
      <c r="G935" s="15"/>
    </row>
    <row r="936" spans="1:7" ht="15.75" customHeight="1">
      <c r="A936" s="15"/>
      <c r="B936" s="15"/>
      <c r="C936" s="15"/>
      <c r="D936" s="15"/>
      <c r="E936" s="15"/>
      <c r="F936" s="15"/>
      <c r="G936" s="15"/>
    </row>
    <row r="937" spans="1:7" ht="15.75" customHeight="1">
      <c r="A937" s="15"/>
      <c r="B937" s="15"/>
      <c r="C937" s="15"/>
      <c r="D937" s="15"/>
      <c r="E937" s="15"/>
      <c r="F937" s="15"/>
      <c r="G937" s="15"/>
    </row>
    <row r="938" spans="1:7" ht="15.75" customHeight="1">
      <c r="A938" s="15"/>
      <c r="B938" s="15"/>
      <c r="C938" s="15"/>
      <c r="D938" s="15"/>
      <c r="E938" s="15"/>
      <c r="F938" s="15"/>
      <c r="G938" s="15"/>
    </row>
    <row r="939" spans="1:7" ht="15.75" customHeight="1">
      <c r="A939" s="15"/>
      <c r="B939" s="15"/>
      <c r="C939" s="15"/>
      <c r="D939" s="15"/>
      <c r="E939" s="15"/>
      <c r="F939" s="15"/>
      <c r="G939" s="15"/>
    </row>
    <row r="940" spans="1:7" ht="15.75" customHeight="1">
      <c r="A940" s="15"/>
      <c r="B940" s="15"/>
      <c r="C940" s="15"/>
      <c r="D940" s="15"/>
      <c r="E940" s="15"/>
      <c r="F940" s="15"/>
      <c r="G940" s="15"/>
    </row>
    <row r="941" spans="1:7" ht="15.75" customHeight="1">
      <c r="A941" s="15"/>
      <c r="B941" s="15"/>
      <c r="C941" s="15"/>
      <c r="D941" s="15"/>
      <c r="E941" s="15"/>
      <c r="F941" s="15"/>
      <c r="G941" s="15"/>
    </row>
    <row r="942" spans="1:7" ht="15.75" customHeight="1">
      <c r="A942" s="15"/>
      <c r="B942" s="15"/>
      <c r="C942" s="15"/>
      <c r="D942" s="15"/>
      <c r="E942" s="15"/>
      <c r="F942" s="15"/>
      <c r="G942" s="15"/>
    </row>
    <row r="943" spans="1:7" ht="15.75" customHeight="1">
      <c r="A943" s="15"/>
      <c r="B943" s="15"/>
      <c r="C943" s="15"/>
      <c r="D943" s="15"/>
      <c r="E943" s="15"/>
      <c r="F943" s="15"/>
      <c r="G943" s="15"/>
    </row>
    <row r="944" spans="1:7" ht="15.75" customHeight="1">
      <c r="A944" s="15"/>
      <c r="B944" s="15"/>
      <c r="C944" s="15"/>
      <c r="D944" s="15"/>
      <c r="E944" s="15"/>
      <c r="F944" s="15"/>
      <c r="G944" s="15"/>
    </row>
    <row r="945" spans="1:7" ht="15.75" customHeight="1">
      <c r="A945" s="15"/>
      <c r="B945" s="15"/>
      <c r="C945" s="15"/>
      <c r="D945" s="15"/>
      <c r="E945" s="15"/>
      <c r="F945" s="15"/>
      <c r="G945" s="15"/>
    </row>
    <row r="946" spans="1:7" ht="15.75" customHeight="1">
      <c r="A946" s="15"/>
      <c r="B946" s="15"/>
      <c r="C946" s="15"/>
      <c r="D946" s="15"/>
      <c r="E946" s="15"/>
      <c r="F946" s="15"/>
      <c r="G946" s="15"/>
    </row>
    <row r="947" spans="1:7" ht="15.75" customHeight="1">
      <c r="A947" s="15"/>
      <c r="B947" s="15"/>
      <c r="C947" s="15"/>
      <c r="D947" s="15"/>
      <c r="E947" s="15"/>
      <c r="F947" s="15"/>
      <c r="G947" s="15"/>
    </row>
    <row r="948" spans="1:7" ht="15.75" customHeight="1">
      <c r="A948" s="15"/>
      <c r="B948" s="15"/>
      <c r="C948" s="15"/>
      <c r="D948" s="15"/>
      <c r="E948" s="15"/>
      <c r="F948" s="15"/>
      <c r="G948" s="15"/>
    </row>
    <row r="949" spans="1:7" ht="15.75" customHeight="1">
      <c r="A949" s="15"/>
      <c r="B949" s="15"/>
      <c r="C949" s="15"/>
      <c r="D949" s="15"/>
      <c r="E949" s="15"/>
      <c r="F949" s="15"/>
      <c r="G949" s="15"/>
    </row>
    <row r="950" spans="1:7" ht="15.75" customHeight="1">
      <c r="A950" s="15"/>
      <c r="B950" s="15"/>
      <c r="C950" s="15"/>
      <c r="D950" s="15"/>
      <c r="E950" s="15"/>
      <c r="F950" s="15"/>
      <c r="G950" s="15"/>
    </row>
    <row r="951" spans="1:7" ht="15.75" customHeight="1">
      <c r="A951" s="15"/>
      <c r="B951" s="15"/>
      <c r="C951" s="15"/>
      <c r="D951" s="15"/>
      <c r="E951" s="15"/>
      <c r="F951" s="15"/>
      <c r="G951" s="15"/>
    </row>
    <row r="952" spans="1:7" ht="15.75" customHeight="1">
      <c r="A952" s="15"/>
      <c r="B952" s="15"/>
      <c r="C952" s="15"/>
      <c r="D952" s="15"/>
      <c r="E952" s="15"/>
      <c r="F952" s="15"/>
      <c r="G952" s="15"/>
    </row>
    <row r="953" spans="1:7" ht="15.75" customHeight="1">
      <c r="A953" s="15"/>
      <c r="B953" s="15"/>
      <c r="C953" s="15"/>
      <c r="D953" s="15"/>
      <c r="E953" s="15"/>
      <c r="F953" s="15"/>
      <c r="G953" s="15"/>
    </row>
    <row r="954" spans="1:7" ht="15.75" customHeight="1">
      <c r="A954" s="15"/>
      <c r="B954" s="15"/>
      <c r="C954" s="15"/>
      <c r="D954" s="15"/>
      <c r="E954" s="15"/>
      <c r="F954" s="15"/>
      <c r="G954" s="15"/>
    </row>
    <row r="955" spans="1:7" ht="15.75" customHeight="1">
      <c r="A955" s="15"/>
      <c r="B955" s="15"/>
      <c r="C955" s="15"/>
      <c r="D955" s="15"/>
      <c r="E955" s="15"/>
      <c r="F955" s="15"/>
      <c r="G955" s="15"/>
    </row>
    <row r="956" spans="1:7" ht="15.75" customHeight="1">
      <c r="A956" s="15"/>
      <c r="B956" s="15"/>
      <c r="C956" s="15"/>
      <c r="D956" s="15"/>
      <c r="E956" s="15"/>
      <c r="F956" s="15"/>
      <c r="G956" s="15"/>
    </row>
    <row r="957" spans="1:7" ht="15.75" customHeight="1">
      <c r="A957" s="15"/>
      <c r="B957" s="15"/>
      <c r="C957" s="15"/>
      <c r="D957" s="15"/>
      <c r="E957" s="15"/>
      <c r="F957" s="15"/>
      <c r="G957" s="15"/>
    </row>
    <row r="958" spans="1:7" ht="15.75" customHeight="1">
      <c r="A958" s="15"/>
      <c r="B958" s="15"/>
      <c r="C958" s="15"/>
      <c r="D958" s="15"/>
      <c r="E958" s="15"/>
      <c r="F958" s="15"/>
      <c r="G958" s="15"/>
    </row>
    <row r="959" spans="1:7" ht="15.75" customHeight="1">
      <c r="A959" s="15"/>
      <c r="B959" s="15"/>
      <c r="C959" s="15"/>
      <c r="D959" s="15"/>
      <c r="E959" s="15"/>
      <c r="F959" s="15"/>
      <c r="G959" s="15"/>
    </row>
    <row r="960" spans="1:7" ht="15.75" customHeight="1">
      <c r="A960" s="15"/>
      <c r="B960" s="15"/>
      <c r="C960" s="15"/>
      <c r="D960" s="15"/>
      <c r="E960" s="15"/>
      <c r="F960" s="15"/>
      <c r="G960" s="15"/>
    </row>
    <row r="961" spans="1:7" ht="15.75" customHeight="1">
      <c r="A961" s="15"/>
      <c r="B961" s="15"/>
      <c r="C961" s="15"/>
      <c r="D961" s="15"/>
      <c r="E961" s="15"/>
      <c r="F961" s="15"/>
      <c r="G961" s="15"/>
    </row>
    <row r="962" spans="1:7" ht="15.75" customHeight="1">
      <c r="A962" s="15"/>
      <c r="B962" s="15"/>
      <c r="C962" s="15"/>
      <c r="D962" s="15"/>
      <c r="E962" s="15"/>
      <c r="F962" s="15"/>
      <c r="G962" s="15"/>
    </row>
    <row r="963" spans="1:7" ht="15.75" customHeight="1">
      <c r="A963" s="15"/>
      <c r="B963" s="15"/>
      <c r="C963" s="15"/>
      <c r="D963" s="15"/>
      <c r="E963" s="15"/>
      <c r="F963" s="15"/>
      <c r="G963" s="15"/>
    </row>
    <row r="964" spans="1:7" ht="15.75" customHeight="1">
      <c r="A964" s="15"/>
      <c r="B964" s="15"/>
      <c r="C964" s="15"/>
      <c r="D964" s="15"/>
      <c r="E964" s="15"/>
      <c r="F964" s="15"/>
      <c r="G964" s="15"/>
    </row>
    <row r="965" spans="1:7" ht="15.75" customHeight="1">
      <c r="A965" s="15"/>
      <c r="B965" s="15"/>
      <c r="C965" s="15"/>
      <c r="D965" s="15"/>
      <c r="E965" s="15"/>
      <c r="F965" s="15"/>
      <c r="G965" s="15"/>
    </row>
    <row r="966" spans="1:7" ht="15.75" customHeight="1">
      <c r="A966" s="15"/>
      <c r="B966" s="15"/>
      <c r="C966" s="15"/>
      <c r="D966" s="15"/>
      <c r="E966" s="15"/>
      <c r="F966" s="15"/>
      <c r="G966" s="15"/>
    </row>
    <row r="967" spans="1:7" ht="15.75" customHeight="1">
      <c r="A967" s="15"/>
      <c r="B967" s="15"/>
      <c r="C967" s="15"/>
      <c r="D967" s="15"/>
      <c r="E967" s="15"/>
      <c r="F967" s="15"/>
      <c r="G967" s="15"/>
    </row>
    <row r="968" spans="1:7" ht="15.75" customHeight="1">
      <c r="A968" s="15"/>
      <c r="B968" s="15"/>
      <c r="C968" s="15"/>
      <c r="D968" s="15"/>
      <c r="E968" s="15"/>
      <c r="F968" s="15"/>
      <c r="G968" s="15"/>
    </row>
    <row r="969" spans="1:7" ht="15.75" customHeight="1">
      <c r="A969" s="15"/>
      <c r="B969" s="15"/>
      <c r="C969" s="15"/>
      <c r="D969" s="15"/>
      <c r="E969" s="15"/>
      <c r="F969" s="15"/>
      <c r="G969" s="15"/>
    </row>
    <row r="970" spans="1:7" ht="15.75" customHeight="1">
      <c r="A970" s="15"/>
      <c r="B970" s="15"/>
      <c r="C970" s="15"/>
      <c r="D970" s="15"/>
      <c r="E970" s="15"/>
      <c r="F970" s="15"/>
      <c r="G970" s="15"/>
    </row>
    <row r="971" spans="1:7" ht="15.75" customHeight="1">
      <c r="A971" s="15"/>
      <c r="B971" s="15"/>
      <c r="C971" s="15"/>
      <c r="D971" s="15"/>
      <c r="E971" s="15"/>
      <c r="F971" s="15"/>
      <c r="G971" s="15"/>
    </row>
    <row r="972" spans="1:7" ht="15.75" customHeight="1">
      <c r="A972" s="15"/>
      <c r="B972" s="15"/>
      <c r="C972" s="15"/>
      <c r="D972" s="15"/>
      <c r="E972" s="15"/>
      <c r="F972" s="15"/>
      <c r="G972" s="15"/>
    </row>
    <row r="973" spans="1:7" ht="15.75" customHeight="1">
      <c r="A973" s="15"/>
      <c r="B973" s="15"/>
      <c r="C973" s="15"/>
      <c r="D973" s="15"/>
      <c r="E973" s="15"/>
      <c r="F973" s="15"/>
      <c r="G973" s="15"/>
    </row>
    <row r="974" spans="1:7" ht="15.75" customHeight="1">
      <c r="A974" s="15"/>
      <c r="B974" s="15"/>
      <c r="C974" s="15"/>
      <c r="D974" s="15"/>
      <c r="E974" s="15"/>
      <c r="F974" s="15"/>
      <c r="G974" s="15"/>
    </row>
    <row r="975" spans="1:7" ht="15.75" customHeight="1">
      <c r="A975" s="15"/>
      <c r="B975" s="15"/>
      <c r="C975" s="15"/>
      <c r="D975" s="15"/>
      <c r="E975" s="15"/>
      <c r="F975" s="15"/>
      <c r="G975" s="15"/>
    </row>
    <row r="976" spans="1:7" ht="15.75" customHeight="1">
      <c r="A976" s="15"/>
      <c r="B976" s="15"/>
      <c r="C976" s="15"/>
      <c r="D976" s="15"/>
      <c r="E976" s="15"/>
      <c r="F976" s="15"/>
      <c r="G976" s="15"/>
    </row>
    <row r="977" spans="1:7" ht="15.75" customHeight="1">
      <c r="A977" s="15"/>
      <c r="B977" s="15"/>
      <c r="C977" s="15"/>
      <c r="D977" s="15"/>
      <c r="E977" s="15"/>
      <c r="F977" s="15"/>
      <c r="G977" s="15"/>
    </row>
    <row r="978" spans="1:7" ht="15.75" customHeight="1">
      <c r="A978" s="15"/>
      <c r="B978" s="15"/>
      <c r="C978" s="15"/>
      <c r="D978" s="15"/>
      <c r="E978" s="15"/>
      <c r="F978" s="15"/>
      <c r="G978" s="15"/>
    </row>
    <row r="979" spans="1:7" ht="15.75" customHeight="1">
      <c r="A979" s="15"/>
      <c r="B979" s="15"/>
      <c r="C979" s="15"/>
      <c r="D979" s="15"/>
      <c r="E979" s="15"/>
      <c r="F979" s="15"/>
      <c r="G979" s="15"/>
    </row>
    <row r="980" spans="1:7" ht="15.75" customHeight="1">
      <c r="A980" s="15"/>
      <c r="B980" s="15"/>
      <c r="C980" s="15"/>
      <c r="D980" s="15"/>
      <c r="E980" s="15"/>
      <c r="F980" s="15"/>
      <c r="G980" s="15"/>
    </row>
    <row r="981" spans="1:7" ht="15.75" customHeight="1">
      <c r="A981" s="15"/>
      <c r="B981" s="15"/>
      <c r="C981" s="15"/>
      <c r="D981" s="15"/>
      <c r="E981" s="15"/>
      <c r="F981" s="15"/>
      <c r="G981" s="15"/>
    </row>
    <row r="982" spans="1:7" ht="15.75" customHeight="1">
      <c r="A982" s="15"/>
      <c r="B982" s="15"/>
      <c r="C982" s="15"/>
      <c r="D982" s="15"/>
      <c r="E982" s="15"/>
      <c r="F982" s="15"/>
      <c r="G982" s="15"/>
    </row>
    <row r="983" spans="1:7" ht="15.75" customHeight="1">
      <c r="A983" s="15"/>
      <c r="B983" s="15"/>
      <c r="C983" s="15"/>
      <c r="D983" s="15"/>
      <c r="E983" s="15"/>
      <c r="F983" s="15"/>
      <c r="G983" s="15"/>
    </row>
    <row r="984" spans="1:7" ht="15.75" customHeight="1">
      <c r="A984" s="15"/>
      <c r="B984" s="15"/>
      <c r="C984" s="15"/>
      <c r="D984" s="15"/>
      <c r="E984" s="15"/>
      <c r="F984" s="15"/>
      <c r="G984" s="15"/>
    </row>
    <row r="985" spans="1:7" ht="15.75" customHeight="1">
      <c r="A985" s="15"/>
      <c r="B985" s="15"/>
      <c r="C985" s="15"/>
      <c r="D985" s="15"/>
      <c r="E985" s="15"/>
      <c r="F985" s="15"/>
      <c r="G985" s="15"/>
    </row>
    <row r="986" spans="1:7" ht="15.75" customHeight="1">
      <c r="A986" s="15"/>
      <c r="B986" s="15"/>
      <c r="C986" s="15"/>
      <c r="D986" s="15"/>
      <c r="E986" s="15"/>
      <c r="F986" s="15"/>
      <c r="G986" s="15"/>
    </row>
    <row r="987" spans="1:7" ht="15.75" customHeight="1">
      <c r="A987" s="15"/>
      <c r="B987" s="15"/>
      <c r="C987" s="15"/>
      <c r="D987" s="15"/>
      <c r="E987" s="15"/>
      <c r="F987" s="15"/>
      <c r="G987" s="15"/>
    </row>
    <row r="988" spans="1:7" ht="15.75" customHeight="1">
      <c r="A988" s="15"/>
      <c r="B988" s="15"/>
      <c r="C988" s="15"/>
      <c r="D988" s="15"/>
      <c r="E988" s="15"/>
      <c r="F988" s="15"/>
      <c r="G988" s="15"/>
    </row>
    <row r="989" spans="1:7" ht="15.75" customHeight="1">
      <c r="A989" s="15"/>
      <c r="B989" s="15"/>
      <c r="C989" s="15"/>
      <c r="D989" s="15"/>
      <c r="E989" s="15"/>
      <c r="F989" s="15"/>
      <c r="G989" s="15"/>
    </row>
    <row r="990" spans="1:7" ht="15.75" customHeight="1">
      <c r="A990" s="15"/>
      <c r="B990" s="15"/>
      <c r="C990" s="15"/>
      <c r="D990" s="15"/>
      <c r="E990" s="15"/>
      <c r="F990" s="15"/>
      <c r="G990" s="15"/>
    </row>
    <row r="991" spans="1:7" ht="15.75" customHeight="1">
      <c r="A991" s="15"/>
      <c r="B991" s="15"/>
      <c r="C991" s="15"/>
      <c r="D991" s="15"/>
      <c r="E991" s="15"/>
      <c r="F991" s="15"/>
      <c r="G991" s="15"/>
    </row>
    <row r="992" spans="1:7" ht="15.75" customHeight="1">
      <c r="A992" s="15"/>
      <c r="B992" s="15"/>
      <c r="C992" s="15"/>
      <c r="D992" s="15"/>
      <c r="E992" s="15"/>
      <c r="F992" s="15"/>
      <c r="G992" s="15"/>
    </row>
    <row r="993" spans="1:7" ht="15.75" customHeight="1">
      <c r="A993" s="15"/>
      <c r="B993" s="15"/>
      <c r="C993" s="15"/>
      <c r="D993" s="15"/>
      <c r="E993" s="15"/>
      <c r="F993" s="15"/>
      <c r="G993" s="15"/>
    </row>
    <row r="994" spans="1:7" ht="15.75" customHeight="1">
      <c r="A994" s="15"/>
      <c r="B994" s="15"/>
      <c r="C994" s="15"/>
      <c r="D994" s="15"/>
      <c r="E994" s="15"/>
      <c r="F994" s="15"/>
      <c r="G994" s="15"/>
    </row>
    <row r="995" spans="1:7" ht="15.75" customHeight="1">
      <c r="A995" s="15"/>
      <c r="B995" s="15"/>
      <c r="C995" s="15"/>
      <c r="D995" s="15"/>
      <c r="E995" s="15"/>
      <c r="F995" s="15"/>
      <c r="G995" s="15"/>
    </row>
    <row r="996" spans="1:7" ht="15.75" customHeight="1">
      <c r="A996" s="15"/>
      <c r="B996" s="15"/>
      <c r="C996" s="15"/>
      <c r="D996" s="15"/>
      <c r="E996" s="15"/>
      <c r="F996" s="15"/>
      <c r="G996" s="15"/>
    </row>
    <row r="997" spans="1:7" ht="15.75" customHeight="1">
      <c r="A997" s="15"/>
      <c r="B997" s="15"/>
      <c r="C997" s="15"/>
      <c r="D997" s="15"/>
      <c r="E997" s="15"/>
      <c r="F997" s="15"/>
      <c r="G997" s="15"/>
    </row>
    <row r="998" spans="1:7" ht="15.75" customHeight="1">
      <c r="A998" s="15"/>
      <c r="B998" s="15"/>
      <c r="C998" s="15"/>
      <c r="D998" s="15"/>
      <c r="E998" s="15"/>
      <c r="F998" s="15"/>
      <c r="G998" s="15"/>
    </row>
    <row r="999" spans="1:7" ht="15.75" customHeight="1">
      <c r="A999" s="15"/>
      <c r="B999" s="15"/>
      <c r="C999" s="15"/>
      <c r="D999" s="15"/>
      <c r="E999" s="15"/>
      <c r="F999" s="15"/>
      <c r="G999" s="15"/>
    </row>
    <row r="1000" spans="1:7" ht="15.75" customHeight="1">
      <c r="A1000" s="15"/>
      <c r="B1000" s="15"/>
      <c r="C1000" s="15"/>
      <c r="D1000" s="15"/>
      <c r="E1000" s="15"/>
      <c r="F1000" s="15"/>
      <c r="G1000" s="15"/>
    </row>
    <row r="1001" spans="1:7" ht="15.75" customHeight="1">
      <c r="A1001" s="15"/>
      <c r="B1001" s="15"/>
      <c r="C1001" s="15"/>
      <c r="D1001" s="15"/>
      <c r="E1001" s="15"/>
      <c r="F1001" s="15"/>
      <c r="G1001" s="15"/>
    </row>
    <row r="1002" spans="1:7" ht="15" customHeight="1">
      <c r="C1002" s="15"/>
    </row>
    <row r="1003" spans="1:7" ht="15" customHeight="1">
      <c r="C1003" s="15"/>
    </row>
    <row r="1004" spans="1:7" ht="15" customHeight="1">
      <c r="C1004" s="15"/>
    </row>
    <row r="1005" spans="1:7" ht="15" customHeight="1">
      <c r="C1005" s="15"/>
    </row>
  </sheetData>
  <mergeCells count="18"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  <mergeCell ref="B5:B6"/>
    <mergeCell ref="A1:A4"/>
    <mergeCell ref="B1:B4"/>
    <mergeCell ref="C1:C4"/>
    <mergeCell ref="D1:G1"/>
    <mergeCell ref="D2:G3"/>
  </mergeCells>
  <conditionalFormatting sqref="D5:D67">
    <cfRule type="expression" dxfId="33" priority="2">
      <formula>$D$5:$D$67&lt;&gt;$F$5:$F$67</formula>
    </cfRule>
  </conditionalFormatting>
  <conditionalFormatting sqref="F5:F67">
    <cfRule type="expression" dxfId="32" priority="1">
      <formula>$D5&lt;&gt;$F5</formula>
    </cfRule>
  </conditionalFormatting>
  <conditionalFormatting sqref="H2">
    <cfRule type="expression" dxfId="31" priority="3">
      <formula>$H$2&lt;&gt;$N$67</formula>
    </cfRule>
    <cfRule type="expression" dxfId="30" priority="4">
      <formula>$H$2=$N$67</formula>
    </cfRule>
    <cfRule type="expression" dxfId="29" priority="5">
      <formula>$H$2&lt;&gt;#REF!</formula>
    </cfRule>
    <cfRule type="expression" dxfId="28" priority="6">
      <formula>$H$2=#REF!</formula>
    </cfRule>
    <cfRule type="colorScale" priority="7">
      <colorScale>
        <cfvo type="min"/>
        <cfvo type="max"/>
        <color rgb="FFFF7128"/>
        <color rgb="FFFFEF9C"/>
      </colorScale>
    </cfRule>
    <cfRule type="expression" dxfId="27" priority="8">
      <formula>H2&lt;&gt;#REF!</formula>
    </cfRule>
    <cfRule type="expression" dxfId="26" priority="9">
      <formula>H2=#REF!</formula>
    </cfRule>
    <cfRule type="cellIs" dxfId="25" priority="10" operator="greaterThan">
      <formula>H2=$B$63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E73"/>
  </sheetPr>
  <dimension ref="A1:G1005"/>
  <sheetViews>
    <sheetView workbookViewId="0">
      <selection activeCell="E5" sqref="E5"/>
    </sheetView>
  </sheetViews>
  <sheetFormatPr defaultRowHeight="19.5" customHeight="1"/>
  <cols>
    <col min="1" max="1" width="6.81640625" style="16" customWidth="1"/>
    <col min="2" max="2" width="18.81640625" style="16" customWidth="1"/>
    <col min="3" max="3" width="80.7265625" style="16" customWidth="1"/>
    <col min="4" max="4" width="14.7265625" style="16" customWidth="1"/>
    <col min="5" max="5" width="21.7265625" style="241" customWidth="1"/>
    <col min="7" max="7" width="14.1796875" bestFit="1" customWidth="1"/>
  </cols>
  <sheetData>
    <row r="1" spans="1:7" ht="19.5" customHeight="1">
      <c r="A1" s="297" t="s">
        <v>0</v>
      </c>
      <c r="B1" s="297" t="s">
        <v>1</v>
      </c>
      <c r="C1" s="297" t="s">
        <v>2</v>
      </c>
      <c r="D1" s="304">
        <v>45899</v>
      </c>
      <c r="E1" s="305"/>
    </row>
    <row r="2" spans="1:7" ht="19.5" customHeight="1">
      <c r="A2" s="296"/>
      <c r="B2" s="296"/>
      <c r="C2" s="296"/>
      <c r="D2" s="298" t="s">
        <v>234</v>
      </c>
      <c r="E2" s="306"/>
    </row>
    <row r="3" spans="1:7" ht="19.5" customHeight="1">
      <c r="A3" s="296"/>
      <c r="B3" s="296"/>
      <c r="C3" s="296"/>
      <c r="D3" s="300"/>
      <c r="E3" s="308"/>
    </row>
    <row r="4" spans="1:7" ht="19.5" customHeight="1">
      <c r="A4" s="295"/>
      <c r="B4" s="295"/>
      <c r="C4" s="295"/>
      <c r="D4" s="213" t="s">
        <v>313</v>
      </c>
      <c r="E4" s="238" t="s">
        <v>314</v>
      </c>
      <c r="G4" s="178" t="s">
        <v>389</v>
      </c>
    </row>
    <row r="5" spans="1:7" ht="19.5" customHeight="1">
      <c r="A5" s="6">
        <v>1</v>
      </c>
      <c r="B5" s="292" t="s">
        <v>6</v>
      </c>
      <c r="C5" s="20" t="s">
        <v>100</v>
      </c>
      <c r="D5" s="52">
        <f>GRAB_PIVOT!D5</f>
        <v>1654276</v>
      </c>
      <c r="E5" s="157" t="str">
        <f>GRAB_PIVOT!E5</f>
        <v>Grab TT 71399802 2200645688188929 Ca Phe Muoi Chu Long Nguyen Hue CKN 801845 - CONG TY TNHH GRAB - Ngan hang TMCP Cong Thuong Viet Nam</v>
      </c>
      <c r="G5" s="242">
        <v>45903</v>
      </c>
    </row>
    <row r="6" spans="1:7" ht="19.5" customHeight="1">
      <c r="A6" s="6">
        <f t="shared" ref="A6:A67" si="0">A5+1</f>
        <v>2</v>
      </c>
      <c r="B6" s="295"/>
      <c r="C6" s="22" t="s">
        <v>101</v>
      </c>
      <c r="D6" s="52" t="str">
        <f t="shared" ref="D6:D53" si="1">IFERROR(VLOOKUP(C6,$K$4:$L$66,2,FALSE),"")</f>
        <v/>
      </c>
      <c r="E6" s="239" t="str">
        <f t="shared" ref="E6:E63" si="2">IFERROR(VLOOKUP(C6,$K$4:$M$65,3,FALSE),"")</f>
        <v/>
      </c>
      <c r="G6" s="242">
        <v>45903</v>
      </c>
    </row>
    <row r="7" spans="1:7" ht="19.5" customHeight="1">
      <c r="A7" s="6">
        <f t="shared" si="0"/>
        <v>3</v>
      </c>
      <c r="B7" s="292" t="s">
        <v>9</v>
      </c>
      <c r="C7" s="20" t="s">
        <v>102</v>
      </c>
      <c r="D7" s="52">
        <f>GRAB_PIVOT!D6</f>
        <v>1659278</v>
      </c>
      <c r="E7" s="157" t="str">
        <f>GRAB_PIVOT!E6</f>
        <v>Grab TT 71398081 2180366010345473 Ca Phe Muoi Chu Long Vo Van Kiet CKN 801035 - CONG TY TNHH GRAB - Ngan hang TMCP Cong Thuong Viet Nam</v>
      </c>
      <c r="G7" s="242">
        <v>45903</v>
      </c>
    </row>
    <row r="8" spans="1:7" ht="19.5" customHeight="1">
      <c r="A8" s="6">
        <f t="shared" si="0"/>
        <v>4</v>
      </c>
      <c r="B8" s="296"/>
      <c r="C8" s="22" t="s">
        <v>129</v>
      </c>
      <c r="D8" s="52">
        <f>GRAB_PIVOT!D7</f>
        <v>1133920</v>
      </c>
      <c r="E8" s="157" t="str">
        <f>GRAB_PIVOT!E7</f>
        <v>Grab TT 71399680 2200645688256513 Ca Phe Muoi Chu Long CMT8 CKN 802193 - CONG TY TNHH GRAB - Ngan hang TMCP Cong Thuong Viet Nam</v>
      </c>
      <c r="G8" s="242">
        <v>45903</v>
      </c>
    </row>
    <row r="9" spans="1:7" ht="19.5" customHeight="1">
      <c r="A9" s="6">
        <f t="shared" si="0"/>
        <v>5</v>
      </c>
      <c r="B9" s="295"/>
      <c r="C9" s="22" t="s">
        <v>104</v>
      </c>
      <c r="D9" s="52">
        <f>GRAB_PIVOT!D8</f>
        <v>1628941</v>
      </c>
      <c r="E9" s="157" t="str">
        <f>GRAB_PIVOT!E8</f>
        <v>Grab TT 71399324 2200645696540673 Ca Phe Muoi Chu Long Ho Con Rua CKN 800973 - CONG TY TNHH GRAB - Ngan hang TMCP Cong Thuong Viet Nam</v>
      </c>
      <c r="G9" s="242">
        <v>45903</v>
      </c>
    </row>
    <row r="10" spans="1:7" ht="19.5" customHeight="1">
      <c r="A10" s="6">
        <f t="shared" si="0"/>
        <v>6</v>
      </c>
      <c r="B10" s="292" t="s">
        <v>13</v>
      </c>
      <c r="C10" s="22" t="s">
        <v>105</v>
      </c>
      <c r="D10" s="52">
        <f>GRAB_PIVOT!D9</f>
        <v>2469104</v>
      </c>
      <c r="E10" s="157" t="str">
        <f>GRAB_PIVOT!E9</f>
        <v>Grab TT 71399668 2200645688184833 Ca Phe Muoi Chu Long Nguyen Dinh Chieu CKN 802186 - CONG TY TNHH GRAB - Ngan hang TMCP Cong Thuong Viet Nam</v>
      </c>
      <c r="G10" s="242">
        <v>45903</v>
      </c>
    </row>
    <row r="11" spans="1:7" ht="19.5" customHeight="1">
      <c r="A11" s="6">
        <f t="shared" si="0"/>
        <v>7</v>
      </c>
      <c r="B11" s="296"/>
      <c r="C11" s="20" t="s">
        <v>106</v>
      </c>
      <c r="D11" s="52">
        <f>GRAB_PIVOT!D10</f>
        <v>2878041</v>
      </c>
      <c r="E11" s="157" t="str">
        <f>GRAB_PIVOT!E10</f>
        <v>Grab TT 71399902 2200645688180737 Ca Phe Muoi Chu Long Tan Hoa Dong CKN 802312 - CONG TY TNHH GRAB - Ngan hang TMCP Cong Thuong Viet Nam</v>
      </c>
      <c r="G11" s="242">
        <v>45903</v>
      </c>
    </row>
    <row r="12" spans="1:7" ht="19.5" customHeight="1">
      <c r="A12" s="6">
        <f t="shared" si="0"/>
        <v>8</v>
      </c>
      <c r="B12" s="295"/>
      <c r="C12" s="22" t="s">
        <v>107</v>
      </c>
      <c r="D12" s="52">
        <f>GRAB_PIVOT!D11</f>
        <v>2626194</v>
      </c>
      <c r="E12" s="157" t="str">
        <f>GRAB_PIVOT!E11</f>
        <v>Grab TT 71399915 2200645688190977 Ca Phe Muoi Chu Long Hau Giang CKN 801902 - CONG TY TNHH GRAB - Ngan hang TMCP Cong Thuong Viet Nam</v>
      </c>
      <c r="G12" s="242">
        <v>45903</v>
      </c>
    </row>
    <row r="13" spans="1:7" ht="19.5" customHeight="1">
      <c r="A13" s="6">
        <f t="shared" si="0"/>
        <v>9</v>
      </c>
      <c r="B13" s="7" t="s">
        <v>17</v>
      </c>
      <c r="C13" s="22" t="s">
        <v>108</v>
      </c>
      <c r="D13" s="52" t="str">
        <f>GRAB_PIVOT!D12</f>
        <v/>
      </c>
      <c r="E13" s="239" t="str">
        <f t="shared" si="2"/>
        <v/>
      </c>
      <c r="G13" s="242">
        <v>45903</v>
      </c>
    </row>
    <row r="14" spans="1:7" ht="19.5" customHeight="1">
      <c r="A14" s="6">
        <f t="shared" si="0"/>
        <v>10</v>
      </c>
      <c r="B14" s="7" t="s">
        <v>19</v>
      </c>
      <c r="C14" s="22" t="s">
        <v>109</v>
      </c>
      <c r="D14" s="52">
        <f>GRAB_PIVOT!D13</f>
        <v>3410360</v>
      </c>
      <c r="E14" s="157" t="str">
        <f>GRAB_PIVOT!E13</f>
        <v>Grab TT 71394128 2103520455557121 Ca Phe Muoi Chu Long Classic CKN 796052 - CONG TY TNHH GRAB - Ngan hang TMCP Cong Thuong Viet Nam</v>
      </c>
      <c r="G14" s="242">
        <v>45903</v>
      </c>
    </row>
    <row r="15" spans="1:7" ht="19.5" customHeight="1">
      <c r="A15" s="6">
        <f t="shared" si="0"/>
        <v>11</v>
      </c>
      <c r="B15" s="7" t="s">
        <v>21</v>
      </c>
      <c r="C15" s="20" t="s">
        <v>110</v>
      </c>
      <c r="D15" s="52">
        <f>GRAB_PIVOT!D14</f>
        <v>2505928</v>
      </c>
      <c r="E15" s="157" t="str">
        <f>GRAB_PIVOT!E14</f>
        <v>Grab TT 71394198 2103520455604225 Ca Phe Muoi Chu Long Huynh Tan Phat CKN 797091 - CONG TY TNHH GRAB - Ngan hang TMCP Cong Thuong Viet Nam</v>
      </c>
      <c r="G15" s="242">
        <v>45903</v>
      </c>
    </row>
    <row r="16" spans="1:7" ht="19.5" customHeight="1">
      <c r="A16" s="6">
        <f t="shared" si="0"/>
        <v>12</v>
      </c>
      <c r="B16" s="292" t="s">
        <v>23</v>
      </c>
      <c r="C16" s="22" t="s">
        <v>111</v>
      </c>
      <c r="D16" s="52">
        <f>GRAB_PIVOT!D15</f>
        <v>1066257</v>
      </c>
      <c r="E16" s="157" t="str">
        <f>GRAB_PIVOT!E15</f>
        <v>Grab TT 71399273 2200645688182785 Ca Phe Muoi Chu Long Lac Long Quan CKN 801614 - CONG TY TNHH GRAB - Ngan hang TMCP Cong Thuong Viet Nam</v>
      </c>
      <c r="G16" s="242">
        <v>45903</v>
      </c>
    </row>
    <row r="17" spans="1:7" ht="19.5" customHeight="1">
      <c r="A17" s="6">
        <f t="shared" si="0"/>
        <v>13</v>
      </c>
      <c r="B17" s="296"/>
      <c r="C17" s="22" t="s">
        <v>112</v>
      </c>
      <c r="D17" s="52">
        <f>GRAB_PIVOT!D16</f>
        <v>895347</v>
      </c>
      <c r="E17" s="157" t="str">
        <f>GRAB_PIVOT!E16</f>
        <v>Grab TT 71399604 2200645688172545 Ca Phe Muoi Chu Long Ngo Tat To CKN 801751 - CONG TY TNHH GRAB - Ngan hang TMCP Cong Thuong Viet Nam</v>
      </c>
      <c r="G17" s="242">
        <v>45903</v>
      </c>
    </row>
    <row r="18" spans="1:7" ht="19.5" customHeight="1">
      <c r="A18" s="6">
        <f t="shared" si="0"/>
        <v>14</v>
      </c>
      <c r="B18" s="295"/>
      <c r="C18" s="22" t="s">
        <v>113</v>
      </c>
      <c r="D18" s="52">
        <f>GRAB_PIVOT!D17</f>
        <v>1432934</v>
      </c>
      <c r="E18" s="157" t="str">
        <f>GRAB_PIVOT!E17</f>
        <v>Grab TT 71399906 2200645696653313 Ca Phe Muoi Chu Long 17A Ngo Tat To CKN 802315 - CONG TY TNHH GRAB - Ngan hang TMCP Cong Thuong Viet Nam</v>
      </c>
      <c r="G18" s="242">
        <v>45903</v>
      </c>
    </row>
    <row r="19" spans="1:7" ht="19.5" customHeight="1">
      <c r="A19" s="6">
        <f t="shared" si="0"/>
        <v>15</v>
      </c>
      <c r="B19" s="7" t="s">
        <v>27</v>
      </c>
      <c r="C19" s="22" t="s">
        <v>114</v>
      </c>
      <c r="D19" s="52">
        <f>GRAB_PIVOT!D18</f>
        <v>3269029</v>
      </c>
      <c r="E19" s="157" t="str">
        <f>GRAB_PIVOT!E18</f>
        <v>Grab TT 71394215 2103520463898625 Ca Phe Muoi Chu Long Nguyen Huu Canh CKN 796091 - CONG TY TNHH GRAB - Ngan hang TMCP Cong Thuong Viet Nam</v>
      </c>
      <c r="G19" s="242">
        <v>45903</v>
      </c>
    </row>
    <row r="20" spans="1:7" ht="19.5" customHeight="1">
      <c r="A20" s="6">
        <f t="shared" si="0"/>
        <v>16</v>
      </c>
      <c r="B20" s="292" t="s">
        <v>29</v>
      </c>
      <c r="C20" s="22" t="s">
        <v>115</v>
      </c>
      <c r="D20" s="52">
        <f>GRAB_PIVOT!D19</f>
        <v>3637438</v>
      </c>
      <c r="E20" s="157" t="str">
        <f>GRAB_PIVOT!E19</f>
        <v>Grab TT 71400074 2200645696647169 Ca Phe Muoi Chu Long Binh Long CKN 802417 - CONG TY TNHH GRAB - Ngan hang TMCP Cong Thuong Viet Nam</v>
      </c>
      <c r="G20" s="242">
        <v>45903</v>
      </c>
    </row>
    <row r="21" spans="1:7" ht="19.5" customHeight="1">
      <c r="A21" s="6">
        <f t="shared" si="0"/>
        <v>17</v>
      </c>
      <c r="B21" s="293"/>
      <c r="C21" s="22" t="s">
        <v>116</v>
      </c>
      <c r="D21" s="52">
        <f>GRAB_PIVOT!D20</f>
        <v>2712387</v>
      </c>
      <c r="E21" s="157" t="str">
        <f>GRAB_PIVOT!E20</f>
        <v>Grab TT 71399676 2200645688193025 Ca Phe Muoi Chu Long Huynh Van Banh CKN 801784 - CONG TY TNHH GRAB - Ngan hang TMCP Cong Thuong Viet Nam</v>
      </c>
      <c r="G21" s="242">
        <v>45903</v>
      </c>
    </row>
    <row r="22" spans="1:7" ht="19.5" customHeight="1">
      <c r="A22" s="6">
        <f t="shared" si="0"/>
        <v>18</v>
      </c>
      <c r="B22" s="7" t="s">
        <v>31</v>
      </c>
      <c r="C22" s="22" t="s">
        <v>117</v>
      </c>
      <c r="D22" s="52" t="str">
        <f t="shared" si="1"/>
        <v/>
      </c>
      <c r="E22" s="239" t="str">
        <f t="shared" si="2"/>
        <v/>
      </c>
      <c r="G22" s="242">
        <v>45903</v>
      </c>
    </row>
    <row r="23" spans="1:7" ht="19.5" customHeight="1">
      <c r="A23" s="6">
        <f>A22+1</f>
        <v>19</v>
      </c>
      <c r="B23" s="292" t="s">
        <v>33</v>
      </c>
      <c r="C23" s="22" t="s">
        <v>118</v>
      </c>
      <c r="D23" s="52">
        <f>GRAB_PIVOT!D21</f>
        <v>2992308</v>
      </c>
      <c r="E23" s="157" t="str">
        <f>GRAB_PIVOT!E21</f>
        <v>Grab TT 71393990 2103520463962113 Ca Phe Muoi Chu Long Kha Van Can Thu Duc CKN 795944 - CONG TY TNHH GRAB - Ngan hang TMCP Cong Thuong Viet Nam</v>
      </c>
      <c r="G23" s="242">
        <v>45903</v>
      </c>
    </row>
    <row r="24" spans="1:7" ht="19.5" customHeight="1">
      <c r="A24" s="6">
        <f t="shared" si="0"/>
        <v>20</v>
      </c>
      <c r="B24" s="294"/>
      <c r="C24" s="20" t="s">
        <v>119</v>
      </c>
      <c r="D24" s="52" t="str">
        <f t="shared" si="1"/>
        <v/>
      </c>
      <c r="E24" s="157" t="str">
        <f t="shared" si="2"/>
        <v/>
      </c>
      <c r="G24" s="242">
        <v>45903</v>
      </c>
    </row>
    <row r="25" spans="1:7" ht="19.5" customHeight="1">
      <c r="A25" s="6">
        <f t="shared" si="0"/>
        <v>21</v>
      </c>
      <c r="B25" s="294"/>
      <c r="C25" s="20" t="s">
        <v>120</v>
      </c>
      <c r="D25" s="52" t="str">
        <f t="shared" si="1"/>
        <v/>
      </c>
      <c r="E25" s="157" t="str">
        <f t="shared" si="2"/>
        <v/>
      </c>
      <c r="G25" s="242">
        <v>45903</v>
      </c>
    </row>
    <row r="26" spans="1:7" ht="19.5" customHeight="1">
      <c r="A26" s="6">
        <f t="shared" si="0"/>
        <v>22</v>
      </c>
      <c r="B26" s="293"/>
      <c r="C26" s="22" t="s">
        <v>121</v>
      </c>
      <c r="D26" s="52">
        <f>GRAB_PIVOT!D22</f>
        <v>2405104</v>
      </c>
      <c r="E26" s="157" t="str">
        <f>GRAB_PIVOT!E22</f>
        <v>Grab TT 71400078 2200645688203265 Ca Phe Muoi Chu Long Cong Hoa CKN 801974 - CONG TY TNHH GRAB - Ngan hang TMCP Cong Thuong Viet Nam</v>
      </c>
      <c r="G26" s="242">
        <v>45903</v>
      </c>
    </row>
    <row r="27" spans="1:7" ht="19.5" customHeight="1">
      <c r="A27" s="6">
        <f t="shared" si="0"/>
        <v>23</v>
      </c>
      <c r="B27" s="292" t="s">
        <v>37</v>
      </c>
      <c r="C27" s="22" t="s">
        <v>122</v>
      </c>
      <c r="D27" s="52" t="str">
        <f t="shared" si="1"/>
        <v/>
      </c>
      <c r="E27" s="157" t="str">
        <f t="shared" si="2"/>
        <v/>
      </c>
      <c r="G27" s="242">
        <v>45903</v>
      </c>
    </row>
    <row r="28" spans="1:7" ht="19.5" customHeight="1">
      <c r="A28" s="6">
        <f t="shared" si="0"/>
        <v>24</v>
      </c>
      <c r="B28" s="295"/>
      <c r="C28" s="22" t="s">
        <v>123</v>
      </c>
      <c r="D28" s="52">
        <f>GRAB_PIVOT!D23</f>
        <v>769546</v>
      </c>
      <c r="E28" s="157" t="str">
        <f>GRAB_PIVOT!E23</f>
        <v>Grab TT 71394203 2103520463915009 Ca Phe Muoi Chu Long Cu Chi CKN 797092 - CONG TY TNHH GRAB - Ngan hang TMCP Cong Thuong Viet Nam</v>
      </c>
      <c r="G28" s="242">
        <v>45903</v>
      </c>
    </row>
    <row r="29" spans="1:7" ht="19.5" customHeight="1">
      <c r="A29" s="6">
        <f t="shared" si="0"/>
        <v>25</v>
      </c>
      <c r="B29" s="292" t="s">
        <v>40</v>
      </c>
      <c r="C29" s="22" t="s">
        <v>124</v>
      </c>
      <c r="D29" s="52">
        <f>GRAB_PIVOT!D24</f>
        <v>384711</v>
      </c>
      <c r="E29" s="157" t="str">
        <f>GRAB_PIVOT!E24</f>
        <v>Grab TT 71396890 2164275821203457 Ca Phe Muoi Chu Long Tinh Lo 8 Cu Chi CKN 798604 - CONG TY TNHH GRAB - Ngan hang TMCP Cong Thuong Viet Nam</v>
      </c>
      <c r="G29" s="242">
        <v>45903</v>
      </c>
    </row>
    <row r="30" spans="1:7" ht="19.5" customHeight="1">
      <c r="A30" s="6">
        <f t="shared" si="0"/>
        <v>26</v>
      </c>
      <c r="B30" s="296"/>
      <c r="C30" s="22" t="s">
        <v>125</v>
      </c>
      <c r="D30" s="52">
        <f>GRAB_PIVOT!D25</f>
        <v>1897105</v>
      </c>
      <c r="E30" s="157" t="str">
        <f>GRAB_PIVOT!E25</f>
        <v>Grab TT 71398304 2184010105686017 Ca Phe Muoi Chu Long Tay Ninh CKN 801144 - CONG TY TNHH GRAB - Ngan hang TMCP Cong Thuong Viet Nam</v>
      </c>
      <c r="G30" s="242">
        <v>45903</v>
      </c>
    </row>
    <row r="31" spans="1:7" ht="19.5" customHeight="1">
      <c r="A31" s="6">
        <f t="shared" si="0"/>
        <v>27</v>
      </c>
      <c r="B31" s="295"/>
      <c r="C31" s="22" t="s">
        <v>126</v>
      </c>
      <c r="D31" s="52">
        <f>GRAB_PIVOT!D26</f>
        <v>1026289</v>
      </c>
      <c r="E31" s="157" t="str">
        <f>GRAB_PIVOT!E26</f>
        <v>Grab TT 71399759 2194195989940225 Ca Phe Muoi Chu Long Pham Van Dong Tay Ninh CKN 802233 - CONG TY TNHH GRAB - Ngan hang TMCP Cong Thuong Viet Nam</v>
      </c>
      <c r="G31" s="242">
        <v>45903</v>
      </c>
    </row>
    <row r="32" spans="1:7" ht="19.5" customHeight="1">
      <c r="A32" s="6">
        <f t="shared" si="0"/>
        <v>28</v>
      </c>
      <c r="B32" s="301" t="s">
        <v>44</v>
      </c>
      <c r="C32" s="22" t="s">
        <v>127</v>
      </c>
      <c r="D32" s="52">
        <f>GRAB_PIVOT!D27</f>
        <v>2878685</v>
      </c>
      <c r="E32" s="157" t="str">
        <f>GRAB_PIVOT!E27</f>
        <v>Grab TT 71398321 2188237116483585 Ca Phe Muoi Chu Long 101 Thich Quang Duc CKN 801154 - CONG TY TNHH GRAB - Ngan hang TMCP Cong Thuong Viet Nam</v>
      </c>
      <c r="G32" s="242">
        <v>45903</v>
      </c>
    </row>
    <row r="33" spans="1:7" ht="19.5" customHeight="1">
      <c r="A33" s="6">
        <f t="shared" si="0"/>
        <v>29</v>
      </c>
      <c r="B33" s="303"/>
      <c r="C33" s="22" t="s">
        <v>128</v>
      </c>
      <c r="D33" s="52">
        <f>GRAB_PIVOT!D28</f>
        <v>938200</v>
      </c>
      <c r="E33" s="157" t="str">
        <f>GRAB_PIVOT!E28</f>
        <v>Grab TT 71398619 2188237116440577 Ca Phe Muoi Chu Long Binh Duong CKN 801287 - CONG TY TNHH GRAB - Ngan hang TMCP Cong Thuong Viet Nam</v>
      </c>
      <c r="G33" s="242">
        <v>45903</v>
      </c>
    </row>
    <row r="34" spans="1:7" ht="19.5" customHeight="1">
      <c r="A34" s="6">
        <f t="shared" si="0"/>
        <v>30</v>
      </c>
      <c r="B34" s="8" t="s">
        <v>47</v>
      </c>
      <c r="C34" s="22" t="s">
        <v>129</v>
      </c>
      <c r="D34" s="52">
        <f>GRAB_PIVOT!D29</f>
        <v>838821</v>
      </c>
      <c r="E34" s="157" t="str">
        <f>GRAB_PIVOT!E29</f>
        <v>Grab TT 71398788 2188237116413953 Ca Phe Muoi Chu Long CMT8 Binh Duong CKN 801372 - CONG TY TNHH GRAB - Ngan hang TMCP Cong Thuong Viet Nam</v>
      </c>
      <c r="G34" s="242">
        <v>45903</v>
      </c>
    </row>
    <row r="35" spans="1:7" ht="19.5" customHeight="1">
      <c r="A35" s="6">
        <f t="shared" si="0"/>
        <v>31</v>
      </c>
      <c r="B35" s="292" t="s">
        <v>49</v>
      </c>
      <c r="C35" s="22" t="s">
        <v>130</v>
      </c>
      <c r="D35" s="52">
        <f>GRAB_PIVOT!D30</f>
        <v>1464331</v>
      </c>
      <c r="E35" s="157" t="str">
        <f>GRAB_PIVOT!E30</f>
        <v>Grab TT 71393697 2099024312444929 Ca Phe Muoi Chu Long Nguyen An Ninh CKN 795758 - CONG TY TNHH GRAB - Ngan hang TMCP Cong Thuong Viet Nam</v>
      </c>
      <c r="G35" s="242">
        <v>45903</v>
      </c>
    </row>
    <row r="36" spans="1:7" ht="19.5" customHeight="1">
      <c r="A36" s="6">
        <f t="shared" si="0"/>
        <v>32</v>
      </c>
      <c r="B36" s="296"/>
      <c r="C36" s="22" t="s">
        <v>131</v>
      </c>
      <c r="D36" s="52">
        <f>GRAB_PIVOT!D31</f>
        <v>2912803</v>
      </c>
      <c r="E36" s="157" t="str">
        <f>GRAB_PIVOT!E31</f>
        <v>Grab TT 71393693 2099024379518977 Ca Phe Muoi Chu Long Tran Hung Dao CKN 795757 - CONG TY TNHH GRAB - Ngan hang TMCP Cong Thuong Viet Nam</v>
      </c>
      <c r="G36" s="242">
        <v>45903</v>
      </c>
    </row>
    <row r="37" spans="1:7" ht="19.5" customHeight="1">
      <c r="A37" s="6">
        <f t="shared" si="0"/>
        <v>33</v>
      </c>
      <c r="B37" s="295"/>
      <c r="C37" s="22" t="s">
        <v>132</v>
      </c>
      <c r="D37" s="52">
        <f>GRAB_PIVOT!D32</f>
        <v>2651047</v>
      </c>
      <c r="E37" s="157" t="str">
        <f>GRAB_PIVOT!E32</f>
        <v>Grab TT 71397415 2174484220129281 Ca Phe Muoi Chu Long Thuan An CKN 799739 - CONG TY TNHH GRAB - Ngan hang TMCP Cong Thuong Viet Nam</v>
      </c>
      <c r="G37" s="242">
        <v>45903</v>
      </c>
    </row>
    <row r="38" spans="1:7" ht="19.5" customHeight="1">
      <c r="A38" s="6">
        <f t="shared" si="0"/>
        <v>34</v>
      </c>
      <c r="B38" s="7" t="s">
        <v>53</v>
      </c>
      <c r="C38" s="22" t="s">
        <v>133</v>
      </c>
      <c r="D38" s="52">
        <f>GRAB_PIVOT!D33</f>
        <v>1010507</v>
      </c>
      <c r="E38" s="239" t="str">
        <f>GRAB_PIVOT!E33</f>
        <v/>
      </c>
      <c r="G38" s="242">
        <v>45903</v>
      </c>
    </row>
    <row r="39" spans="1:7" ht="19.5" customHeight="1">
      <c r="A39" s="6">
        <f t="shared" si="0"/>
        <v>35</v>
      </c>
      <c r="B39" s="7" t="s">
        <v>55</v>
      </c>
      <c r="C39" s="22" t="s">
        <v>134</v>
      </c>
      <c r="D39" s="52">
        <f>GRAB_PIVOT!D34</f>
        <v>1483871</v>
      </c>
      <c r="E39" s="157" t="str">
        <f>GRAB_PIVOT!E34</f>
        <v>Grab TT 71398343 2184010105673729 Ca Phe Muoi Chu Long Long Thanh CKN 800464 - CONG TY TNHH GRAB - Ngan hang TMCP Cong Thuong Viet Nam</v>
      </c>
      <c r="G39" s="242">
        <v>45903</v>
      </c>
    </row>
    <row r="40" spans="1:7" ht="19.5" customHeight="1">
      <c r="A40" s="6">
        <f t="shared" si="0"/>
        <v>36</v>
      </c>
      <c r="B40" s="292" t="s">
        <v>57</v>
      </c>
      <c r="C40" s="22" t="s">
        <v>135</v>
      </c>
      <c r="D40" s="52">
        <f>GRAB_PIVOT!D35</f>
        <v>905763</v>
      </c>
      <c r="E40" s="157" t="str">
        <f>GRAB_PIVOT!E35</f>
        <v>Grab TT 71398330 2184010097293313 Ca Phe Muoi Chu Long Bien Hoa CKN 800455 - CONG TY TNHH GRAB - Ngan hang TMCP Cong Thuong Viet Nam</v>
      </c>
      <c r="G40" s="242">
        <v>45903</v>
      </c>
    </row>
    <row r="41" spans="1:7" ht="19.5" customHeight="1">
      <c r="A41" s="6">
        <f t="shared" si="0"/>
        <v>37</v>
      </c>
      <c r="B41" s="295"/>
      <c r="C41" s="22" t="s">
        <v>136</v>
      </c>
      <c r="D41" s="52">
        <f>GRAB_PIVOT!D36</f>
        <v>1334446</v>
      </c>
      <c r="E41" s="157" t="str">
        <f>GRAB_PIVOT!E36</f>
        <v>Grab TT 71398192 2184010097295361 Ca Phe Muoi Chu Long Phan Thiet CKN 800373 - CONG TY TNHH GRAB - Ngan hang TMCP Cong Thuong Viet Nam</v>
      </c>
      <c r="G41" s="242">
        <v>45903</v>
      </c>
    </row>
    <row r="42" spans="1:7" ht="19.5" customHeight="1">
      <c r="A42" s="6">
        <f t="shared" si="0"/>
        <v>38</v>
      </c>
      <c r="B42" s="7" t="s">
        <v>60</v>
      </c>
      <c r="C42" s="22" t="s">
        <v>137</v>
      </c>
      <c r="D42" s="52">
        <f>GRAB_PIVOT!D37</f>
        <v>87437</v>
      </c>
      <c r="E42" s="239" t="str">
        <f t="shared" si="2"/>
        <v/>
      </c>
      <c r="G42" s="242">
        <v>45903</v>
      </c>
    </row>
    <row r="43" spans="1:7" ht="19.5" customHeight="1">
      <c r="A43" s="6">
        <f t="shared" si="0"/>
        <v>39</v>
      </c>
      <c r="B43" s="7" t="s">
        <v>62</v>
      </c>
      <c r="C43" s="20" t="s">
        <v>138</v>
      </c>
      <c r="D43" s="52">
        <f>GRAB_PIVOT!D38</f>
        <v>349665</v>
      </c>
      <c r="E43" s="157" t="str">
        <f>GRAB_PIVOT!E38</f>
        <v>Grab TT 71398098 2184010097305601 Ca Phe Muoi Chu Long Ba Ria CKN 800320 - CONG TY TNHH GRAB - Ngan hang TMCP Cong Thuong Viet Nam</v>
      </c>
      <c r="G43" s="242">
        <v>45903</v>
      </c>
    </row>
    <row r="44" spans="1:7" ht="19.5" customHeight="1">
      <c r="A44" s="6">
        <f t="shared" si="0"/>
        <v>40</v>
      </c>
      <c r="B44" s="7" t="s">
        <v>64</v>
      </c>
      <c r="C44" s="22" t="s">
        <v>139</v>
      </c>
      <c r="D44" s="52">
        <f>GRAB_PIVOT!D39</f>
        <v>2338679</v>
      </c>
      <c r="E44" s="157" t="str">
        <f>GRAB_PIVOT!E39</f>
        <v>Grab TT 71398183 2184010097321985 Ca Phe Muoi Chu Long Vung Tau CKN 800369 - CONG TY TNHH GRAB - Ngan hang TMCP Cong Thuong Viet Nam</v>
      </c>
      <c r="G44" s="242">
        <v>45903</v>
      </c>
    </row>
    <row r="45" spans="1:7" ht="19.5" customHeight="1">
      <c r="A45" s="6">
        <f t="shared" si="0"/>
        <v>41</v>
      </c>
      <c r="B45" s="7" t="s">
        <v>66</v>
      </c>
      <c r="C45" s="22" t="s">
        <v>140</v>
      </c>
      <c r="D45" s="52">
        <f>GRAB_PIVOT!D40</f>
        <v>446546</v>
      </c>
      <c r="E45" s="157" t="str">
        <f>GRAB_PIVOT!E40</f>
        <v>Grab TT 71394072 2103520463896577 Ca Phe Muoi Chu Long TRUONG DINH CKN 797006 - CONG TY TNHH GRAB - Ngan hang TMCP Cong Thuong Viet Nam</v>
      </c>
      <c r="G45" s="242">
        <v>45903</v>
      </c>
    </row>
    <row r="46" spans="1:7" ht="19.5" customHeight="1">
      <c r="A46" s="6">
        <f t="shared" si="0"/>
        <v>42</v>
      </c>
      <c r="B46" s="7" t="s">
        <v>68</v>
      </c>
      <c r="C46" s="22" t="s">
        <v>141</v>
      </c>
      <c r="D46" s="52">
        <f>GRAB_PIVOT!D41</f>
        <v>349014</v>
      </c>
      <c r="E46" s="157" t="str">
        <f>GRAB_PIVOT!E41</f>
        <v>Grab TT 71394140 2103520463947777 Ca Phe Muoi Chu Long Ton Duc Thang CKN 797047 - CONG TY TNHH GRAB - Ngan hang TMCP Cong Thuong Viet Nam</v>
      </c>
      <c r="G46" s="242">
        <v>45903</v>
      </c>
    </row>
    <row r="47" spans="1:7" ht="19.5" customHeight="1">
      <c r="A47" s="6">
        <f t="shared" si="0"/>
        <v>43</v>
      </c>
      <c r="B47" s="7" t="s">
        <v>70</v>
      </c>
      <c r="C47" s="22" t="s">
        <v>142</v>
      </c>
      <c r="D47" s="52">
        <f>GRAB_PIVOT!D42</f>
        <v>149902</v>
      </c>
      <c r="E47" s="157" t="str">
        <f>GRAB_PIVOT!E42</f>
        <v>Grab TT 71394283 2103520463994881 Ca Phe Muoi Chu Long Thanh Nhan CKN 796142 - CONG TY TNHH GRAB - Ngan hang TMCP Cong Thuong Viet Nam</v>
      </c>
      <c r="G47" s="242">
        <v>45903</v>
      </c>
    </row>
    <row r="48" spans="1:7" ht="19.5" customHeight="1">
      <c r="A48" s="6">
        <f t="shared" si="0"/>
        <v>44</v>
      </c>
      <c r="B48" s="7" t="s">
        <v>72</v>
      </c>
      <c r="C48" s="22" t="s">
        <v>143</v>
      </c>
      <c r="D48" s="52">
        <f>GRAB_PIVOT!D43</f>
        <v>143152</v>
      </c>
      <c r="E48" s="157" t="str">
        <f>GRAB_PIVOT!E43</f>
        <v>Grab TT 71394207 2103520463855617 Ca Phe Muoi Chu Long Doi Can CKN 797093 - CONG TY TNHH GRAB - Ngan hang TMCP Cong Thuong Viet Nam</v>
      </c>
      <c r="G48" s="242">
        <v>45903</v>
      </c>
    </row>
    <row r="49" spans="1:7" ht="19.5" customHeight="1">
      <c r="A49" s="6">
        <f t="shared" si="0"/>
        <v>45</v>
      </c>
      <c r="B49" s="9" t="s">
        <v>74</v>
      </c>
      <c r="C49" s="20" t="s">
        <v>144</v>
      </c>
      <c r="D49" s="52">
        <f>GRAB_PIVOT!D44</f>
        <v>489410</v>
      </c>
      <c r="E49" s="157" t="str">
        <f>GRAB_PIVOT!E44</f>
        <v>Grab TT 71400285 2212874047410177 Ca Phe Muoi Chu Long Duong Lang CKN 802547 - CONG TY TNHH GRAB - Ngan hang TMCP Cong Thuong Viet Nam</v>
      </c>
      <c r="G49" s="242">
        <v>45903</v>
      </c>
    </row>
    <row r="50" spans="1:7" ht="19.5" customHeight="1">
      <c r="A50" s="6">
        <f t="shared" si="0"/>
        <v>46</v>
      </c>
      <c r="B50" s="301" t="s">
        <v>76</v>
      </c>
      <c r="C50" s="22" t="s">
        <v>145</v>
      </c>
      <c r="D50" s="52">
        <f>GRAB_PIVOT!D45</f>
        <v>2008172</v>
      </c>
      <c r="E50" s="157" t="str">
        <f>GRAB_PIVOT!E45</f>
        <v>Grab TT 71398478 2184010097307649 Ca Phe Muoi Chu Long Le Duan CKN 801221 - CONG TY TNHH GRAB - Ngan hang TMCP Cong Thuong Viet Nam</v>
      </c>
      <c r="G50" s="242">
        <v>45903</v>
      </c>
    </row>
    <row r="51" spans="1:7" ht="19.5" customHeight="1">
      <c r="A51" s="6">
        <f t="shared" si="0"/>
        <v>47</v>
      </c>
      <c r="B51" s="302"/>
      <c r="C51" s="22" t="s">
        <v>146</v>
      </c>
      <c r="D51" s="52">
        <f>GRAB_PIVOT!D46</f>
        <v>2838732</v>
      </c>
      <c r="E51" s="157" t="str">
        <f>GRAB_PIVOT!E46</f>
        <v>Grab TT 71398193 2184010097313793 Ca Phe Muoi Chu Long Hoang Dieu CKN 800374 - CONG TY TNHH GRAB - Ngan hang TMCP Cong Thuong Viet Nam</v>
      </c>
      <c r="G51" s="242">
        <v>45903</v>
      </c>
    </row>
    <row r="52" spans="1:7" ht="19.5" customHeight="1">
      <c r="A52" s="6">
        <f t="shared" si="0"/>
        <v>48</v>
      </c>
      <c r="B52" s="303"/>
      <c r="C52" s="22" t="s">
        <v>147</v>
      </c>
      <c r="D52" s="52">
        <f>GRAB_PIVOT!D47</f>
        <v>1356307</v>
      </c>
      <c r="E52" s="157" t="str">
        <f>GRAB_PIVOT!E47</f>
        <v>Grab TT 71398315 2184010105679873 Ca Phe Muoi Chu Long Quang Ngai CKN 801150 - CONG TY TNHH GRAB - Ngan hang TMCP Cong Thuong Viet Nam</v>
      </c>
      <c r="G52" s="242">
        <v>45903</v>
      </c>
    </row>
    <row r="53" spans="1:7" ht="19.5" customHeight="1">
      <c r="A53" s="6">
        <f t="shared" si="0"/>
        <v>49</v>
      </c>
      <c r="B53" s="7" t="s">
        <v>80</v>
      </c>
      <c r="C53" s="20" t="s">
        <v>148</v>
      </c>
      <c r="D53" s="52" t="str">
        <f t="shared" si="1"/>
        <v/>
      </c>
      <c r="E53" s="239" t="str">
        <f t="shared" si="2"/>
        <v/>
      </c>
      <c r="G53" s="242">
        <v>45903</v>
      </c>
    </row>
    <row r="54" spans="1:7" ht="19.5" customHeight="1">
      <c r="A54" s="6">
        <f t="shared" si="0"/>
        <v>50</v>
      </c>
      <c r="B54" s="9" t="s">
        <v>82</v>
      </c>
      <c r="C54" s="22" t="s">
        <v>149</v>
      </c>
      <c r="D54" s="52">
        <f>GRAB_PIVOT!D48</f>
        <v>680630</v>
      </c>
      <c r="E54" s="157" t="str">
        <f>GRAB_PIVOT!E48</f>
        <v>Grab TT 71404135 2245664218095617 Ca Phe Muoi Chu Long Hung Vuong CKN 805822 - CONG TY TNHH GRAB - Ngan hang TMCP Cong Thuong Viet Nam</v>
      </c>
      <c r="G54" s="242">
        <v>45903</v>
      </c>
    </row>
    <row r="55" spans="1:7" ht="19.5" customHeight="1">
      <c r="A55" s="6">
        <f t="shared" si="0"/>
        <v>51</v>
      </c>
      <c r="B55" s="9" t="s">
        <v>84</v>
      </c>
      <c r="C55" s="22" t="s">
        <v>150</v>
      </c>
      <c r="D55" s="52">
        <f>GRAB_PIVOT!D49</f>
        <v>1025834</v>
      </c>
      <c r="E55" s="157" t="str">
        <f>GRAB_PIVOT!E49</f>
        <v/>
      </c>
      <c r="G55" s="242">
        <v>45903</v>
      </c>
    </row>
    <row r="56" spans="1:7" ht="19.5" customHeight="1">
      <c r="A56" s="6">
        <f t="shared" si="0"/>
        <v>52</v>
      </c>
      <c r="B56" s="7" t="s">
        <v>86</v>
      </c>
      <c r="C56" s="22" t="s">
        <v>151</v>
      </c>
      <c r="D56" s="52">
        <f>GRAB_PIVOT!D50</f>
        <v>460761</v>
      </c>
      <c r="E56" s="157" t="str">
        <f>GRAB_PIVOT!E50</f>
        <v>Grab TT 71403663 2245664234874881 Ca Phe Muoi Chu Long Doan Thi Diem CKN 806456 - CONG TY TNHH GRAB - Ngan hang TMCP Cong Thuong Viet Nam</v>
      </c>
      <c r="G56" s="242">
        <v>45903</v>
      </c>
    </row>
    <row r="57" spans="1:7" ht="19.5" customHeight="1">
      <c r="A57" s="6">
        <f t="shared" si="0"/>
        <v>53</v>
      </c>
      <c r="B57" s="7" t="s">
        <v>88</v>
      </c>
      <c r="C57" s="22" t="s">
        <v>152</v>
      </c>
      <c r="D57" s="52">
        <f>GRAB_PIVOT!D51</f>
        <v>703515</v>
      </c>
      <c r="E57" s="157" t="str">
        <f>GRAB_PIVOT!E51</f>
        <v>Grab TT 71398313 2184010097289217 Ca Phe Muoi Chu Long Long An CKN 800445 - CONG TY TNHH GRAB - Ngan hang TMCP Cong Thuong Viet Nam</v>
      </c>
      <c r="G57" s="242">
        <v>45903</v>
      </c>
    </row>
    <row r="58" spans="1:7" ht="19.5" customHeight="1">
      <c r="A58" s="6">
        <f t="shared" si="0"/>
        <v>54</v>
      </c>
      <c r="B58" s="7" t="s">
        <v>90</v>
      </c>
      <c r="C58" s="22" t="s">
        <v>153</v>
      </c>
      <c r="D58" s="52">
        <f>GRAB_PIVOT!D52</f>
        <v>562170</v>
      </c>
      <c r="E58" s="157" t="str">
        <f>GRAB_PIVOT!E52</f>
        <v>Grab TT 71398332 2184010097360897 Ca Phe Muoi Chu Long My Tho CKN 800456 - CONG TY TNHH GRAB - Ngan hang TMCP Cong Thuong Viet Nam</v>
      </c>
      <c r="G58" s="242">
        <v>45903</v>
      </c>
    </row>
    <row r="59" spans="1:7" ht="19.5" customHeight="1">
      <c r="A59" s="6">
        <f t="shared" si="0"/>
        <v>55</v>
      </c>
      <c r="B59" s="9" t="s">
        <v>92</v>
      </c>
      <c r="C59" s="22" t="s">
        <v>154</v>
      </c>
      <c r="D59" s="52">
        <f>GRAB_PIVOT!D53</f>
        <v>680820</v>
      </c>
      <c r="E59" s="157" t="str">
        <f>GRAB_PIVOT!E53</f>
        <v>Grab TT 71398366 2184010097319937 Ca Phe Muoi Chu Long Ben Tre CKN 800480 - CONG TY TNHH GRAB - Ngan hang TMCP Cong Thuong Viet Nam</v>
      </c>
      <c r="G59" s="242">
        <v>45903</v>
      </c>
    </row>
    <row r="60" spans="1:7" ht="19.5" customHeight="1">
      <c r="A60" s="6">
        <f t="shared" si="0"/>
        <v>56</v>
      </c>
      <c r="B60" s="301" t="s">
        <v>94</v>
      </c>
      <c r="C60" s="20" t="s">
        <v>155</v>
      </c>
      <c r="D60" s="52">
        <f>GRAB_PIVOT!D54</f>
        <v>281053</v>
      </c>
      <c r="E60" s="157" t="str">
        <f>GRAB_PIVOT!E54</f>
        <v>Grab TT 71398101 2184010097317889 Ca Phe Muoi Chu Long Long Xuyen CKN 801044 - CONG TY TNHH GRAB - Ngan hang TMCP Cong Thuong Viet Nam</v>
      </c>
      <c r="G60" s="242">
        <v>45903</v>
      </c>
    </row>
    <row r="61" spans="1:7" ht="19.5" customHeight="1">
      <c r="A61" s="6">
        <f t="shared" si="0"/>
        <v>57</v>
      </c>
      <c r="B61" s="302"/>
      <c r="C61" s="22" t="s">
        <v>156</v>
      </c>
      <c r="D61" s="52">
        <f>GRAB_PIVOT!D55</f>
        <v>1300804</v>
      </c>
      <c r="E61" s="157" t="str">
        <f>GRAB_PIVOT!E55</f>
        <v>Grab TT 71398229 2184010097315841 Ca Phe Muoi Chu Long Can Tho CKN 800392 - CONG TY TNHH GRAB - Ngan hang TMCP Cong Thuong Viet Nam</v>
      </c>
      <c r="G61" s="242">
        <v>45903</v>
      </c>
    </row>
    <row r="62" spans="1:7" ht="19.5" customHeight="1">
      <c r="A62" s="6">
        <f t="shared" si="0"/>
        <v>58</v>
      </c>
      <c r="B62" s="303"/>
      <c r="C62" s="22" t="s">
        <v>157</v>
      </c>
      <c r="D62" s="52" t="str">
        <f>GRAB_PIVOT!D56</f>
        <v/>
      </c>
      <c r="E62" s="157" t="str">
        <f t="shared" si="2"/>
        <v/>
      </c>
      <c r="G62" s="242">
        <v>45903</v>
      </c>
    </row>
    <row r="63" spans="1:7" ht="19.5" customHeight="1">
      <c r="A63" s="6">
        <f t="shared" si="0"/>
        <v>59</v>
      </c>
      <c r="B63" s="9" t="s">
        <v>98</v>
      </c>
      <c r="C63" s="22" t="s">
        <v>158</v>
      </c>
      <c r="D63" s="52" t="str">
        <f>GRAB_PIVOT!D57</f>
        <v/>
      </c>
      <c r="E63" s="157" t="str">
        <f t="shared" si="2"/>
        <v/>
      </c>
      <c r="G63" s="242">
        <v>45903</v>
      </c>
    </row>
    <row r="64" spans="1:7" ht="19.5" customHeight="1">
      <c r="A64" s="6">
        <f t="shared" si="0"/>
        <v>60</v>
      </c>
      <c r="B64" s="138"/>
      <c r="C64" s="22" t="s">
        <v>159</v>
      </c>
      <c r="D64" s="52">
        <f>GRAB_PIVOT!D58</f>
        <v>395507</v>
      </c>
      <c r="E64" s="157" t="str">
        <f>GRAB_PIVOT!E58</f>
        <v>Grab TT 71398405 2184010097283073 Ca Phe Muoi Chu Long Kien Giang CKN 801188 - CONG TY TNHH GRAB - Ngan hang TMCP Cong Thuong Viet Nam</v>
      </c>
      <c r="G64" s="242">
        <v>45903</v>
      </c>
    </row>
    <row r="65" spans="1:7" ht="19.5" customHeight="1">
      <c r="A65" s="6">
        <f t="shared" si="0"/>
        <v>61</v>
      </c>
      <c r="B65" s="11"/>
      <c r="C65" s="22" t="s">
        <v>160</v>
      </c>
      <c r="D65" s="52">
        <f>GRAB_PIVOT!D59</f>
        <v>45753</v>
      </c>
      <c r="E65" s="157" t="str">
        <f>GRAB_PIVOT!E59</f>
        <v>Grab TT 71401730 2218832668186625 Ca Phe Muoi Chu Long Nguyen Van Cu Phu Quoc CKN 803746 - CONG TY TNHH GRAB - Ngan hang TMCP Cong Thuong Viet Nam</v>
      </c>
      <c r="G65" s="242">
        <v>45903</v>
      </c>
    </row>
    <row r="66" spans="1:7" ht="19.5" customHeight="1">
      <c r="A66" s="12">
        <f t="shared" si="0"/>
        <v>62</v>
      </c>
      <c r="B66" s="11"/>
      <c r="C66" s="25" t="s">
        <v>161</v>
      </c>
      <c r="D66" s="52">
        <f>GRAB_PIVOT!D60</f>
        <v>430657</v>
      </c>
      <c r="E66" s="157" t="str">
        <f>GRAB_PIVOT!E60</f>
        <v>Grab TT 71402338 2218832668170241 Ca Phe Muoi Chu Long Nguyen Trung Truc Phu Quoc CKN 805013 - CONG TY TNHH GRAB - Ngan hang TMCP Cong Thuong Viet Nam</v>
      </c>
      <c r="G66" s="242">
        <v>45903</v>
      </c>
    </row>
    <row r="67" spans="1:7" ht="19.5" customHeight="1">
      <c r="A67" s="13">
        <f t="shared" si="0"/>
        <v>63</v>
      </c>
      <c r="B67" s="14"/>
      <c r="C67" s="27" t="s">
        <v>162</v>
      </c>
      <c r="D67" s="52">
        <f>GRAB_PIVOT!D61</f>
        <v>275823</v>
      </c>
      <c r="E67" s="157" t="str">
        <f>GRAB_PIVOT!E61</f>
        <v>Grab TT 71398308 2184010105675777 Ca Phe Muoi Chu Long Ca Mau CKN 801153 - CONG TY TNHH GRAB - Ngan hang TMCP Cong Thuong Viet Nam</v>
      </c>
      <c r="G67" s="242">
        <v>45903</v>
      </c>
    </row>
    <row r="68" spans="1:7" ht="19.5" customHeight="1">
      <c r="A68" s="11"/>
      <c r="B68" s="11"/>
      <c r="C68" s="11"/>
      <c r="D68" s="52"/>
      <c r="E68" s="239"/>
    </row>
    <row r="69" spans="1:7" ht="19.5" customHeight="1">
      <c r="A69" s="11"/>
      <c r="B69" s="11"/>
      <c r="C69" s="11"/>
      <c r="D69" s="11"/>
      <c r="E69" s="239"/>
    </row>
    <row r="70" spans="1:7" ht="19.5" customHeight="1">
      <c r="A70" s="11"/>
      <c r="B70" s="11"/>
      <c r="C70" s="11"/>
      <c r="D70" s="11"/>
      <c r="E70" s="239"/>
    </row>
    <row r="71" spans="1:7" ht="19.5" customHeight="1">
      <c r="A71" s="11"/>
      <c r="B71" s="11"/>
      <c r="C71" s="11"/>
      <c r="D71" s="11"/>
      <c r="E71" s="239"/>
    </row>
    <row r="72" spans="1:7" ht="19.5" customHeight="1">
      <c r="A72" s="11"/>
      <c r="B72" s="11"/>
      <c r="C72" s="11"/>
      <c r="D72" s="11"/>
      <c r="E72" s="239"/>
    </row>
    <row r="73" spans="1:7" ht="19.5" customHeight="1">
      <c r="A73" s="11"/>
      <c r="B73" s="11"/>
      <c r="C73" s="11"/>
      <c r="D73" s="11"/>
      <c r="E73" s="239"/>
    </row>
    <row r="74" spans="1:7" ht="19.5" customHeight="1">
      <c r="A74" s="11"/>
      <c r="B74" s="11"/>
      <c r="C74" s="11"/>
      <c r="D74" s="11"/>
      <c r="E74" s="239"/>
    </row>
    <row r="75" spans="1:7" ht="19.5" customHeight="1">
      <c r="A75" s="11"/>
      <c r="B75" s="11"/>
      <c r="C75" s="11"/>
      <c r="D75" s="11"/>
      <c r="E75" s="239"/>
    </row>
    <row r="76" spans="1:7" ht="19.5" customHeight="1">
      <c r="A76" s="11"/>
      <c r="B76" s="11"/>
      <c r="C76" s="11"/>
      <c r="D76" s="11"/>
      <c r="E76" s="239"/>
    </row>
    <row r="77" spans="1:7" ht="19.5" customHeight="1">
      <c r="A77" s="11"/>
      <c r="B77" s="11"/>
      <c r="C77" s="11"/>
      <c r="D77" s="11"/>
      <c r="E77" s="239"/>
    </row>
    <row r="78" spans="1:7" ht="19.5" customHeight="1">
      <c r="A78" s="11"/>
      <c r="B78" s="11"/>
      <c r="C78" s="11"/>
      <c r="D78" s="11"/>
      <c r="E78" s="239"/>
    </row>
    <row r="79" spans="1:7" ht="19.5" customHeight="1">
      <c r="A79" s="11"/>
      <c r="B79" s="11"/>
      <c r="C79" s="11"/>
      <c r="D79" s="11"/>
      <c r="E79" s="239"/>
    </row>
    <row r="80" spans="1:7" ht="19.5" customHeight="1">
      <c r="A80" s="11"/>
      <c r="B80" s="11"/>
      <c r="C80" s="11"/>
      <c r="D80" s="11"/>
      <c r="E80" s="239"/>
    </row>
    <row r="81" spans="1:5" ht="19.5" customHeight="1">
      <c r="A81" s="11"/>
      <c r="B81" s="11"/>
      <c r="C81" s="11"/>
      <c r="D81" s="11"/>
      <c r="E81" s="239"/>
    </row>
    <row r="82" spans="1:5" ht="19.5" customHeight="1">
      <c r="A82" s="11"/>
      <c r="B82" s="11"/>
      <c r="C82" s="11"/>
      <c r="D82" s="11"/>
      <c r="E82" s="239"/>
    </row>
    <row r="83" spans="1:5" ht="19.5" customHeight="1">
      <c r="A83" s="11"/>
      <c r="B83" s="11"/>
      <c r="C83" s="11"/>
      <c r="D83" s="11"/>
      <c r="E83" s="239"/>
    </row>
    <row r="84" spans="1:5" ht="19.5" customHeight="1">
      <c r="A84" s="11"/>
      <c r="B84" s="11"/>
      <c r="C84" s="11"/>
      <c r="D84" s="11"/>
      <c r="E84" s="239"/>
    </row>
    <row r="85" spans="1:5" ht="19.5" customHeight="1">
      <c r="A85" s="11"/>
      <c r="B85" s="11"/>
      <c r="C85" s="11"/>
      <c r="D85" s="11"/>
      <c r="E85" s="239"/>
    </row>
    <row r="86" spans="1:5" ht="19.5" customHeight="1">
      <c r="A86" s="11"/>
      <c r="B86" s="11"/>
      <c r="C86" s="11"/>
      <c r="D86" s="11"/>
      <c r="E86" s="239"/>
    </row>
    <row r="87" spans="1:5" ht="19.5" customHeight="1">
      <c r="A87" s="11"/>
      <c r="B87" s="11"/>
      <c r="C87" s="11"/>
      <c r="D87" s="11"/>
      <c r="E87" s="239"/>
    </row>
    <row r="88" spans="1:5" ht="19.5" customHeight="1">
      <c r="A88" s="11"/>
      <c r="B88" s="11"/>
      <c r="C88" s="11"/>
      <c r="D88" s="11"/>
      <c r="E88" s="239"/>
    </row>
    <row r="89" spans="1:5" ht="19.5" customHeight="1">
      <c r="A89" s="11"/>
      <c r="B89" s="11"/>
      <c r="C89" s="11"/>
      <c r="D89" s="11"/>
      <c r="E89" s="239"/>
    </row>
    <row r="90" spans="1:5" ht="19.5" customHeight="1">
      <c r="A90" s="11"/>
      <c r="B90" s="11"/>
      <c r="C90" s="11"/>
      <c r="D90" s="11"/>
      <c r="E90" s="239"/>
    </row>
    <row r="91" spans="1:5" ht="19.5" customHeight="1">
      <c r="A91" s="11"/>
      <c r="B91" s="11"/>
      <c r="C91" s="11"/>
      <c r="D91" s="11"/>
      <c r="E91" s="239"/>
    </row>
    <row r="92" spans="1:5" ht="19.5" customHeight="1">
      <c r="A92" s="11"/>
      <c r="B92" s="11"/>
      <c r="C92" s="11"/>
      <c r="D92" s="11"/>
      <c r="E92" s="239"/>
    </row>
    <row r="93" spans="1:5" ht="19.5" customHeight="1">
      <c r="A93" s="11"/>
      <c r="B93" s="11"/>
      <c r="C93" s="11"/>
      <c r="D93" s="11"/>
      <c r="E93" s="239"/>
    </row>
    <row r="94" spans="1:5" ht="19.5" customHeight="1">
      <c r="A94" s="11"/>
      <c r="B94" s="11"/>
      <c r="C94" s="11"/>
      <c r="D94" s="11"/>
      <c r="E94" s="239"/>
    </row>
    <row r="95" spans="1:5" ht="19.5" customHeight="1">
      <c r="A95" s="11"/>
      <c r="B95" s="11"/>
      <c r="C95" s="11"/>
      <c r="D95" s="11"/>
      <c r="E95" s="239"/>
    </row>
    <row r="96" spans="1:5" ht="19.5" customHeight="1">
      <c r="A96" s="11"/>
      <c r="B96" s="11"/>
      <c r="C96" s="11"/>
      <c r="D96" s="11"/>
      <c r="E96" s="239"/>
    </row>
    <row r="97" spans="1:5" ht="19.5" customHeight="1">
      <c r="A97" s="11"/>
      <c r="B97" s="11"/>
      <c r="C97" s="11"/>
      <c r="D97" s="11"/>
      <c r="E97" s="239"/>
    </row>
    <row r="98" spans="1:5" ht="19.5" customHeight="1">
      <c r="A98" s="11"/>
      <c r="B98" s="11"/>
      <c r="C98" s="11"/>
      <c r="D98" s="11"/>
      <c r="E98" s="239"/>
    </row>
    <row r="99" spans="1:5" ht="19.5" customHeight="1">
      <c r="A99" s="11"/>
      <c r="B99" s="11"/>
      <c r="C99" s="11"/>
      <c r="D99" s="11"/>
      <c r="E99" s="239"/>
    </row>
    <row r="100" spans="1:5" ht="19.5" customHeight="1">
      <c r="A100" s="11"/>
      <c r="B100" s="11"/>
      <c r="C100" s="11"/>
      <c r="D100" s="11"/>
      <c r="E100" s="239"/>
    </row>
    <row r="101" spans="1:5" ht="19.5" customHeight="1">
      <c r="A101" s="11"/>
      <c r="B101" s="11"/>
      <c r="C101" s="11"/>
      <c r="D101" s="11"/>
      <c r="E101" s="239"/>
    </row>
    <row r="102" spans="1:5" ht="19.5" customHeight="1">
      <c r="A102" s="11"/>
      <c r="B102" s="11"/>
      <c r="C102" s="11"/>
      <c r="D102" s="11"/>
      <c r="E102" s="239"/>
    </row>
    <row r="103" spans="1:5" ht="19.5" customHeight="1">
      <c r="A103" s="11"/>
      <c r="B103" s="11"/>
      <c r="C103" s="11"/>
      <c r="D103" s="11"/>
      <c r="E103" s="239"/>
    </row>
    <row r="104" spans="1:5" ht="19.5" customHeight="1">
      <c r="A104" s="11"/>
      <c r="B104" s="11"/>
      <c r="C104" s="11"/>
      <c r="D104" s="11"/>
      <c r="E104" s="239"/>
    </row>
    <row r="105" spans="1:5" ht="19.5" customHeight="1">
      <c r="A105" s="11"/>
      <c r="B105" s="11"/>
      <c r="C105" s="11"/>
      <c r="D105" s="11"/>
      <c r="E105" s="239"/>
    </row>
    <row r="106" spans="1:5" ht="19.5" customHeight="1">
      <c r="A106" s="11"/>
      <c r="B106" s="11"/>
      <c r="C106" s="11"/>
      <c r="D106" s="11"/>
      <c r="E106" s="239"/>
    </row>
    <row r="107" spans="1:5" ht="19.5" customHeight="1">
      <c r="A107" s="11"/>
      <c r="B107" s="11"/>
      <c r="C107" s="11"/>
      <c r="D107" s="11"/>
      <c r="E107" s="239"/>
    </row>
    <row r="108" spans="1:5" ht="19.5" customHeight="1">
      <c r="A108" s="11"/>
      <c r="B108" s="11"/>
      <c r="C108" s="11"/>
      <c r="D108" s="11"/>
      <c r="E108" s="239"/>
    </row>
    <row r="109" spans="1:5" ht="19.5" customHeight="1">
      <c r="A109" s="11"/>
      <c r="B109" s="11"/>
      <c r="C109" s="11"/>
      <c r="D109" s="11"/>
      <c r="E109" s="239"/>
    </row>
    <row r="110" spans="1:5" ht="19.5" customHeight="1">
      <c r="A110" s="11"/>
      <c r="B110" s="11"/>
      <c r="C110" s="11"/>
      <c r="D110" s="11"/>
      <c r="E110" s="239"/>
    </row>
    <row r="111" spans="1:5" ht="19.5" customHeight="1">
      <c r="A111" s="11"/>
      <c r="B111" s="11"/>
      <c r="C111" s="11"/>
      <c r="D111" s="11"/>
      <c r="E111" s="239"/>
    </row>
    <row r="112" spans="1:5" ht="19.5" customHeight="1">
      <c r="A112" s="11"/>
      <c r="B112" s="11"/>
      <c r="C112" s="11"/>
      <c r="D112" s="11"/>
      <c r="E112" s="239"/>
    </row>
    <row r="113" spans="1:5" ht="19.5" customHeight="1">
      <c r="A113" s="11"/>
      <c r="B113" s="11"/>
      <c r="C113" s="11"/>
      <c r="D113" s="11"/>
      <c r="E113" s="239"/>
    </row>
    <row r="114" spans="1:5" ht="19.5" customHeight="1">
      <c r="A114" s="11"/>
      <c r="B114" s="11"/>
      <c r="C114" s="11"/>
      <c r="D114" s="11"/>
      <c r="E114" s="239"/>
    </row>
    <row r="115" spans="1:5" ht="19.5" customHeight="1">
      <c r="A115" s="11"/>
      <c r="B115" s="11"/>
      <c r="C115" s="11"/>
      <c r="D115" s="11"/>
      <c r="E115" s="239"/>
    </row>
    <row r="116" spans="1:5" ht="19.5" customHeight="1">
      <c r="A116" s="11"/>
      <c r="B116" s="11"/>
      <c r="C116" s="11"/>
      <c r="D116" s="11"/>
      <c r="E116" s="239"/>
    </row>
    <row r="117" spans="1:5" ht="19.5" customHeight="1">
      <c r="A117" s="11"/>
      <c r="B117" s="11"/>
      <c r="C117" s="11"/>
      <c r="D117" s="11"/>
      <c r="E117" s="239"/>
    </row>
    <row r="118" spans="1:5" ht="19.5" customHeight="1">
      <c r="A118" s="11"/>
      <c r="B118" s="11"/>
      <c r="C118" s="11"/>
      <c r="D118" s="11"/>
      <c r="E118" s="239"/>
    </row>
    <row r="119" spans="1:5" ht="19.5" customHeight="1">
      <c r="A119" s="11"/>
      <c r="B119" s="11"/>
      <c r="C119" s="11"/>
      <c r="D119" s="11"/>
      <c r="E119" s="239"/>
    </row>
    <row r="120" spans="1:5" ht="19.5" customHeight="1">
      <c r="A120" s="11"/>
      <c r="B120" s="11"/>
      <c r="C120" s="11"/>
      <c r="D120" s="11"/>
      <c r="E120" s="239"/>
    </row>
    <row r="121" spans="1:5" ht="19.5" customHeight="1">
      <c r="A121" s="11"/>
      <c r="B121" s="11"/>
      <c r="C121" s="11"/>
      <c r="D121" s="11"/>
      <c r="E121" s="239"/>
    </row>
    <row r="122" spans="1:5" ht="19.5" customHeight="1">
      <c r="A122" s="11"/>
      <c r="B122" s="11"/>
      <c r="C122" s="11"/>
      <c r="D122" s="11"/>
      <c r="E122" s="239"/>
    </row>
    <row r="123" spans="1:5" ht="19.5" customHeight="1">
      <c r="A123" s="11"/>
      <c r="B123" s="11"/>
      <c r="C123" s="11"/>
      <c r="D123" s="11"/>
      <c r="E123" s="239"/>
    </row>
    <row r="124" spans="1:5" ht="19.5" customHeight="1">
      <c r="A124" s="11"/>
      <c r="B124" s="11"/>
      <c r="C124" s="11"/>
      <c r="D124" s="11"/>
      <c r="E124" s="239"/>
    </row>
    <row r="125" spans="1:5" ht="19.5" customHeight="1">
      <c r="A125" s="11"/>
      <c r="B125" s="11"/>
      <c r="C125" s="11"/>
      <c r="D125" s="11"/>
      <c r="E125" s="239"/>
    </row>
    <row r="126" spans="1:5" ht="19.5" customHeight="1">
      <c r="A126" s="11"/>
      <c r="B126" s="11"/>
      <c r="C126" s="11"/>
      <c r="D126" s="11"/>
      <c r="E126" s="239"/>
    </row>
    <row r="127" spans="1:5" ht="19.5" customHeight="1">
      <c r="A127" s="11"/>
      <c r="B127" s="11"/>
      <c r="C127" s="11"/>
      <c r="D127" s="11"/>
      <c r="E127" s="239"/>
    </row>
    <row r="128" spans="1:5" ht="19.5" customHeight="1">
      <c r="A128" s="11"/>
      <c r="B128" s="11"/>
      <c r="C128" s="11"/>
      <c r="D128" s="11"/>
      <c r="E128" s="239"/>
    </row>
    <row r="129" spans="1:5" ht="19.5" customHeight="1">
      <c r="A129" s="11"/>
      <c r="B129" s="11"/>
      <c r="C129" s="11"/>
      <c r="D129" s="11"/>
      <c r="E129" s="239"/>
    </row>
    <row r="130" spans="1:5" ht="19.5" customHeight="1">
      <c r="A130" s="11"/>
      <c r="B130" s="11"/>
      <c r="C130" s="11"/>
      <c r="D130" s="11"/>
      <c r="E130" s="239"/>
    </row>
    <row r="131" spans="1:5" ht="19.5" customHeight="1">
      <c r="A131" s="11"/>
      <c r="B131" s="11"/>
      <c r="C131" s="11"/>
      <c r="D131" s="11"/>
      <c r="E131" s="239"/>
    </row>
    <row r="132" spans="1:5" ht="19.5" customHeight="1">
      <c r="A132" s="11"/>
      <c r="B132" s="11"/>
      <c r="C132" s="11"/>
      <c r="D132" s="11"/>
      <c r="E132" s="239"/>
    </row>
    <row r="133" spans="1:5" ht="19.5" customHeight="1">
      <c r="A133" s="11"/>
      <c r="B133" s="11"/>
      <c r="C133" s="11"/>
      <c r="D133" s="11"/>
      <c r="E133" s="239"/>
    </row>
    <row r="134" spans="1:5" ht="19.5" customHeight="1">
      <c r="A134" s="11"/>
      <c r="B134" s="11"/>
      <c r="C134" s="11"/>
      <c r="D134" s="11"/>
      <c r="E134" s="239"/>
    </row>
    <row r="135" spans="1:5" ht="19.5" customHeight="1">
      <c r="A135" s="11"/>
      <c r="B135" s="11"/>
      <c r="C135" s="11"/>
      <c r="D135" s="11"/>
      <c r="E135" s="239"/>
    </row>
    <row r="136" spans="1:5" ht="19.5" customHeight="1">
      <c r="A136" s="11"/>
      <c r="B136" s="11"/>
      <c r="C136" s="11"/>
      <c r="D136" s="11"/>
      <c r="E136" s="239"/>
    </row>
    <row r="137" spans="1:5" ht="19.5" customHeight="1">
      <c r="A137" s="11"/>
      <c r="B137" s="11"/>
      <c r="C137" s="11"/>
      <c r="D137" s="11"/>
      <c r="E137" s="239"/>
    </row>
    <row r="138" spans="1:5" ht="19.5" customHeight="1">
      <c r="A138" s="11"/>
      <c r="B138" s="11"/>
      <c r="C138" s="11"/>
      <c r="D138" s="11"/>
      <c r="E138" s="239"/>
    </row>
    <row r="139" spans="1:5" ht="19.5" customHeight="1">
      <c r="A139" s="11"/>
      <c r="B139" s="11"/>
      <c r="C139" s="11"/>
      <c r="D139" s="11"/>
      <c r="E139" s="239"/>
    </row>
    <row r="140" spans="1:5" ht="19.5" customHeight="1">
      <c r="A140" s="11"/>
      <c r="B140" s="11"/>
      <c r="C140" s="11"/>
      <c r="D140" s="11"/>
      <c r="E140" s="239"/>
    </row>
    <row r="141" spans="1:5" ht="19.5" customHeight="1">
      <c r="A141" s="11"/>
      <c r="B141" s="11"/>
      <c r="C141" s="11"/>
      <c r="D141" s="11"/>
      <c r="E141" s="239"/>
    </row>
    <row r="142" spans="1:5" ht="19.5" customHeight="1">
      <c r="A142" s="11"/>
      <c r="B142" s="11"/>
      <c r="C142" s="11"/>
      <c r="D142" s="11"/>
      <c r="E142" s="239"/>
    </row>
    <row r="143" spans="1:5" ht="19.5" customHeight="1">
      <c r="A143" s="11"/>
      <c r="B143" s="11"/>
      <c r="C143" s="11"/>
      <c r="D143" s="11"/>
      <c r="E143" s="239"/>
    </row>
    <row r="144" spans="1:5" ht="19.5" customHeight="1">
      <c r="A144" s="11"/>
      <c r="B144" s="11"/>
      <c r="C144" s="11"/>
      <c r="D144" s="11"/>
      <c r="E144" s="239"/>
    </row>
    <row r="145" spans="1:5" ht="19.5" customHeight="1">
      <c r="A145" s="11"/>
      <c r="B145" s="11"/>
      <c r="C145" s="11"/>
      <c r="D145" s="11"/>
      <c r="E145" s="239"/>
    </row>
    <row r="146" spans="1:5" ht="19.5" customHeight="1">
      <c r="A146" s="11"/>
      <c r="B146" s="11"/>
      <c r="C146" s="11"/>
      <c r="D146" s="11"/>
      <c r="E146" s="239"/>
    </row>
    <row r="147" spans="1:5" ht="19.5" customHeight="1">
      <c r="A147" s="11"/>
      <c r="B147" s="11"/>
      <c r="C147" s="11"/>
      <c r="D147" s="11"/>
      <c r="E147" s="239"/>
    </row>
    <row r="148" spans="1:5" ht="19.5" customHeight="1">
      <c r="A148" s="11"/>
      <c r="B148" s="11"/>
      <c r="C148" s="11"/>
      <c r="D148" s="11"/>
      <c r="E148" s="239"/>
    </row>
    <row r="149" spans="1:5" ht="19.5" customHeight="1">
      <c r="A149" s="11"/>
      <c r="B149" s="11"/>
      <c r="C149" s="11"/>
      <c r="D149" s="11"/>
      <c r="E149" s="239"/>
    </row>
    <row r="150" spans="1:5" ht="19.5" customHeight="1">
      <c r="A150" s="11"/>
      <c r="B150" s="11"/>
      <c r="C150" s="11"/>
      <c r="D150" s="11"/>
      <c r="E150" s="239"/>
    </row>
    <row r="151" spans="1:5" ht="19.5" customHeight="1">
      <c r="A151" s="11"/>
      <c r="B151" s="11"/>
      <c r="C151" s="11"/>
      <c r="D151" s="11"/>
      <c r="E151" s="239"/>
    </row>
    <row r="152" spans="1:5" ht="19.5" customHeight="1">
      <c r="A152" s="11"/>
      <c r="B152" s="11"/>
      <c r="C152" s="11"/>
      <c r="D152" s="11"/>
      <c r="E152" s="239"/>
    </row>
    <row r="153" spans="1:5" ht="19.5" customHeight="1">
      <c r="A153" s="11"/>
      <c r="B153" s="11"/>
      <c r="C153" s="11"/>
      <c r="D153" s="11"/>
      <c r="E153" s="239"/>
    </row>
    <row r="154" spans="1:5" ht="19.5" customHeight="1">
      <c r="A154" s="11"/>
      <c r="B154" s="11"/>
      <c r="C154" s="11"/>
      <c r="D154" s="11"/>
      <c r="E154" s="239"/>
    </row>
    <row r="155" spans="1:5" ht="19.5" customHeight="1">
      <c r="A155" s="11"/>
      <c r="B155" s="11"/>
      <c r="C155" s="11"/>
      <c r="D155" s="11"/>
      <c r="E155" s="239"/>
    </row>
    <row r="156" spans="1:5" ht="19.5" customHeight="1">
      <c r="A156" s="11"/>
      <c r="B156" s="11"/>
      <c r="C156" s="11"/>
      <c r="D156" s="11"/>
      <c r="E156" s="239"/>
    </row>
    <row r="157" spans="1:5" ht="19.5" customHeight="1">
      <c r="A157" s="11"/>
      <c r="B157" s="11"/>
      <c r="C157" s="11"/>
      <c r="D157" s="11"/>
      <c r="E157" s="239"/>
    </row>
    <row r="158" spans="1:5" ht="19.5" customHeight="1">
      <c r="A158" s="11"/>
      <c r="B158" s="11"/>
      <c r="C158" s="11"/>
      <c r="D158" s="11"/>
      <c r="E158" s="239"/>
    </row>
    <row r="159" spans="1:5" ht="19.5" customHeight="1">
      <c r="A159" s="11"/>
      <c r="B159" s="11"/>
      <c r="C159" s="11"/>
      <c r="D159" s="11"/>
      <c r="E159" s="239"/>
    </row>
    <row r="160" spans="1:5" ht="19.5" customHeight="1">
      <c r="A160" s="11"/>
      <c r="B160" s="11"/>
      <c r="C160" s="11"/>
      <c r="D160" s="11"/>
      <c r="E160" s="239"/>
    </row>
    <row r="161" spans="1:5" ht="19.5" customHeight="1">
      <c r="A161" s="11"/>
      <c r="B161" s="11"/>
      <c r="C161" s="11"/>
      <c r="D161" s="11"/>
      <c r="E161" s="239"/>
    </row>
    <row r="162" spans="1:5" ht="19.5" customHeight="1">
      <c r="A162" s="11"/>
      <c r="B162" s="11"/>
      <c r="C162" s="11"/>
      <c r="D162" s="11"/>
      <c r="E162" s="239"/>
    </row>
    <row r="163" spans="1:5" ht="19.5" customHeight="1">
      <c r="A163" s="11"/>
      <c r="B163" s="11"/>
      <c r="C163" s="11"/>
      <c r="D163" s="11"/>
      <c r="E163" s="239"/>
    </row>
    <row r="164" spans="1:5" ht="19.5" customHeight="1">
      <c r="A164" s="11"/>
      <c r="B164" s="11"/>
      <c r="C164" s="11"/>
      <c r="D164" s="11"/>
      <c r="E164" s="239"/>
    </row>
    <row r="165" spans="1:5" ht="19.5" customHeight="1">
      <c r="A165" s="11"/>
      <c r="B165" s="11"/>
      <c r="C165" s="11"/>
      <c r="D165" s="11"/>
      <c r="E165" s="239"/>
    </row>
    <row r="166" spans="1:5" ht="19.5" customHeight="1">
      <c r="A166" s="11"/>
      <c r="B166" s="11"/>
      <c r="C166" s="11"/>
      <c r="D166" s="11"/>
      <c r="E166" s="239"/>
    </row>
    <row r="167" spans="1:5" ht="19.5" customHeight="1">
      <c r="A167" s="11"/>
      <c r="B167" s="11"/>
      <c r="C167" s="11"/>
      <c r="D167" s="11"/>
      <c r="E167" s="239"/>
    </row>
    <row r="168" spans="1:5" ht="19.5" customHeight="1">
      <c r="A168" s="11"/>
      <c r="B168" s="11"/>
      <c r="C168" s="11"/>
      <c r="D168" s="11"/>
      <c r="E168" s="239"/>
    </row>
    <row r="169" spans="1:5" ht="19.5" customHeight="1">
      <c r="A169" s="11"/>
      <c r="B169" s="11"/>
      <c r="C169" s="11"/>
      <c r="D169" s="11"/>
      <c r="E169" s="239"/>
    </row>
    <row r="170" spans="1:5" ht="19.5" customHeight="1">
      <c r="A170" s="11"/>
      <c r="B170" s="11"/>
      <c r="C170" s="11"/>
      <c r="D170" s="11"/>
      <c r="E170" s="239"/>
    </row>
    <row r="171" spans="1:5" ht="19.5" customHeight="1">
      <c r="A171" s="11"/>
      <c r="B171" s="11"/>
      <c r="C171" s="11"/>
      <c r="D171" s="11"/>
      <c r="E171" s="239"/>
    </row>
    <row r="172" spans="1:5" ht="19.5" customHeight="1">
      <c r="A172" s="11"/>
      <c r="B172" s="11"/>
      <c r="C172" s="11"/>
      <c r="D172" s="11"/>
      <c r="E172" s="239"/>
    </row>
    <row r="173" spans="1:5" ht="19.5" customHeight="1">
      <c r="A173" s="11"/>
      <c r="B173" s="11"/>
      <c r="C173" s="11"/>
      <c r="D173" s="11"/>
      <c r="E173" s="239"/>
    </row>
    <row r="174" spans="1:5" ht="19.5" customHeight="1">
      <c r="A174" s="11"/>
      <c r="B174" s="11"/>
      <c r="C174" s="11"/>
      <c r="D174" s="11"/>
      <c r="E174" s="239"/>
    </row>
    <row r="175" spans="1:5" ht="19.5" customHeight="1">
      <c r="A175" s="11"/>
      <c r="B175" s="11"/>
      <c r="C175" s="11"/>
      <c r="D175" s="11"/>
      <c r="E175" s="239"/>
    </row>
    <row r="176" spans="1:5" ht="19.5" customHeight="1">
      <c r="A176" s="11"/>
      <c r="B176" s="11"/>
      <c r="C176" s="11"/>
      <c r="D176" s="11"/>
      <c r="E176" s="239"/>
    </row>
    <row r="177" spans="1:5" ht="19.5" customHeight="1">
      <c r="A177" s="11"/>
      <c r="B177" s="11"/>
      <c r="C177" s="11"/>
      <c r="D177" s="11"/>
      <c r="E177" s="239"/>
    </row>
    <row r="178" spans="1:5" ht="19.5" customHeight="1">
      <c r="A178" s="11"/>
      <c r="B178" s="11"/>
      <c r="C178" s="11"/>
      <c r="D178" s="11"/>
      <c r="E178" s="239"/>
    </row>
    <row r="179" spans="1:5" ht="19.5" customHeight="1">
      <c r="A179" s="11"/>
      <c r="B179" s="11"/>
      <c r="C179" s="11"/>
      <c r="D179" s="11"/>
      <c r="E179" s="239"/>
    </row>
    <row r="180" spans="1:5" ht="19.5" customHeight="1">
      <c r="A180" s="11"/>
      <c r="B180" s="11"/>
      <c r="C180" s="11"/>
      <c r="D180" s="11"/>
      <c r="E180" s="239"/>
    </row>
    <row r="181" spans="1:5" ht="19.5" customHeight="1">
      <c r="A181" s="11"/>
      <c r="B181" s="11"/>
      <c r="C181" s="11"/>
      <c r="D181" s="11"/>
      <c r="E181" s="239"/>
    </row>
    <row r="182" spans="1:5" ht="19.5" customHeight="1">
      <c r="A182" s="11"/>
      <c r="B182" s="11"/>
      <c r="C182" s="11"/>
      <c r="D182" s="11"/>
      <c r="E182" s="239"/>
    </row>
    <row r="183" spans="1:5" ht="19.5" customHeight="1">
      <c r="A183" s="11"/>
      <c r="B183" s="11"/>
      <c r="C183" s="11"/>
      <c r="D183" s="11"/>
      <c r="E183" s="239"/>
    </row>
    <row r="184" spans="1:5" ht="19.5" customHeight="1">
      <c r="A184" s="11"/>
      <c r="B184" s="11"/>
      <c r="C184" s="11"/>
      <c r="D184" s="11"/>
      <c r="E184" s="239"/>
    </row>
    <row r="185" spans="1:5" ht="19.5" customHeight="1">
      <c r="A185" s="11"/>
      <c r="B185" s="11"/>
      <c r="C185" s="11"/>
      <c r="D185" s="11"/>
      <c r="E185" s="239"/>
    </row>
    <row r="186" spans="1:5" ht="19.5" customHeight="1">
      <c r="A186" s="11"/>
      <c r="B186" s="11"/>
      <c r="C186" s="11"/>
      <c r="D186" s="11"/>
      <c r="E186" s="239"/>
    </row>
    <row r="187" spans="1:5" ht="19.5" customHeight="1">
      <c r="A187" s="11"/>
      <c r="B187" s="11"/>
      <c r="C187" s="11"/>
      <c r="D187" s="11"/>
      <c r="E187" s="239"/>
    </row>
    <row r="188" spans="1:5" ht="19.5" customHeight="1">
      <c r="A188" s="11"/>
      <c r="B188" s="11"/>
      <c r="C188" s="11"/>
      <c r="D188" s="11"/>
      <c r="E188" s="239"/>
    </row>
    <row r="189" spans="1:5" ht="19.5" customHeight="1">
      <c r="A189" s="11"/>
      <c r="B189" s="11"/>
      <c r="C189" s="11"/>
      <c r="D189" s="11"/>
      <c r="E189" s="239"/>
    </row>
    <row r="190" spans="1:5" ht="19.5" customHeight="1">
      <c r="A190" s="11"/>
      <c r="B190" s="11"/>
      <c r="C190" s="11"/>
      <c r="D190" s="11"/>
      <c r="E190" s="239"/>
    </row>
    <row r="191" spans="1:5" ht="19.5" customHeight="1">
      <c r="A191" s="11"/>
      <c r="B191" s="11"/>
      <c r="C191" s="11"/>
      <c r="D191" s="11"/>
      <c r="E191" s="239"/>
    </row>
    <row r="192" spans="1:5" ht="19.5" customHeight="1">
      <c r="A192" s="11"/>
      <c r="B192" s="11"/>
      <c r="C192" s="11"/>
      <c r="D192" s="11"/>
      <c r="E192" s="239"/>
    </row>
    <row r="193" spans="1:5" ht="19.5" customHeight="1">
      <c r="A193" s="11"/>
      <c r="B193" s="11"/>
      <c r="C193" s="11"/>
      <c r="D193" s="11"/>
      <c r="E193" s="239"/>
    </row>
    <row r="194" spans="1:5" ht="19.5" customHeight="1">
      <c r="A194" s="11"/>
      <c r="B194" s="11"/>
      <c r="C194" s="11"/>
      <c r="D194" s="11"/>
      <c r="E194" s="239"/>
    </row>
    <row r="195" spans="1:5" ht="19.5" customHeight="1">
      <c r="A195" s="11"/>
      <c r="B195" s="11"/>
      <c r="C195" s="11"/>
      <c r="D195" s="11"/>
      <c r="E195" s="239"/>
    </row>
    <row r="196" spans="1:5" ht="19.5" customHeight="1">
      <c r="A196" s="11"/>
      <c r="B196" s="11"/>
      <c r="C196" s="11"/>
      <c r="D196" s="11"/>
      <c r="E196" s="239"/>
    </row>
    <row r="197" spans="1:5" ht="19.5" customHeight="1">
      <c r="A197" s="11"/>
      <c r="B197" s="11"/>
      <c r="C197" s="11"/>
      <c r="D197" s="11"/>
      <c r="E197" s="239"/>
    </row>
    <row r="198" spans="1:5" ht="19.5" customHeight="1">
      <c r="A198" s="11"/>
      <c r="B198" s="11"/>
      <c r="C198" s="11"/>
      <c r="D198" s="11"/>
      <c r="E198" s="239"/>
    </row>
    <row r="199" spans="1:5" ht="19.5" customHeight="1">
      <c r="A199" s="11"/>
      <c r="B199" s="11"/>
      <c r="C199" s="11"/>
      <c r="D199" s="11"/>
      <c r="E199" s="239"/>
    </row>
    <row r="200" spans="1:5" ht="19.5" customHeight="1">
      <c r="A200" s="11"/>
      <c r="B200" s="11"/>
      <c r="C200" s="11"/>
      <c r="D200" s="11"/>
      <c r="E200" s="239"/>
    </row>
    <row r="201" spans="1:5" ht="19.5" customHeight="1">
      <c r="A201" s="11"/>
      <c r="B201" s="11"/>
      <c r="C201" s="11"/>
      <c r="D201" s="11"/>
      <c r="E201" s="239"/>
    </row>
    <row r="202" spans="1:5" ht="19.5" customHeight="1">
      <c r="A202" s="11"/>
      <c r="B202" s="11"/>
      <c r="C202" s="11"/>
      <c r="D202" s="11"/>
      <c r="E202" s="239"/>
    </row>
    <row r="203" spans="1:5" ht="19.5" customHeight="1">
      <c r="A203" s="11"/>
      <c r="B203" s="11"/>
      <c r="C203" s="11"/>
      <c r="D203" s="11"/>
      <c r="E203" s="239"/>
    </row>
    <row r="204" spans="1:5" ht="19.5" customHeight="1">
      <c r="A204" s="11"/>
      <c r="B204" s="11"/>
      <c r="C204" s="11"/>
      <c r="D204" s="11"/>
      <c r="E204" s="239"/>
    </row>
    <row r="205" spans="1:5" ht="19.5" customHeight="1">
      <c r="A205" s="11"/>
      <c r="B205" s="11"/>
      <c r="C205" s="11"/>
      <c r="D205" s="11"/>
      <c r="E205" s="239"/>
    </row>
    <row r="206" spans="1:5" ht="19.5" customHeight="1">
      <c r="A206" s="11"/>
      <c r="B206" s="11"/>
      <c r="C206" s="11"/>
      <c r="D206" s="11"/>
      <c r="E206" s="239"/>
    </row>
    <row r="207" spans="1:5" ht="19.5" customHeight="1">
      <c r="A207" s="11"/>
      <c r="B207" s="11"/>
      <c r="C207" s="11"/>
      <c r="D207" s="11"/>
      <c r="E207" s="239"/>
    </row>
    <row r="208" spans="1:5" ht="19.5" customHeight="1">
      <c r="A208" s="11"/>
      <c r="B208" s="11"/>
      <c r="C208" s="11"/>
      <c r="D208" s="11"/>
      <c r="E208" s="239"/>
    </row>
    <row r="209" spans="1:5" ht="19.5" customHeight="1">
      <c r="A209" s="11"/>
      <c r="B209" s="11"/>
      <c r="C209" s="11"/>
      <c r="D209" s="11"/>
      <c r="E209" s="239"/>
    </row>
    <row r="210" spans="1:5" ht="19.5" customHeight="1">
      <c r="A210" s="11"/>
      <c r="B210" s="11"/>
      <c r="C210" s="11"/>
      <c r="D210" s="11"/>
      <c r="E210" s="239"/>
    </row>
    <row r="211" spans="1:5" ht="19.5" customHeight="1">
      <c r="A211" s="11"/>
      <c r="B211" s="11"/>
      <c r="C211" s="11"/>
      <c r="D211" s="11"/>
      <c r="E211" s="239"/>
    </row>
    <row r="212" spans="1:5" ht="19.5" customHeight="1">
      <c r="A212" s="11"/>
      <c r="B212" s="11"/>
      <c r="C212" s="11"/>
      <c r="D212" s="11"/>
      <c r="E212" s="239"/>
    </row>
    <row r="213" spans="1:5" ht="19.5" customHeight="1">
      <c r="A213" s="11"/>
      <c r="B213" s="11"/>
      <c r="C213" s="11"/>
      <c r="D213" s="11"/>
      <c r="E213" s="239"/>
    </row>
    <row r="214" spans="1:5" ht="19.5" customHeight="1">
      <c r="A214" s="11"/>
      <c r="B214" s="11"/>
      <c r="C214" s="11"/>
      <c r="D214" s="11"/>
      <c r="E214" s="239"/>
    </row>
    <row r="215" spans="1:5" ht="19.5" customHeight="1">
      <c r="A215" s="11"/>
      <c r="B215" s="11"/>
      <c r="C215" s="11"/>
      <c r="D215" s="11"/>
      <c r="E215" s="239"/>
    </row>
    <row r="216" spans="1:5" ht="19.5" customHeight="1">
      <c r="A216" s="11"/>
      <c r="B216" s="11"/>
      <c r="C216" s="11"/>
      <c r="D216" s="11"/>
      <c r="E216" s="239"/>
    </row>
    <row r="217" spans="1:5" ht="19.5" customHeight="1">
      <c r="A217" s="11"/>
      <c r="B217" s="11"/>
      <c r="C217" s="11"/>
      <c r="D217" s="11"/>
      <c r="E217" s="239"/>
    </row>
    <row r="218" spans="1:5" ht="19.5" customHeight="1">
      <c r="A218" s="11"/>
      <c r="B218" s="11"/>
      <c r="C218" s="11"/>
      <c r="D218" s="11"/>
      <c r="E218" s="239"/>
    </row>
    <row r="219" spans="1:5" ht="19.5" customHeight="1">
      <c r="A219" s="11"/>
      <c r="B219" s="11"/>
      <c r="C219" s="11"/>
      <c r="D219" s="11"/>
      <c r="E219" s="239"/>
    </row>
    <row r="220" spans="1:5" ht="19.5" customHeight="1">
      <c r="A220" s="11"/>
      <c r="B220" s="11"/>
      <c r="C220" s="11"/>
      <c r="D220" s="11"/>
      <c r="E220" s="239"/>
    </row>
    <row r="221" spans="1:5" ht="19.5" customHeight="1">
      <c r="A221" s="11"/>
      <c r="B221" s="11"/>
      <c r="C221" s="11"/>
      <c r="D221" s="11"/>
      <c r="E221" s="239"/>
    </row>
    <row r="222" spans="1:5" ht="19.5" customHeight="1">
      <c r="A222" s="11"/>
      <c r="B222" s="11"/>
      <c r="C222" s="11"/>
      <c r="D222" s="11"/>
      <c r="E222" s="239"/>
    </row>
    <row r="223" spans="1:5" ht="19.5" customHeight="1">
      <c r="A223" s="11"/>
      <c r="B223" s="11"/>
      <c r="C223" s="11"/>
      <c r="D223" s="11"/>
      <c r="E223" s="239"/>
    </row>
    <row r="224" spans="1:5" ht="19.5" customHeight="1">
      <c r="A224" s="11"/>
      <c r="B224" s="11"/>
      <c r="C224" s="11"/>
      <c r="D224" s="11"/>
      <c r="E224" s="239"/>
    </row>
    <row r="225" spans="1:5" ht="19.5" customHeight="1">
      <c r="A225" s="11"/>
      <c r="B225" s="11"/>
      <c r="C225" s="11"/>
      <c r="D225" s="11"/>
      <c r="E225" s="239"/>
    </row>
    <row r="226" spans="1:5" ht="19.5" customHeight="1">
      <c r="A226" s="11"/>
      <c r="B226" s="11"/>
      <c r="C226" s="11"/>
      <c r="D226" s="11"/>
      <c r="E226" s="239"/>
    </row>
    <row r="227" spans="1:5" ht="19.5" customHeight="1">
      <c r="A227" s="11"/>
      <c r="B227" s="11"/>
      <c r="C227" s="11"/>
      <c r="D227" s="11"/>
      <c r="E227" s="239"/>
    </row>
    <row r="228" spans="1:5" ht="19.5" customHeight="1">
      <c r="A228" s="11"/>
      <c r="B228" s="11"/>
      <c r="C228" s="11"/>
      <c r="D228" s="11"/>
      <c r="E228" s="239"/>
    </row>
    <row r="229" spans="1:5" ht="19.5" customHeight="1">
      <c r="A229" s="11"/>
      <c r="B229" s="11"/>
      <c r="C229" s="11"/>
      <c r="D229" s="11"/>
      <c r="E229" s="239"/>
    </row>
    <row r="230" spans="1:5" ht="19.5" customHeight="1">
      <c r="A230" s="11"/>
      <c r="B230" s="11"/>
      <c r="C230" s="11"/>
      <c r="D230" s="11"/>
      <c r="E230" s="239"/>
    </row>
    <row r="231" spans="1:5" ht="19.5" customHeight="1">
      <c r="A231" s="11"/>
      <c r="B231" s="11"/>
      <c r="C231" s="11"/>
      <c r="D231" s="11"/>
      <c r="E231" s="239"/>
    </row>
    <row r="232" spans="1:5" ht="19.5" customHeight="1">
      <c r="A232" s="11"/>
      <c r="B232" s="11"/>
      <c r="C232" s="11"/>
      <c r="D232" s="11"/>
      <c r="E232" s="239"/>
    </row>
    <row r="233" spans="1:5" ht="19.5" customHeight="1">
      <c r="A233" s="11"/>
      <c r="B233" s="11"/>
      <c r="C233" s="11"/>
      <c r="D233" s="11"/>
      <c r="E233" s="239"/>
    </row>
    <row r="234" spans="1:5" ht="19.5" customHeight="1">
      <c r="A234" s="11"/>
      <c r="B234" s="11"/>
      <c r="C234" s="11"/>
      <c r="D234" s="11"/>
      <c r="E234" s="239"/>
    </row>
    <row r="235" spans="1:5" ht="19.5" customHeight="1">
      <c r="A235" s="11"/>
      <c r="B235" s="11"/>
      <c r="C235" s="11"/>
      <c r="D235" s="11"/>
      <c r="E235" s="239"/>
    </row>
    <row r="236" spans="1:5" ht="19.5" customHeight="1">
      <c r="A236" s="11"/>
      <c r="B236" s="11"/>
      <c r="C236" s="11"/>
      <c r="D236" s="11"/>
      <c r="E236" s="239"/>
    </row>
    <row r="237" spans="1:5" ht="19.5" customHeight="1">
      <c r="A237" s="11"/>
      <c r="B237" s="11"/>
      <c r="C237" s="11"/>
      <c r="D237" s="11"/>
      <c r="E237" s="239"/>
    </row>
    <row r="238" spans="1:5" ht="19.5" customHeight="1">
      <c r="A238" s="11"/>
      <c r="B238" s="11"/>
      <c r="C238" s="11"/>
      <c r="D238" s="11"/>
      <c r="E238" s="239"/>
    </row>
    <row r="239" spans="1:5" ht="19.5" customHeight="1">
      <c r="A239" s="11"/>
      <c r="B239" s="11"/>
      <c r="C239" s="11"/>
      <c r="D239" s="11"/>
      <c r="E239" s="239"/>
    </row>
    <row r="240" spans="1:5" ht="19.5" customHeight="1">
      <c r="A240" s="11"/>
      <c r="B240" s="11"/>
      <c r="C240" s="11"/>
      <c r="D240" s="11"/>
      <c r="E240" s="239"/>
    </row>
    <row r="241" spans="1:5" ht="19.5" customHeight="1">
      <c r="A241" s="11"/>
      <c r="B241" s="11"/>
      <c r="C241" s="11"/>
      <c r="D241" s="11"/>
      <c r="E241" s="239"/>
    </row>
    <row r="242" spans="1:5" ht="19.5" customHeight="1">
      <c r="A242" s="11"/>
      <c r="B242" s="11"/>
      <c r="C242" s="11"/>
      <c r="D242" s="11"/>
      <c r="E242" s="239"/>
    </row>
    <row r="243" spans="1:5" ht="19.5" customHeight="1">
      <c r="A243" s="11"/>
      <c r="B243" s="11"/>
      <c r="C243" s="11"/>
      <c r="D243" s="11"/>
      <c r="E243" s="239"/>
    </row>
    <row r="244" spans="1:5" ht="19.5" customHeight="1">
      <c r="A244" s="11"/>
      <c r="B244" s="11"/>
      <c r="C244" s="11"/>
      <c r="D244" s="11"/>
      <c r="E244" s="239"/>
    </row>
    <row r="245" spans="1:5" ht="19.5" customHeight="1">
      <c r="A245" s="11"/>
      <c r="B245" s="11"/>
      <c r="C245" s="11"/>
      <c r="D245" s="11"/>
      <c r="E245" s="239"/>
    </row>
    <row r="246" spans="1:5" ht="19.5" customHeight="1">
      <c r="A246" s="11"/>
      <c r="B246" s="11"/>
      <c r="C246" s="11"/>
      <c r="D246" s="11"/>
      <c r="E246" s="239"/>
    </row>
    <row r="247" spans="1:5" ht="19.5" customHeight="1">
      <c r="A247" s="11"/>
      <c r="B247" s="11"/>
      <c r="C247" s="11"/>
      <c r="D247" s="11"/>
      <c r="E247" s="239"/>
    </row>
    <row r="248" spans="1:5" ht="19.5" customHeight="1">
      <c r="A248" s="11"/>
      <c r="B248" s="11"/>
      <c r="C248" s="11"/>
      <c r="D248" s="11"/>
      <c r="E248" s="239"/>
    </row>
    <row r="249" spans="1:5" ht="19.5" customHeight="1">
      <c r="A249" s="11"/>
      <c r="B249" s="11"/>
      <c r="C249" s="11"/>
      <c r="D249" s="11"/>
      <c r="E249" s="239"/>
    </row>
    <row r="250" spans="1:5" ht="19.5" customHeight="1">
      <c r="A250" s="11"/>
      <c r="B250" s="11"/>
      <c r="C250" s="11"/>
      <c r="D250" s="11"/>
      <c r="E250" s="239"/>
    </row>
    <row r="251" spans="1:5" ht="19.5" customHeight="1">
      <c r="A251" s="11"/>
      <c r="B251" s="11"/>
      <c r="C251" s="11"/>
      <c r="D251" s="11"/>
      <c r="E251" s="239"/>
    </row>
    <row r="252" spans="1:5" ht="19.5" customHeight="1">
      <c r="A252" s="11"/>
      <c r="B252" s="11"/>
      <c r="C252" s="11"/>
      <c r="D252" s="11"/>
      <c r="E252" s="239"/>
    </row>
    <row r="253" spans="1:5" ht="19.5" customHeight="1">
      <c r="A253" s="11"/>
      <c r="B253" s="11"/>
      <c r="C253" s="11"/>
      <c r="D253" s="11"/>
      <c r="E253" s="239"/>
    </row>
    <row r="254" spans="1:5" ht="19.5" customHeight="1">
      <c r="A254" s="11"/>
      <c r="B254" s="11"/>
      <c r="C254" s="11"/>
      <c r="D254" s="11"/>
      <c r="E254" s="239"/>
    </row>
    <row r="255" spans="1:5" ht="19.5" customHeight="1">
      <c r="A255" s="11"/>
      <c r="B255" s="11"/>
      <c r="C255" s="11"/>
      <c r="D255" s="11"/>
      <c r="E255" s="239"/>
    </row>
    <row r="256" spans="1:5" ht="19.5" customHeight="1">
      <c r="A256" s="11"/>
      <c r="B256" s="11"/>
      <c r="C256" s="11"/>
      <c r="D256" s="11"/>
      <c r="E256" s="239"/>
    </row>
    <row r="257" spans="1:5" ht="19.5" customHeight="1">
      <c r="A257" s="11"/>
      <c r="B257" s="11"/>
      <c r="C257" s="11"/>
      <c r="D257" s="11"/>
      <c r="E257" s="239"/>
    </row>
    <row r="258" spans="1:5" ht="19.5" customHeight="1">
      <c r="A258" s="15"/>
      <c r="B258" s="15"/>
      <c r="C258" s="11"/>
      <c r="D258" s="15"/>
      <c r="E258" s="240"/>
    </row>
    <row r="259" spans="1:5" ht="19.5" customHeight="1">
      <c r="A259" s="15"/>
      <c r="B259" s="15"/>
      <c r="C259" s="11"/>
      <c r="D259" s="15"/>
      <c r="E259" s="240"/>
    </row>
    <row r="260" spans="1:5" ht="19.5" customHeight="1">
      <c r="A260" s="15"/>
      <c r="B260" s="15"/>
      <c r="C260" s="11"/>
      <c r="D260" s="15"/>
      <c r="E260" s="240"/>
    </row>
    <row r="261" spans="1:5" ht="19.5" customHeight="1">
      <c r="A261" s="15"/>
      <c r="B261" s="15"/>
      <c r="C261" s="11"/>
      <c r="D261" s="15"/>
      <c r="E261" s="240"/>
    </row>
    <row r="262" spans="1:5" ht="19.5" customHeight="1">
      <c r="A262" s="15"/>
      <c r="B262" s="15"/>
      <c r="C262" s="15"/>
      <c r="D262" s="15"/>
      <c r="E262" s="240"/>
    </row>
    <row r="263" spans="1:5" ht="19.5" customHeight="1">
      <c r="A263" s="15"/>
      <c r="B263" s="15"/>
      <c r="C263" s="15"/>
      <c r="D263" s="15"/>
      <c r="E263" s="240"/>
    </row>
    <row r="264" spans="1:5" ht="19.5" customHeight="1">
      <c r="A264" s="15"/>
      <c r="B264" s="15"/>
      <c r="C264" s="15"/>
      <c r="D264" s="15"/>
      <c r="E264" s="240"/>
    </row>
    <row r="265" spans="1:5" ht="19.5" customHeight="1">
      <c r="A265" s="15"/>
      <c r="B265" s="15"/>
      <c r="C265" s="15"/>
      <c r="D265" s="15"/>
      <c r="E265" s="240"/>
    </row>
    <row r="266" spans="1:5" ht="19.5" customHeight="1">
      <c r="A266" s="15"/>
      <c r="B266" s="15"/>
      <c r="C266" s="15"/>
      <c r="D266" s="15"/>
      <c r="E266" s="240"/>
    </row>
    <row r="267" spans="1:5" ht="19.5" customHeight="1">
      <c r="A267" s="15"/>
      <c r="B267" s="15"/>
      <c r="C267" s="15"/>
      <c r="D267" s="15"/>
      <c r="E267" s="240"/>
    </row>
    <row r="268" spans="1:5" ht="19.5" customHeight="1">
      <c r="A268" s="15"/>
      <c r="B268" s="15"/>
      <c r="C268" s="15"/>
      <c r="D268" s="15"/>
      <c r="E268" s="240"/>
    </row>
    <row r="269" spans="1:5" ht="19.5" customHeight="1">
      <c r="A269" s="15"/>
      <c r="B269" s="15"/>
      <c r="C269" s="15"/>
      <c r="D269" s="15"/>
      <c r="E269" s="240"/>
    </row>
    <row r="270" spans="1:5" ht="19.5" customHeight="1">
      <c r="A270" s="15"/>
      <c r="B270" s="15"/>
      <c r="C270" s="15"/>
      <c r="D270" s="15"/>
      <c r="E270" s="240"/>
    </row>
    <row r="271" spans="1:5" ht="19.5" customHeight="1">
      <c r="A271" s="15"/>
      <c r="B271" s="15"/>
      <c r="C271" s="15"/>
      <c r="D271" s="15"/>
      <c r="E271" s="240"/>
    </row>
    <row r="272" spans="1:5" ht="19.5" customHeight="1">
      <c r="A272" s="15"/>
      <c r="B272" s="15"/>
      <c r="C272" s="15"/>
      <c r="D272" s="15"/>
      <c r="E272" s="240"/>
    </row>
    <row r="273" spans="1:5" ht="19.5" customHeight="1">
      <c r="A273" s="15"/>
      <c r="B273" s="15"/>
      <c r="C273" s="15"/>
      <c r="D273" s="15"/>
      <c r="E273" s="240"/>
    </row>
    <row r="274" spans="1:5" ht="19.5" customHeight="1">
      <c r="A274" s="15"/>
      <c r="B274" s="15"/>
      <c r="C274" s="15"/>
      <c r="D274" s="15"/>
      <c r="E274" s="240"/>
    </row>
    <row r="275" spans="1:5" ht="19.5" customHeight="1">
      <c r="A275" s="15"/>
      <c r="B275" s="15"/>
      <c r="C275" s="15"/>
      <c r="D275" s="15"/>
      <c r="E275" s="240"/>
    </row>
    <row r="276" spans="1:5" ht="19.5" customHeight="1">
      <c r="A276" s="15"/>
      <c r="B276" s="15"/>
      <c r="C276" s="15"/>
      <c r="D276" s="15"/>
      <c r="E276" s="240"/>
    </row>
    <row r="277" spans="1:5" ht="19.5" customHeight="1">
      <c r="A277" s="15"/>
      <c r="B277" s="15"/>
      <c r="C277" s="15"/>
      <c r="D277" s="15"/>
      <c r="E277" s="240"/>
    </row>
    <row r="278" spans="1:5" ht="19.5" customHeight="1">
      <c r="A278" s="15"/>
      <c r="B278" s="15"/>
      <c r="C278" s="15"/>
      <c r="D278" s="15"/>
      <c r="E278" s="240"/>
    </row>
    <row r="279" spans="1:5" ht="19.5" customHeight="1">
      <c r="A279" s="15"/>
      <c r="B279" s="15"/>
      <c r="C279" s="15"/>
      <c r="D279" s="15"/>
      <c r="E279" s="240"/>
    </row>
    <row r="280" spans="1:5" ht="19.5" customHeight="1">
      <c r="A280" s="15"/>
      <c r="B280" s="15"/>
      <c r="C280" s="15"/>
      <c r="D280" s="15"/>
      <c r="E280" s="240"/>
    </row>
    <row r="281" spans="1:5" ht="19.5" customHeight="1">
      <c r="A281" s="15"/>
      <c r="B281" s="15"/>
      <c r="C281" s="15"/>
      <c r="D281" s="15"/>
      <c r="E281" s="240"/>
    </row>
    <row r="282" spans="1:5" ht="19.5" customHeight="1">
      <c r="A282" s="15"/>
      <c r="B282" s="15"/>
      <c r="C282" s="15"/>
      <c r="D282" s="15"/>
      <c r="E282" s="240"/>
    </row>
    <row r="283" spans="1:5" ht="19.5" customHeight="1">
      <c r="A283" s="15"/>
      <c r="B283" s="15"/>
      <c r="C283" s="15"/>
      <c r="D283" s="15"/>
      <c r="E283" s="240"/>
    </row>
    <row r="284" spans="1:5" ht="19.5" customHeight="1">
      <c r="A284" s="15"/>
      <c r="B284" s="15"/>
      <c r="C284" s="15"/>
      <c r="D284" s="15"/>
      <c r="E284" s="240"/>
    </row>
    <row r="285" spans="1:5" ht="19.5" customHeight="1">
      <c r="A285" s="15"/>
      <c r="B285" s="15"/>
      <c r="C285" s="15"/>
      <c r="D285" s="15"/>
      <c r="E285" s="240"/>
    </row>
    <row r="286" spans="1:5" ht="19.5" customHeight="1">
      <c r="A286" s="15"/>
      <c r="B286" s="15"/>
      <c r="C286" s="15"/>
      <c r="D286" s="15"/>
      <c r="E286" s="240"/>
    </row>
    <row r="287" spans="1:5" ht="19.5" customHeight="1">
      <c r="A287" s="15"/>
      <c r="B287" s="15"/>
      <c r="C287" s="15"/>
      <c r="D287" s="15"/>
      <c r="E287" s="240"/>
    </row>
    <row r="288" spans="1:5" ht="19.5" customHeight="1">
      <c r="A288" s="15"/>
      <c r="B288" s="15"/>
      <c r="C288" s="15"/>
      <c r="D288" s="15"/>
      <c r="E288" s="240"/>
    </row>
    <row r="289" spans="1:5" ht="19.5" customHeight="1">
      <c r="A289" s="15"/>
      <c r="B289" s="15"/>
      <c r="C289" s="15"/>
      <c r="D289" s="15"/>
      <c r="E289" s="240"/>
    </row>
    <row r="290" spans="1:5" ht="19.5" customHeight="1">
      <c r="A290" s="15"/>
      <c r="B290" s="15"/>
      <c r="C290" s="15"/>
      <c r="D290" s="15"/>
      <c r="E290" s="240"/>
    </row>
    <row r="291" spans="1:5" ht="19.5" customHeight="1">
      <c r="A291" s="15"/>
      <c r="B291" s="15"/>
      <c r="C291" s="15"/>
      <c r="D291" s="15"/>
      <c r="E291" s="240"/>
    </row>
    <row r="292" spans="1:5" ht="19.5" customHeight="1">
      <c r="A292" s="15"/>
      <c r="B292" s="15"/>
      <c r="C292" s="15"/>
      <c r="D292" s="15"/>
      <c r="E292" s="240"/>
    </row>
    <row r="293" spans="1:5" ht="19.5" customHeight="1">
      <c r="A293" s="15"/>
      <c r="B293" s="15"/>
      <c r="C293" s="15"/>
      <c r="D293" s="15"/>
      <c r="E293" s="240"/>
    </row>
    <row r="294" spans="1:5" ht="19.5" customHeight="1">
      <c r="A294" s="15"/>
      <c r="B294" s="15"/>
      <c r="C294" s="15"/>
      <c r="D294" s="15"/>
      <c r="E294" s="240"/>
    </row>
    <row r="295" spans="1:5" ht="19.5" customHeight="1">
      <c r="A295" s="15"/>
      <c r="B295" s="15"/>
      <c r="C295" s="15"/>
      <c r="D295" s="15"/>
      <c r="E295" s="240"/>
    </row>
    <row r="296" spans="1:5" ht="19.5" customHeight="1">
      <c r="A296" s="15"/>
      <c r="B296" s="15"/>
      <c r="C296" s="15"/>
      <c r="D296" s="15"/>
      <c r="E296" s="240"/>
    </row>
    <row r="297" spans="1:5" ht="19.5" customHeight="1">
      <c r="A297" s="15"/>
      <c r="B297" s="15"/>
      <c r="C297" s="15"/>
      <c r="D297" s="15"/>
      <c r="E297" s="240"/>
    </row>
    <row r="298" spans="1:5" ht="19.5" customHeight="1">
      <c r="A298" s="15"/>
      <c r="B298" s="15"/>
      <c r="C298" s="15"/>
      <c r="D298" s="15"/>
      <c r="E298" s="240"/>
    </row>
    <row r="299" spans="1:5" ht="19.5" customHeight="1">
      <c r="A299" s="15"/>
      <c r="B299" s="15"/>
      <c r="C299" s="15"/>
      <c r="D299" s="15"/>
      <c r="E299" s="240"/>
    </row>
    <row r="300" spans="1:5" ht="19.5" customHeight="1">
      <c r="A300" s="15"/>
      <c r="B300" s="15"/>
      <c r="C300" s="15"/>
      <c r="D300" s="15"/>
      <c r="E300" s="240"/>
    </row>
    <row r="301" spans="1:5" ht="19.5" customHeight="1">
      <c r="A301" s="15"/>
      <c r="B301" s="15"/>
      <c r="C301" s="15"/>
      <c r="D301" s="15"/>
      <c r="E301" s="240"/>
    </row>
    <row r="302" spans="1:5" ht="19.5" customHeight="1">
      <c r="A302" s="15"/>
      <c r="B302" s="15"/>
      <c r="C302" s="15"/>
      <c r="D302" s="15"/>
      <c r="E302" s="240"/>
    </row>
    <row r="303" spans="1:5" ht="19.5" customHeight="1">
      <c r="A303" s="15"/>
      <c r="B303" s="15"/>
      <c r="C303" s="15"/>
      <c r="D303" s="15"/>
      <c r="E303" s="240"/>
    </row>
    <row r="304" spans="1:5" ht="19.5" customHeight="1">
      <c r="A304" s="15"/>
      <c r="B304" s="15"/>
      <c r="C304" s="15"/>
      <c r="D304" s="15"/>
      <c r="E304" s="240"/>
    </row>
    <row r="305" spans="1:5" ht="19.5" customHeight="1">
      <c r="A305" s="15"/>
      <c r="B305" s="15"/>
      <c r="C305" s="15"/>
      <c r="D305" s="15"/>
      <c r="E305" s="240"/>
    </row>
    <row r="306" spans="1:5" ht="19.5" customHeight="1">
      <c r="A306" s="15"/>
      <c r="B306" s="15"/>
      <c r="C306" s="15"/>
      <c r="D306" s="15"/>
      <c r="E306" s="240"/>
    </row>
    <row r="307" spans="1:5" ht="19.5" customHeight="1">
      <c r="A307" s="15"/>
      <c r="B307" s="15"/>
      <c r="C307" s="15"/>
      <c r="D307" s="15"/>
      <c r="E307" s="240"/>
    </row>
    <row r="308" spans="1:5" ht="19.5" customHeight="1">
      <c r="A308" s="15"/>
      <c r="B308" s="15"/>
      <c r="C308" s="15"/>
      <c r="D308" s="15"/>
      <c r="E308" s="240"/>
    </row>
    <row r="309" spans="1:5" ht="19.5" customHeight="1">
      <c r="A309" s="15"/>
      <c r="B309" s="15"/>
      <c r="C309" s="15"/>
      <c r="D309" s="15"/>
      <c r="E309" s="240"/>
    </row>
    <row r="310" spans="1:5" ht="19.5" customHeight="1">
      <c r="A310" s="15"/>
      <c r="B310" s="15"/>
      <c r="C310" s="15"/>
      <c r="D310" s="15"/>
      <c r="E310" s="240"/>
    </row>
    <row r="311" spans="1:5" ht="19.5" customHeight="1">
      <c r="A311" s="15"/>
      <c r="B311" s="15"/>
      <c r="C311" s="15"/>
      <c r="D311" s="15"/>
      <c r="E311" s="240"/>
    </row>
    <row r="312" spans="1:5" ht="19.5" customHeight="1">
      <c r="A312" s="15"/>
      <c r="B312" s="15"/>
      <c r="C312" s="15"/>
      <c r="D312" s="15"/>
      <c r="E312" s="240"/>
    </row>
    <row r="313" spans="1:5" ht="19.5" customHeight="1">
      <c r="A313" s="15"/>
      <c r="B313" s="15"/>
      <c r="C313" s="15"/>
      <c r="D313" s="15"/>
      <c r="E313" s="240"/>
    </row>
    <row r="314" spans="1:5" ht="19.5" customHeight="1">
      <c r="A314" s="15"/>
      <c r="B314" s="15"/>
      <c r="C314" s="15"/>
      <c r="D314" s="15"/>
      <c r="E314" s="240"/>
    </row>
    <row r="315" spans="1:5" ht="19.5" customHeight="1">
      <c r="A315" s="15"/>
      <c r="B315" s="15"/>
      <c r="C315" s="15"/>
      <c r="D315" s="15"/>
      <c r="E315" s="240"/>
    </row>
    <row r="316" spans="1:5" ht="19.5" customHeight="1">
      <c r="A316" s="15"/>
      <c r="B316" s="15"/>
      <c r="C316" s="15"/>
      <c r="D316" s="15"/>
      <c r="E316" s="240"/>
    </row>
    <row r="317" spans="1:5" ht="19.5" customHeight="1">
      <c r="A317" s="15"/>
      <c r="B317" s="15"/>
      <c r="C317" s="15"/>
      <c r="D317" s="15"/>
      <c r="E317" s="240"/>
    </row>
    <row r="318" spans="1:5" ht="19.5" customHeight="1">
      <c r="A318" s="15"/>
      <c r="B318" s="15"/>
      <c r="C318" s="15"/>
      <c r="D318" s="15"/>
      <c r="E318" s="240"/>
    </row>
    <row r="319" spans="1:5" ht="19.5" customHeight="1">
      <c r="A319" s="15"/>
      <c r="B319" s="15"/>
      <c r="C319" s="15"/>
      <c r="D319" s="15"/>
      <c r="E319" s="240"/>
    </row>
    <row r="320" spans="1:5" ht="19.5" customHeight="1">
      <c r="A320" s="15"/>
      <c r="B320" s="15"/>
      <c r="C320" s="15"/>
      <c r="D320" s="15"/>
      <c r="E320" s="240"/>
    </row>
    <row r="321" spans="1:5" ht="19.5" customHeight="1">
      <c r="A321" s="15"/>
      <c r="B321" s="15"/>
      <c r="C321" s="15"/>
      <c r="D321" s="15"/>
      <c r="E321" s="240"/>
    </row>
    <row r="322" spans="1:5" ht="19.5" customHeight="1">
      <c r="A322" s="15"/>
      <c r="B322" s="15"/>
      <c r="C322" s="15"/>
      <c r="D322" s="15"/>
      <c r="E322" s="240"/>
    </row>
    <row r="323" spans="1:5" ht="19.5" customHeight="1">
      <c r="A323" s="15"/>
      <c r="B323" s="15"/>
      <c r="C323" s="15"/>
      <c r="D323" s="15"/>
      <c r="E323" s="240"/>
    </row>
    <row r="324" spans="1:5" ht="19.5" customHeight="1">
      <c r="A324" s="15"/>
      <c r="B324" s="15"/>
      <c r="C324" s="15"/>
      <c r="D324" s="15"/>
      <c r="E324" s="240"/>
    </row>
    <row r="325" spans="1:5" ht="19.5" customHeight="1">
      <c r="A325" s="15"/>
      <c r="B325" s="15"/>
      <c r="C325" s="15"/>
      <c r="D325" s="15"/>
      <c r="E325" s="240"/>
    </row>
    <row r="326" spans="1:5" ht="19.5" customHeight="1">
      <c r="A326" s="15"/>
      <c r="B326" s="15"/>
      <c r="C326" s="15"/>
      <c r="D326" s="15"/>
      <c r="E326" s="240"/>
    </row>
    <row r="327" spans="1:5" ht="19.5" customHeight="1">
      <c r="A327" s="15"/>
      <c r="B327" s="15"/>
      <c r="C327" s="15"/>
      <c r="D327" s="15"/>
      <c r="E327" s="240"/>
    </row>
    <row r="328" spans="1:5" ht="19.5" customHeight="1">
      <c r="A328" s="15"/>
      <c r="B328" s="15"/>
      <c r="C328" s="15"/>
      <c r="D328" s="15"/>
      <c r="E328" s="240"/>
    </row>
    <row r="329" spans="1:5" ht="19.5" customHeight="1">
      <c r="A329" s="15"/>
      <c r="B329" s="15"/>
      <c r="C329" s="15"/>
      <c r="D329" s="15"/>
      <c r="E329" s="240"/>
    </row>
    <row r="330" spans="1:5" ht="19.5" customHeight="1">
      <c r="A330" s="15"/>
      <c r="B330" s="15"/>
      <c r="C330" s="15"/>
      <c r="D330" s="15"/>
      <c r="E330" s="240"/>
    </row>
    <row r="331" spans="1:5" ht="19.5" customHeight="1">
      <c r="A331" s="15"/>
      <c r="B331" s="15"/>
      <c r="C331" s="15"/>
      <c r="D331" s="15"/>
      <c r="E331" s="240"/>
    </row>
    <row r="332" spans="1:5" ht="19.5" customHeight="1">
      <c r="A332" s="15"/>
      <c r="B332" s="15"/>
      <c r="C332" s="15"/>
      <c r="D332" s="15"/>
      <c r="E332" s="240"/>
    </row>
    <row r="333" spans="1:5" ht="19.5" customHeight="1">
      <c r="A333" s="15"/>
      <c r="B333" s="15"/>
      <c r="C333" s="15"/>
      <c r="D333" s="15"/>
      <c r="E333" s="240"/>
    </row>
    <row r="334" spans="1:5" ht="19.5" customHeight="1">
      <c r="A334" s="15"/>
      <c r="B334" s="15"/>
      <c r="C334" s="15"/>
      <c r="D334" s="15"/>
      <c r="E334" s="240"/>
    </row>
    <row r="335" spans="1:5" ht="19.5" customHeight="1">
      <c r="A335" s="15"/>
      <c r="B335" s="15"/>
      <c r="C335" s="15"/>
      <c r="D335" s="15"/>
      <c r="E335" s="240"/>
    </row>
    <row r="336" spans="1:5" ht="19.5" customHeight="1">
      <c r="A336" s="15"/>
      <c r="B336" s="15"/>
      <c r="C336" s="15"/>
      <c r="D336" s="15"/>
      <c r="E336" s="240"/>
    </row>
    <row r="337" spans="1:5" ht="19.5" customHeight="1">
      <c r="A337" s="15"/>
      <c r="B337" s="15"/>
      <c r="C337" s="15"/>
      <c r="D337" s="15"/>
      <c r="E337" s="240"/>
    </row>
    <row r="338" spans="1:5" ht="19.5" customHeight="1">
      <c r="A338" s="15"/>
      <c r="B338" s="15"/>
      <c r="C338" s="15"/>
      <c r="D338" s="15"/>
      <c r="E338" s="240"/>
    </row>
    <row r="339" spans="1:5" ht="19.5" customHeight="1">
      <c r="A339" s="15"/>
      <c r="B339" s="15"/>
      <c r="C339" s="15"/>
      <c r="D339" s="15"/>
      <c r="E339" s="240"/>
    </row>
    <row r="340" spans="1:5" ht="19.5" customHeight="1">
      <c r="A340" s="15"/>
      <c r="B340" s="15"/>
      <c r="C340" s="15"/>
      <c r="D340" s="15"/>
      <c r="E340" s="240"/>
    </row>
    <row r="341" spans="1:5" ht="19.5" customHeight="1">
      <c r="A341" s="15"/>
      <c r="B341" s="15"/>
      <c r="C341" s="15"/>
      <c r="D341" s="15"/>
      <c r="E341" s="240"/>
    </row>
    <row r="342" spans="1:5" ht="19.5" customHeight="1">
      <c r="A342" s="15"/>
      <c r="B342" s="15"/>
      <c r="C342" s="15"/>
      <c r="D342" s="15"/>
      <c r="E342" s="240"/>
    </row>
    <row r="343" spans="1:5" ht="19.5" customHeight="1">
      <c r="A343" s="15"/>
      <c r="B343" s="15"/>
      <c r="C343" s="15"/>
      <c r="D343" s="15"/>
      <c r="E343" s="240"/>
    </row>
    <row r="344" spans="1:5" ht="19.5" customHeight="1">
      <c r="A344" s="15"/>
      <c r="B344" s="15"/>
      <c r="C344" s="15"/>
      <c r="D344" s="15"/>
      <c r="E344" s="240"/>
    </row>
    <row r="345" spans="1:5" ht="19.5" customHeight="1">
      <c r="A345" s="15"/>
      <c r="B345" s="15"/>
      <c r="C345" s="15"/>
      <c r="D345" s="15"/>
      <c r="E345" s="240"/>
    </row>
    <row r="346" spans="1:5" ht="19.5" customHeight="1">
      <c r="A346" s="15"/>
      <c r="B346" s="15"/>
      <c r="C346" s="15"/>
      <c r="D346" s="15"/>
      <c r="E346" s="240"/>
    </row>
    <row r="347" spans="1:5" ht="19.5" customHeight="1">
      <c r="A347" s="15"/>
      <c r="B347" s="15"/>
      <c r="C347" s="15"/>
      <c r="D347" s="15"/>
      <c r="E347" s="240"/>
    </row>
    <row r="348" spans="1:5" ht="19.5" customHeight="1">
      <c r="A348" s="15"/>
      <c r="B348" s="15"/>
      <c r="C348" s="15"/>
      <c r="D348" s="15"/>
      <c r="E348" s="240"/>
    </row>
    <row r="349" spans="1:5" ht="19.5" customHeight="1">
      <c r="A349" s="15"/>
      <c r="B349" s="15"/>
      <c r="C349" s="15"/>
      <c r="D349" s="15"/>
      <c r="E349" s="240"/>
    </row>
    <row r="350" spans="1:5" ht="19.5" customHeight="1">
      <c r="A350" s="15"/>
      <c r="B350" s="15"/>
      <c r="C350" s="15"/>
      <c r="D350" s="15"/>
      <c r="E350" s="240"/>
    </row>
    <row r="351" spans="1:5" ht="19.5" customHeight="1">
      <c r="A351" s="15"/>
      <c r="B351" s="15"/>
      <c r="C351" s="15"/>
      <c r="D351" s="15"/>
      <c r="E351" s="240"/>
    </row>
    <row r="352" spans="1:5" ht="19.5" customHeight="1">
      <c r="A352" s="15"/>
      <c r="B352" s="15"/>
      <c r="C352" s="15"/>
      <c r="D352" s="15"/>
      <c r="E352" s="240"/>
    </row>
    <row r="353" spans="1:5" ht="19.5" customHeight="1">
      <c r="A353" s="15"/>
      <c r="B353" s="15"/>
      <c r="C353" s="15"/>
      <c r="D353" s="15"/>
      <c r="E353" s="240"/>
    </row>
    <row r="354" spans="1:5" ht="19.5" customHeight="1">
      <c r="A354" s="15"/>
      <c r="B354" s="15"/>
      <c r="C354" s="15"/>
      <c r="D354" s="15"/>
      <c r="E354" s="240"/>
    </row>
    <row r="355" spans="1:5" ht="19.5" customHeight="1">
      <c r="A355" s="15"/>
      <c r="B355" s="15"/>
      <c r="C355" s="15"/>
      <c r="D355" s="15"/>
      <c r="E355" s="240"/>
    </row>
    <row r="356" spans="1:5" ht="19.5" customHeight="1">
      <c r="A356" s="15"/>
      <c r="B356" s="15"/>
      <c r="C356" s="15"/>
      <c r="D356" s="15"/>
      <c r="E356" s="240"/>
    </row>
    <row r="357" spans="1:5" ht="19.5" customHeight="1">
      <c r="A357" s="15"/>
      <c r="B357" s="15"/>
      <c r="C357" s="15"/>
      <c r="D357" s="15"/>
      <c r="E357" s="240"/>
    </row>
    <row r="358" spans="1:5" ht="19.5" customHeight="1">
      <c r="A358" s="15"/>
      <c r="B358" s="15"/>
      <c r="C358" s="15"/>
      <c r="D358" s="15"/>
      <c r="E358" s="240"/>
    </row>
    <row r="359" spans="1:5" ht="19.5" customHeight="1">
      <c r="A359" s="15"/>
      <c r="B359" s="15"/>
      <c r="C359" s="15"/>
      <c r="D359" s="15"/>
      <c r="E359" s="240"/>
    </row>
    <row r="360" spans="1:5" ht="19.5" customHeight="1">
      <c r="A360" s="15"/>
      <c r="B360" s="15"/>
      <c r="C360" s="15"/>
      <c r="D360" s="15"/>
      <c r="E360" s="240"/>
    </row>
    <row r="361" spans="1:5" ht="19.5" customHeight="1">
      <c r="A361" s="15"/>
      <c r="B361" s="15"/>
      <c r="C361" s="15"/>
      <c r="D361" s="15"/>
      <c r="E361" s="240"/>
    </row>
    <row r="362" spans="1:5" ht="19.5" customHeight="1">
      <c r="A362" s="15"/>
      <c r="B362" s="15"/>
      <c r="C362" s="15"/>
      <c r="D362" s="15"/>
      <c r="E362" s="240"/>
    </row>
    <row r="363" spans="1:5" ht="19.5" customHeight="1">
      <c r="A363" s="15"/>
      <c r="B363" s="15"/>
      <c r="C363" s="15"/>
      <c r="D363" s="15"/>
      <c r="E363" s="240"/>
    </row>
    <row r="364" spans="1:5" ht="19.5" customHeight="1">
      <c r="A364" s="15"/>
      <c r="B364" s="15"/>
      <c r="C364" s="15"/>
      <c r="D364" s="15"/>
      <c r="E364" s="240"/>
    </row>
    <row r="365" spans="1:5" ht="19.5" customHeight="1">
      <c r="A365" s="15"/>
      <c r="B365" s="15"/>
      <c r="C365" s="15"/>
      <c r="D365" s="15"/>
      <c r="E365" s="240"/>
    </row>
    <row r="366" spans="1:5" ht="19.5" customHeight="1">
      <c r="A366" s="15"/>
      <c r="B366" s="15"/>
      <c r="C366" s="15"/>
      <c r="D366" s="15"/>
      <c r="E366" s="240"/>
    </row>
    <row r="367" spans="1:5" ht="19.5" customHeight="1">
      <c r="A367" s="15"/>
      <c r="B367" s="15"/>
      <c r="C367" s="15"/>
      <c r="D367" s="15"/>
      <c r="E367" s="240"/>
    </row>
    <row r="368" spans="1:5" ht="19.5" customHeight="1">
      <c r="A368" s="15"/>
      <c r="B368" s="15"/>
      <c r="C368" s="15"/>
      <c r="D368" s="15"/>
      <c r="E368" s="240"/>
    </row>
    <row r="369" spans="1:5" ht="19.5" customHeight="1">
      <c r="A369" s="15"/>
      <c r="B369" s="15"/>
      <c r="C369" s="15"/>
      <c r="D369" s="15"/>
      <c r="E369" s="240"/>
    </row>
    <row r="370" spans="1:5" ht="19.5" customHeight="1">
      <c r="A370" s="15"/>
      <c r="B370" s="15"/>
      <c r="C370" s="15"/>
      <c r="D370" s="15"/>
      <c r="E370" s="240"/>
    </row>
    <row r="371" spans="1:5" ht="19.5" customHeight="1">
      <c r="A371" s="15"/>
      <c r="B371" s="15"/>
      <c r="C371" s="15"/>
      <c r="D371" s="15"/>
      <c r="E371" s="240"/>
    </row>
    <row r="372" spans="1:5" ht="19.5" customHeight="1">
      <c r="A372" s="15"/>
      <c r="B372" s="15"/>
      <c r="C372" s="15"/>
      <c r="D372" s="15"/>
      <c r="E372" s="240"/>
    </row>
    <row r="373" spans="1:5" ht="19.5" customHeight="1">
      <c r="A373" s="15"/>
      <c r="B373" s="15"/>
      <c r="C373" s="15"/>
      <c r="D373" s="15"/>
      <c r="E373" s="240"/>
    </row>
    <row r="374" spans="1:5" ht="19.5" customHeight="1">
      <c r="A374" s="15"/>
      <c r="B374" s="15"/>
      <c r="C374" s="15"/>
      <c r="D374" s="15"/>
      <c r="E374" s="240"/>
    </row>
    <row r="375" spans="1:5" ht="19.5" customHeight="1">
      <c r="A375" s="15"/>
      <c r="B375" s="15"/>
      <c r="C375" s="15"/>
      <c r="D375" s="15"/>
      <c r="E375" s="240"/>
    </row>
    <row r="376" spans="1:5" ht="19.5" customHeight="1">
      <c r="A376" s="15"/>
      <c r="B376" s="15"/>
      <c r="C376" s="15"/>
      <c r="D376" s="15"/>
      <c r="E376" s="240"/>
    </row>
    <row r="377" spans="1:5" ht="19.5" customHeight="1">
      <c r="A377" s="15"/>
      <c r="B377" s="15"/>
      <c r="C377" s="15"/>
      <c r="D377" s="15"/>
      <c r="E377" s="240"/>
    </row>
    <row r="378" spans="1:5" ht="19.5" customHeight="1">
      <c r="A378" s="15"/>
      <c r="B378" s="15"/>
      <c r="C378" s="15"/>
      <c r="D378" s="15"/>
      <c r="E378" s="240"/>
    </row>
    <row r="379" spans="1:5" ht="19.5" customHeight="1">
      <c r="A379" s="15"/>
      <c r="B379" s="15"/>
      <c r="C379" s="15"/>
      <c r="D379" s="15"/>
      <c r="E379" s="240"/>
    </row>
    <row r="380" spans="1:5" ht="19.5" customHeight="1">
      <c r="A380" s="15"/>
      <c r="B380" s="15"/>
      <c r="C380" s="15"/>
      <c r="D380" s="15"/>
      <c r="E380" s="240"/>
    </row>
    <row r="381" spans="1:5" ht="19.5" customHeight="1">
      <c r="A381" s="15"/>
      <c r="B381" s="15"/>
      <c r="C381" s="15"/>
      <c r="D381" s="15"/>
      <c r="E381" s="240"/>
    </row>
    <row r="382" spans="1:5" ht="19.5" customHeight="1">
      <c r="A382" s="15"/>
      <c r="B382" s="15"/>
      <c r="C382" s="15"/>
      <c r="D382" s="15"/>
      <c r="E382" s="240"/>
    </row>
    <row r="383" spans="1:5" ht="19.5" customHeight="1">
      <c r="A383" s="15"/>
      <c r="B383" s="15"/>
      <c r="C383" s="15"/>
      <c r="D383" s="15"/>
      <c r="E383" s="240"/>
    </row>
    <row r="384" spans="1:5" ht="19.5" customHeight="1">
      <c r="A384" s="15"/>
      <c r="B384" s="15"/>
      <c r="C384" s="15"/>
      <c r="D384" s="15"/>
      <c r="E384" s="240"/>
    </row>
    <row r="385" spans="1:5" ht="19.5" customHeight="1">
      <c r="A385" s="15"/>
      <c r="B385" s="15"/>
      <c r="C385" s="15"/>
      <c r="D385" s="15"/>
      <c r="E385" s="240"/>
    </row>
    <row r="386" spans="1:5" ht="19.5" customHeight="1">
      <c r="A386" s="15"/>
      <c r="B386" s="15"/>
      <c r="C386" s="15"/>
      <c r="D386" s="15"/>
      <c r="E386" s="240"/>
    </row>
    <row r="387" spans="1:5" ht="19.5" customHeight="1">
      <c r="A387" s="15"/>
      <c r="B387" s="15"/>
      <c r="C387" s="15"/>
      <c r="D387" s="15"/>
      <c r="E387" s="240"/>
    </row>
    <row r="388" spans="1:5" ht="19.5" customHeight="1">
      <c r="A388" s="15"/>
      <c r="B388" s="15"/>
      <c r="C388" s="15"/>
      <c r="D388" s="15"/>
      <c r="E388" s="240"/>
    </row>
    <row r="389" spans="1:5" ht="19.5" customHeight="1">
      <c r="A389" s="15"/>
      <c r="B389" s="15"/>
      <c r="C389" s="15"/>
      <c r="D389" s="15"/>
      <c r="E389" s="240"/>
    </row>
    <row r="390" spans="1:5" ht="19.5" customHeight="1">
      <c r="A390" s="15"/>
      <c r="B390" s="15"/>
      <c r="C390" s="15"/>
      <c r="D390" s="15"/>
      <c r="E390" s="240"/>
    </row>
    <row r="391" spans="1:5" ht="19.5" customHeight="1">
      <c r="A391" s="15"/>
      <c r="B391" s="15"/>
      <c r="C391" s="15"/>
      <c r="D391" s="15"/>
      <c r="E391" s="240"/>
    </row>
    <row r="392" spans="1:5" ht="19.5" customHeight="1">
      <c r="A392" s="15"/>
      <c r="B392" s="15"/>
      <c r="C392" s="15"/>
      <c r="D392" s="15"/>
      <c r="E392" s="240"/>
    </row>
    <row r="393" spans="1:5" ht="19.5" customHeight="1">
      <c r="A393" s="15"/>
      <c r="B393" s="15"/>
      <c r="C393" s="15"/>
      <c r="D393" s="15"/>
      <c r="E393" s="240"/>
    </row>
    <row r="394" spans="1:5" ht="19.5" customHeight="1">
      <c r="A394" s="15"/>
      <c r="B394" s="15"/>
      <c r="C394" s="15"/>
      <c r="D394" s="15"/>
      <c r="E394" s="240"/>
    </row>
    <row r="395" spans="1:5" ht="19.5" customHeight="1">
      <c r="A395" s="15"/>
      <c r="B395" s="15"/>
      <c r="C395" s="15"/>
      <c r="D395" s="15"/>
      <c r="E395" s="240"/>
    </row>
    <row r="396" spans="1:5" ht="19.5" customHeight="1">
      <c r="A396" s="15"/>
      <c r="B396" s="15"/>
      <c r="C396" s="15"/>
      <c r="D396" s="15"/>
      <c r="E396" s="240"/>
    </row>
    <row r="397" spans="1:5" ht="19.5" customHeight="1">
      <c r="A397" s="15"/>
      <c r="B397" s="15"/>
      <c r="C397" s="15"/>
      <c r="D397" s="15"/>
      <c r="E397" s="240"/>
    </row>
    <row r="398" spans="1:5" ht="19.5" customHeight="1">
      <c r="A398" s="15"/>
      <c r="B398" s="15"/>
      <c r="C398" s="15"/>
      <c r="D398" s="15"/>
      <c r="E398" s="240"/>
    </row>
    <row r="399" spans="1:5" ht="19.5" customHeight="1">
      <c r="A399" s="15"/>
      <c r="B399" s="15"/>
      <c r="C399" s="15"/>
      <c r="D399" s="15"/>
      <c r="E399" s="240"/>
    </row>
    <row r="400" spans="1:5" ht="19.5" customHeight="1">
      <c r="A400" s="15"/>
      <c r="B400" s="15"/>
      <c r="C400" s="15"/>
      <c r="D400" s="15"/>
      <c r="E400" s="240"/>
    </row>
    <row r="401" spans="1:5" ht="19.5" customHeight="1">
      <c r="A401" s="15"/>
      <c r="B401" s="15"/>
      <c r="C401" s="15"/>
      <c r="D401" s="15"/>
      <c r="E401" s="240"/>
    </row>
    <row r="402" spans="1:5" ht="19.5" customHeight="1">
      <c r="A402" s="15"/>
      <c r="B402" s="15"/>
      <c r="C402" s="15"/>
      <c r="D402" s="15"/>
      <c r="E402" s="240"/>
    </row>
    <row r="403" spans="1:5" ht="19.5" customHeight="1">
      <c r="A403" s="15"/>
      <c r="B403" s="15"/>
      <c r="C403" s="15"/>
      <c r="D403" s="15"/>
      <c r="E403" s="240"/>
    </row>
    <row r="404" spans="1:5" ht="19.5" customHeight="1">
      <c r="A404" s="15"/>
      <c r="B404" s="15"/>
      <c r="C404" s="15"/>
      <c r="D404" s="15"/>
      <c r="E404" s="240"/>
    </row>
    <row r="405" spans="1:5" ht="19.5" customHeight="1">
      <c r="A405" s="15"/>
      <c r="B405" s="15"/>
      <c r="C405" s="15"/>
      <c r="D405" s="15"/>
      <c r="E405" s="240"/>
    </row>
    <row r="406" spans="1:5" ht="19.5" customHeight="1">
      <c r="A406" s="15"/>
      <c r="B406" s="15"/>
      <c r="C406" s="15"/>
      <c r="D406" s="15"/>
      <c r="E406" s="240"/>
    </row>
    <row r="407" spans="1:5" ht="19.5" customHeight="1">
      <c r="A407" s="15"/>
      <c r="B407" s="15"/>
      <c r="C407" s="15"/>
      <c r="D407" s="15"/>
      <c r="E407" s="240"/>
    </row>
    <row r="408" spans="1:5" ht="19.5" customHeight="1">
      <c r="A408" s="15"/>
      <c r="B408" s="15"/>
      <c r="C408" s="15"/>
      <c r="D408" s="15"/>
      <c r="E408" s="240"/>
    </row>
    <row r="409" spans="1:5" ht="19.5" customHeight="1">
      <c r="A409" s="15"/>
      <c r="B409" s="15"/>
      <c r="C409" s="15"/>
      <c r="D409" s="15"/>
      <c r="E409" s="240"/>
    </row>
    <row r="410" spans="1:5" ht="19.5" customHeight="1">
      <c r="A410" s="15"/>
      <c r="B410" s="15"/>
      <c r="C410" s="15"/>
      <c r="D410" s="15"/>
      <c r="E410" s="240"/>
    </row>
    <row r="411" spans="1:5" ht="19.5" customHeight="1">
      <c r="A411" s="15"/>
      <c r="B411" s="15"/>
      <c r="C411" s="15"/>
      <c r="D411" s="15"/>
      <c r="E411" s="240"/>
    </row>
    <row r="412" spans="1:5" ht="19.5" customHeight="1">
      <c r="A412" s="15"/>
      <c r="B412" s="15"/>
      <c r="C412" s="15"/>
      <c r="D412" s="15"/>
      <c r="E412" s="240"/>
    </row>
    <row r="413" spans="1:5" ht="19.5" customHeight="1">
      <c r="A413" s="15"/>
      <c r="B413" s="15"/>
      <c r="C413" s="15"/>
      <c r="D413" s="15"/>
      <c r="E413" s="240"/>
    </row>
    <row r="414" spans="1:5" ht="19.5" customHeight="1">
      <c r="A414" s="15"/>
      <c r="B414" s="15"/>
      <c r="C414" s="15"/>
      <c r="D414" s="15"/>
      <c r="E414" s="240"/>
    </row>
    <row r="415" spans="1:5" ht="19.5" customHeight="1">
      <c r="A415" s="15"/>
      <c r="B415" s="15"/>
      <c r="C415" s="15"/>
      <c r="D415" s="15"/>
      <c r="E415" s="240"/>
    </row>
    <row r="416" spans="1:5" ht="19.5" customHeight="1">
      <c r="A416" s="15"/>
      <c r="B416" s="15"/>
      <c r="C416" s="15"/>
      <c r="D416" s="15"/>
      <c r="E416" s="240"/>
    </row>
    <row r="417" spans="1:5" ht="19.5" customHeight="1">
      <c r="A417" s="15"/>
      <c r="B417" s="15"/>
      <c r="C417" s="15"/>
      <c r="D417" s="15"/>
      <c r="E417" s="240"/>
    </row>
    <row r="418" spans="1:5" ht="19.5" customHeight="1">
      <c r="A418" s="15"/>
      <c r="B418" s="15"/>
      <c r="C418" s="15"/>
      <c r="D418" s="15"/>
      <c r="E418" s="240"/>
    </row>
    <row r="419" spans="1:5" ht="19.5" customHeight="1">
      <c r="A419" s="15"/>
      <c r="B419" s="15"/>
      <c r="C419" s="15"/>
      <c r="D419" s="15"/>
      <c r="E419" s="240"/>
    </row>
    <row r="420" spans="1:5" ht="19.5" customHeight="1">
      <c r="A420" s="15"/>
      <c r="B420" s="15"/>
      <c r="C420" s="15"/>
      <c r="D420" s="15"/>
      <c r="E420" s="240"/>
    </row>
    <row r="421" spans="1:5" ht="19.5" customHeight="1">
      <c r="A421" s="15"/>
      <c r="B421" s="15"/>
      <c r="C421" s="15"/>
      <c r="D421" s="15"/>
      <c r="E421" s="240"/>
    </row>
    <row r="422" spans="1:5" ht="19.5" customHeight="1">
      <c r="A422" s="15"/>
      <c r="B422" s="15"/>
      <c r="C422" s="15"/>
      <c r="D422" s="15"/>
      <c r="E422" s="240"/>
    </row>
    <row r="423" spans="1:5" ht="19.5" customHeight="1">
      <c r="A423" s="15"/>
      <c r="B423" s="15"/>
      <c r="C423" s="15"/>
      <c r="D423" s="15"/>
      <c r="E423" s="240"/>
    </row>
    <row r="424" spans="1:5" ht="19.5" customHeight="1">
      <c r="A424" s="15"/>
      <c r="B424" s="15"/>
      <c r="C424" s="15"/>
      <c r="D424" s="15"/>
      <c r="E424" s="240"/>
    </row>
    <row r="425" spans="1:5" ht="19.5" customHeight="1">
      <c r="A425" s="15"/>
      <c r="B425" s="15"/>
      <c r="C425" s="15"/>
      <c r="D425" s="15"/>
      <c r="E425" s="240"/>
    </row>
    <row r="426" spans="1:5" ht="19.5" customHeight="1">
      <c r="A426" s="15"/>
      <c r="B426" s="15"/>
      <c r="C426" s="15"/>
      <c r="D426" s="15"/>
      <c r="E426" s="240"/>
    </row>
    <row r="427" spans="1:5" ht="19.5" customHeight="1">
      <c r="A427" s="15"/>
      <c r="B427" s="15"/>
      <c r="C427" s="15"/>
      <c r="D427" s="15"/>
      <c r="E427" s="240"/>
    </row>
    <row r="428" spans="1:5" ht="19.5" customHeight="1">
      <c r="A428" s="15"/>
      <c r="B428" s="15"/>
      <c r="C428" s="15"/>
      <c r="D428" s="15"/>
      <c r="E428" s="240"/>
    </row>
    <row r="429" spans="1:5" ht="19.5" customHeight="1">
      <c r="A429" s="15"/>
      <c r="B429" s="15"/>
      <c r="C429" s="15"/>
      <c r="D429" s="15"/>
      <c r="E429" s="240"/>
    </row>
    <row r="430" spans="1:5" ht="19.5" customHeight="1">
      <c r="A430" s="15"/>
      <c r="B430" s="15"/>
      <c r="C430" s="15"/>
      <c r="D430" s="15"/>
      <c r="E430" s="240"/>
    </row>
    <row r="431" spans="1:5" ht="19.5" customHeight="1">
      <c r="A431" s="15"/>
      <c r="B431" s="15"/>
      <c r="C431" s="15"/>
      <c r="D431" s="15"/>
      <c r="E431" s="240"/>
    </row>
    <row r="432" spans="1:5" ht="19.5" customHeight="1">
      <c r="A432" s="15"/>
      <c r="B432" s="15"/>
      <c r="C432" s="15"/>
      <c r="D432" s="15"/>
      <c r="E432" s="240"/>
    </row>
    <row r="433" spans="1:5" ht="19.5" customHeight="1">
      <c r="A433" s="15"/>
      <c r="B433" s="15"/>
      <c r="C433" s="15"/>
      <c r="D433" s="15"/>
      <c r="E433" s="240"/>
    </row>
    <row r="434" spans="1:5" ht="19.5" customHeight="1">
      <c r="A434" s="15"/>
      <c r="B434" s="15"/>
      <c r="C434" s="15"/>
      <c r="D434" s="15"/>
      <c r="E434" s="240"/>
    </row>
    <row r="435" spans="1:5" ht="19.5" customHeight="1">
      <c r="A435" s="15"/>
      <c r="B435" s="15"/>
      <c r="C435" s="15"/>
      <c r="D435" s="15"/>
      <c r="E435" s="240"/>
    </row>
    <row r="436" spans="1:5" ht="19.5" customHeight="1">
      <c r="A436" s="15"/>
      <c r="B436" s="15"/>
      <c r="C436" s="15"/>
      <c r="D436" s="15"/>
      <c r="E436" s="240"/>
    </row>
    <row r="437" spans="1:5" ht="19.5" customHeight="1">
      <c r="A437" s="15"/>
      <c r="B437" s="15"/>
      <c r="C437" s="15"/>
      <c r="D437" s="15"/>
      <c r="E437" s="240"/>
    </row>
    <row r="438" spans="1:5" ht="19.5" customHeight="1">
      <c r="A438" s="15"/>
      <c r="B438" s="15"/>
      <c r="C438" s="15"/>
      <c r="D438" s="15"/>
      <c r="E438" s="240"/>
    </row>
    <row r="439" spans="1:5" ht="19.5" customHeight="1">
      <c r="A439" s="15"/>
      <c r="B439" s="15"/>
      <c r="C439" s="15"/>
      <c r="D439" s="15"/>
      <c r="E439" s="240"/>
    </row>
    <row r="440" spans="1:5" ht="19.5" customHeight="1">
      <c r="A440" s="15"/>
      <c r="B440" s="15"/>
      <c r="C440" s="15"/>
      <c r="D440" s="15"/>
      <c r="E440" s="240"/>
    </row>
    <row r="441" spans="1:5" ht="19.5" customHeight="1">
      <c r="A441" s="15"/>
      <c r="B441" s="15"/>
      <c r="C441" s="15"/>
      <c r="D441" s="15"/>
      <c r="E441" s="240"/>
    </row>
    <row r="442" spans="1:5" ht="19.5" customHeight="1">
      <c r="A442" s="15"/>
      <c r="B442" s="15"/>
      <c r="C442" s="15"/>
      <c r="D442" s="15"/>
      <c r="E442" s="240"/>
    </row>
    <row r="443" spans="1:5" ht="19.5" customHeight="1">
      <c r="A443" s="15"/>
      <c r="B443" s="15"/>
      <c r="C443" s="15"/>
      <c r="D443" s="15"/>
      <c r="E443" s="240"/>
    </row>
    <row r="444" spans="1:5" ht="19.5" customHeight="1">
      <c r="A444" s="15"/>
      <c r="B444" s="15"/>
      <c r="C444" s="15"/>
      <c r="D444" s="15"/>
      <c r="E444" s="240"/>
    </row>
    <row r="445" spans="1:5" ht="19.5" customHeight="1">
      <c r="A445" s="15"/>
      <c r="B445" s="15"/>
      <c r="C445" s="15"/>
      <c r="D445" s="15"/>
      <c r="E445" s="240"/>
    </row>
    <row r="446" spans="1:5" ht="19.5" customHeight="1">
      <c r="A446" s="15"/>
      <c r="B446" s="15"/>
      <c r="C446" s="15"/>
      <c r="D446" s="15"/>
      <c r="E446" s="240"/>
    </row>
    <row r="447" spans="1:5" ht="19.5" customHeight="1">
      <c r="A447" s="15"/>
      <c r="B447" s="15"/>
      <c r="C447" s="15"/>
      <c r="D447" s="15"/>
      <c r="E447" s="240"/>
    </row>
    <row r="448" spans="1:5" ht="19.5" customHeight="1">
      <c r="A448" s="15"/>
      <c r="B448" s="15"/>
      <c r="C448" s="15"/>
      <c r="D448" s="15"/>
      <c r="E448" s="240"/>
    </row>
    <row r="449" spans="1:5" ht="19.5" customHeight="1">
      <c r="A449" s="15"/>
      <c r="B449" s="15"/>
      <c r="C449" s="15"/>
      <c r="D449" s="15"/>
      <c r="E449" s="240"/>
    </row>
    <row r="450" spans="1:5" ht="19.5" customHeight="1">
      <c r="A450" s="15"/>
      <c r="B450" s="15"/>
      <c r="C450" s="15"/>
      <c r="D450" s="15"/>
      <c r="E450" s="240"/>
    </row>
    <row r="451" spans="1:5" ht="19.5" customHeight="1">
      <c r="A451" s="15"/>
      <c r="B451" s="15"/>
      <c r="C451" s="15"/>
      <c r="D451" s="15"/>
      <c r="E451" s="240"/>
    </row>
    <row r="452" spans="1:5" ht="19.5" customHeight="1">
      <c r="A452" s="15"/>
      <c r="B452" s="15"/>
      <c r="C452" s="15"/>
      <c r="D452" s="15"/>
      <c r="E452" s="240"/>
    </row>
    <row r="453" spans="1:5" ht="19.5" customHeight="1">
      <c r="A453" s="15"/>
      <c r="B453" s="15"/>
      <c r="C453" s="15"/>
      <c r="D453" s="15"/>
      <c r="E453" s="240"/>
    </row>
    <row r="454" spans="1:5" ht="19.5" customHeight="1">
      <c r="A454" s="15"/>
      <c r="B454" s="15"/>
      <c r="C454" s="15"/>
      <c r="D454" s="15"/>
      <c r="E454" s="240"/>
    </row>
    <row r="455" spans="1:5" ht="19.5" customHeight="1">
      <c r="A455" s="15"/>
      <c r="B455" s="15"/>
      <c r="C455" s="15"/>
      <c r="D455" s="15"/>
      <c r="E455" s="240"/>
    </row>
    <row r="456" spans="1:5" ht="19.5" customHeight="1">
      <c r="A456" s="15"/>
      <c r="B456" s="15"/>
      <c r="C456" s="15"/>
      <c r="D456" s="15"/>
      <c r="E456" s="240"/>
    </row>
    <row r="457" spans="1:5" ht="19.5" customHeight="1">
      <c r="A457" s="15"/>
      <c r="B457" s="15"/>
      <c r="C457" s="15"/>
      <c r="D457" s="15"/>
      <c r="E457" s="240"/>
    </row>
    <row r="458" spans="1:5" ht="19.5" customHeight="1">
      <c r="A458" s="15"/>
      <c r="B458" s="15"/>
      <c r="C458" s="15"/>
      <c r="D458" s="15"/>
      <c r="E458" s="240"/>
    </row>
    <row r="459" spans="1:5" ht="19.5" customHeight="1">
      <c r="A459" s="15"/>
      <c r="B459" s="15"/>
      <c r="C459" s="15"/>
      <c r="D459" s="15"/>
      <c r="E459" s="240"/>
    </row>
    <row r="460" spans="1:5" ht="19.5" customHeight="1">
      <c r="A460" s="15"/>
      <c r="B460" s="15"/>
      <c r="C460" s="15"/>
      <c r="D460" s="15"/>
      <c r="E460" s="240"/>
    </row>
    <row r="461" spans="1:5" ht="19.5" customHeight="1">
      <c r="A461" s="15"/>
      <c r="B461" s="15"/>
      <c r="C461" s="15"/>
      <c r="D461" s="15"/>
      <c r="E461" s="240"/>
    </row>
    <row r="462" spans="1:5" ht="19.5" customHeight="1">
      <c r="A462" s="15"/>
      <c r="B462" s="15"/>
      <c r="C462" s="15"/>
      <c r="D462" s="15"/>
      <c r="E462" s="240"/>
    </row>
    <row r="463" spans="1:5" ht="19.5" customHeight="1">
      <c r="A463" s="15"/>
      <c r="B463" s="15"/>
      <c r="C463" s="15"/>
      <c r="D463" s="15"/>
      <c r="E463" s="240"/>
    </row>
    <row r="464" spans="1:5" ht="19.5" customHeight="1">
      <c r="A464" s="15"/>
      <c r="B464" s="15"/>
      <c r="C464" s="15"/>
      <c r="D464" s="15"/>
      <c r="E464" s="240"/>
    </row>
    <row r="465" spans="1:5" ht="19.5" customHeight="1">
      <c r="A465" s="15"/>
      <c r="B465" s="15"/>
      <c r="C465" s="15"/>
      <c r="D465" s="15"/>
      <c r="E465" s="240"/>
    </row>
    <row r="466" spans="1:5" ht="19.5" customHeight="1">
      <c r="A466" s="15"/>
      <c r="B466" s="15"/>
      <c r="C466" s="15"/>
      <c r="D466" s="15"/>
      <c r="E466" s="240"/>
    </row>
    <row r="467" spans="1:5" ht="19.5" customHeight="1">
      <c r="A467" s="15"/>
      <c r="B467" s="15"/>
      <c r="C467" s="15"/>
      <c r="D467" s="15"/>
      <c r="E467" s="240"/>
    </row>
    <row r="468" spans="1:5" ht="19.5" customHeight="1">
      <c r="A468" s="15"/>
      <c r="B468" s="15"/>
      <c r="C468" s="15"/>
      <c r="D468" s="15"/>
      <c r="E468" s="240"/>
    </row>
    <row r="469" spans="1:5" ht="19.5" customHeight="1">
      <c r="A469" s="15"/>
      <c r="B469" s="15"/>
      <c r="C469" s="15"/>
      <c r="D469" s="15"/>
      <c r="E469" s="240"/>
    </row>
    <row r="470" spans="1:5" ht="19.5" customHeight="1">
      <c r="A470" s="15"/>
      <c r="B470" s="15"/>
      <c r="C470" s="15"/>
      <c r="D470" s="15"/>
      <c r="E470" s="240"/>
    </row>
    <row r="471" spans="1:5" ht="19.5" customHeight="1">
      <c r="A471" s="15"/>
      <c r="B471" s="15"/>
      <c r="C471" s="15"/>
      <c r="D471" s="15"/>
      <c r="E471" s="240"/>
    </row>
    <row r="472" spans="1:5" ht="19.5" customHeight="1">
      <c r="A472" s="15"/>
      <c r="B472" s="15"/>
      <c r="C472" s="15"/>
      <c r="D472" s="15"/>
      <c r="E472" s="240"/>
    </row>
    <row r="473" spans="1:5" ht="19.5" customHeight="1">
      <c r="A473" s="15"/>
      <c r="B473" s="15"/>
      <c r="C473" s="15"/>
      <c r="D473" s="15"/>
      <c r="E473" s="240"/>
    </row>
    <row r="474" spans="1:5" ht="19.5" customHeight="1">
      <c r="A474" s="15"/>
      <c r="B474" s="15"/>
      <c r="C474" s="15"/>
      <c r="D474" s="15"/>
      <c r="E474" s="240"/>
    </row>
    <row r="475" spans="1:5" ht="19.5" customHeight="1">
      <c r="A475" s="15"/>
      <c r="B475" s="15"/>
      <c r="C475" s="15"/>
      <c r="D475" s="15"/>
      <c r="E475" s="240"/>
    </row>
    <row r="476" spans="1:5" ht="19.5" customHeight="1">
      <c r="A476" s="15"/>
      <c r="B476" s="15"/>
      <c r="C476" s="15"/>
      <c r="D476" s="15"/>
      <c r="E476" s="240"/>
    </row>
    <row r="477" spans="1:5" ht="19.5" customHeight="1">
      <c r="A477" s="15"/>
      <c r="B477" s="15"/>
      <c r="C477" s="15"/>
      <c r="D477" s="15"/>
      <c r="E477" s="240"/>
    </row>
    <row r="478" spans="1:5" ht="19.5" customHeight="1">
      <c r="A478" s="15"/>
      <c r="B478" s="15"/>
      <c r="C478" s="15"/>
      <c r="D478" s="15"/>
      <c r="E478" s="240"/>
    </row>
    <row r="479" spans="1:5" ht="19.5" customHeight="1">
      <c r="A479" s="15"/>
      <c r="B479" s="15"/>
      <c r="C479" s="15"/>
      <c r="D479" s="15"/>
      <c r="E479" s="240"/>
    </row>
    <row r="480" spans="1:5" ht="19.5" customHeight="1">
      <c r="A480" s="15"/>
      <c r="B480" s="15"/>
      <c r="C480" s="15"/>
      <c r="D480" s="15"/>
      <c r="E480" s="240"/>
    </row>
    <row r="481" spans="1:5" ht="19.5" customHeight="1">
      <c r="A481" s="15"/>
      <c r="B481" s="15"/>
      <c r="C481" s="15"/>
      <c r="D481" s="15"/>
      <c r="E481" s="240"/>
    </row>
    <row r="482" spans="1:5" ht="19.5" customHeight="1">
      <c r="A482" s="15"/>
      <c r="B482" s="15"/>
      <c r="C482" s="15"/>
      <c r="D482" s="15"/>
      <c r="E482" s="240"/>
    </row>
    <row r="483" spans="1:5" ht="19.5" customHeight="1">
      <c r="A483" s="15"/>
      <c r="B483" s="15"/>
      <c r="C483" s="15"/>
      <c r="D483" s="15"/>
      <c r="E483" s="240"/>
    </row>
    <row r="484" spans="1:5" ht="19.5" customHeight="1">
      <c r="A484" s="15"/>
      <c r="B484" s="15"/>
      <c r="C484" s="15"/>
      <c r="D484" s="15"/>
      <c r="E484" s="240"/>
    </row>
    <row r="485" spans="1:5" ht="19.5" customHeight="1">
      <c r="A485" s="15"/>
      <c r="B485" s="15"/>
      <c r="C485" s="15"/>
      <c r="D485" s="15"/>
      <c r="E485" s="240"/>
    </row>
    <row r="486" spans="1:5" ht="19.5" customHeight="1">
      <c r="A486" s="15"/>
      <c r="B486" s="15"/>
      <c r="C486" s="15"/>
      <c r="D486" s="15"/>
      <c r="E486" s="240"/>
    </row>
    <row r="487" spans="1:5" ht="19.5" customHeight="1">
      <c r="A487" s="15"/>
      <c r="B487" s="15"/>
      <c r="C487" s="15"/>
      <c r="D487" s="15"/>
      <c r="E487" s="240"/>
    </row>
    <row r="488" spans="1:5" ht="19.5" customHeight="1">
      <c r="A488" s="15"/>
      <c r="B488" s="15"/>
      <c r="C488" s="15"/>
      <c r="D488" s="15"/>
      <c r="E488" s="240"/>
    </row>
    <row r="489" spans="1:5" ht="19.5" customHeight="1">
      <c r="A489" s="15"/>
      <c r="B489" s="15"/>
      <c r="C489" s="15"/>
      <c r="D489" s="15"/>
      <c r="E489" s="240"/>
    </row>
    <row r="490" spans="1:5" ht="19.5" customHeight="1">
      <c r="A490" s="15"/>
      <c r="B490" s="15"/>
      <c r="C490" s="15"/>
      <c r="D490" s="15"/>
      <c r="E490" s="240"/>
    </row>
    <row r="491" spans="1:5" ht="19.5" customHeight="1">
      <c r="A491" s="15"/>
      <c r="B491" s="15"/>
      <c r="C491" s="15"/>
      <c r="D491" s="15"/>
      <c r="E491" s="240"/>
    </row>
    <row r="492" spans="1:5" ht="19.5" customHeight="1">
      <c r="A492" s="15"/>
      <c r="B492" s="15"/>
      <c r="C492" s="15"/>
      <c r="D492" s="15"/>
      <c r="E492" s="240"/>
    </row>
    <row r="493" spans="1:5" ht="19.5" customHeight="1">
      <c r="A493" s="15"/>
      <c r="B493" s="15"/>
      <c r="C493" s="15"/>
      <c r="D493" s="15"/>
      <c r="E493" s="240"/>
    </row>
    <row r="494" spans="1:5" ht="19.5" customHeight="1">
      <c r="A494" s="15"/>
      <c r="B494" s="15"/>
      <c r="C494" s="15"/>
      <c r="D494" s="15"/>
      <c r="E494" s="240"/>
    </row>
    <row r="495" spans="1:5" ht="19.5" customHeight="1">
      <c r="A495" s="15"/>
      <c r="B495" s="15"/>
      <c r="C495" s="15"/>
      <c r="D495" s="15"/>
      <c r="E495" s="240"/>
    </row>
    <row r="496" spans="1:5" ht="19.5" customHeight="1">
      <c r="A496" s="15"/>
      <c r="B496" s="15"/>
      <c r="C496" s="15"/>
      <c r="D496" s="15"/>
      <c r="E496" s="240"/>
    </row>
    <row r="497" spans="1:5" ht="19.5" customHeight="1">
      <c r="A497" s="15"/>
      <c r="B497" s="15"/>
      <c r="C497" s="15"/>
      <c r="D497" s="15"/>
      <c r="E497" s="240"/>
    </row>
    <row r="498" spans="1:5" ht="19.5" customHeight="1">
      <c r="A498" s="15"/>
      <c r="B498" s="15"/>
      <c r="C498" s="15"/>
      <c r="D498" s="15"/>
      <c r="E498" s="240"/>
    </row>
    <row r="499" spans="1:5" ht="19.5" customHeight="1">
      <c r="A499" s="15"/>
      <c r="B499" s="15"/>
      <c r="C499" s="15"/>
      <c r="D499" s="15"/>
      <c r="E499" s="240"/>
    </row>
    <row r="500" spans="1:5" ht="19.5" customHeight="1">
      <c r="A500" s="15"/>
      <c r="B500" s="15"/>
      <c r="C500" s="15"/>
      <c r="D500" s="15"/>
      <c r="E500" s="240"/>
    </row>
    <row r="501" spans="1:5" ht="19.5" customHeight="1">
      <c r="A501" s="15"/>
      <c r="B501" s="15"/>
      <c r="C501" s="15"/>
      <c r="D501" s="15"/>
      <c r="E501" s="240"/>
    </row>
    <row r="502" spans="1:5" ht="19.5" customHeight="1">
      <c r="A502" s="15"/>
      <c r="B502" s="15"/>
      <c r="C502" s="15"/>
      <c r="D502" s="15"/>
      <c r="E502" s="240"/>
    </row>
    <row r="503" spans="1:5" ht="19.5" customHeight="1">
      <c r="A503" s="15"/>
      <c r="B503" s="15"/>
      <c r="C503" s="15"/>
      <c r="D503" s="15"/>
      <c r="E503" s="240"/>
    </row>
    <row r="504" spans="1:5" ht="19.5" customHeight="1">
      <c r="A504" s="15"/>
      <c r="B504" s="15"/>
      <c r="C504" s="15"/>
      <c r="D504" s="15"/>
      <c r="E504" s="240"/>
    </row>
    <row r="505" spans="1:5" ht="19.5" customHeight="1">
      <c r="A505" s="15"/>
      <c r="B505" s="15"/>
      <c r="C505" s="15"/>
      <c r="D505" s="15"/>
      <c r="E505" s="240"/>
    </row>
    <row r="506" spans="1:5" ht="19.5" customHeight="1">
      <c r="A506" s="15"/>
      <c r="B506" s="15"/>
      <c r="C506" s="15"/>
      <c r="D506" s="15"/>
      <c r="E506" s="240"/>
    </row>
    <row r="507" spans="1:5" ht="19.5" customHeight="1">
      <c r="A507" s="15"/>
      <c r="B507" s="15"/>
      <c r="C507" s="15"/>
      <c r="D507" s="15"/>
      <c r="E507" s="240"/>
    </row>
    <row r="508" spans="1:5" ht="19.5" customHeight="1">
      <c r="A508" s="15"/>
      <c r="B508" s="15"/>
      <c r="C508" s="15"/>
      <c r="D508" s="15"/>
      <c r="E508" s="240"/>
    </row>
    <row r="509" spans="1:5" ht="19.5" customHeight="1">
      <c r="A509" s="15"/>
      <c r="B509" s="15"/>
      <c r="C509" s="15"/>
      <c r="D509" s="15"/>
      <c r="E509" s="240"/>
    </row>
    <row r="510" spans="1:5" ht="19.5" customHeight="1">
      <c r="A510" s="15"/>
      <c r="B510" s="15"/>
      <c r="C510" s="15"/>
      <c r="D510" s="15"/>
      <c r="E510" s="240"/>
    </row>
    <row r="511" spans="1:5" ht="19.5" customHeight="1">
      <c r="A511" s="15"/>
      <c r="B511" s="15"/>
      <c r="C511" s="15"/>
      <c r="D511" s="15"/>
      <c r="E511" s="240"/>
    </row>
    <row r="512" spans="1:5" ht="19.5" customHeight="1">
      <c r="A512" s="15"/>
      <c r="B512" s="15"/>
      <c r="C512" s="15"/>
      <c r="D512" s="15"/>
      <c r="E512" s="240"/>
    </row>
    <row r="513" spans="1:5" ht="19.5" customHeight="1">
      <c r="A513" s="15"/>
      <c r="B513" s="15"/>
      <c r="C513" s="15"/>
      <c r="D513" s="15"/>
      <c r="E513" s="240"/>
    </row>
    <row r="514" spans="1:5" ht="19.5" customHeight="1">
      <c r="A514" s="15"/>
      <c r="B514" s="15"/>
      <c r="C514" s="15"/>
      <c r="D514" s="15"/>
      <c r="E514" s="240"/>
    </row>
    <row r="515" spans="1:5" ht="19.5" customHeight="1">
      <c r="A515" s="15"/>
      <c r="B515" s="15"/>
      <c r="C515" s="15"/>
      <c r="D515" s="15"/>
      <c r="E515" s="240"/>
    </row>
    <row r="516" spans="1:5" ht="19.5" customHeight="1">
      <c r="A516" s="15"/>
      <c r="B516" s="15"/>
      <c r="C516" s="15"/>
      <c r="D516" s="15"/>
      <c r="E516" s="240"/>
    </row>
    <row r="517" spans="1:5" ht="19.5" customHeight="1">
      <c r="A517" s="15"/>
      <c r="B517" s="15"/>
      <c r="C517" s="15"/>
      <c r="D517" s="15"/>
      <c r="E517" s="240"/>
    </row>
    <row r="518" spans="1:5" ht="19.5" customHeight="1">
      <c r="A518" s="15"/>
      <c r="B518" s="15"/>
      <c r="C518" s="15"/>
      <c r="D518" s="15"/>
      <c r="E518" s="240"/>
    </row>
    <row r="519" spans="1:5" ht="19.5" customHeight="1">
      <c r="A519" s="15"/>
      <c r="B519" s="15"/>
      <c r="C519" s="15"/>
      <c r="D519" s="15"/>
      <c r="E519" s="240"/>
    </row>
    <row r="520" spans="1:5" ht="19.5" customHeight="1">
      <c r="A520" s="15"/>
      <c r="B520" s="15"/>
      <c r="C520" s="15"/>
      <c r="D520" s="15"/>
      <c r="E520" s="240"/>
    </row>
    <row r="521" spans="1:5" ht="19.5" customHeight="1">
      <c r="A521" s="15"/>
      <c r="B521" s="15"/>
      <c r="C521" s="15"/>
      <c r="D521" s="15"/>
      <c r="E521" s="240"/>
    </row>
    <row r="522" spans="1:5" ht="19.5" customHeight="1">
      <c r="A522" s="15"/>
      <c r="B522" s="15"/>
      <c r="C522" s="15"/>
      <c r="D522" s="15"/>
      <c r="E522" s="240"/>
    </row>
    <row r="523" spans="1:5" ht="19.5" customHeight="1">
      <c r="A523" s="15"/>
      <c r="B523" s="15"/>
      <c r="C523" s="15"/>
      <c r="D523" s="15"/>
      <c r="E523" s="240"/>
    </row>
    <row r="524" spans="1:5" ht="19.5" customHeight="1">
      <c r="A524" s="15"/>
      <c r="B524" s="15"/>
      <c r="C524" s="15"/>
      <c r="D524" s="15"/>
      <c r="E524" s="240"/>
    </row>
    <row r="525" spans="1:5" ht="19.5" customHeight="1">
      <c r="A525" s="15"/>
      <c r="B525" s="15"/>
      <c r="C525" s="15"/>
      <c r="D525" s="15"/>
      <c r="E525" s="240"/>
    </row>
    <row r="526" spans="1:5" ht="19.5" customHeight="1">
      <c r="A526" s="15"/>
      <c r="B526" s="15"/>
      <c r="C526" s="15"/>
      <c r="D526" s="15"/>
      <c r="E526" s="240"/>
    </row>
    <row r="527" spans="1:5" ht="19.5" customHeight="1">
      <c r="A527" s="15"/>
      <c r="B527" s="15"/>
      <c r="C527" s="15"/>
      <c r="D527" s="15"/>
      <c r="E527" s="240"/>
    </row>
    <row r="528" spans="1:5" ht="19.5" customHeight="1">
      <c r="A528" s="15"/>
      <c r="B528" s="15"/>
      <c r="C528" s="15"/>
      <c r="D528" s="15"/>
      <c r="E528" s="240"/>
    </row>
    <row r="529" spans="1:5" ht="19.5" customHeight="1">
      <c r="A529" s="15"/>
      <c r="B529" s="15"/>
      <c r="C529" s="15"/>
      <c r="D529" s="15"/>
      <c r="E529" s="240"/>
    </row>
    <row r="530" spans="1:5" ht="19.5" customHeight="1">
      <c r="A530" s="15"/>
      <c r="B530" s="15"/>
      <c r="C530" s="15"/>
      <c r="D530" s="15"/>
      <c r="E530" s="240"/>
    </row>
    <row r="531" spans="1:5" ht="19.5" customHeight="1">
      <c r="A531" s="15"/>
      <c r="B531" s="15"/>
      <c r="C531" s="15"/>
      <c r="D531" s="15"/>
      <c r="E531" s="240"/>
    </row>
    <row r="532" spans="1:5" ht="19.5" customHeight="1">
      <c r="A532" s="15"/>
      <c r="B532" s="15"/>
      <c r="C532" s="15"/>
      <c r="D532" s="15"/>
      <c r="E532" s="240"/>
    </row>
    <row r="533" spans="1:5" ht="19.5" customHeight="1">
      <c r="A533" s="15"/>
      <c r="B533" s="15"/>
      <c r="C533" s="15"/>
      <c r="D533" s="15"/>
      <c r="E533" s="240"/>
    </row>
    <row r="534" spans="1:5" ht="19.5" customHeight="1">
      <c r="A534" s="15"/>
      <c r="B534" s="15"/>
      <c r="C534" s="15"/>
      <c r="D534" s="15"/>
      <c r="E534" s="240"/>
    </row>
    <row r="535" spans="1:5" ht="19.5" customHeight="1">
      <c r="A535" s="15"/>
      <c r="B535" s="15"/>
      <c r="C535" s="15"/>
      <c r="D535" s="15"/>
      <c r="E535" s="240"/>
    </row>
    <row r="536" spans="1:5" ht="19.5" customHeight="1">
      <c r="A536" s="15"/>
      <c r="B536" s="15"/>
      <c r="C536" s="15"/>
      <c r="D536" s="15"/>
      <c r="E536" s="240"/>
    </row>
    <row r="537" spans="1:5" ht="19.5" customHeight="1">
      <c r="A537" s="15"/>
      <c r="B537" s="15"/>
      <c r="C537" s="15"/>
      <c r="D537" s="15"/>
      <c r="E537" s="240"/>
    </row>
    <row r="538" spans="1:5" ht="19.5" customHeight="1">
      <c r="A538" s="15"/>
      <c r="B538" s="15"/>
      <c r="C538" s="15"/>
      <c r="D538" s="15"/>
      <c r="E538" s="240"/>
    </row>
    <row r="539" spans="1:5" ht="19.5" customHeight="1">
      <c r="A539" s="15"/>
      <c r="B539" s="15"/>
      <c r="C539" s="15"/>
      <c r="D539" s="15"/>
      <c r="E539" s="240"/>
    </row>
    <row r="540" spans="1:5" ht="19.5" customHeight="1">
      <c r="A540" s="15"/>
      <c r="B540" s="15"/>
      <c r="C540" s="15"/>
      <c r="D540" s="15"/>
      <c r="E540" s="240"/>
    </row>
    <row r="541" spans="1:5" ht="19.5" customHeight="1">
      <c r="A541" s="15"/>
      <c r="B541" s="15"/>
      <c r="C541" s="15"/>
      <c r="D541" s="15"/>
      <c r="E541" s="240"/>
    </row>
    <row r="542" spans="1:5" ht="19.5" customHeight="1">
      <c r="A542" s="15"/>
      <c r="B542" s="15"/>
      <c r="C542" s="15"/>
      <c r="D542" s="15"/>
      <c r="E542" s="240"/>
    </row>
    <row r="543" spans="1:5" ht="19.5" customHeight="1">
      <c r="A543" s="15"/>
      <c r="B543" s="15"/>
      <c r="C543" s="15"/>
      <c r="D543" s="15"/>
      <c r="E543" s="240"/>
    </row>
    <row r="544" spans="1:5" ht="19.5" customHeight="1">
      <c r="A544" s="15"/>
      <c r="B544" s="15"/>
      <c r="C544" s="15"/>
      <c r="D544" s="15"/>
      <c r="E544" s="240"/>
    </row>
    <row r="545" spans="1:5" ht="19.5" customHeight="1">
      <c r="A545" s="15"/>
      <c r="B545" s="15"/>
      <c r="C545" s="15"/>
      <c r="D545" s="15"/>
      <c r="E545" s="240"/>
    </row>
    <row r="546" spans="1:5" ht="19.5" customHeight="1">
      <c r="A546" s="15"/>
      <c r="B546" s="15"/>
      <c r="C546" s="15"/>
      <c r="D546" s="15"/>
      <c r="E546" s="240"/>
    </row>
    <row r="547" spans="1:5" ht="19.5" customHeight="1">
      <c r="A547" s="15"/>
      <c r="B547" s="15"/>
      <c r="C547" s="15"/>
      <c r="D547" s="15"/>
      <c r="E547" s="240"/>
    </row>
    <row r="548" spans="1:5" ht="19.5" customHeight="1">
      <c r="A548" s="15"/>
      <c r="B548" s="15"/>
      <c r="C548" s="15"/>
      <c r="D548" s="15"/>
      <c r="E548" s="240"/>
    </row>
    <row r="549" spans="1:5" ht="19.5" customHeight="1">
      <c r="A549" s="15"/>
      <c r="B549" s="15"/>
      <c r="C549" s="15"/>
      <c r="D549" s="15"/>
      <c r="E549" s="240"/>
    </row>
    <row r="550" spans="1:5" ht="19.5" customHeight="1">
      <c r="A550" s="15"/>
      <c r="B550" s="15"/>
      <c r="C550" s="15"/>
      <c r="D550" s="15"/>
      <c r="E550" s="240"/>
    </row>
    <row r="551" spans="1:5" ht="19.5" customHeight="1">
      <c r="A551" s="15"/>
      <c r="B551" s="15"/>
      <c r="C551" s="15"/>
      <c r="D551" s="15"/>
      <c r="E551" s="240"/>
    </row>
    <row r="552" spans="1:5" ht="19.5" customHeight="1">
      <c r="A552" s="15"/>
      <c r="B552" s="15"/>
      <c r="C552" s="15"/>
      <c r="D552" s="15"/>
      <c r="E552" s="240"/>
    </row>
    <row r="553" spans="1:5" ht="19.5" customHeight="1">
      <c r="A553" s="15"/>
      <c r="B553" s="15"/>
      <c r="C553" s="15"/>
      <c r="D553" s="15"/>
      <c r="E553" s="240"/>
    </row>
    <row r="554" spans="1:5" ht="19.5" customHeight="1">
      <c r="A554" s="15"/>
      <c r="B554" s="15"/>
      <c r="C554" s="15"/>
      <c r="D554" s="15"/>
      <c r="E554" s="240"/>
    </row>
    <row r="555" spans="1:5" ht="19.5" customHeight="1">
      <c r="A555" s="15"/>
      <c r="B555" s="15"/>
      <c r="C555" s="15"/>
      <c r="D555" s="15"/>
      <c r="E555" s="240"/>
    </row>
    <row r="556" spans="1:5" ht="19.5" customHeight="1">
      <c r="A556" s="15"/>
      <c r="B556" s="15"/>
      <c r="C556" s="15"/>
      <c r="D556" s="15"/>
      <c r="E556" s="240"/>
    </row>
    <row r="557" spans="1:5" ht="19.5" customHeight="1">
      <c r="A557" s="15"/>
      <c r="B557" s="15"/>
      <c r="C557" s="15"/>
      <c r="D557" s="15"/>
      <c r="E557" s="240"/>
    </row>
    <row r="558" spans="1:5" ht="19.5" customHeight="1">
      <c r="A558" s="15"/>
      <c r="B558" s="15"/>
      <c r="C558" s="15"/>
      <c r="D558" s="15"/>
      <c r="E558" s="240"/>
    </row>
    <row r="559" spans="1:5" ht="19.5" customHeight="1">
      <c r="A559" s="15"/>
      <c r="B559" s="15"/>
      <c r="C559" s="15"/>
      <c r="D559" s="15"/>
      <c r="E559" s="240"/>
    </row>
    <row r="560" spans="1:5" ht="19.5" customHeight="1">
      <c r="A560" s="15"/>
      <c r="B560" s="15"/>
      <c r="C560" s="15"/>
      <c r="D560" s="15"/>
      <c r="E560" s="240"/>
    </row>
    <row r="561" spans="1:5" ht="19.5" customHeight="1">
      <c r="A561" s="15"/>
      <c r="B561" s="15"/>
      <c r="C561" s="15"/>
      <c r="D561" s="15"/>
      <c r="E561" s="240"/>
    </row>
    <row r="562" spans="1:5" ht="19.5" customHeight="1">
      <c r="A562" s="15"/>
      <c r="B562" s="15"/>
      <c r="C562" s="15"/>
      <c r="D562" s="15"/>
      <c r="E562" s="240"/>
    </row>
    <row r="563" spans="1:5" ht="19.5" customHeight="1">
      <c r="A563" s="15"/>
      <c r="B563" s="15"/>
      <c r="C563" s="15"/>
      <c r="D563" s="15"/>
      <c r="E563" s="240"/>
    </row>
    <row r="564" spans="1:5" ht="19.5" customHeight="1">
      <c r="A564" s="15"/>
      <c r="B564" s="15"/>
      <c r="C564" s="15"/>
      <c r="D564" s="15"/>
      <c r="E564" s="240"/>
    </row>
    <row r="565" spans="1:5" ht="19.5" customHeight="1">
      <c r="A565" s="15"/>
      <c r="B565" s="15"/>
      <c r="C565" s="15"/>
      <c r="D565" s="15"/>
      <c r="E565" s="240"/>
    </row>
    <row r="566" spans="1:5" ht="19.5" customHeight="1">
      <c r="A566" s="15"/>
      <c r="B566" s="15"/>
      <c r="C566" s="15"/>
      <c r="D566" s="15"/>
      <c r="E566" s="240"/>
    </row>
    <row r="567" spans="1:5" ht="19.5" customHeight="1">
      <c r="A567" s="15"/>
      <c r="B567" s="15"/>
      <c r="C567" s="15"/>
      <c r="D567" s="15"/>
      <c r="E567" s="240"/>
    </row>
    <row r="568" spans="1:5" ht="19.5" customHeight="1">
      <c r="A568" s="15"/>
      <c r="B568" s="15"/>
      <c r="C568" s="15"/>
      <c r="D568" s="15"/>
      <c r="E568" s="240"/>
    </row>
    <row r="569" spans="1:5" ht="19.5" customHeight="1">
      <c r="A569" s="15"/>
      <c r="B569" s="15"/>
      <c r="C569" s="15"/>
      <c r="D569" s="15"/>
      <c r="E569" s="240"/>
    </row>
    <row r="570" spans="1:5" ht="19.5" customHeight="1">
      <c r="A570" s="15"/>
      <c r="B570" s="15"/>
      <c r="C570" s="15"/>
      <c r="D570" s="15"/>
      <c r="E570" s="240"/>
    </row>
    <row r="571" spans="1:5" ht="19.5" customHeight="1">
      <c r="A571" s="15"/>
      <c r="B571" s="15"/>
      <c r="C571" s="15"/>
      <c r="D571" s="15"/>
      <c r="E571" s="240"/>
    </row>
    <row r="572" spans="1:5" ht="19.5" customHeight="1">
      <c r="A572" s="15"/>
      <c r="B572" s="15"/>
      <c r="C572" s="15"/>
      <c r="D572" s="15"/>
      <c r="E572" s="240"/>
    </row>
    <row r="573" spans="1:5" ht="19.5" customHeight="1">
      <c r="A573" s="15"/>
      <c r="B573" s="15"/>
      <c r="C573" s="15"/>
      <c r="D573" s="15"/>
      <c r="E573" s="240"/>
    </row>
    <row r="574" spans="1:5" ht="19.5" customHeight="1">
      <c r="A574" s="15"/>
      <c r="B574" s="15"/>
      <c r="C574" s="15"/>
      <c r="D574" s="15"/>
      <c r="E574" s="240"/>
    </row>
    <row r="575" spans="1:5" ht="19.5" customHeight="1">
      <c r="A575" s="15"/>
      <c r="B575" s="15"/>
      <c r="C575" s="15"/>
      <c r="D575" s="15"/>
      <c r="E575" s="240"/>
    </row>
    <row r="576" spans="1:5" ht="19.5" customHeight="1">
      <c r="A576" s="15"/>
      <c r="B576" s="15"/>
      <c r="C576" s="15"/>
      <c r="D576" s="15"/>
      <c r="E576" s="240"/>
    </row>
    <row r="577" spans="1:5" ht="19.5" customHeight="1">
      <c r="A577" s="15"/>
      <c r="B577" s="15"/>
      <c r="C577" s="15"/>
      <c r="D577" s="15"/>
      <c r="E577" s="240"/>
    </row>
    <row r="578" spans="1:5" ht="19.5" customHeight="1">
      <c r="A578" s="15"/>
      <c r="B578" s="15"/>
      <c r="C578" s="15"/>
      <c r="D578" s="15"/>
      <c r="E578" s="240"/>
    </row>
    <row r="579" spans="1:5" ht="19.5" customHeight="1">
      <c r="A579" s="15"/>
      <c r="B579" s="15"/>
      <c r="C579" s="15"/>
      <c r="D579" s="15"/>
      <c r="E579" s="240"/>
    </row>
    <row r="580" spans="1:5" ht="19.5" customHeight="1">
      <c r="A580" s="15"/>
      <c r="B580" s="15"/>
      <c r="C580" s="15"/>
      <c r="D580" s="15"/>
      <c r="E580" s="240"/>
    </row>
    <row r="581" spans="1:5" ht="19.5" customHeight="1">
      <c r="A581" s="15"/>
      <c r="B581" s="15"/>
      <c r="C581" s="15"/>
      <c r="D581" s="15"/>
      <c r="E581" s="240"/>
    </row>
    <row r="582" spans="1:5" ht="19.5" customHeight="1">
      <c r="A582" s="15"/>
      <c r="B582" s="15"/>
      <c r="C582" s="15"/>
      <c r="D582" s="15"/>
      <c r="E582" s="240"/>
    </row>
    <row r="583" spans="1:5" ht="19.5" customHeight="1">
      <c r="A583" s="15"/>
      <c r="B583" s="15"/>
      <c r="C583" s="15"/>
      <c r="D583" s="15"/>
      <c r="E583" s="240"/>
    </row>
    <row r="584" spans="1:5" ht="19.5" customHeight="1">
      <c r="A584" s="15"/>
      <c r="B584" s="15"/>
      <c r="C584" s="15"/>
      <c r="D584" s="15"/>
      <c r="E584" s="240"/>
    </row>
    <row r="585" spans="1:5" ht="19.5" customHeight="1">
      <c r="A585" s="15"/>
      <c r="B585" s="15"/>
      <c r="C585" s="15"/>
      <c r="D585" s="15"/>
      <c r="E585" s="240"/>
    </row>
    <row r="586" spans="1:5" ht="19.5" customHeight="1">
      <c r="A586" s="15"/>
      <c r="B586" s="15"/>
      <c r="C586" s="15"/>
      <c r="D586" s="15"/>
      <c r="E586" s="240"/>
    </row>
    <row r="587" spans="1:5" ht="19.5" customHeight="1">
      <c r="A587" s="15"/>
      <c r="B587" s="15"/>
      <c r="C587" s="15"/>
      <c r="D587" s="15"/>
      <c r="E587" s="240"/>
    </row>
    <row r="588" spans="1:5" ht="19.5" customHeight="1">
      <c r="A588" s="15"/>
      <c r="B588" s="15"/>
      <c r="C588" s="15"/>
      <c r="D588" s="15"/>
      <c r="E588" s="240"/>
    </row>
    <row r="589" spans="1:5" ht="19.5" customHeight="1">
      <c r="A589" s="15"/>
      <c r="B589" s="15"/>
      <c r="C589" s="15"/>
      <c r="D589" s="15"/>
      <c r="E589" s="240"/>
    </row>
    <row r="590" spans="1:5" ht="19.5" customHeight="1">
      <c r="A590" s="15"/>
      <c r="B590" s="15"/>
      <c r="C590" s="15"/>
      <c r="D590" s="15"/>
      <c r="E590" s="240"/>
    </row>
    <row r="591" spans="1:5" ht="19.5" customHeight="1">
      <c r="A591" s="15"/>
      <c r="B591" s="15"/>
      <c r="C591" s="15"/>
      <c r="D591" s="15"/>
      <c r="E591" s="240"/>
    </row>
    <row r="592" spans="1:5" ht="19.5" customHeight="1">
      <c r="A592" s="15"/>
      <c r="B592" s="15"/>
      <c r="C592" s="15"/>
      <c r="D592" s="15"/>
      <c r="E592" s="240"/>
    </row>
    <row r="593" spans="1:5" ht="19.5" customHeight="1">
      <c r="A593" s="15"/>
      <c r="B593" s="15"/>
      <c r="C593" s="15"/>
      <c r="D593" s="15"/>
      <c r="E593" s="240"/>
    </row>
    <row r="594" spans="1:5" ht="19.5" customHeight="1">
      <c r="A594" s="15"/>
      <c r="B594" s="15"/>
      <c r="C594" s="15"/>
      <c r="D594" s="15"/>
      <c r="E594" s="240"/>
    </row>
    <row r="595" spans="1:5" ht="19.5" customHeight="1">
      <c r="A595" s="15"/>
      <c r="B595" s="15"/>
      <c r="C595" s="15"/>
      <c r="D595" s="15"/>
      <c r="E595" s="240"/>
    </row>
    <row r="596" spans="1:5" ht="19.5" customHeight="1">
      <c r="A596" s="15"/>
      <c r="B596" s="15"/>
      <c r="C596" s="15"/>
      <c r="D596" s="15"/>
      <c r="E596" s="240"/>
    </row>
    <row r="597" spans="1:5" ht="19.5" customHeight="1">
      <c r="A597" s="15"/>
      <c r="B597" s="15"/>
      <c r="C597" s="15"/>
      <c r="D597" s="15"/>
      <c r="E597" s="240"/>
    </row>
    <row r="598" spans="1:5" ht="19.5" customHeight="1">
      <c r="A598" s="15"/>
      <c r="B598" s="15"/>
      <c r="C598" s="15"/>
      <c r="D598" s="15"/>
      <c r="E598" s="240"/>
    </row>
    <row r="599" spans="1:5" ht="19.5" customHeight="1">
      <c r="A599" s="15"/>
      <c r="B599" s="15"/>
      <c r="C599" s="15"/>
      <c r="D599" s="15"/>
      <c r="E599" s="240"/>
    </row>
    <row r="600" spans="1:5" ht="19.5" customHeight="1">
      <c r="A600" s="15"/>
      <c r="B600" s="15"/>
      <c r="C600" s="15"/>
      <c r="D600" s="15"/>
      <c r="E600" s="240"/>
    </row>
    <row r="601" spans="1:5" ht="19.5" customHeight="1">
      <c r="A601" s="15"/>
      <c r="B601" s="15"/>
      <c r="C601" s="15"/>
      <c r="D601" s="15"/>
      <c r="E601" s="240"/>
    </row>
    <row r="602" spans="1:5" ht="19.5" customHeight="1">
      <c r="A602" s="15"/>
      <c r="B602" s="15"/>
      <c r="C602" s="15"/>
      <c r="D602" s="15"/>
      <c r="E602" s="240"/>
    </row>
    <row r="603" spans="1:5" ht="19.5" customHeight="1">
      <c r="A603" s="15"/>
      <c r="B603" s="15"/>
      <c r="C603" s="15"/>
      <c r="D603" s="15"/>
      <c r="E603" s="240"/>
    </row>
    <row r="604" spans="1:5" ht="19.5" customHeight="1">
      <c r="A604" s="15"/>
      <c r="B604" s="15"/>
      <c r="C604" s="15"/>
      <c r="D604" s="15"/>
      <c r="E604" s="240"/>
    </row>
    <row r="605" spans="1:5" ht="19.5" customHeight="1">
      <c r="A605" s="15"/>
      <c r="B605" s="15"/>
      <c r="C605" s="15"/>
      <c r="D605" s="15"/>
      <c r="E605" s="240"/>
    </row>
    <row r="606" spans="1:5" ht="19.5" customHeight="1">
      <c r="A606" s="15"/>
      <c r="B606" s="15"/>
      <c r="C606" s="15"/>
      <c r="D606" s="15"/>
      <c r="E606" s="240"/>
    </row>
    <row r="607" spans="1:5" ht="19.5" customHeight="1">
      <c r="A607" s="15"/>
      <c r="B607" s="15"/>
      <c r="C607" s="15"/>
      <c r="D607" s="15"/>
      <c r="E607" s="240"/>
    </row>
    <row r="608" spans="1:5" ht="19.5" customHeight="1">
      <c r="A608" s="15"/>
      <c r="B608" s="15"/>
      <c r="C608" s="15"/>
      <c r="D608" s="15"/>
      <c r="E608" s="240"/>
    </row>
    <row r="609" spans="1:5" ht="19.5" customHeight="1">
      <c r="A609" s="15"/>
      <c r="B609" s="15"/>
      <c r="C609" s="15"/>
      <c r="D609" s="15"/>
      <c r="E609" s="240"/>
    </row>
    <row r="610" spans="1:5" ht="19.5" customHeight="1">
      <c r="A610" s="15"/>
      <c r="B610" s="15"/>
      <c r="C610" s="15"/>
      <c r="D610" s="15"/>
      <c r="E610" s="240"/>
    </row>
    <row r="611" spans="1:5" ht="19.5" customHeight="1">
      <c r="A611" s="15"/>
      <c r="B611" s="15"/>
      <c r="C611" s="15"/>
      <c r="D611" s="15"/>
      <c r="E611" s="240"/>
    </row>
    <row r="612" spans="1:5" ht="19.5" customHeight="1">
      <c r="A612" s="15"/>
      <c r="B612" s="15"/>
      <c r="C612" s="15"/>
      <c r="D612" s="15"/>
      <c r="E612" s="240"/>
    </row>
    <row r="613" spans="1:5" ht="19.5" customHeight="1">
      <c r="A613" s="15"/>
      <c r="B613" s="15"/>
      <c r="C613" s="15"/>
      <c r="D613" s="15"/>
      <c r="E613" s="240"/>
    </row>
    <row r="614" spans="1:5" ht="19.5" customHeight="1">
      <c r="A614" s="15"/>
      <c r="B614" s="15"/>
      <c r="C614" s="15"/>
      <c r="D614" s="15"/>
      <c r="E614" s="240"/>
    </row>
    <row r="615" spans="1:5" ht="19.5" customHeight="1">
      <c r="A615" s="15"/>
      <c r="B615" s="15"/>
      <c r="C615" s="15"/>
      <c r="D615" s="15"/>
      <c r="E615" s="240"/>
    </row>
    <row r="616" spans="1:5" ht="19.5" customHeight="1">
      <c r="A616" s="15"/>
      <c r="B616" s="15"/>
      <c r="C616" s="15"/>
      <c r="D616" s="15"/>
      <c r="E616" s="240"/>
    </row>
    <row r="617" spans="1:5" ht="19.5" customHeight="1">
      <c r="A617" s="15"/>
      <c r="B617" s="15"/>
      <c r="C617" s="15"/>
      <c r="D617" s="15"/>
      <c r="E617" s="240"/>
    </row>
    <row r="618" spans="1:5" ht="19.5" customHeight="1">
      <c r="A618" s="15"/>
      <c r="B618" s="15"/>
      <c r="C618" s="15"/>
      <c r="D618" s="15"/>
      <c r="E618" s="240"/>
    </row>
    <row r="619" spans="1:5" ht="19.5" customHeight="1">
      <c r="A619" s="15"/>
      <c r="B619" s="15"/>
      <c r="C619" s="15"/>
      <c r="D619" s="15"/>
      <c r="E619" s="240"/>
    </row>
    <row r="620" spans="1:5" ht="19.5" customHeight="1">
      <c r="A620" s="15"/>
      <c r="B620" s="15"/>
      <c r="C620" s="15"/>
      <c r="D620" s="15"/>
      <c r="E620" s="240"/>
    </row>
    <row r="621" spans="1:5" ht="19.5" customHeight="1">
      <c r="A621" s="15"/>
      <c r="B621" s="15"/>
      <c r="C621" s="15"/>
      <c r="D621" s="15"/>
      <c r="E621" s="240"/>
    </row>
    <row r="622" spans="1:5" ht="19.5" customHeight="1">
      <c r="A622" s="15"/>
      <c r="B622" s="15"/>
      <c r="C622" s="15"/>
      <c r="D622" s="15"/>
      <c r="E622" s="240"/>
    </row>
    <row r="623" spans="1:5" ht="19.5" customHeight="1">
      <c r="A623" s="15"/>
      <c r="B623" s="15"/>
      <c r="C623" s="15"/>
      <c r="D623" s="15"/>
      <c r="E623" s="240"/>
    </row>
    <row r="624" spans="1:5" ht="19.5" customHeight="1">
      <c r="A624" s="15"/>
      <c r="B624" s="15"/>
      <c r="C624" s="15"/>
      <c r="D624" s="15"/>
      <c r="E624" s="240"/>
    </row>
    <row r="625" spans="1:5" ht="19.5" customHeight="1">
      <c r="A625" s="15"/>
      <c r="B625" s="15"/>
      <c r="C625" s="15"/>
      <c r="D625" s="15"/>
      <c r="E625" s="240"/>
    </row>
    <row r="626" spans="1:5" ht="19.5" customHeight="1">
      <c r="A626" s="15"/>
      <c r="B626" s="15"/>
      <c r="C626" s="15"/>
      <c r="D626" s="15"/>
      <c r="E626" s="240"/>
    </row>
    <row r="627" spans="1:5" ht="19.5" customHeight="1">
      <c r="A627" s="15"/>
      <c r="B627" s="15"/>
      <c r="C627" s="15"/>
      <c r="D627" s="15"/>
      <c r="E627" s="240"/>
    </row>
    <row r="628" spans="1:5" ht="19.5" customHeight="1">
      <c r="A628" s="15"/>
      <c r="B628" s="15"/>
      <c r="C628" s="15"/>
      <c r="D628" s="15"/>
      <c r="E628" s="240"/>
    </row>
    <row r="629" spans="1:5" ht="19.5" customHeight="1">
      <c r="A629" s="15"/>
      <c r="B629" s="15"/>
      <c r="C629" s="15"/>
      <c r="D629" s="15"/>
      <c r="E629" s="240"/>
    </row>
    <row r="630" spans="1:5" ht="19.5" customHeight="1">
      <c r="A630" s="15"/>
      <c r="B630" s="15"/>
      <c r="C630" s="15"/>
      <c r="D630" s="15"/>
      <c r="E630" s="240"/>
    </row>
    <row r="631" spans="1:5" ht="19.5" customHeight="1">
      <c r="A631" s="15"/>
      <c r="B631" s="15"/>
      <c r="C631" s="15"/>
      <c r="D631" s="15"/>
      <c r="E631" s="240"/>
    </row>
    <row r="632" spans="1:5" ht="19.5" customHeight="1">
      <c r="A632" s="15"/>
      <c r="B632" s="15"/>
      <c r="C632" s="15"/>
      <c r="D632" s="15"/>
      <c r="E632" s="240"/>
    </row>
    <row r="633" spans="1:5" ht="19.5" customHeight="1">
      <c r="A633" s="15"/>
      <c r="B633" s="15"/>
      <c r="C633" s="15"/>
      <c r="D633" s="15"/>
      <c r="E633" s="240"/>
    </row>
    <row r="634" spans="1:5" ht="19.5" customHeight="1">
      <c r="A634" s="15"/>
      <c r="B634" s="15"/>
      <c r="C634" s="15"/>
      <c r="D634" s="15"/>
      <c r="E634" s="240"/>
    </row>
    <row r="635" spans="1:5" ht="19.5" customHeight="1">
      <c r="A635" s="15"/>
      <c r="B635" s="15"/>
      <c r="C635" s="15"/>
      <c r="D635" s="15"/>
      <c r="E635" s="240"/>
    </row>
    <row r="636" spans="1:5" ht="19.5" customHeight="1">
      <c r="A636" s="15"/>
      <c r="B636" s="15"/>
      <c r="C636" s="15"/>
      <c r="D636" s="15"/>
      <c r="E636" s="240"/>
    </row>
    <row r="637" spans="1:5" ht="19.5" customHeight="1">
      <c r="A637" s="15"/>
      <c r="B637" s="15"/>
      <c r="C637" s="15"/>
      <c r="D637" s="15"/>
      <c r="E637" s="240"/>
    </row>
    <row r="638" spans="1:5" ht="19.5" customHeight="1">
      <c r="A638" s="15"/>
      <c r="B638" s="15"/>
      <c r="C638" s="15"/>
      <c r="D638" s="15"/>
      <c r="E638" s="240"/>
    </row>
    <row r="639" spans="1:5" ht="19.5" customHeight="1">
      <c r="A639" s="15"/>
      <c r="B639" s="15"/>
      <c r="C639" s="15"/>
      <c r="D639" s="15"/>
      <c r="E639" s="240"/>
    </row>
    <row r="640" spans="1:5" ht="19.5" customHeight="1">
      <c r="A640" s="15"/>
      <c r="B640" s="15"/>
      <c r="C640" s="15"/>
      <c r="D640" s="15"/>
      <c r="E640" s="240"/>
    </row>
    <row r="641" spans="1:5" ht="19.5" customHeight="1">
      <c r="A641" s="15"/>
      <c r="B641" s="15"/>
      <c r="C641" s="15"/>
      <c r="D641" s="15"/>
      <c r="E641" s="240"/>
    </row>
    <row r="642" spans="1:5" ht="19.5" customHeight="1">
      <c r="A642" s="15"/>
      <c r="B642" s="15"/>
      <c r="C642" s="15"/>
      <c r="D642" s="15"/>
      <c r="E642" s="240"/>
    </row>
    <row r="643" spans="1:5" ht="19.5" customHeight="1">
      <c r="A643" s="15"/>
      <c r="B643" s="15"/>
      <c r="C643" s="15"/>
      <c r="D643" s="15"/>
      <c r="E643" s="240"/>
    </row>
    <row r="644" spans="1:5" ht="19.5" customHeight="1">
      <c r="A644" s="15"/>
      <c r="B644" s="15"/>
      <c r="C644" s="15"/>
      <c r="D644" s="15"/>
      <c r="E644" s="240"/>
    </row>
    <row r="645" spans="1:5" ht="19.5" customHeight="1">
      <c r="A645" s="15"/>
      <c r="B645" s="15"/>
      <c r="C645" s="15"/>
      <c r="D645" s="15"/>
      <c r="E645" s="240"/>
    </row>
    <row r="646" spans="1:5" ht="19.5" customHeight="1">
      <c r="A646" s="15"/>
      <c r="B646" s="15"/>
      <c r="C646" s="15"/>
      <c r="D646" s="15"/>
      <c r="E646" s="240"/>
    </row>
    <row r="647" spans="1:5" ht="19.5" customHeight="1">
      <c r="A647" s="15"/>
      <c r="B647" s="15"/>
      <c r="C647" s="15"/>
      <c r="D647" s="15"/>
      <c r="E647" s="240"/>
    </row>
    <row r="648" spans="1:5" ht="19.5" customHeight="1">
      <c r="A648" s="15"/>
      <c r="B648" s="15"/>
      <c r="C648" s="15"/>
      <c r="D648" s="15"/>
      <c r="E648" s="240"/>
    </row>
    <row r="649" spans="1:5" ht="19.5" customHeight="1">
      <c r="A649" s="15"/>
      <c r="B649" s="15"/>
      <c r="C649" s="15"/>
      <c r="D649" s="15"/>
      <c r="E649" s="240"/>
    </row>
    <row r="650" spans="1:5" ht="19.5" customHeight="1">
      <c r="A650" s="15"/>
      <c r="B650" s="15"/>
      <c r="C650" s="15"/>
      <c r="D650" s="15"/>
      <c r="E650" s="240"/>
    </row>
    <row r="651" spans="1:5" ht="19.5" customHeight="1">
      <c r="A651" s="15"/>
      <c r="B651" s="15"/>
      <c r="C651" s="15"/>
      <c r="D651" s="15"/>
      <c r="E651" s="240"/>
    </row>
    <row r="652" spans="1:5" ht="19.5" customHeight="1">
      <c r="A652" s="15"/>
      <c r="B652" s="15"/>
      <c r="C652" s="15"/>
      <c r="D652" s="15"/>
      <c r="E652" s="240"/>
    </row>
    <row r="653" spans="1:5" ht="19.5" customHeight="1">
      <c r="A653" s="15"/>
      <c r="B653" s="15"/>
      <c r="C653" s="15"/>
      <c r="D653" s="15"/>
      <c r="E653" s="240"/>
    </row>
    <row r="654" spans="1:5" ht="19.5" customHeight="1">
      <c r="A654" s="15"/>
      <c r="B654" s="15"/>
      <c r="C654" s="15"/>
      <c r="D654" s="15"/>
      <c r="E654" s="240"/>
    </row>
    <row r="655" spans="1:5" ht="19.5" customHeight="1">
      <c r="A655" s="15"/>
      <c r="B655" s="15"/>
      <c r="C655" s="15"/>
      <c r="D655" s="15"/>
      <c r="E655" s="240"/>
    </row>
    <row r="656" spans="1:5" ht="19.5" customHeight="1">
      <c r="A656" s="15"/>
      <c r="B656" s="15"/>
      <c r="C656" s="15"/>
      <c r="D656" s="15"/>
      <c r="E656" s="240"/>
    </row>
    <row r="657" spans="1:5" ht="19.5" customHeight="1">
      <c r="A657" s="15"/>
      <c r="B657" s="15"/>
      <c r="C657" s="15"/>
      <c r="D657" s="15"/>
      <c r="E657" s="240"/>
    </row>
    <row r="658" spans="1:5" ht="19.5" customHeight="1">
      <c r="A658" s="15"/>
      <c r="B658" s="15"/>
      <c r="C658" s="15"/>
      <c r="D658" s="15"/>
      <c r="E658" s="240"/>
    </row>
    <row r="659" spans="1:5" ht="19.5" customHeight="1">
      <c r="A659" s="15"/>
      <c r="B659" s="15"/>
      <c r="C659" s="15"/>
      <c r="D659" s="15"/>
      <c r="E659" s="240"/>
    </row>
    <row r="660" spans="1:5" ht="19.5" customHeight="1">
      <c r="A660" s="15"/>
      <c r="B660" s="15"/>
      <c r="C660" s="15"/>
      <c r="D660" s="15"/>
      <c r="E660" s="240"/>
    </row>
    <row r="661" spans="1:5" ht="19.5" customHeight="1">
      <c r="A661" s="15"/>
      <c r="B661" s="15"/>
      <c r="C661" s="15"/>
      <c r="D661" s="15"/>
      <c r="E661" s="240"/>
    </row>
    <row r="662" spans="1:5" ht="19.5" customHeight="1">
      <c r="A662" s="15"/>
      <c r="B662" s="15"/>
      <c r="C662" s="15"/>
      <c r="D662" s="15"/>
      <c r="E662" s="240"/>
    </row>
    <row r="663" spans="1:5" ht="19.5" customHeight="1">
      <c r="A663" s="15"/>
      <c r="B663" s="15"/>
      <c r="C663" s="15"/>
      <c r="D663" s="15"/>
      <c r="E663" s="240"/>
    </row>
    <row r="664" spans="1:5" ht="19.5" customHeight="1">
      <c r="A664" s="15"/>
      <c r="B664" s="15"/>
      <c r="C664" s="15"/>
      <c r="D664" s="15"/>
      <c r="E664" s="240"/>
    </row>
    <row r="665" spans="1:5" ht="19.5" customHeight="1">
      <c r="A665" s="15"/>
      <c r="B665" s="15"/>
      <c r="C665" s="15"/>
      <c r="D665" s="15"/>
      <c r="E665" s="240"/>
    </row>
    <row r="666" spans="1:5" ht="19.5" customHeight="1">
      <c r="A666" s="15"/>
      <c r="B666" s="15"/>
      <c r="C666" s="15"/>
      <c r="D666" s="15"/>
      <c r="E666" s="240"/>
    </row>
    <row r="667" spans="1:5" ht="19.5" customHeight="1">
      <c r="A667" s="15"/>
      <c r="B667" s="15"/>
      <c r="C667" s="15"/>
      <c r="D667" s="15"/>
      <c r="E667" s="240"/>
    </row>
    <row r="668" spans="1:5" ht="19.5" customHeight="1">
      <c r="A668" s="15"/>
      <c r="B668" s="15"/>
      <c r="C668" s="15"/>
      <c r="D668" s="15"/>
      <c r="E668" s="240"/>
    </row>
    <row r="669" spans="1:5" ht="19.5" customHeight="1">
      <c r="A669" s="15"/>
      <c r="B669" s="15"/>
      <c r="C669" s="15"/>
      <c r="D669" s="15"/>
      <c r="E669" s="240"/>
    </row>
    <row r="670" spans="1:5" ht="19.5" customHeight="1">
      <c r="A670" s="15"/>
      <c r="B670" s="15"/>
      <c r="C670" s="15"/>
      <c r="D670" s="15"/>
      <c r="E670" s="240"/>
    </row>
    <row r="671" spans="1:5" ht="19.5" customHeight="1">
      <c r="A671" s="15"/>
      <c r="B671" s="15"/>
      <c r="C671" s="15"/>
      <c r="D671" s="15"/>
      <c r="E671" s="240"/>
    </row>
    <row r="672" spans="1:5" ht="19.5" customHeight="1">
      <c r="A672" s="15"/>
      <c r="B672" s="15"/>
      <c r="C672" s="15"/>
      <c r="D672" s="15"/>
      <c r="E672" s="240"/>
    </row>
    <row r="673" spans="1:5" ht="19.5" customHeight="1">
      <c r="A673" s="15"/>
      <c r="B673" s="15"/>
      <c r="C673" s="15"/>
      <c r="D673" s="15"/>
      <c r="E673" s="240"/>
    </row>
    <row r="674" spans="1:5" ht="19.5" customHeight="1">
      <c r="A674" s="15"/>
      <c r="B674" s="15"/>
      <c r="C674" s="15"/>
      <c r="D674" s="15"/>
      <c r="E674" s="240"/>
    </row>
    <row r="675" spans="1:5" ht="19.5" customHeight="1">
      <c r="A675" s="15"/>
      <c r="B675" s="15"/>
      <c r="C675" s="15"/>
      <c r="D675" s="15"/>
      <c r="E675" s="240"/>
    </row>
    <row r="676" spans="1:5" ht="19.5" customHeight="1">
      <c r="A676" s="15"/>
      <c r="B676" s="15"/>
      <c r="C676" s="15"/>
      <c r="D676" s="15"/>
      <c r="E676" s="240"/>
    </row>
    <row r="677" spans="1:5" ht="19.5" customHeight="1">
      <c r="A677" s="15"/>
      <c r="B677" s="15"/>
      <c r="C677" s="15"/>
      <c r="D677" s="15"/>
      <c r="E677" s="240"/>
    </row>
    <row r="678" spans="1:5" ht="19.5" customHeight="1">
      <c r="A678" s="15"/>
      <c r="B678" s="15"/>
      <c r="C678" s="15"/>
      <c r="D678" s="15"/>
      <c r="E678" s="240"/>
    </row>
    <row r="679" spans="1:5" ht="19.5" customHeight="1">
      <c r="A679" s="15"/>
      <c r="B679" s="15"/>
      <c r="C679" s="15"/>
      <c r="D679" s="15"/>
      <c r="E679" s="240"/>
    </row>
    <row r="680" spans="1:5" ht="19.5" customHeight="1">
      <c r="A680" s="15"/>
      <c r="B680" s="15"/>
      <c r="C680" s="15"/>
      <c r="D680" s="15"/>
      <c r="E680" s="240"/>
    </row>
    <row r="681" spans="1:5" ht="19.5" customHeight="1">
      <c r="A681" s="15"/>
      <c r="B681" s="15"/>
      <c r="C681" s="15"/>
      <c r="D681" s="15"/>
      <c r="E681" s="240"/>
    </row>
    <row r="682" spans="1:5" ht="19.5" customHeight="1">
      <c r="A682" s="15"/>
      <c r="B682" s="15"/>
      <c r="C682" s="15"/>
      <c r="D682" s="15"/>
      <c r="E682" s="240"/>
    </row>
    <row r="683" spans="1:5" ht="19.5" customHeight="1">
      <c r="A683" s="15"/>
      <c r="B683" s="15"/>
      <c r="C683" s="15"/>
      <c r="D683" s="15"/>
      <c r="E683" s="240"/>
    </row>
    <row r="684" spans="1:5" ht="19.5" customHeight="1">
      <c r="A684" s="15"/>
      <c r="B684" s="15"/>
      <c r="C684" s="15"/>
      <c r="D684" s="15"/>
      <c r="E684" s="240"/>
    </row>
    <row r="685" spans="1:5" ht="19.5" customHeight="1">
      <c r="A685" s="15"/>
      <c r="B685" s="15"/>
      <c r="C685" s="15"/>
      <c r="D685" s="15"/>
      <c r="E685" s="240"/>
    </row>
    <row r="686" spans="1:5" ht="19.5" customHeight="1">
      <c r="A686" s="15"/>
      <c r="B686" s="15"/>
      <c r="C686" s="15"/>
      <c r="D686" s="15"/>
      <c r="E686" s="240"/>
    </row>
    <row r="687" spans="1:5" ht="19.5" customHeight="1">
      <c r="A687" s="15"/>
      <c r="B687" s="15"/>
      <c r="C687" s="15"/>
      <c r="D687" s="15"/>
      <c r="E687" s="240"/>
    </row>
    <row r="688" spans="1:5" ht="19.5" customHeight="1">
      <c r="A688" s="15"/>
      <c r="B688" s="15"/>
      <c r="C688" s="15"/>
      <c r="D688" s="15"/>
      <c r="E688" s="240"/>
    </row>
    <row r="689" spans="1:5" ht="19.5" customHeight="1">
      <c r="A689" s="15"/>
      <c r="B689" s="15"/>
      <c r="C689" s="15"/>
      <c r="D689" s="15"/>
      <c r="E689" s="240"/>
    </row>
    <row r="690" spans="1:5" ht="19.5" customHeight="1">
      <c r="A690" s="15"/>
      <c r="B690" s="15"/>
      <c r="C690" s="15"/>
      <c r="D690" s="15"/>
      <c r="E690" s="240"/>
    </row>
    <row r="691" spans="1:5" ht="19.5" customHeight="1">
      <c r="A691" s="15"/>
      <c r="B691" s="15"/>
      <c r="C691" s="15"/>
      <c r="D691" s="15"/>
      <c r="E691" s="240"/>
    </row>
    <row r="692" spans="1:5" ht="19.5" customHeight="1">
      <c r="A692" s="15"/>
      <c r="B692" s="15"/>
      <c r="C692" s="15"/>
      <c r="D692" s="15"/>
      <c r="E692" s="240"/>
    </row>
    <row r="693" spans="1:5" ht="19.5" customHeight="1">
      <c r="A693" s="15"/>
      <c r="B693" s="15"/>
      <c r="C693" s="15"/>
      <c r="D693" s="15"/>
      <c r="E693" s="240"/>
    </row>
    <row r="694" spans="1:5" ht="19.5" customHeight="1">
      <c r="A694" s="15"/>
      <c r="B694" s="15"/>
      <c r="C694" s="15"/>
      <c r="D694" s="15"/>
      <c r="E694" s="240"/>
    </row>
    <row r="695" spans="1:5" ht="19.5" customHeight="1">
      <c r="A695" s="15"/>
      <c r="B695" s="15"/>
      <c r="C695" s="15"/>
      <c r="D695" s="15"/>
      <c r="E695" s="240"/>
    </row>
    <row r="696" spans="1:5" ht="19.5" customHeight="1">
      <c r="A696" s="15"/>
      <c r="B696" s="15"/>
      <c r="C696" s="15"/>
      <c r="D696" s="15"/>
      <c r="E696" s="240"/>
    </row>
    <row r="697" spans="1:5" ht="19.5" customHeight="1">
      <c r="A697" s="15"/>
      <c r="B697" s="15"/>
      <c r="C697" s="15"/>
      <c r="D697" s="15"/>
      <c r="E697" s="240"/>
    </row>
    <row r="698" spans="1:5" ht="19.5" customHeight="1">
      <c r="A698" s="15"/>
      <c r="B698" s="15"/>
      <c r="C698" s="15"/>
      <c r="D698" s="15"/>
      <c r="E698" s="240"/>
    </row>
    <row r="699" spans="1:5" ht="19.5" customHeight="1">
      <c r="A699" s="15"/>
      <c r="B699" s="15"/>
      <c r="C699" s="15"/>
      <c r="D699" s="15"/>
      <c r="E699" s="240"/>
    </row>
    <row r="700" spans="1:5" ht="19.5" customHeight="1">
      <c r="A700" s="15"/>
      <c r="B700" s="15"/>
      <c r="C700" s="15"/>
      <c r="D700" s="15"/>
      <c r="E700" s="240"/>
    </row>
    <row r="701" spans="1:5" ht="19.5" customHeight="1">
      <c r="A701" s="15"/>
      <c r="B701" s="15"/>
      <c r="C701" s="15"/>
      <c r="D701" s="15"/>
      <c r="E701" s="240"/>
    </row>
    <row r="702" spans="1:5" ht="19.5" customHeight="1">
      <c r="A702" s="15"/>
      <c r="B702" s="15"/>
      <c r="C702" s="15"/>
      <c r="D702" s="15"/>
      <c r="E702" s="240"/>
    </row>
    <row r="703" spans="1:5" ht="19.5" customHeight="1">
      <c r="A703" s="15"/>
      <c r="B703" s="15"/>
      <c r="C703" s="15"/>
      <c r="D703" s="15"/>
      <c r="E703" s="240"/>
    </row>
    <row r="704" spans="1:5" ht="19.5" customHeight="1">
      <c r="A704" s="15"/>
      <c r="B704" s="15"/>
      <c r="C704" s="15"/>
      <c r="D704" s="15"/>
      <c r="E704" s="240"/>
    </row>
    <row r="705" spans="1:5" ht="19.5" customHeight="1">
      <c r="A705" s="15"/>
      <c r="B705" s="15"/>
      <c r="C705" s="15"/>
      <c r="D705" s="15"/>
      <c r="E705" s="240"/>
    </row>
    <row r="706" spans="1:5" ht="19.5" customHeight="1">
      <c r="A706" s="15"/>
      <c r="B706" s="15"/>
      <c r="C706" s="15"/>
      <c r="D706" s="15"/>
      <c r="E706" s="240"/>
    </row>
    <row r="707" spans="1:5" ht="19.5" customHeight="1">
      <c r="A707" s="15"/>
      <c r="B707" s="15"/>
      <c r="C707" s="15"/>
      <c r="D707" s="15"/>
      <c r="E707" s="240"/>
    </row>
    <row r="708" spans="1:5" ht="19.5" customHeight="1">
      <c r="A708" s="15"/>
      <c r="B708" s="15"/>
      <c r="C708" s="15"/>
      <c r="D708" s="15"/>
      <c r="E708" s="240"/>
    </row>
    <row r="709" spans="1:5" ht="19.5" customHeight="1">
      <c r="A709" s="15"/>
      <c r="B709" s="15"/>
      <c r="C709" s="15"/>
      <c r="D709" s="15"/>
      <c r="E709" s="240"/>
    </row>
    <row r="710" spans="1:5" ht="19.5" customHeight="1">
      <c r="A710" s="15"/>
      <c r="B710" s="15"/>
      <c r="C710" s="15"/>
      <c r="D710" s="15"/>
      <c r="E710" s="240"/>
    </row>
    <row r="711" spans="1:5" ht="19.5" customHeight="1">
      <c r="A711" s="15"/>
      <c r="B711" s="15"/>
      <c r="C711" s="15"/>
      <c r="D711" s="15"/>
      <c r="E711" s="240"/>
    </row>
    <row r="712" spans="1:5" ht="19.5" customHeight="1">
      <c r="A712" s="15"/>
      <c r="B712" s="15"/>
      <c r="C712" s="15"/>
      <c r="D712" s="15"/>
      <c r="E712" s="240"/>
    </row>
    <row r="713" spans="1:5" ht="19.5" customHeight="1">
      <c r="A713" s="15"/>
      <c r="B713" s="15"/>
      <c r="C713" s="15"/>
      <c r="D713" s="15"/>
      <c r="E713" s="240"/>
    </row>
    <row r="714" spans="1:5" ht="19.5" customHeight="1">
      <c r="A714" s="15"/>
      <c r="B714" s="15"/>
      <c r="C714" s="15"/>
      <c r="D714" s="15"/>
      <c r="E714" s="240"/>
    </row>
    <row r="715" spans="1:5" ht="19.5" customHeight="1">
      <c r="A715" s="15"/>
      <c r="B715" s="15"/>
      <c r="C715" s="15"/>
      <c r="D715" s="15"/>
      <c r="E715" s="240"/>
    </row>
    <row r="716" spans="1:5" ht="19.5" customHeight="1">
      <c r="A716" s="15"/>
      <c r="B716" s="15"/>
      <c r="C716" s="15"/>
      <c r="D716" s="15"/>
      <c r="E716" s="240"/>
    </row>
    <row r="717" spans="1:5" ht="19.5" customHeight="1">
      <c r="A717" s="15"/>
      <c r="B717" s="15"/>
      <c r="C717" s="15"/>
      <c r="D717" s="15"/>
      <c r="E717" s="240"/>
    </row>
    <row r="718" spans="1:5" ht="19.5" customHeight="1">
      <c r="A718" s="15"/>
      <c r="B718" s="15"/>
      <c r="C718" s="15"/>
      <c r="D718" s="15"/>
      <c r="E718" s="240"/>
    </row>
    <row r="719" spans="1:5" ht="19.5" customHeight="1">
      <c r="A719" s="15"/>
      <c r="B719" s="15"/>
      <c r="C719" s="15"/>
      <c r="D719" s="15"/>
      <c r="E719" s="240"/>
    </row>
    <row r="720" spans="1:5" ht="19.5" customHeight="1">
      <c r="A720" s="15"/>
      <c r="B720" s="15"/>
      <c r="C720" s="15"/>
      <c r="D720" s="15"/>
      <c r="E720" s="240"/>
    </row>
    <row r="721" spans="1:5" ht="19.5" customHeight="1">
      <c r="A721" s="15"/>
      <c r="B721" s="15"/>
      <c r="C721" s="15"/>
      <c r="D721" s="15"/>
      <c r="E721" s="240"/>
    </row>
    <row r="722" spans="1:5" ht="19.5" customHeight="1">
      <c r="A722" s="15"/>
      <c r="B722" s="15"/>
      <c r="C722" s="15"/>
      <c r="D722" s="15"/>
      <c r="E722" s="240"/>
    </row>
    <row r="723" spans="1:5" ht="19.5" customHeight="1">
      <c r="A723" s="15"/>
      <c r="B723" s="15"/>
      <c r="C723" s="15"/>
      <c r="D723" s="15"/>
      <c r="E723" s="240"/>
    </row>
    <row r="724" spans="1:5" ht="19.5" customHeight="1">
      <c r="A724" s="15"/>
      <c r="B724" s="15"/>
      <c r="C724" s="15"/>
      <c r="D724" s="15"/>
      <c r="E724" s="240"/>
    </row>
    <row r="725" spans="1:5" ht="19.5" customHeight="1">
      <c r="A725" s="15"/>
      <c r="B725" s="15"/>
      <c r="C725" s="15"/>
      <c r="D725" s="15"/>
      <c r="E725" s="240"/>
    </row>
    <row r="726" spans="1:5" ht="19.5" customHeight="1">
      <c r="A726" s="15"/>
      <c r="B726" s="15"/>
      <c r="C726" s="15"/>
      <c r="D726" s="15"/>
      <c r="E726" s="240"/>
    </row>
    <row r="727" spans="1:5" ht="19.5" customHeight="1">
      <c r="A727" s="15"/>
      <c r="B727" s="15"/>
      <c r="C727" s="15"/>
      <c r="D727" s="15"/>
      <c r="E727" s="240"/>
    </row>
    <row r="728" spans="1:5" ht="19.5" customHeight="1">
      <c r="A728" s="15"/>
      <c r="B728" s="15"/>
      <c r="C728" s="15"/>
      <c r="D728" s="15"/>
      <c r="E728" s="240"/>
    </row>
    <row r="729" spans="1:5" ht="19.5" customHeight="1">
      <c r="A729" s="15"/>
      <c r="B729" s="15"/>
      <c r="C729" s="15"/>
      <c r="D729" s="15"/>
      <c r="E729" s="240"/>
    </row>
    <row r="730" spans="1:5" ht="19.5" customHeight="1">
      <c r="A730" s="15"/>
      <c r="B730" s="15"/>
      <c r="C730" s="15"/>
      <c r="D730" s="15"/>
      <c r="E730" s="240"/>
    </row>
    <row r="731" spans="1:5" ht="19.5" customHeight="1">
      <c r="A731" s="15"/>
      <c r="B731" s="15"/>
      <c r="C731" s="15"/>
      <c r="D731" s="15"/>
      <c r="E731" s="240"/>
    </row>
    <row r="732" spans="1:5" ht="19.5" customHeight="1">
      <c r="A732" s="15"/>
      <c r="B732" s="15"/>
      <c r="C732" s="15"/>
      <c r="D732" s="15"/>
      <c r="E732" s="240"/>
    </row>
    <row r="733" spans="1:5" ht="19.5" customHeight="1">
      <c r="A733" s="15"/>
      <c r="B733" s="15"/>
      <c r="C733" s="15"/>
      <c r="D733" s="15"/>
      <c r="E733" s="240"/>
    </row>
    <row r="734" spans="1:5" ht="19.5" customHeight="1">
      <c r="A734" s="15"/>
      <c r="B734" s="15"/>
      <c r="C734" s="15"/>
      <c r="D734" s="15"/>
      <c r="E734" s="240"/>
    </row>
    <row r="735" spans="1:5" ht="19.5" customHeight="1">
      <c r="A735" s="15"/>
      <c r="B735" s="15"/>
      <c r="C735" s="15"/>
      <c r="D735" s="15"/>
      <c r="E735" s="240"/>
    </row>
    <row r="736" spans="1:5" ht="19.5" customHeight="1">
      <c r="A736" s="15"/>
      <c r="B736" s="15"/>
      <c r="C736" s="15"/>
      <c r="D736" s="15"/>
      <c r="E736" s="240"/>
    </row>
    <row r="737" spans="1:5" ht="19.5" customHeight="1">
      <c r="A737" s="15"/>
      <c r="B737" s="15"/>
      <c r="C737" s="15"/>
      <c r="D737" s="15"/>
      <c r="E737" s="240"/>
    </row>
    <row r="738" spans="1:5" ht="19.5" customHeight="1">
      <c r="A738" s="15"/>
      <c r="B738" s="15"/>
      <c r="C738" s="15"/>
      <c r="D738" s="15"/>
      <c r="E738" s="240"/>
    </row>
    <row r="739" spans="1:5" ht="19.5" customHeight="1">
      <c r="A739" s="15"/>
      <c r="B739" s="15"/>
      <c r="C739" s="15"/>
      <c r="D739" s="15"/>
      <c r="E739" s="240"/>
    </row>
    <row r="740" spans="1:5" ht="19.5" customHeight="1">
      <c r="A740" s="15"/>
      <c r="B740" s="15"/>
      <c r="C740" s="15"/>
      <c r="D740" s="15"/>
      <c r="E740" s="240"/>
    </row>
    <row r="741" spans="1:5" ht="19.5" customHeight="1">
      <c r="A741" s="15"/>
      <c r="B741" s="15"/>
      <c r="C741" s="15"/>
      <c r="D741" s="15"/>
      <c r="E741" s="240"/>
    </row>
    <row r="742" spans="1:5" ht="19.5" customHeight="1">
      <c r="A742" s="15"/>
      <c r="B742" s="15"/>
      <c r="C742" s="15"/>
      <c r="D742" s="15"/>
      <c r="E742" s="240"/>
    </row>
    <row r="743" spans="1:5" ht="19.5" customHeight="1">
      <c r="A743" s="15"/>
      <c r="B743" s="15"/>
      <c r="C743" s="15"/>
      <c r="D743" s="15"/>
      <c r="E743" s="240"/>
    </row>
    <row r="744" spans="1:5" ht="19.5" customHeight="1">
      <c r="A744" s="15"/>
      <c r="B744" s="15"/>
      <c r="C744" s="15"/>
      <c r="D744" s="15"/>
      <c r="E744" s="240"/>
    </row>
    <row r="745" spans="1:5" ht="19.5" customHeight="1">
      <c r="A745" s="15"/>
      <c r="B745" s="15"/>
      <c r="C745" s="15"/>
      <c r="D745" s="15"/>
      <c r="E745" s="240"/>
    </row>
    <row r="746" spans="1:5" ht="19.5" customHeight="1">
      <c r="A746" s="15"/>
      <c r="B746" s="15"/>
      <c r="C746" s="15"/>
      <c r="D746" s="15"/>
      <c r="E746" s="240"/>
    </row>
    <row r="747" spans="1:5" ht="19.5" customHeight="1">
      <c r="A747" s="15"/>
      <c r="B747" s="15"/>
      <c r="C747" s="15"/>
      <c r="D747" s="15"/>
      <c r="E747" s="240"/>
    </row>
    <row r="748" spans="1:5" ht="19.5" customHeight="1">
      <c r="A748" s="15"/>
      <c r="B748" s="15"/>
      <c r="C748" s="15"/>
      <c r="D748" s="15"/>
      <c r="E748" s="240"/>
    </row>
    <row r="749" spans="1:5" ht="19.5" customHeight="1">
      <c r="A749" s="15"/>
      <c r="B749" s="15"/>
      <c r="C749" s="15"/>
      <c r="D749" s="15"/>
      <c r="E749" s="240"/>
    </row>
    <row r="750" spans="1:5" ht="19.5" customHeight="1">
      <c r="A750" s="15"/>
      <c r="B750" s="15"/>
      <c r="C750" s="15"/>
      <c r="D750" s="15"/>
      <c r="E750" s="240"/>
    </row>
    <row r="751" spans="1:5" ht="19.5" customHeight="1">
      <c r="A751" s="15"/>
      <c r="B751" s="15"/>
      <c r="C751" s="15"/>
      <c r="D751" s="15"/>
      <c r="E751" s="240"/>
    </row>
    <row r="752" spans="1:5" ht="19.5" customHeight="1">
      <c r="A752" s="15"/>
      <c r="B752" s="15"/>
      <c r="C752" s="15"/>
      <c r="D752" s="15"/>
      <c r="E752" s="240"/>
    </row>
    <row r="753" spans="1:5" ht="19.5" customHeight="1">
      <c r="A753" s="15"/>
      <c r="B753" s="15"/>
      <c r="C753" s="15"/>
      <c r="D753" s="15"/>
      <c r="E753" s="240"/>
    </row>
    <row r="754" spans="1:5" ht="19.5" customHeight="1">
      <c r="A754" s="15"/>
      <c r="B754" s="15"/>
      <c r="C754" s="15"/>
      <c r="D754" s="15"/>
      <c r="E754" s="240"/>
    </row>
    <row r="755" spans="1:5" ht="19.5" customHeight="1">
      <c r="A755" s="15"/>
      <c r="B755" s="15"/>
      <c r="C755" s="15"/>
      <c r="D755" s="15"/>
      <c r="E755" s="240"/>
    </row>
    <row r="756" spans="1:5" ht="19.5" customHeight="1">
      <c r="A756" s="15"/>
      <c r="B756" s="15"/>
      <c r="C756" s="15"/>
      <c r="D756" s="15"/>
      <c r="E756" s="240"/>
    </row>
    <row r="757" spans="1:5" ht="19.5" customHeight="1">
      <c r="A757" s="15"/>
      <c r="B757" s="15"/>
      <c r="C757" s="15"/>
      <c r="D757" s="15"/>
      <c r="E757" s="240"/>
    </row>
    <row r="758" spans="1:5" ht="19.5" customHeight="1">
      <c r="A758" s="15"/>
      <c r="B758" s="15"/>
      <c r="C758" s="15"/>
      <c r="D758" s="15"/>
      <c r="E758" s="240"/>
    </row>
    <row r="759" spans="1:5" ht="19.5" customHeight="1">
      <c r="A759" s="15"/>
      <c r="B759" s="15"/>
      <c r="C759" s="15"/>
      <c r="D759" s="15"/>
      <c r="E759" s="240"/>
    </row>
    <row r="760" spans="1:5" ht="19.5" customHeight="1">
      <c r="A760" s="15"/>
      <c r="B760" s="15"/>
      <c r="C760" s="15"/>
      <c r="D760" s="15"/>
      <c r="E760" s="240"/>
    </row>
    <row r="761" spans="1:5" ht="19.5" customHeight="1">
      <c r="A761" s="15"/>
      <c r="B761" s="15"/>
      <c r="C761" s="15"/>
      <c r="D761" s="15"/>
      <c r="E761" s="240"/>
    </row>
    <row r="762" spans="1:5" ht="19.5" customHeight="1">
      <c r="A762" s="15"/>
      <c r="B762" s="15"/>
      <c r="C762" s="15"/>
      <c r="D762" s="15"/>
      <c r="E762" s="240"/>
    </row>
    <row r="763" spans="1:5" ht="19.5" customHeight="1">
      <c r="A763" s="15"/>
      <c r="B763" s="15"/>
      <c r="C763" s="15"/>
      <c r="D763" s="15"/>
      <c r="E763" s="240"/>
    </row>
    <row r="764" spans="1:5" ht="19.5" customHeight="1">
      <c r="A764" s="15"/>
      <c r="B764" s="15"/>
      <c r="C764" s="15"/>
      <c r="D764" s="15"/>
      <c r="E764" s="240"/>
    </row>
    <row r="765" spans="1:5" ht="19.5" customHeight="1">
      <c r="A765" s="15"/>
      <c r="B765" s="15"/>
      <c r="C765" s="15"/>
      <c r="D765" s="15"/>
      <c r="E765" s="240"/>
    </row>
    <row r="766" spans="1:5" ht="19.5" customHeight="1">
      <c r="A766" s="15"/>
      <c r="B766" s="15"/>
      <c r="C766" s="15"/>
      <c r="D766" s="15"/>
      <c r="E766" s="240"/>
    </row>
    <row r="767" spans="1:5" ht="19.5" customHeight="1">
      <c r="A767" s="15"/>
      <c r="B767" s="15"/>
      <c r="C767" s="15"/>
      <c r="D767" s="15"/>
      <c r="E767" s="240"/>
    </row>
    <row r="768" spans="1:5" ht="19.5" customHeight="1">
      <c r="A768" s="15"/>
      <c r="B768" s="15"/>
      <c r="C768" s="15"/>
      <c r="D768" s="15"/>
      <c r="E768" s="240"/>
    </row>
    <row r="769" spans="1:5" ht="19.5" customHeight="1">
      <c r="A769" s="15"/>
      <c r="B769" s="15"/>
      <c r="C769" s="15"/>
      <c r="D769" s="15"/>
      <c r="E769" s="240"/>
    </row>
    <row r="770" spans="1:5" ht="19.5" customHeight="1">
      <c r="A770" s="15"/>
      <c r="B770" s="15"/>
      <c r="C770" s="15"/>
      <c r="D770" s="15"/>
      <c r="E770" s="240"/>
    </row>
    <row r="771" spans="1:5" ht="19.5" customHeight="1">
      <c r="A771" s="15"/>
      <c r="B771" s="15"/>
      <c r="C771" s="15"/>
      <c r="D771" s="15"/>
      <c r="E771" s="240"/>
    </row>
    <row r="772" spans="1:5" ht="19.5" customHeight="1">
      <c r="A772" s="15"/>
      <c r="B772" s="15"/>
      <c r="C772" s="15"/>
      <c r="D772" s="15"/>
      <c r="E772" s="240"/>
    </row>
    <row r="773" spans="1:5" ht="19.5" customHeight="1">
      <c r="A773" s="15"/>
      <c r="B773" s="15"/>
      <c r="C773" s="15"/>
      <c r="D773" s="15"/>
      <c r="E773" s="240"/>
    </row>
    <row r="774" spans="1:5" ht="19.5" customHeight="1">
      <c r="A774" s="15"/>
      <c r="B774" s="15"/>
      <c r="C774" s="15"/>
      <c r="D774" s="15"/>
      <c r="E774" s="240"/>
    </row>
    <row r="775" spans="1:5" ht="19.5" customHeight="1">
      <c r="A775" s="15"/>
      <c r="B775" s="15"/>
      <c r="C775" s="15"/>
      <c r="D775" s="15"/>
      <c r="E775" s="240"/>
    </row>
    <row r="776" spans="1:5" ht="19.5" customHeight="1">
      <c r="A776" s="15"/>
      <c r="B776" s="15"/>
      <c r="C776" s="15"/>
      <c r="D776" s="15"/>
      <c r="E776" s="240"/>
    </row>
    <row r="777" spans="1:5" ht="19.5" customHeight="1">
      <c r="A777" s="15"/>
      <c r="B777" s="15"/>
      <c r="C777" s="15"/>
      <c r="D777" s="15"/>
      <c r="E777" s="240"/>
    </row>
    <row r="778" spans="1:5" ht="19.5" customHeight="1">
      <c r="A778" s="15"/>
      <c r="B778" s="15"/>
      <c r="C778" s="15"/>
      <c r="D778" s="15"/>
      <c r="E778" s="240"/>
    </row>
    <row r="779" spans="1:5" ht="19.5" customHeight="1">
      <c r="A779" s="15"/>
      <c r="B779" s="15"/>
      <c r="C779" s="15"/>
      <c r="D779" s="15"/>
      <c r="E779" s="240"/>
    </row>
    <row r="780" spans="1:5" ht="19.5" customHeight="1">
      <c r="A780" s="15"/>
      <c r="B780" s="15"/>
      <c r="C780" s="15"/>
      <c r="D780" s="15"/>
      <c r="E780" s="240"/>
    </row>
    <row r="781" spans="1:5" ht="19.5" customHeight="1">
      <c r="A781" s="15"/>
      <c r="B781" s="15"/>
      <c r="C781" s="15"/>
      <c r="D781" s="15"/>
      <c r="E781" s="240"/>
    </row>
    <row r="782" spans="1:5" ht="19.5" customHeight="1">
      <c r="A782" s="15"/>
      <c r="B782" s="15"/>
      <c r="C782" s="15"/>
      <c r="D782" s="15"/>
      <c r="E782" s="240"/>
    </row>
    <row r="783" spans="1:5" ht="19.5" customHeight="1">
      <c r="A783" s="15"/>
      <c r="B783" s="15"/>
      <c r="C783" s="15"/>
      <c r="D783" s="15"/>
      <c r="E783" s="240"/>
    </row>
    <row r="784" spans="1:5" ht="19.5" customHeight="1">
      <c r="A784" s="15"/>
      <c r="B784" s="15"/>
      <c r="C784" s="15"/>
      <c r="D784" s="15"/>
      <c r="E784" s="240"/>
    </row>
    <row r="785" spans="1:5" ht="19.5" customHeight="1">
      <c r="A785" s="15"/>
      <c r="B785" s="15"/>
      <c r="C785" s="15"/>
      <c r="D785" s="15"/>
      <c r="E785" s="240"/>
    </row>
    <row r="786" spans="1:5" ht="19.5" customHeight="1">
      <c r="A786" s="15"/>
      <c r="B786" s="15"/>
      <c r="C786" s="15"/>
      <c r="D786" s="15"/>
      <c r="E786" s="240"/>
    </row>
    <row r="787" spans="1:5" ht="19.5" customHeight="1">
      <c r="A787" s="15"/>
      <c r="B787" s="15"/>
      <c r="C787" s="15"/>
      <c r="D787" s="15"/>
      <c r="E787" s="240"/>
    </row>
    <row r="788" spans="1:5" ht="19.5" customHeight="1">
      <c r="A788" s="15"/>
      <c r="B788" s="15"/>
      <c r="C788" s="15"/>
      <c r="D788" s="15"/>
      <c r="E788" s="240"/>
    </row>
    <row r="789" spans="1:5" ht="19.5" customHeight="1">
      <c r="A789" s="15"/>
      <c r="B789" s="15"/>
      <c r="C789" s="15"/>
      <c r="D789" s="15"/>
      <c r="E789" s="240"/>
    </row>
    <row r="790" spans="1:5" ht="19.5" customHeight="1">
      <c r="A790" s="15"/>
      <c r="B790" s="15"/>
      <c r="C790" s="15"/>
      <c r="D790" s="15"/>
      <c r="E790" s="240"/>
    </row>
    <row r="791" spans="1:5" ht="19.5" customHeight="1">
      <c r="A791" s="15"/>
      <c r="B791" s="15"/>
      <c r="C791" s="15"/>
      <c r="D791" s="15"/>
      <c r="E791" s="240"/>
    </row>
    <row r="792" spans="1:5" ht="19.5" customHeight="1">
      <c r="A792" s="15"/>
      <c r="B792" s="15"/>
      <c r="C792" s="15"/>
      <c r="D792" s="15"/>
      <c r="E792" s="240"/>
    </row>
    <row r="793" spans="1:5" ht="19.5" customHeight="1">
      <c r="A793" s="15"/>
      <c r="B793" s="15"/>
      <c r="C793" s="15"/>
      <c r="D793" s="15"/>
      <c r="E793" s="240"/>
    </row>
    <row r="794" spans="1:5" ht="19.5" customHeight="1">
      <c r="A794" s="15"/>
      <c r="B794" s="15"/>
      <c r="C794" s="15"/>
      <c r="D794" s="15"/>
      <c r="E794" s="240"/>
    </row>
    <row r="795" spans="1:5" ht="19.5" customHeight="1">
      <c r="A795" s="15"/>
      <c r="B795" s="15"/>
      <c r="C795" s="15"/>
      <c r="D795" s="15"/>
      <c r="E795" s="240"/>
    </row>
    <row r="796" spans="1:5" ht="19.5" customHeight="1">
      <c r="A796" s="15"/>
      <c r="B796" s="15"/>
      <c r="C796" s="15"/>
      <c r="D796" s="15"/>
      <c r="E796" s="240"/>
    </row>
    <row r="797" spans="1:5" ht="19.5" customHeight="1">
      <c r="A797" s="15"/>
      <c r="B797" s="15"/>
      <c r="C797" s="15"/>
      <c r="D797" s="15"/>
      <c r="E797" s="240"/>
    </row>
    <row r="798" spans="1:5" ht="19.5" customHeight="1">
      <c r="A798" s="15"/>
      <c r="B798" s="15"/>
      <c r="C798" s="15"/>
      <c r="D798" s="15"/>
      <c r="E798" s="240"/>
    </row>
    <row r="799" spans="1:5" ht="19.5" customHeight="1">
      <c r="A799" s="15"/>
      <c r="B799" s="15"/>
      <c r="C799" s="15"/>
      <c r="D799" s="15"/>
      <c r="E799" s="240"/>
    </row>
    <row r="800" spans="1:5" ht="19.5" customHeight="1">
      <c r="A800" s="15"/>
      <c r="B800" s="15"/>
      <c r="C800" s="15"/>
      <c r="D800" s="15"/>
      <c r="E800" s="240"/>
    </row>
    <row r="801" spans="1:5" ht="19.5" customHeight="1">
      <c r="A801" s="15"/>
      <c r="B801" s="15"/>
      <c r="C801" s="15"/>
      <c r="D801" s="15"/>
      <c r="E801" s="240"/>
    </row>
    <row r="802" spans="1:5" ht="19.5" customHeight="1">
      <c r="A802" s="15"/>
      <c r="B802" s="15"/>
      <c r="C802" s="15"/>
      <c r="D802" s="15"/>
      <c r="E802" s="240"/>
    </row>
    <row r="803" spans="1:5" ht="19.5" customHeight="1">
      <c r="A803" s="15"/>
      <c r="B803" s="15"/>
      <c r="C803" s="15"/>
      <c r="D803" s="15"/>
      <c r="E803" s="240"/>
    </row>
    <row r="804" spans="1:5" ht="19.5" customHeight="1">
      <c r="A804" s="15"/>
      <c r="B804" s="15"/>
      <c r="C804" s="15"/>
      <c r="D804" s="15"/>
      <c r="E804" s="240"/>
    </row>
    <row r="805" spans="1:5" ht="19.5" customHeight="1">
      <c r="A805" s="15"/>
      <c r="B805" s="15"/>
      <c r="C805" s="15"/>
      <c r="D805" s="15"/>
      <c r="E805" s="240"/>
    </row>
    <row r="806" spans="1:5" ht="19.5" customHeight="1">
      <c r="A806" s="15"/>
      <c r="B806" s="15"/>
      <c r="C806" s="15"/>
      <c r="D806" s="15"/>
      <c r="E806" s="240"/>
    </row>
    <row r="807" spans="1:5" ht="19.5" customHeight="1">
      <c r="A807" s="15"/>
      <c r="B807" s="15"/>
      <c r="C807" s="15"/>
      <c r="D807" s="15"/>
      <c r="E807" s="240"/>
    </row>
    <row r="808" spans="1:5" ht="19.5" customHeight="1">
      <c r="A808" s="15"/>
      <c r="B808" s="15"/>
      <c r="C808" s="15"/>
      <c r="D808" s="15"/>
      <c r="E808" s="240"/>
    </row>
    <row r="809" spans="1:5" ht="19.5" customHeight="1">
      <c r="A809" s="15"/>
      <c r="B809" s="15"/>
      <c r="C809" s="15"/>
      <c r="D809" s="15"/>
      <c r="E809" s="240"/>
    </row>
    <row r="810" spans="1:5" ht="19.5" customHeight="1">
      <c r="A810" s="15"/>
      <c r="B810" s="15"/>
      <c r="C810" s="15"/>
      <c r="D810" s="15"/>
      <c r="E810" s="240"/>
    </row>
    <row r="811" spans="1:5" ht="19.5" customHeight="1">
      <c r="A811" s="15"/>
      <c r="B811" s="15"/>
      <c r="C811" s="15"/>
      <c r="D811" s="15"/>
      <c r="E811" s="240"/>
    </row>
    <row r="812" spans="1:5" ht="19.5" customHeight="1">
      <c r="A812" s="15"/>
      <c r="B812" s="15"/>
      <c r="C812" s="15"/>
      <c r="D812" s="15"/>
      <c r="E812" s="240"/>
    </row>
    <row r="813" spans="1:5" ht="19.5" customHeight="1">
      <c r="A813" s="15"/>
      <c r="B813" s="15"/>
      <c r="C813" s="15"/>
      <c r="D813" s="15"/>
      <c r="E813" s="240"/>
    </row>
    <row r="814" spans="1:5" ht="19.5" customHeight="1">
      <c r="A814" s="15"/>
      <c r="B814" s="15"/>
      <c r="C814" s="15"/>
      <c r="D814" s="15"/>
      <c r="E814" s="240"/>
    </row>
    <row r="815" spans="1:5" ht="19.5" customHeight="1">
      <c r="A815" s="15"/>
      <c r="B815" s="15"/>
      <c r="C815" s="15"/>
      <c r="D815" s="15"/>
      <c r="E815" s="240"/>
    </row>
    <row r="816" spans="1:5" ht="19.5" customHeight="1">
      <c r="A816" s="15"/>
      <c r="B816" s="15"/>
      <c r="C816" s="15"/>
      <c r="D816" s="15"/>
      <c r="E816" s="240"/>
    </row>
    <row r="817" spans="1:5" ht="19.5" customHeight="1">
      <c r="A817" s="15"/>
      <c r="B817" s="15"/>
      <c r="C817" s="15"/>
      <c r="D817" s="15"/>
      <c r="E817" s="240"/>
    </row>
    <row r="818" spans="1:5" ht="19.5" customHeight="1">
      <c r="A818" s="15"/>
      <c r="B818" s="15"/>
      <c r="C818" s="15"/>
      <c r="D818" s="15"/>
      <c r="E818" s="240"/>
    </row>
    <row r="819" spans="1:5" ht="19.5" customHeight="1">
      <c r="A819" s="15"/>
      <c r="B819" s="15"/>
      <c r="C819" s="15"/>
      <c r="D819" s="15"/>
      <c r="E819" s="240"/>
    </row>
    <row r="820" spans="1:5" ht="19.5" customHeight="1">
      <c r="A820" s="15"/>
      <c r="B820" s="15"/>
      <c r="C820" s="15"/>
      <c r="D820" s="15"/>
      <c r="E820" s="240"/>
    </row>
    <row r="821" spans="1:5" ht="19.5" customHeight="1">
      <c r="A821" s="15"/>
      <c r="B821" s="15"/>
      <c r="C821" s="15"/>
      <c r="D821" s="15"/>
      <c r="E821" s="240"/>
    </row>
    <row r="822" spans="1:5" ht="19.5" customHeight="1">
      <c r="A822" s="15"/>
      <c r="B822" s="15"/>
      <c r="C822" s="15"/>
      <c r="D822" s="15"/>
      <c r="E822" s="240"/>
    </row>
    <row r="823" spans="1:5" ht="19.5" customHeight="1">
      <c r="A823" s="15"/>
      <c r="B823" s="15"/>
      <c r="C823" s="15"/>
      <c r="D823" s="15"/>
      <c r="E823" s="240"/>
    </row>
    <row r="824" spans="1:5" ht="19.5" customHeight="1">
      <c r="A824" s="15"/>
      <c r="B824" s="15"/>
      <c r="C824" s="15"/>
      <c r="D824" s="15"/>
      <c r="E824" s="240"/>
    </row>
    <row r="825" spans="1:5" ht="19.5" customHeight="1">
      <c r="A825" s="15"/>
      <c r="B825" s="15"/>
      <c r="C825" s="15"/>
      <c r="D825" s="15"/>
      <c r="E825" s="240"/>
    </row>
    <row r="826" spans="1:5" ht="19.5" customHeight="1">
      <c r="A826" s="15"/>
      <c r="B826" s="15"/>
      <c r="C826" s="15"/>
      <c r="D826" s="15"/>
      <c r="E826" s="240"/>
    </row>
    <row r="827" spans="1:5" ht="19.5" customHeight="1">
      <c r="A827" s="15"/>
      <c r="B827" s="15"/>
      <c r="C827" s="15"/>
      <c r="D827" s="15"/>
      <c r="E827" s="240"/>
    </row>
    <row r="828" spans="1:5" ht="19.5" customHeight="1">
      <c r="A828" s="15"/>
      <c r="B828" s="15"/>
      <c r="C828" s="15"/>
      <c r="D828" s="15"/>
      <c r="E828" s="240"/>
    </row>
    <row r="829" spans="1:5" ht="19.5" customHeight="1">
      <c r="A829" s="15"/>
      <c r="B829" s="15"/>
      <c r="C829" s="15"/>
      <c r="D829" s="15"/>
      <c r="E829" s="240"/>
    </row>
    <row r="830" spans="1:5" ht="19.5" customHeight="1">
      <c r="A830" s="15"/>
      <c r="B830" s="15"/>
      <c r="C830" s="15"/>
      <c r="D830" s="15"/>
      <c r="E830" s="240"/>
    </row>
    <row r="831" spans="1:5" ht="19.5" customHeight="1">
      <c r="A831" s="15"/>
      <c r="B831" s="15"/>
      <c r="C831" s="15"/>
      <c r="D831" s="15"/>
      <c r="E831" s="240"/>
    </row>
    <row r="832" spans="1:5" ht="19.5" customHeight="1">
      <c r="A832" s="15"/>
      <c r="B832" s="15"/>
      <c r="C832" s="15"/>
      <c r="D832" s="15"/>
      <c r="E832" s="240"/>
    </row>
    <row r="833" spans="1:5" ht="19.5" customHeight="1">
      <c r="A833" s="15"/>
      <c r="B833" s="15"/>
      <c r="C833" s="15"/>
      <c r="D833" s="15"/>
      <c r="E833" s="240"/>
    </row>
    <row r="834" spans="1:5" ht="19.5" customHeight="1">
      <c r="A834" s="15"/>
      <c r="B834" s="15"/>
      <c r="C834" s="15"/>
      <c r="D834" s="15"/>
      <c r="E834" s="240"/>
    </row>
    <row r="835" spans="1:5" ht="19.5" customHeight="1">
      <c r="A835" s="15"/>
      <c r="B835" s="15"/>
      <c r="C835" s="15"/>
      <c r="D835" s="15"/>
      <c r="E835" s="240"/>
    </row>
    <row r="836" spans="1:5" ht="19.5" customHeight="1">
      <c r="A836" s="15"/>
      <c r="B836" s="15"/>
      <c r="C836" s="15"/>
      <c r="D836" s="15"/>
      <c r="E836" s="240"/>
    </row>
    <row r="837" spans="1:5" ht="19.5" customHeight="1">
      <c r="A837" s="15"/>
      <c r="B837" s="15"/>
      <c r="C837" s="15"/>
      <c r="D837" s="15"/>
      <c r="E837" s="240"/>
    </row>
    <row r="838" spans="1:5" ht="19.5" customHeight="1">
      <c r="A838" s="15"/>
      <c r="B838" s="15"/>
      <c r="C838" s="15"/>
      <c r="D838" s="15"/>
      <c r="E838" s="240"/>
    </row>
    <row r="839" spans="1:5" ht="19.5" customHeight="1">
      <c r="A839" s="15"/>
      <c r="B839" s="15"/>
      <c r="C839" s="15"/>
      <c r="D839" s="15"/>
      <c r="E839" s="240"/>
    </row>
    <row r="840" spans="1:5" ht="19.5" customHeight="1">
      <c r="A840" s="15"/>
      <c r="B840" s="15"/>
      <c r="C840" s="15"/>
      <c r="D840" s="15"/>
      <c r="E840" s="240"/>
    </row>
    <row r="841" spans="1:5" ht="19.5" customHeight="1">
      <c r="A841" s="15"/>
      <c r="B841" s="15"/>
      <c r="C841" s="15"/>
      <c r="D841" s="15"/>
      <c r="E841" s="240"/>
    </row>
    <row r="842" spans="1:5" ht="19.5" customHeight="1">
      <c r="A842" s="15"/>
      <c r="B842" s="15"/>
      <c r="C842" s="15"/>
      <c r="D842" s="15"/>
      <c r="E842" s="240"/>
    </row>
    <row r="843" spans="1:5" ht="19.5" customHeight="1">
      <c r="A843" s="15"/>
      <c r="B843" s="15"/>
      <c r="C843" s="15"/>
      <c r="D843" s="15"/>
      <c r="E843" s="240"/>
    </row>
    <row r="844" spans="1:5" ht="19.5" customHeight="1">
      <c r="A844" s="15"/>
      <c r="B844" s="15"/>
      <c r="C844" s="15"/>
      <c r="D844" s="15"/>
      <c r="E844" s="240"/>
    </row>
    <row r="845" spans="1:5" ht="19.5" customHeight="1">
      <c r="A845" s="15"/>
      <c r="B845" s="15"/>
      <c r="C845" s="15"/>
      <c r="D845" s="15"/>
      <c r="E845" s="240"/>
    </row>
    <row r="846" spans="1:5" ht="19.5" customHeight="1">
      <c r="A846" s="15"/>
      <c r="B846" s="15"/>
      <c r="C846" s="15"/>
      <c r="D846" s="15"/>
      <c r="E846" s="240"/>
    </row>
    <row r="847" spans="1:5" ht="19.5" customHeight="1">
      <c r="A847" s="15"/>
      <c r="B847" s="15"/>
      <c r="C847" s="15"/>
      <c r="D847" s="15"/>
      <c r="E847" s="240"/>
    </row>
    <row r="848" spans="1:5" ht="19.5" customHeight="1">
      <c r="A848" s="15"/>
      <c r="B848" s="15"/>
      <c r="C848" s="15"/>
      <c r="D848" s="15"/>
      <c r="E848" s="240"/>
    </row>
    <row r="849" spans="1:5" ht="19.5" customHeight="1">
      <c r="A849" s="15"/>
      <c r="B849" s="15"/>
      <c r="C849" s="15"/>
      <c r="D849" s="15"/>
      <c r="E849" s="240"/>
    </row>
    <row r="850" spans="1:5" ht="19.5" customHeight="1">
      <c r="A850" s="15"/>
      <c r="B850" s="15"/>
      <c r="C850" s="15"/>
      <c r="D850" s="15"/>
      <c r="E850" s="240"/>
    </row>
    <row r="851" spans="1:5" ht="19.5" customHeight="1">
      <c r="A851" s="15"/>
      <c r="B851" s="15"/>
      <c r="C851" s="15"/>
      <c r="D851" s="15"/>
      <c r="E851" s="240"/>
    </row>
    <row r="852" spans="1:5" ht="19.5" customHeight="1">
      <c r="A852" s="15"/>
      <c r="B852" s="15"/>
      <c r="C852" s="15"/>
      <c r="D852" s="15"/>
      <c r="E852" s="240"/>
    </row>
    <row r="853" spans="1:5" ht="19.5" customHeight="1">
      <c r="A853" s="15"/>
      <c r="B853" s="15"/>
      <c r="C853" s="15"/>
      <c r="D853" s="15"/>
      <c r="E853" s="240"/>
    </row>
    <row r="854" spans="1:5" ht="19.5" customHeight="1">
      <c r="A854" s="15"/>
      <c r="B854" s="15"/>
      <c r="C854" s="15"/>
      <c r="D854" s="15"/>
      <c r="E854" s="240"/>
    </row>
    <row r="855" spans="1:5" ht="19.5" customHeight="1">
      <c r="A855" s="15"/>
      <c r="B855" s="15"/>
      <c r="C855" s="15"/>
      <c r="D855" s="15"/>
      <c r="E855" s="240"/>
    </row>
    <row r="856" spans="1:5" ht="19.5" customHeight="1">
      <c r="A856" s="15"/>
      <c r="B856" s="15"/>
      <c r="C856" s="15"/>
      <c r="D856" s="15"/>
      <c r="E856" s="240"/>
    </row>
    <row r="857" spans="1:5" ht="19.5" customHeight="1">
      <c r="A857" s="15"/>
      <c r="B857" s="15"/>
      <c r="C857" s="15"/>
      <c r="D857" s="15"/>
      <c r="E857" s="240"/>
    </row>
    <row r="858" spans="1:5" ht="19.5" customHeight="1">
      <c r="A858" s="15"/>
      <c r="B858" s="15"/>
      <c r="C858" s="15"/>
      <c r="D858" s="15"/>
      <c r="E858" s="240"/>
    </row>
    <row r="859" spans="1:5" ht="19.5" customHeight="1">
      <c r="A859" s="15"/>
      <c r="B859" s="15"/>
      <c r="C859" s="15"/>
      <c r="D859" s="15"/>
      <c r="E859" s="240"/>
    </row>
    <row r="860" spans="1:5" ht="19.5" customHeight="1">
      <c r="A860" s="15"/>
      <c r="B860" s="15"/>
      <c r="C860" s="15"/>
      <c r="D860" s="15"/>
      <c r="E860" s="240"/>
    </row>
    <row r="861" spans="1:5" ht="19.5" customHeight="1">
      <c r="A861" s="15"/>
      <c r="B861" s="15"/>
      <c r="C861" s="15"/>
      <c r="D861" s="15"/>
      <c r="E861" s="240"/>
    </row>
    <row r="862" spans="1:5" ht="19.5" customHeight="1">
      <c r="A862" s="15"/>
      <c r="B862" s="15"/>
      <c r="C862" s="15"/>
      <c r="D862" s="15"/>
      <c r="E862" s="240"/>
    </row>
    <row r="863" spans="1:5" ht="19.5" customHeight="1">
      <c r="A863" s="15"/>
      <c r="B863" s="15"/>
      <c r="C863" s="15"/>
      <c r="D863" s="15"/>
      <c r="E863" s="240"/>
    </row>
    <row r="864" spans="1:5" ht="19.5" customHeight="1">
      <c r="A864" s="15"/>
      <c r="B864" s="15"/>
      <c r="C864" s="15"/>
      <c r="D864" s="15"/>
      <c r="E864" s="240"/>
    </row>
    <row r="865" spans="1:5" ht="19.5" customHeight="1">
      <c r="A865" s="15"/>
      <c r="B865" s="15"/>
      <c r="C865" s="15"/>
      <c r="D865" s="15"/>
      <c r="E865" s="240"/>
    </row>
    <row r="866" spans="1:5" ht="19.5" customHeight="1">
      <c r="A866" s="15"/>
      <c r="B866" s="15"/>
      <c r="C866" s="15"/>
      <c r="D866" s="15"/>
      <c r="E866" s="240"/>
    </row>
    <row r="867" spans="1:5" ht="19.5" customHeight="1">
      <c r="A867" s="15"/>
      <c r="B867" s="15"/>
      <c r="C867" s="15"/>
      <c r="D867" s="15"/>
      <c r="E867" s="240"/>
    </row>
    <row r="868" spans="1:5" ht="19.5" customHeight="1">
      <c r="A868" s="15"/>
      <c r="B868" s="15"/>
      <c r="C868" s="15"/>
      <c r="D868" s="15"/>
      <c r="E868" s="240"/>
    </row>
    <row r="869" spans="1:5" ht="19.5" customHeight="1">
      <c r="A869" s="15"/>
      <c r="B869" s="15"/>
      <c r="C869" s="15"/>
      <c r="D869" s="15"/>
      <c r="E869" s="240"/>
    </row>
    <row r="870" spans="1:5" ht="19.5" customHeight="1">
      <c r="A870" s="15"/>
      <c r="B870" s="15"/>
      <c r="C870" s="15"/>
      <c r="D870" s="15"/>
      <c r="E870" s="240"/>
    </row>
    <row r="871" spans="1:5" ht="19.5" customHeight="1">
      <c r="A871" s="15"/>
      <c r="B871" s="15"/>
      <c r="C871" s="15"/>
      <c r="D871" s="15"/>
      <c r="E871" s="240"/>
    </row>
    <row r="872" spans="1:5" ht="19.5" customHeight="1">
      <c r="A872" s="15"/>
      <c r="B872" s="15"/>
      <c r="C872" s="15"/>
      <c r="D872" s="15"/>
      <c r="E872" s="240"/>
    </row>
    <row r="873" spans="1:5" ht="19.5" customHeight="1">
      <c r="A873" s="15"/>
      <c r="B873" s="15"/>
      <c r="C873" s="15"/>
      <c r="D873" s="15"/>
      <c r="E873" s="240"/>
    </row>
    <row r="874" spans="1:5" ht="19.5" customHeight="1">
      <c r="A874" s="15"/>
      <c r="B874" s="15"/>
      <c r="C874" s="15"/>
      <c r="D874" s="15"/>
      <c r="E874" s="240"/>
    </row>
    <row r="875" spans="1:5" ht="19.5" customHeight="1">
      <c r="A875" s="15"/>
      <c r="B875" s="15"/>
      <c r="C875" s="15"/>
      <c r="D875" s="15"/>
      <c r="E875" s="240"/>
    </row>
    <row r="876" spans="1:5" ht="19.5" customHeight="1">
      <c r="A876" s="15"/>
      <c r="B876" s="15"/>
      <c r="C876" s="15"/>
      <c r="D876" s="15"/>
      <c r="E876" s="240"/>
    </row>
    <row r="877" spans="1:5" ht="19.5" customHeight="1">
      <c r="A877" s="15"/>
      <c r="B877" s="15"/>
      <c r="C877" s="15"/>
      <c r="D877" s="15"/>
      <c r="E877" s="240"/>
    </row>
    <row r="878" spans="1:5" ht="19.5" customHeight="1">
      <c r="A878" s="15"/>
      <c r="B878" s="15"/>
      <c r="C878" s="15"/>
      <c r="D878" s="15"/>
      <c r="E878" s="240"/>
    </row>
    <row r="879" spans="1:5" ht="19.5" customHeight="1">
      <c r="A879" s="15"/>
      <c r="B879" s="15"/>
      <c r="C879" s="15"/>
      <c r="D879" s="15"/>
      <c r="E879" s="240"/>
    </row>
    <row r="880" spans="1:5" ht="19.5" customHeight="1">
      <c r="A880" s="15"/>
      <c r="B880" s="15"/>
      <c r="C880" s="15"/>
      <c r="D880" s="15"/>
      <c r="E880" s="240"/>
    </row>
    <row r="881" spans="1:5" ht="19.5" customHeight="1">
      <c r="A881" s="15"/>
      <c r="B881" s="15"/>
      <c r="C881" s="15"/>
      <c r="D881" s="15"/>
      <c r="E881" s="240"/>
    </row>
    <row r="882" spans="1:5" ht="19.5" customHeight="1">
      <c r="A882" s="15"/>
      <c r="B882" s="15"/>
      <c r="C882" s="15"/>
      <c r="D882" s="15"/>
      <c r="E882" s="240"/>
    </row>
    <row r="883" spans="1:5" ht="19.5" customHeight="1">
      <c r="A883" s="15"/>
      <c r="B883" s="15"/>
      <c r="C883" s="15"/>
      <c r="D883" s="15"/>
      <c r="E883" s="240"/>
    </row>
    <row r="884" spans="1:5" ht="19.5" customHeight="1">
      <c r="A884" s="15"/>
      <c r="B884" s="15"/>
      <c r="C884" s="15"/>
      <c r="D884" s="15"/>
      <c r="E884" s="240"/>
    </row>
    <row r="885" spans="1:5" ht="19.5" customHeight="1">
      <c r="A885" s="15"/>
      <c r="B885" s="15"/>
      <c r="C885" s="15"/>
      <c r="D885" s="15"/>
      <c r="E885" s="240"/>
    </row>
    <row r="886" spans="1:5" ht="19.5" customHeight="1">
      <c r="A886" s="15"/>
      <c r="B886" s="15"/>
      <c r="C886" s="15"/>
      <c r="D886" s="15"/>
      <c r="E886" s="240"/>
    </row>
    <row r="887" spans="1:5" ht="19.5" customHeight="1">
      <c r="A887" s="15"/>
      <c r="B887" s="15"/>
      <c r="C887" s="15"/>
      <c r="D887" s="15"/>
      <c r="E887" s="240"/>
    </row>
    <row r="888" spans="1:5" ht="19.5" customHeight="1">
      <c r="A888" s="15"/>
      <c r="B888" s="15"/>
      <c r="C888" s="15"/>
      <c r="D888" s="15"/>
      <c r="E888" s="240"/>
    </row>
    <row r="889" spans="1:5" ht="19.5" customHeight="1">
      <c r="A889" s="15"/>
      <c r="B889" s="15"/>
      <c r="C889" s="15"/>
      <c r="D889" s="15"/>
      <c r="E889" s="240"/>
    </row>
    <row r="890" spans="1:5" ht="19.5" customHeight="1">
      <c r="A890" s="15"/>
      <c r="B890" s="15"/>
      <c r="C890" s="15"/>
      <c r="D890" s="15"/>
      <c r="E890" s="240"/>
    </row>
    <row r="891" spans="1:5" ht="19.5" customHeight="1">
      <c r="A891" s="15"/>
      <c r="B891" s="15"/>
      <c r="C891" s="15"/>
      <c r="D891" s="15"/>
      <c r="E891" s="240"/>
    </row>
    <row r="892" spans="1:5" ht="19.5" customHeight="1">
      <c r="A892" s="15"/>
      <c r="B892" s="15"/>
      <c r="C892" s="15"/>
      <c r="D892" s="15"/>
      <c r="E892" s="240"/>
    </row>
    <row r="893" spans="1:5" ht="19.5" customHeight="1">
      <c r="A893" s="15"/>
      <c r="B893" s="15"/>
      <c r="C893" s="15"/>
      <c r="D893" s="15"/>
      <c r="E893" s="240"/>
    </row>
    <row r="894" spans="1:5" ht="19.5" customHeight="1">
      <c r="A894" s="15"/>
      <c r="B894" s="15"/>
      <c r="C894" s="15"/>
      <c r="D894" s="15"/>
      <c r="E894" s="240"/>
    </row>
    <row r="895" spans="1:5" ht="19.5" customHeight="1">
      <c r="A895" s="15"/>
      <c r="B895" s="15"/>
      <c r="C895" s="15"/>
      <c r="D895" s="15"/>
      <c r="E895" s="240"/>
    </row>
    <row r="896" spans="1:5" ht="19.5" customHeight="1">
      <c r="A896" s="15"/>
      <c r="B896" s="15"/>
      <c r="C896" s="15"/>
      <c r="D896" s="15"/>
      <c r="E896" s="240"/>
    </row>
    <row r="897" spans="1:5" ht="19.5" customHeight="1">
      <c r="A897" s="15"/>
      <c r="B897" s="15"/>
      <c r="C897" s="15"/>
      <c r="D897" s="15"/>
      <c r="E897" s="240"/>
    </row>
    <row r="898" spans="1:5" ht="19.5" customHeight="1">
      <c r="A898" s="15"/>
      <c r="B898" s="15"/>
      <c r="C898" s="15"/>
      <c r="D898" s="15"/>
      <c r="E898" s="240"/>
    </row>
    <row r="899" spans="1:5" ht="19.5" customHeight="1">
      <c r="A899" s="15"/>
      <c r="B899" s="15"/>
      <c r="C899" s="15"/>
      <c r="D899" s="15"/>
      <c r="E899" s="240"/>
    </row>
    <row r="900" spans="1:5" ht="19.5" customHeight="1">
      <c r="A900" s="15"/>
      <c r="B900" s="15"/>
      <c r="C900" s="15"/>
      <c r="D900" s="15"/>
      <c r="E900" s="240"/>
    </row>
    <row r="901" spans="1:5" ht="19.5" customHeight="1">
      <c r="A901" s="15"/>
      <c r="B901" s="15"/>
      <c r="C901" s="15"/>
      <c r="D901" s="15"/>
      <c r="E901" s="240"/>
    </row>
    <row r="902" spans="1:5" ht="19.5" customHeight="1">
      <c r="A902" s="15"/>
      <c r="B902" s="15"/>
      <c r="C902" s="15"/>
      <c r="D902" s="15"/>
      <c r="E902" s="240"/>
    </row>
    <row r="903" spans="1:5" ht="19.5" customHeight="1">
      <c r="A903" s="15"/>
      <c r="B903" s="15"/>
      <c r="C903" s="15"/>
      <c r="D903" s="15"/>
      <c r="E903" s="240"/>
    </row>
    <row r="904" spans="1:5" ht="19.5" customHeight="1">
      <c r="A904" s="15"/>
      <c r="B904" s="15"/>
      <c r="C904" s="15"/>
      <c r="D904" s="15"/>
      <c r="E904" s="240"/>
    </row>
    <row r="905" spans="1:5" ht="19.5" customHeight="1">
      <c r="A905" s="15"/>
      <c r="B905" s="15"/>
      <c r="C905" s="15"/>
      <c r="D905" s="15"/>
      <c r="E905" s="240"/>
    </row>
    <row r="906" spans="1:5" ht="19.5" customHeight="1">
      <c r="A906" s="15"/>
      <c r="B906" s="15"/>
      <c r="C906" s="15"/>
      <c r="D906" s="15"/>
      <c r="E906" s="240"/>
    </row>
    <row r="907" spans="1:5" ht="19.5" customHeight="1">
      <c r="A907" s="15"/>
      <c r="B907" s="15"/>
      <c r="C907" s="15"/>
      <c r="D907" s="15"/>
      <c r="E907" s="240"/>
    </row>
    <row r="908" spans="1:5" ht="19.5" customHeight="1">
      <c r="A908" s="15"/>
      <c r="B908" s="15"/>
      <c r="C908" s="15"/>
      <c r="D908" s="15"/>
      <c r="E908" s="240"/>
    </row>
    <row r="909" spans="1:5" ht="19.5" customHeight="1">
      <c r="A909" s="15"/>
      <c r="B909" s="15"/>
      <c r="C909" s="15"/>
      <c r="D909" s="15"/>
      <c r="E909" s="240"/>
    </row>
    <row r="910" spans="1:5" ht="19.5" customHeight="1">
      <c r="A910" s="15"/>
      <c r="B910" s="15"/>
      <c r="C910" s="15"/>
      <c r="D910" s="15"/>
      <c r="E910" s="240"/>
    </row>
    <row r="911" spans="1:5" ht="19.5" customHeight="1">
      <c r="A911" s="15"/>
      <c r="B911" s="15"/>
      <c r="C911" s="15"/>
      <c r="D911" s="15"/>
      <c r="E911" s="240"/>
    </row>
    <row r="912" spans="1:5" ht="19.5" customHeight="1">
      <c r="A912" s="15"/>
      <c r="B912" s="15"/>
      <c r="C912" s="15"/>
      <c r="D912" s="15"/>
      <c r="E912" s="240"/>
    </row>
    <row r="913" spans="1:5" ht="19.5" customHeight="1">
      <c r="A913" s="15"/>
      <c r="B913" s="15"/>
      <c r="C913" s="15"/>
      <c r="D913" s="15"/>
      <c r="E913" s="240"/>
    </row>
    <row r="914" spans="1:5" ht="19.5" customHeight="1">
      <c r="A914" s="15"/>
      <c r="B914" s="15"/>
      <c r="C914" s="15"/>
      <c r="D914" s="15"/>
      <c r="E914" s="240"/>
    </row>
    <row r="915" spans="1:5" ht="19.5" customHeight="1">
      <c r="A915" s="15"/>
      <c r="B915" s="15"/>
      <c r="C915" s="15"/>
      <c r="D915" s="15"/>
      <c r="E915" s="240"/>
    </row>
    <row r="916" spans="1:5" ht="19.5" customHeight="1">
      <c r="A916" s="15"/>
      <c r="B916" s="15"/>
      <c r="C916" s="15"/>
      <c r="D916" s="15"/>
      <c r="E916" s="240"/>
    </row>
    <row r="917" spans="1:5" ht="19.5" customHeight="1">
      <c r="A917" s="15"/>
      <c r="B917" s="15"/>
      <c r="C917" s="15"/>
      <c r="D917" s="15"/>
      <c r="E917" s="240"/>
    </row>
    <row r="918" spans="1:5" ht="19.5" customHeight="1">
      <c r="A918" s="15"/>
      <c r="B918" s="15"/>
      <c r="C918" s="15"/>
      <c r="D918" s="15"/>
      <c r="E918" s="240"/>
    </row>
    <row r="919" spans="1:5" ht="19.5" customHeight="1">
      <c r="A919" s="15"/>
      <c r="B919" s="15"/>
      <c r="C919" s="15"/>
      <c r="D919" s="15"/>
      <c r="E919" s="240"/>
    </row>
    <row r="920" spans="1:5" ht="19.5" customHeight="1">
      <c r="A920" s="15"/>
      <c r="B920" s="15"/>
      <c r="C920" s="15"/>
      <c r="D920" s="15"/>
      <c r="E920" s="240"/>
    </row>
    <row r="921" spans="1:5" ht="19.5" customHeight="1">
      <c r="A921" s="15"/>
      <c r="B921" s="15"/>
      <c r="C921" s="15"/>
      <c r="D921" s="15"/>
      <c r="E921" s="240"/>
    </row>
    <row r="922" spans="1:5" ht="19.5" customHeight="1">
      <c r="A922" s="15"/>
      <c r="B922" s="15"/>
      <c r="C922" s="15"/>
      <c r="D922" s="15"/>
      <c r="E922" s="240"/>
    </row>
    <row r="923" spans="1:5" ht="19.5" customHeight="1">
      <c r="A923" s="15"/>
      <c r="B923" s="15"/>
      <c r="C923" s="15"/>
      <c r="D923" s="15"/>
      <c r="E923" s="240"/>
    </row>
    <row r="924" spans="1:5" ht="19.5" customHeight="1">
      <c r="A924" s="15"/>
      <c r="B924" s="15"/>
      <c r="C924" s="15"/>
      <c r="D924" s="15"/>
      <c r="E924" s="240"/>
    </row>
    <row r="925" spans="1:5" ht="19.5" customHeight="1">
      <c r="A925" s="15"/>
      <c r="B925" s="15"/>
      <c r="C925" s="15"/>
      <c r="D925" s="15"/>
      <c r="E925" s="240"/>
    </row>
    <row r="926" spans="1:5" ht="19.5" customHeight="1">
      <c r="A926" s="15"/>
      <c r="B926" s="15"/>
      <c r="C926" s="15"/>
      <c r="D926" s="15"/>
      <c r="E926" s="240"/>
    </row>
    <row r="927" spans="1:5" ht="19.5" customHeight="1">
      <c r="A927" s="15"/>
      <c r="B927" s="15"/>
      <c r="C927" s="15"/>
      <c r="D927" s="15"/>
      <c r="E927" s="240"/>
    </row>
    <row r="928" spans="1:5" ht="19.5" customHeight="1">
      <c r="A928" s="15"/>
      <c r="B928" s="15"/>
      <c r="C928" s="15"/>
      <c r="D928" s="15"/>
      <c r="E928" s="240"/>
    </row>
    <row r="929" spans="1:5" ht="19.5" customHeight="1">
      <c r="A929" s="15"/>
      <c r="B929" s="15"/>
      <c r="C929" s="15"/>
      <c r="D929" s="15"/>
      <c r="E929" s="240"/>
    </row>
    <row r="930" spans="1:5" ht="19.5" customHeight="1">
      <c r="A930" s="15"/>
      <c r="B930" s="15"/>
      <c r="C930" s="15"/>
      <c r="D930" s="15"/>
      <c r="E930" s="240"/>
    </row>
    <row r="931" spans="1:5" ht="19.5" customHeight="1">
      <c r="A931" s="15"/>
      <c r="B931" s="15"/>
      <c r="C931" s="15"/>
      <c r="D931" s="15"/>
      <c r="E931" s="240"/>
    </row>
    <row r="932" spans="1:5" ht="19.5" customHeight="1">
      <c r="A932" s="15"/>
      <c r="B932" s="15"/>
      <c r="C932" s="15"/>
      <c r="D932" s="15"/>
      <c r="E932" s="240"/>
    </row>
    <row r="933" spans="1:5" ht="19.5" customHeight="1">
      <c r="A933" s="15"/>
      <c r="B933" s="15"/>
      <c r="C933" s="15"/>
      <c r="D933" s="15"/>
      <c r="E933" s="240"/>
    </row>
    <row r="934" spans="1:5" ht="19.5" customHeight="1">
      <c r="A934" s="15"/>
      <c r="B934" s="15"/>
      <c r="C934" s="15"/>
      <c r="D934" s="15"/>
      <c r="E934" s="240"/>
    </row>
    <row r="935" spans="1:5" ht="19.5" customHeight="1">
      <c r="A935" s="15"/>
      <c r="B935" s="15"/>
      <c r="C935" s="15"/>
      <c r="D935" s="15"/>
      <c r="E935" s="240"/>
    </row>
    <row r="936" spans="1:5" ht="19.5" customHeight="1">
      <c r="A936" s="15"/>
      <c r="B936" s="15"/>
      <c r="C936" s="15"/>
      <c r="D936" s="15"/>
      <c r="E936" s="240"/>
    </row>
    <row r="937" spans="1:5" ht="19.5" customHeight="1">
      <c r="A937" s="15"/>
      <c r="B937" s="15"/>
      <c r="C937" s="15"/>
      <c r="D937" s="15"/>
      <c r="E937" s="240"/>
    </row>
    <row r="938" spans="1:5" ht="19.5" customHeight="1">
      <c r="A938" s="15"/>
      <c r="B938" s="15"/>
      <c r="C938" s="15"/>
      <c r="D938" s="15"/>
      <c r="E938" s="240"/>
    </row>
    <row r="939" spans="1:5" ht="19.5" customHeight="1">
      <c r="A939" s="15"/>
      <c r="B939" s="15"/>
      <c r="C939" s="15"/>
      <c r="D939" s="15"/>
      <c r="E939" s="240"/>
    </row>
    <row r="940" spans="1:5" ht="19.5" customHeight="1">
      <c r="A940" s="15"/>
      <c r="B940" s="15"/>
      <c r="C940" s="15"/>
      <c r="D940" s="15"/>
      <c r="E940" s="240"/>
    </row>
    <row r="941" spans="1:5" ht="19.5" customHeight="1">
      <c r="A941" s="15"/>
      <c r="B941" s="15"/>
      <c r="C941" s="15"/>
      <c r="D941" s="15"/>
      <c r="E941" s="240"/>
    </row>
    <row r="942" spans="1:5" ht="19.5" customHeight="1">
      <c r="A942" s="15"/>
      <c r="B942" s="15"/>
      <c r="C942" s="15"/>
      <c r="D942" s="15"/>
      <c r="E942" s="240"/>
    </row>
    <row r="943" spans="1:5" ht="19.5" customHeight="1">
      <c r="A943" s="15"/>
      <c r="B943" s="15"/>
      <c r="C943" s="15"/>
      <c r="D943" s="15"/>
      <c r="E943" s="240"/>
    </row>
    <row r="944" spans="1:5" ht="19.5" customHeight="1">
      <c r="A944" s="15"/>
      <c r="B944" s="15"/>
      <c r="C944" s="15"/>
      <c r="D944" s="15"/>
      <c r="E944" s="240"/>
    </row>
    <row r="945" spans="1:5" ht="19.5" customHeight="1">
      <c r="A945" s="15"/>
      <c r="B945" s="15"/>
      <c r="C945" s="15"/>
      <c r="D945" s="15"/>
      <c r="E945" s="240"/>
    </row>
    <row r="946" spans="1:5" ht="19.5" customHeight="1">
      <c r="A946" s="15"/>
      <c r="B946" s="15"/>
      <c r="C946" s="15"/>
      <c r="D946" s="15"/>
      <c r="E946" s="240"/>
    </row>
    <row r="947" spans="1:5" ht="19.5" customHeight="1">
      <c r="A947" s="15"/>
      <c r="B947" s="15"/>
      <c r="C947" s="15"/>
      <c r="D947" s="15"/>
      <c r="E947" s="240"/>
    </row>
    <row r="948" spans="1:5" ht="19.5" customHeight="1">
      <c r="A948" s="15"/>
      <c r="B948" s="15"/>
      <c r="C948" s="15"/>
      <c r="D948" s="15"/>
      <c r="E948" s="240"/>
    </row>
    <row r="949" spans="1:5" ht="19.5" customHeight="1">
      <c r="A949" s="15"/>
      <c r="B949" s="15"/>
      <c r="C949" s="15"/>
      <c r="D949" s="15"/>
      <c r="E949" s="240"/>
    </row>
    <row r="950" spans="1:5" ht="19.5" customHeight="1">
      <c r="A950" s="15"/>
      <c r="B950" s="15"/>
      <c r="C950" s="15"/>
      <c r="D950" s="15"/>
      <c r="E950" s="240"/>
    </row>
    <row r="951" spans="1:5" ht="19.5" customHeight="1">
      <c r="A951" s="15"/>
      <c r="B951" s="15"/>
      <c r="C951" s="15"/>
      <c r="D951" s="15"/>
      <c r="E951" s="240"/>
    </row>
    <row r="952" spans="1:5" ht="19.5" customHeight="1">
      <c r="A952" s="15"/>
      <c r="B952" s="15"/>
      <c r="C952" s="15"/>
      <c r="D952" s="15"/>
      <c r="E952" s="240"/>
    </row>
    <row r="953" spans="1:5" ht="19.5" customHeight="1">
      <c r="A953" s="15"/>
      <c r="B953" s="15"/>
      <c r="C953" s="15"/>
      <c r="D953" s="15"/>
      <c r="E953" s="240"/>
    </row>
    <row r="954" spans="1:5" ht="19.5" customHeight="1">
      <c r="A954" s="15"/>
      <c r="B954" s="15"/>
      <c r="C954" s="15"/>
      <c r="D954" s="15"/>
      <c r="E954" s="240"/>
    </row>
    <row r="955" spans="1:5" ht="19.5" customHeight="1">
      <c r="A955" s="15"/>
      <c r="B955" s="15"/>
      <c r="C955" s="15"/>
      <c r="D955" s="15"/>
      <c r="E955" s="240"/>
    </row>
    <row r="956" spans="1:5" ht="19.5" customHeight="1">
      <c r="A956" s="15"/>
      <c r="B956" s="15"/>
      <c r="C956" s="15"/>
      <c r="D956" s="15"/>
      <c r="E956" s="240"/>
    </row>
    <row r="957" spans="1:5" ht="19.5" customHeight="1">
      <c r="A957" s="15"/>
      <c r="B957" s="15"/>
      <c r="C957" s="15"/>
      <c r="D957" s="15"/>
      <c r="E957" s="240"/>
    </row>
    <row r="958" spans="1:5" ht="19.5" customHeight="1">
      <c r="A958" s="15"/>
      <c r="B958" s="15"/>
      <c r="C958" s="15"/>
      <c r="D958" s="15"/>
      <c r="E958" s="240"/>
    </row>
    <row r="959" spans="1:5" ht="19.5" customHeight="1">
      <c r="A959" s="15"/>
      <c r="B959" s="15"/>
      <c r="C959" s="15"/>
      <c r="D959" s="15"/>
      <c r="E959" s="240"/>
    </row>
    <row r="960" spans="1:5" ht="19.5" customHeight="1">
      <c r="A960" s="15"/>
      <c r="B960" s="15"/>
      <c r="C960" s="15"/>
      <c r="D960" s="15"/>
      <c r="E960" s="240"/>
    </row>
    <row r="961" spans="1:5" ht="19.5" customHeight="1">
      <c r="A961" s="15"/>
      <c r="B961" s="15"/>
      <c r="C961" s="15"/>
      <c r="D961" s="15"/>
      <c r="E961" s="240"/>
    </row>
    <row r="962" spans="1:5" ht="19.5" customHeight="1">
      <c r="A962" s="15"/>
      <c r="B962" s="15"/>
      <c r="C962" s="15"/>
      <c r="D962" s="15"/>
      <c r="E962" s="240"/>
    </row>
    <row r="963" spans="1:5" ht="19.5" customHeight="1">
      <c r="A963" s="15"/>
      <c r="B963" s="15"/>
      <c r="C963" s="15"/>
      <c r="D963" s="15"/>
      <c r="E963" s="240"/>
    </row>
    <row r="964" spans="1:5" ht="19.5" customHeight="1">
      <c r="A964" s="15"/>
      <c r="B964" s="15"/>
      <c r="C964" s="15"/>
      <c r="D964" s="15"/>
      <c r="E964" s="240"/>
    </row>
    <row r="965" spans="1:5" ht="19.5" customHeight="1">
      <c r="A965" s="15"/>
      <c r="B965" s="15"/>
      <c r="C965" s="15"/>
      <c r="D965" s="15"/>
      <c r="E965" s="240"/>
    </row>
    <row r="966" spans="1:5" ht="19.5" customHeight="1">
      <c r="A966" s="15"/>
      <c r="B966" s="15"/>
      <c r="C966" s="15"/>
      <c r="D966" s="15"/>
      <c r="E966" s="240"/>
    </row>
    <row r="967" spans="1:5" ht="19.5" customHeight="1">
      <c r="A967" s="15"/>
      <c r="B967" s="15"/>
      <c r="C967" s="15"/>
      <c r="D967" s="15"/>
      <c r="E967" s="240"/>
    </row>
    <row r="968" spans="1:5" ht="19.5" customHeight="1">
      <c r="A968" s="15"/>
      <c r="B968" s="15"/>
      <c r="C968" s="15"/>
      <c r="D968" s="15"/>
      <c r="E968" s="240"/>
    </row>
    <row r="969" spans="1:5" ht="19.5" customHeight="1">
      <c r="A969" s="15"/>
      <c r="B969" s="15"/>
      <c r="C969" s="15"/>
      <c r="D969" s="15"/>
      <c r="E969" s="240"/>
    </row>
    <row r="970" spans="1:5" ht="19.5" customHeight="1">
      <c r="A970" s="15"/>
      <c r="B970" s="15"/>
      <c r="C970" s="15"/>
      <c r="D970" s="15"/>
      <c r="E970" s="240"/>
    </row>
    <row r="971" spans="1:5" ht="19.5" customHeight="1">
      <c r="A971" s="15"/>
      <c r="B971" s="15"/>
      <c r="C971" s="15"/>
      <c r="D971" s="15"/>
      <c r="E971" s="240"/>
    </row>
    <row r="972" spans="1:5" ht="19.5" customHeight="1">
      <c r="A972" s="15"/>
      <c r="B972" s="15"/>
      <c r="C972" s="15"/>
      <c r="D972" s="15"/>
      <c r="E972" s="240"/>
    </row>
    <row r="973" spans="1:5" ht="19.5" customHeight="1">
      <c r="A973" s="15"/>
      <c r="B973" s="15"/>
      <c r="C973" s="15"/>
      <c r="D973" s="15"/>
      <c r="E973" s="240"/>
    </row>
    <row r="974" spans="1:5" ht="19.5" customHeight="1">
      <c r="A974" s="15"/>
      <c r="B974" s="15"/>
      <c r="C974" s="15"/>
      <c r="D974" s="15"/>
      <c r="E974" s="240"/>
    </row>
    <row r="975" spans="1:5" ht="19.5" customHeight="1">
      <c r="A975" s="15"/>
      <c r="B975" s="15"/>
      <c r="C975" s="15"/>
      <c r="D975" s="15"/>
      <c r="E975" s="240"/>
    </row>
    <row r="976" spans="1:5" ht="19.5" customHeight="1">
      <c r="A976" s="15"/>
      <c r="B976" s="15"/>
      <c r="C976" s="15"/>
      <c r="D976" s="15"/>
      <c r="E976" s="240"/>
    </row>
    <row r="977" spans="1:5" ht="19.5" customHeight="1">
      <c r="A977" s="15"/>
      <c r="B977" s="15"/>
      <c r="C977" s="15"/>
      <c r="D977" s="15"/>
      <c r="E977" s="240"/>
    </row>
    <row r="978" spans="1:5" ht="19.5" customHeight="1">
      <c r="A978" s="15"/>
      <c r="B978" s="15"/>
      <c r="C978" s="15"/>
      <c r="D978" s="15"/>
      <c r="E978" s="240"/>
    </row>
    <row r="979" spans="1:5" ht="19.5" customHeight="1">
      <c r="A979" s="15"/>
      <c r="B979" s="15"/>
      <c r="C979" s="15"/>
      <c r="D979" s="15"/>
      <c r="E979" s="240"/>
    </row>
    <row r="980" spans="1:5" ht="19.5" customHeight="1">
      <c r="A980" s="15"/>
      <c r="B980" s="15"/>
      <c r="C980" s="15"/>
      <c r="D980" s="15"/>
      <c r="E980" s="240"/>
    </row>
    <row r="981" spans="1:5" ht="19.5" customHeight="1">
      <c r="A981" s="15"/>
      <c r="B981" s="15"/>
      <c r="C981" s="15"/>
      <c r="D981" s="15"/>
      <c r="E981" s="240"/>
    </row>
    <row r="982" spans="1:5" ht="19.5" customHeight="1">
      <c r="A982" s="15"/>
      <c r="B982" s="15"/>
      <c r="C982" s="15"/>
      <c r="D982" s="15"/>
      <c r="E982" s="240"/>
    </row>
    <row r="983" spans="1:5" ht="19.5" customHeight="1">
      <c r="A983" s="15"/>
      <c r="B983" s="15"/>
      <c r="C983" s="15"/>
      <c r="D983" s="15"/>
      <c r="E983" s="240"/>
    </row>
    <row r="984" spans="1:5" ht="19.5" customHeight="1">
      <c r="A984" s="15"/>
      <c r="B984" s="15"/>
      <c r="C984" s="15"/>
      <c r="D984" s="15"/>
      <c r="E984" s="240"/>
    </row>
    <row r="985" spans="1:5" ht="19.5" customHeight="1">
      <c r="A985" s="15"/>
      <c r="B985" s="15"/>
      <c r="C985" s="15"/>
      <c r="D985" s="15"/>
      <c r="E985" s="240"/>
    </row>
    <row r="986" spans="1:5" ht="19.5" customHeight="1">
      <c r="A986" s="15"/>
      <c r="B986" s="15"/>
      <c r="C986" s="15"/>
      <c r="D986" s="15"/>
      <c r="E986" s="240"/>
    </row>
    <row r="987" spans="1:5" ht="19.5" customHeight="1">
      <c r="A987" s="15"/>
      <c r="B987" s="15"/>
      <c r="C987" s="15"/>
      <c r="D987" s="15"/>
      <c r="E987" s="240"/>
    </row>
    <row r="988" spans="1:5" ht="19.5" customHeight="1">
      <c r="A988" s="15"/>
      <c r="B988" s="15"/>
      <c r="C988" s="15"/>
      <c r="D988" s="15"/>
      <c r="E988" s="240"/>
    </row>
    <row r="989" spans="1:5" ht="19.5" customHeight="1">
      <c r="A989" s="15"/>
      <c r="B989" s="15"/>
      <c r="C989" s="15"/>
      <c r="D989" s="15"/>
      <c r="E989" s="240"/>
    </row>
    <row r="990" spans="1:5" ht="19.5" customHeight="1">
      <c r="A990" s="15"/>
      <c r="B990" s="15"/>
      <c r="C990" s="15"/>
      <c r="D990" s="15"/>
      <c r="E990" s="240"/>
    </row>
    <row r="991" spans="1:5" ht="19.5" customHeight="1">
      <c r="A991" s="15"/>
      <c r="B991" s="15"/>
      <c r="C991" s="15"/>
      <c r="D991" s="15"/>
      <c r="E991" s="240"/>
    </row>
    <row r="992" spans="1:5" ht="19.5" customHeight="1">
      <c r="A992" s="15"/>
      <c r="B992" s="15"/>
      <c r="C992" s="15"/>
      <c r="D992" s="15"/>
      <c r="E992" s="240"/>
    </row>
    <row r="993" spans="1:5" ht="19.5" customHeight="1">
      <c r="A993" s="15"/>
      <c r="B993" s="15"/>
      <c r="C993" s="15"/>
      <c r="D993" s="15"/>
      <c r="E993" s="240"/>
    </row>
    <row r="994" spans="1:5" ht="19.5" customHeight="1">
      <c r="A994" s="15"/>
      <c r="B994" s="15"/>
      <c r="C994" s="15"/>
      <c r="D994" s="15"/>
      <c r="E994" s="240"/>
    </row>
    <row r="995" spans="1:5" ht="19.5" customHeight="1">
      <c r="A995" s="15"/>
      <c r="B995" s="15"/>
      <c r="C995" s="15"/>
      <c r="D995" s="15"/>
      <c r="E995" s="240"/>
    </row>
    <row r="996" spans="1:5" ht="19.5" customHeight="1">
      <c r="A996" s="15"/>
      <c r="B996" s="15"/>
      <c r="C996" s="15"/>
      <c r="D996" s="15"/>
      <c r="E996" s="240"/>
    </row>
    <row r="997" spans="1:5" ht="19.5" customHeight="1">
      <c r="A997" s="15"/>
      <c r="B997" s="15"/>
      <c r="C997" s="15"/>
      <c r="D997" s="15"/>
      <c r="E997" s="240"/>
    </row>
    <row r="998" spans="1:5" ht="19.5" customHeight="1">
      <c r="A998" s="15"/>
      <c r="B998" s="15"/>
      <c r="C998" s="15"/>
      <c r="D998" s="15"/>
      <c r="E998" s="240"/>
    </row>
    <row r="999" spans="1:5" ht="19.5" customHeight="1">
      <c r="A999" s="15"/>
      <c r="B999" s="15"/>
      <c r="C999" s="15"/>
      <c r="D999" s="15"/>
      <c r="E999" s="240"/>
    </row>
    <row r="1000" spans="1:5" ht="19.5" customHeight="1">
      <c r="A1000" s="15"/>
      <c r="B1000" s="15"/>
      <c r="C1000" s="15"/>
      <c r="D1000" s="15"/>
      <c r="E1000" s="240"/>
    </row>
    <row r="1001" spans="1:5" ht="19.5" customHeight="1">
      <c r="A1001" s="15"/>
      <c r="B1001" s="15"/>
      <c r="C1001" s="15"/>
      <c r="D1001" s="15"/>
      <c r="E1001" s="240"/>
    </row>
    <row r="1002" spans="1:5" ht="19.5" customHeight="1">
      <c r="C1002" s="15"/>
    </row>
    <row r="1003" spans="1:5" ht="19.5" customHeight="1">
      <c r="C1003" s="15"/>
    </row>
    <row r="1004" spans="1:5" ht="19.5" customHeight="1">
      <c r="C1004" s="15"/>
    </row>
    <row r="1005" spans="1:5" ht="19.5" customHeight="1">
      <c r="C1005" s="15"/>
    </row>
  </sheetData>
  <mergeCells count="18">
    <mergeCell ref="B5:B6"/>
    <mergeCell ref="A1:A4"/>
    <mergeCell ref="B1:B4"/>
    <mergeCell ref="C1:C4"/>
    <mergeCell ref="D1:E1"/>
    <mergeCell ref="D2:E3"/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</mergeCells>
  <conditionalFormatting sqref="D5:D68 E38">
    <cfRule type="expression" dxfId="24" priority="13">
      <formula>$D$5:$D$67&lt;&gt;#REF!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12"/>
  <sheetViews>
    <sheetView zoomScaleNormal="100" workbookViewId="0">
      <selection activeCell="D7" sqref="D7"/>
    </sheetView>
  </sheetViews>
  <sheetFormatPr defaultColWidth="14.453125" defaultRowHeight="15" customHeight="1"/>
  <cols>
    <col min="1" max="1" width="6.81640625" style="141" customWidth="1"/>
    <col min="2" max="2" width="18.81640625" style="141" customWidth="1"/>
    <col min="3" max="3" width="80.7265625" style="141" customWidth="1"/>
    <col min="4" max="4" width="14.7265625" style="141" customWidth="1"/>
    <col min="5" max="5" width="18.7265625" style="141" customWidth="1"/>
    <col min="6" max="6" width="8.7265625" style="141" customWidth="1"/>
    <col min="7" max="7" width="12.54296875" style="141" customWidth="1"/>
    <col min="8" max="8" width="8.7265625" style="141" customWidth="1"/>
    <col min="9" max="9" width="32" style="153" bestFit="1" customWidth="1"/>
    <col min="10" max="10" width="10" style="153" bestFit="1" customWidth="1"/>
    <col min="11" max="13" width="9.1796875" style="153"/>
    <col min="14" max="20" width="14.453125" style="153"/>
    <col min="21" max="16384" width="14.453125" style="141"/>
  </cols>
  <sheetData>
    <row r="1" spans="1:11" ht="15.75" customHeight="1">
      <c r="A1" s="322" t="s">
        <v>0</v>
      </c>
      <c r="B1" s="322" t="s">
        <v>1</v>
      </c>
      <c r="C1" s="322" t="s">
        <v>2</v>
      </c>
      <c r="D1" s="317"/>
      <c r="E1" s="317"/>
      <c r="F1" s="1"/>
      <c r="G1" s="1"/>
      <c r="H1" s="1"/>
      <c r="I1" s="153" t="s">
        <v>285</v>
      </c>
      <c r="J1" s="152">
        <v>2912803</v>
      </c>
      <c r="K1" s="157" t="s">
        <v>684</v>
      </c>
    </row>
    <row r="2" spans="1:11" ht="15.75" customHeight="1">
      <c r="A2" s="323"/>
      <c r="B2" s="323"/>
      <c r="C2" s="323"/>
      <c r="D2" s="318" t="s">
        <v>312</v>
      </c>
      <c r="E2" s="319"/>
      <c r="F2" s="1"/>
      <c r="G2" s="1"/>
      <c r="H2" s="1"/>
      <c r="I2" s="153" t="s">
        <v>286</v>
      </c>
      <c r="J2" s="152">
        <v>1464331</v>
      </c>
      <c r="K2" s="157" t="s">
        <v>685</v>
      </c>
    </row>
    <row r="3" spans="1:11" ht="15.75" customHeight="1">
      <c r="A3" s="323"/>
      <c r="B3" s="323"/>
      <c r="C3" s="323"/>
      <c r="D3" s="313"/>
      <c r="E3" s="311"/>
      <c r="F3" s="1"/>
      <c r="G3" s="1"/>
      <c r="H3" s="1"/>
      <c r="I3" s="153" t="s">
        <v>296</v>
      </c>
      <c r="J3" s="152">
        <v>2992308</v>
      </c>
      <c r="K3" s="157" t="s">
        <v>686</v>
      </c>
    </row>
    <row r="4" spans="1:11" ht="15.75" customHeight="1">
      <c r="A4" s="314"/>
      <c r="B4" s="314"/>
      <c r="C4" s="323"/>
      <c r="D4" s="156" t="s">
        <v>234</v>
      </c>
      <c r="E4" s="162" t="s">
        <v>234</v>
      </c>
      <c r="F4" s="1"/>
      <c r="G4" s="1"/>
      <c r="H4" s="1"/>
      <c r="I4" s="153" t="s">
        <v>277</v>
      </c>
      <c r="J4" s="152">
        <v>446546</v>
      </c>
      <c r="K4" s="157" t="s">
        <v>687</v>
      </c>
    </row>
    <row r="5" spans="1:11" ht="15.75" customHeight="1">
      <c r="A5" s="144">
        <v>1</v>
      </c>
      <c r="B5" s="315" t="s">
        <v>6</v>
      </c>
      <c r="C5" s="147" t="s">
        <v>311</v>
      </c>
      <c r="D5" s="161">
        <f>IFERROR(VLOOKUP(C5,$I$1:$J$55,2,FALSE),"")</f>
        <v>1654276</v>
      </c>
      <c r="E5" s="163" t="str">
        <f>IFERROR(VLOOKUP(C5,$I$1:$K$53,3,FALSE),"")</f>
        <v>Grab TT 71399802 2200645688188929 Ca Phe Muoi Chu Long Nguyen Hue CKN 801845 - CONG TY TNHH GRAB - Ngan hang TMCP Cong Thuong Viet Nam</v>
      </c>
      <c r="F5" s="1"/>
      <c r="G5" s="1"/>
      <c r="H5" s="1"/>
      <c r="I5" s="153" t="s">
        <v>304</v>
      </c>
      <c r="J5" s="152">
        <v>3410360</v>
      </c>
      <c r="K5" s="157" t="s">
        <v>688</v>
      </c>
    </row>
    <row r="6" spans="1:11" ht="15.75" customHeight="1">
      <c r="A6" s="144">
        <f>A5+1</f>
        <v>2</v>
      </c>
      <c r="B6" s="313"/>
      <c r="C6" s="147" t="s">
        <v>310</v>
      </c>
      <c r="D6" s="161">
        <f t="shared" ref="D6:D11" si="0">IFERROR(VLOOKUP(C6,$I$1:$J$55,2,FALSE),"")</f>
        <v>1659278</v>
      </c>
      <c r="E6" s="163" t="str">
        <f t="shared" ref="E6:E61" si="1">IFERROR(VLOOKUP(C6,$I$1:$K$53,3,FALSE),"")</f>
        <v>Grab TT 71398081 2180366010345473 Ca Phe Muoi Chu Long Vo Van Kiet CKN 801035 - CONG TY TNHH GRAB - Ngan hang TMCP Cong Thuong Viet Nam</v>
      </c>
      <c r="F6" s="1"/>
      <c r="G6" s="1"/>
      <c r="H6" s="1"/>
      <c r="I6" s="153" t="s">
        <v>276</v>
      </c>
      <c r="J6" s="152">
        <v>349014</v>
      </c>
      <c r="K6" s="157" t="s">
        <v>689</v>
      </c>
    </row>
    <row r="7" spans="1:11" ht="15.75" customHeight="1">
      <c r="A7" s="144">
        <f>A6+1</f>
        <v>3</v>
      </c>
      <c r="B7" s="315" t="s">
        <v>9</v>
      </c>
      <c r="C7" s="147" t="s">
        <v>309</v>
      </c>
      <c r="D7" s="161">
        <f t="shared" si="0"/>
        <v>1133920</v>
      </c>
      <c r="E7" s="163" t="str">
        <f t="shared" si="1"/>
        <v>Grab TT 71399680 2200645688256513 Ca Phe Muoi Chu Long CMT8 CKN 802193 - CONG TY TNHH GRAB - Ngan hang TMCP Cong Thuong Viet Nam</v>
      </c>
      <c r="F7" s="1"/>
      <c r="G7" s="1"/>
      <c r="H7" s="1"/>
      <c r="I7" s="153" t="s">
        <v>274</v>
      </c>
      <c r="J7" s="152">
        <v>143152</v>
      </c>
      <c r="K7" s="157" t="s">
        <v>690</v>
      </c>
    </row>
    <row r="8" spans="1:11" ht="15.75" customHeight="1">
      <c r="A8" s="144">
        <f>A7+1</f>
        <v>4</v>
      </c>
      <c r="B8" s="316"/>
      <c r="C8" s="147" t="s">
        <v>308</v>
      </c>
      <c r="D8" s="161">
        <f t="shared" si="0"/>
        <v>1628941</v>
      </c>
      <c r="E8" s="163" t="str">
        <f t="shared" si="1"/>
        <v>Grab TT 71399324 2200645696540673 Ca Phe Muoi Chu Long Ho Con Rua CKN 800973 - CONG TY TNHH GRAB - Ngan hang TMCP Cong Thuong Viet Nam</v>
      </c>
      <c r="F8" s="1"/>
      <c r="G8" s="1"/>
      <c r="H8" s="1"/>
      <c r="I8" s="153" t="s">
        <v>303</v>
      </c>
      <c r="J8" s="152">
        <v>2505928</v>
      </c>
      <c r="K8" s="157" t="s">
        <v>691</v>
      </c>
    </row>
    <row r="9" spans="1:11" ht="15.75" customHeight="1">
      <c r="A9" s="144">
        <f>A8+1</f>
        <v>5</v>
      </c>
      <c r="B9" s="313"/>
      <c r="C9" s="147" t="s">
        <v>307</v>
      </c>
      <c r="D9" s="161">
        <f t="shared" si="0"/>
        <v>2469104</v>
      </c>
      <c r="E9" s="163" t="str">
        <f t="shared" si="1"/>
        <v>Grab TT 71399668 2200645688184833 Ca Phe Muoi Chu Long Nguyen Dinh Chieu CKN 802186 - CONG TY TNHH GRAB - Ngan hang TMCP Cong Thuong Viet Nam</v>
      </c>
      <c r="F9" s="1"/>
      <c r="G9" s="1"/>
      <c r="H9" s="1"/>
      <c r="I9" s="153" t="s">
        <v>293</v>
      </c>
      <c r="J9" s="152">
        <v>769546</v>
      </c>
      <c r="K9" s="157" t="s">
        <v>692</v>
      </c>
    </row>
    <row r="10" spans="1:11" ht="15.75" customHeight="1">
      <c r="A10" s="144">
        <f>A9+1</f>
        <v>6</v>
      </c>
      <c r="B10" s="315" t="s">
        <v>13</v>
      </c>
      <c r="C10" s="147" t="s">
        <v>306</v>
      </c>
      <c r="D10" s="161">
        <f t="shared" si="0"/>
        <v>2878041</v>
      </c>
      <c r="E10" s="163" t="str">
        <f t="shared" si="1"/>
        <v>Grab TT 71399902 2200645688180737 Ca Phe Muoi Chu Long Tan Hoa Dong CKN 802312 - CONG TY TNHH GRAB - Ngan hang TMCP Cong Thuong Viet Nam</v>
      </c>
      <c r="F10" s="1"/>
      <c r="G10" s="1"/>
      <c r="H10" s="1"/>
      <c r="I10" s="153" t="s">
        <v>299</v>
      </c>
      <c r="J10" s="152">
        <v>3269029</v>
      </c>
      <c r="K10" s="157" t="s">
        <v>693</v>
      </c>
    </row>
    <row r="11" spans="1:11" ht="15.75" customHeight="1">
      <c r="A11" s="144"/>
      <c r="B11" s="324"/>
      <c r="C11" s="147" t="s">
        <v>305</v>
      </c>
      <c r="D11" s="161">
        <f t="shared" si="0"/>
        <v>2626194</v>
      </c>
      <c r="E11" s="163" t="str">
        <f t="shared" si="1"/>
        <v>Grab TT 71399915 2200645688190977 Ca Phe Muoi Chu Long Hau Giang CKN 801902 - CONG TY TNHH GRAB - Ngan hang TMCP Cong Thuong Viet Nam</v>
      </c>
      <c r="F11" s="1"/>
      <c r="G11" s="1"/>
      <c r="H11" s="1"/>
      <c r="I11" s="153" t="s">
        <v>275</v>
      </c>
      <c r="J11" s="152">
        <v>149902</v>
      </c>
      <c r="K11" s="157" t="s">
        <v>694</v>
      </c>
    </row>
    <row r="12" spans="1:11" ht="15.75" customHeight="1">
      <c r="A12" s="144">
        <f>A10+1</f>
        <v>7</v>
      </c>
      <c r="B12" s="313"/>
      <c r="C12" s="147"/>
      <c r="D12" s="161" t="str">
        <f>IFERROR(VLOOKUP(C12,$I$1:$J$55,2,FALSE),"")</f>
        <v/>
      </c>
      <c r="E12" s="163" t="str">
        <f t="shared" si="1"/>
        <v/>
      </c>
      <c r="F12" s="1"/>
      <c r="G12" s="1"/>
      <c r="H12" s="1"/>
      <c r="I12" s="153" t="s">
        <v>292</v>
      </c>
      <c r="J12" s="152">
        <v>384711</v>
      </c>
      <c r="K12" s="157" t="s">
        <v>695</v>
      </c>
    </row>
    <row r="13" spans="1:11" ht="15.75" customHeight="1">
      <c r="A13" s="144">
        <f t="shared" ref="A13:A44" si="2">A12+1</f>
        <v>8</v>
      </c>
      <c r="B13" s="151" t="s">
        <v>17</v>
      </c>
      <c r="C13" s="147" t="s">
        <v>304</v>
      </c>
      <c r="D13" s="161">
        <f t="shared" ref="D13:D61" si="3">IFERROR(VLOOKUP(C13,$I$1:$J$55,2,FALSE),"")</f>
        <v>3410360</v>
      </c>
      <c r="E13" s="163" t="str">
        <f t="shared" si="1"/>
        <v>Grab TT 71394128 2103520455557121 Ca Phe Muoi Chu Long Classic CKN 796052 - CONG TY TNHH GRAB - Ngan hang TMCP Cong Thuong Viet Nam</v>
      </c>
      <c r="F13" s="1"/>
      <c r="G13" s="1"/>
      <c r="H13" s="1"/>
      <c r="I13" s="153" t="s">
        <v>284</v>
      </c>
      <c r="J13" s="152">
        <v>2651047</v>
      </c>
      <c r="K13" s="157" t="s">
        <v>696</v>
      </c>
    </row>
    <row r="14" spans="1:11" ht="15.75" customHeight="1">
      <c r="A14" s="144">
        <f t="shared" si="2"/>
        <v>9</v>
      </c>
      <c r="B14" s="151" t="s">
        <v>19</v>
      </c>
      <c r="C14" s="147" t="s">
        <v>303</v>
      </c>
      <c r="D14" s="161">
        <f t="shared" si="3"/>
        <v>2505928</v>
      </c>
      <c r="E14" s="163" t="str">
        <f t="shared" si="1"/>
        <v>Grab TT 71394198 2103520455604225 Ca Phe Muoi Chu Long Huynh Tan Phat CKN 797091 - CONG TY TNHH GRAB - Ngan hang TMCP Cong Thuong Viet Nam</v>
      </c>
      <c r="F14" s="1"/>
      <c r="G14" s="1"/>
      <c r="H14" s="1"/>
      <c r="I14" s="153" t="s">
        <v>310</v>
      </c>
      <c r="J14" s="152">
        <v>1659278</v>
      </c>
      <c r="K14" s="157" t="s">
        <v>697</v>
      </c>
    </row>
    <row r="15" spans="1:11" ht="15.75" customHeight="1">
      <c r="A15" s="144">
        <f t="shared" si="2"/>
        <v>10</v>
      </c>
      <c r="B15" s="151" t="s">
        <v>21</v>
      </c>
      <c r="C15" s="147" t="s">
        <v>302</v>
      </c>
      <c r="D15" s="161">
        <f t="shared" si="3"/>
        <v>1066257</v>
      </c>
      <c r="E15" s="163" t="str">
        <f t="shared" si="1"/>
        <v>Grab TT 71399273 2200645688182785 Ca Phe Muoi Chu Long Lac Long Quan CKN 801614 - CONG TY TNHH GRAB - Ngan hang TMCP Cong Thuong Viet Nam</v>
      </c>
      <c r="F15" s="1"/>
      <c r="G15" s="1"/>
      <c r="H15" s="1"/>
      <c r="I15" s="153" t="s">
        <v>279</v>
      </c>
      <c r="J15" s="152">
        <v>349665</v>
      </c>
      <c r="K15" s="157" t="s">
        <v>698</v>
      </c>
    </row>
    <row r="16" spans="1:11" ht="15.75" customHeight="1">
      <c r="A16" s="144">
        <f t="shared" si="2"/>
        <v>11</v>
      </c>
      <c r="B16" s="315" t="s">
        <v>23</v>
      </c>
      <c r="C16" s="147" t="s">
        <v>301</v>
      </c>
      <c r="D16" s="161">
        <f t="shared" si="3"/>
        <v>895347</v>
      </c>
      <c r="E16" s="163" t="str">
        <f t="shared" si="1"/>
        <v>Grab TT 71399604 2200645688172545 Ca Phe Muoi Chu Long Ngo Tat To CKN 801751 - CONG TY TNHH GRAB - Ngan hang TMCP Cong Thuong Viet Nam</v>
      </c>
      <c r="F16" s="1"/>
      <c r="G16" s="1"/>
      <c r="H16" s="1"/>
      <c r="I16" s="153" t="s">
        <v>263</v>
      </c>
      <c r="J16" s="152">
        <v>281053</v>
      </c>
      <c r="K16" s="157" t="s">
        <v>699</v>
      </c>
    </row>
    <row r="17" spans="1:11" ht="15.75" customHeight="1">
      <c r="A17" s="144">
        <f t="shared" si="2"/>
        <v>12</v>
      </c>
      <c r="B17" s="316"/>
      <c r="C17" s="147" t="s">
        <v>300</v>
      </c>
      <c r="D17" s="161">
        <f t="shared" si="3"/>
        <v>1432934</v>
      </c>
      <c r="E17" s="163" t="str">
        <f t="shared" si="1"/>
        <v>Grab TT 71399906 2200645696653313 Ca Phe Muoi Chu Long 17A Ngo Tat To CKN 802315 - CONG TY TNHH GRAB - Ngan hang TMCP Cong Thuong Viet Nam</v>
      </c>
      <c r="F17" s="1"/>
      <c r="G17" s="1"/>
      <c r="H17" s="1"/>
      <c r="I17" s="153" t="s">
        <v>278</v>
      </c>
      <c r="J17" s="152">
        <v>2338679</v>
      </c>
      <c r="K17" s="157" t="s">
        <v>700</v>
      </c>
    </row>
    <row r="18" spans="1:11" ht="15.75" customHeight="1">
      <c r="A18" s="144">
        <f t="shared" si="2"/>
        <v>13</v>
      </c>
      <c r="B18" s="313"/>
      <c r="C18" s="147" t="s">
        <v>299</v>
      </c>
      <c r="D18" s="161">
        <f t="shared" si="3"/>
        <v>3269029</v>
      </c>
      <c r="E18" s="163" t="str">
        <f t="shared" si="1"/>
        <v>Grab TT 71394215 2103520463898625 Ca Phe Muoi Chu Long Nguyen Huu Canh CKN 796091 - CONG TY TNHH GRAB - Ngan hang TMCP Cong Thuong Viet Nam</v>
      </c>
      <c r="F18" s="1"/>
      <c r="G18" s="1"/>
      <c r="H18" s="1"/>
      <c r="I18" s="153" t="s">
        <v>271</v>
      </c>
      <c r="J18" s="152">
        <v>2838732</v>
      </c>
      <c r="K18" s="157" t="s">
        <v>701</v>
      </c>
    </row>
    <row r="19" spans="1:11" ht="15.75" customHeight="1">
      <c r="A19" s="144">
        <f t="shared" si="2"/>
        <v>14</v>
      </c>
      <c r="B19" s="151" t="s">
        <v>27</v>
      </c>
      <c r="C19" s="147" t="s">
        <v>298</v>
      </c>
      <c r="D19" s="161">
        <f t="shared" si="3"/>
        <v>3637438</v>
      </c>
      <c r="E19" s="163" t="str">
        <f t="shared" si="1"/>
        <v>Grab TT 71400074 2200645696647169 Ca Phe Muoi Chu Long Binh Long CKN 802417 - CONG TY TNHH GRAB - Ngan hang TMCP Cong Thuong Viet Nam</v>
      </c>
      <c r="F19" s="1"/>
      <c r="G19" s="1"/>
      <c r="H19" s="1"/>
      <c r="I19" s="153" t="s">
        <v>281</v>
      </c>
      <c r="J19" s="152">
        <v>1334446</v>
      </c>
      <c r="K19" s="157" t="s">
        <v>702</v>
      </c>
    </row>
    <row r="20" spans="1:11" ht="15.75" customHeight="1">
      <c r="A20" s="144">
        <f t="shared" si="2"/>
        <v>15</v>
      </c>
      <c r="B20" s="151" t="s">
        <v>29</v>
      </c>
      <c r="C20" s="147" t="s">
        <v>297</v>
      </c>
      <c r="D20" s="161">
        <f t="shared" si="3"/>
        <v>2712387</v>
      </c>
      <c r="E20" s="163" t="str">
        <f t="shared" si="1"/>
        <v>Grab TT 71399676 2200645688193025 Ca Phe Muoi Chu Long Huynh Van Banh CKN 801784 - CONG TY TNHH GRAB - Ngan hang TMCP Cong Thuong Viet Nam</v>
      </c>
      <c r="F20" s="1"/>
      <c r="G20" s="1"/>
      <c r="H20" s="1"/>
      <c r="I20" s="153" t="s">
        <v>262</v>
      </c>
      <c r="J20" s="152">
        <v>1300804</v>
      </c>
      <c r="K20" s="157" t="s">
        <v>703</v>
      </c>
    </row>
    <row r="21" spans="1:11" ht="15.75" customHeight="1">
      <c r="A21" s="144">
        <f t="shared" si="2"/>
        <v>16</v>
      </c>
      <c r="B21" s="151" t="s">
        <v>31</v>
      </c>
      <c r="C21" s="147" t="s">
        <v>296</v>
      </c>
      <c r="D21" s="161">
        <f t="shared" si="3"/>
        <v>2992308</v>
      </c>
      <c r="E21" s="163" t="str">
        <f t="shared" si="1"/>
        <v>Grab TT 71393990 2103520463962113 Ca Phe Muoi Chu Long Kha Van Can Thu Duc CKN 795944 - CONG TY TNHH GRAB - Ngan hang TMCP Cong Thuong Viet Nam</v>
      </c>
      <c r="F21" s="1"/>
      <c r="G21" s="1"/>
      <c r="H21" s="1"/>
      <c r="I21" s="153" t="s">
        <v>266</v>
      </c>
      <c r="J21" s="152">
        <v>703515</v>
      </c>
      <c r="K21" s="157" t="s">
        <v>704</v>
      </c>
    </row>
    <row r="22" spans="1:11" ht="15.75" customHeight="1">
      <c r="A22" s="144">
        <f t="shared" si="2"/>
        <v>17</v>
      </c>
      <c r="B22" s="151" t="s">
        <v>33</v>
      </c>
      <c r="C22" s="147" t="s">
        <v>295</v>
      </c>
      <c r="D22" s="161">
        <f t="shared" si="3"/>
        <v>2405104</v>
      </c>
      <c r="E22" s="163" t="str">
        <f t="shared" si="1"/>
        <v>Grab TT 71400078 2200645688203265 Ca Phe Muoi Chu Long Cong Hoa CKN 801974 - CONG TY TNHH GRAB - Ngan hang TMCP Cong Thuong Viet Nam</v>
      </c>
      <c r="F22" s="1"/>
      <c r="G22" s="1"/>
      <c r="H22" s="1"/>
      <c r="I22" s="153" t="s">
        <v>291</v>
      </c>
      <c r="J22" s="152">
        <v>1897105</v>
      </c>
      <c r="K22" s="157" t="s">
        <v>705</v>
      </c>
    </row>
    <row r="23" spans="1:11" ht="15.75" customHeight="1">
      <c r="A23" s="144">
        <f t="shared" si="2"/>
        <v>18</v>
      </c>
      <c r="B23" s="315" t="s">
        <v>294</v>
      </c>
      <c r="C23" s="147" t="s">
        <v>293</v>
      </c>
      <c r="D23" s="161">
        <f t="shared" si="3"/>
        <v>769546</v>
      </c>
      <c r="E23" s="163" t="str">
        <f t="shared" si="1"/>
        <v>Grab TT 71394203 2103520463915009 Ca Phe Muoi Chu Long Cu Chi CKN 797092 - CONG TY TNHH GRAB - Ngan hang TMCP Cong Thuong Viet Nam</v>
      </c>
      <c r="F23" s="1"/>
      <c r="G23" s="1"/>
      <c r="H23" s="1"/>
      <c r="I23" s="153" t="s">
        <v>270</v>
      </c>
      <c r="J23" s="152">
        <v>1356307</v>
      </c>
      <c r="K23" s="157" t="s">
        <v>706</v>
      </c>
    </row>
    <row r="24" spans="1:11" ht="15.75" customHeight="1">
      <c r="A24" s="144">
        <f t="shared" si="2"/>
        <v>19</v>
      </c>
      <c r="B24" s="313"/>
      <c r="C24" s="147" t="s">
        <v>292</v>
      </c>
      <c r="D24" s="161">
        <f t="shared" si="3"/>
        <v>384711</v>
      </c>
      <c r="E24" s="163" t="str">
        <f t="shared" si="1"/>
        <v>Grab TT 71396890 2164275821203457 Ca Phe Muoi Chu Long Tinh Lo 8 Cu Chi CKN 798604 - CONG TY TNHH GRAB - Ngan hang TMCP Cong Thuong Viet Nam</v>
      </c>
      <c r="F24" s="1"/>
      <c r="G24" s="1"/>
      <c r="H24" s="1"/>
      <c r="I24" s="153" t="s">
        <v>289</v>
      </c>
      <c r="J24" s="152">
        <v>2878685</v>
      </c>
      <c r="K24" s="157" t="s">
        <v>707</v>
      </c>
    </row>
    <row r="25" spans="1:11" ht="15.75" customHeight="1">
      <c r="A25" s="144">
        <f t="shared" si="2"/>
        <v>20</v>
      </c>
      <c r="B25" s="315" t="s">
        <v>37</v>
      </c>
      <c r="C25" s="147" t="s">
        <v>291</v>
      </c>
      <c r="D25" s="161">
        <f t="shared" si="3"/>
        <v>1897105</v>
      </c>
      <c r="E25" s="163" t="str">
        <f t="shared" si="1"/>
        <v>Grab TT 71398304 2184010105686017 Ca Phe Muoi Chu Long Tay Ninh CKN 801144 - CONG TY TNHH GRAB - Ngan hang TMCP Cong Thuong Viet Nam</v>
      </c>
      <c r="F25" s="1"/>
      <c r="G25" s="1"/>
      <c r="H25" s="1"/>
      <c r="I25" s="153" t="s">
        <v>258</v>
      </c>
      <c r="J25" s="152">
        <v>275823</v>
      </c>
      <c r="K25" s="157" t="s">
        <v>708</v>
      </c>
    </row>
    <row r="26" spans="1:11" ht="15.75" customHeight="1">
      <c r="A26" s="144">
        <f t="shared" si="2"/>
        <v>21</v>
      </c>
      <c r="B26" s="313"/>
      <c r="C26" s="147" t="s">
        <v>290</v>
      </c>
      <c r="D26" s="161">
        <f t="shared" si="3"/>
        <v>1026289</v>
      </c>
      <c r="E26" s="163" t="str">
        <f t="shared" si="1"/>
        <v>Grab TT 71399759 2194195989940225 Ca Phe Muoi Chu Long Pham Van Dong Tay Ninh CKN 802233 - CONG TY TNHH GRAB - Ngan hang TMCP Cong Thuong Viet Nam</v>
      </c>
      <c r="F26" s="1"/>
      <c r="G26" s="1"/>
      <c r="H26" s="1"/>
      <c r="I26" s="153" t="s">
        <v>282</v>
      </c>
      <c r="J26" s="152">
        <v>905763</v>
      </c>
      <c r="K26" s="157" t="s">
        <v>709</v>
      </c>
    </row>
    <row r="27" spans="1:11" ht="15.75" customHeight="1">
      <c r="A27" s="144">
        <f t="shared" si="2"/>
        <v>22</v>
      </c>
      <c r="B27" s="315" t="s">
        <v>40</v>
      </c>
      <c r="C27" s="147" t="s">
        <v>289</v>
      </c>
      <c r="D27" s="161">
        <f t="shared" si="3"/>
        <v>2878685</v>
      </c>
      <c r="E27" s="163" t="str">
        <f t="shared" si="1"/>
        <v>Grab TT 71398321 2188237116483585 Ca Phe Muoi Chu Long 101 Thich Quang Duc CKN 801154 - CONG TY TNHH GRAB - Ngan hang TMCP Cong Thuong Viet Nam</v>
      </c>
      <c r="F27" s="1"/>
      <c r="G27" s="1"/>
      <c r="H27" s="1"/>
      <c r="I27" s="153" t="s">
        <v>265</v>
      </c>
      <c r="J27" s="152">
        <v>562170</v>
      </c>
      <c r="K27" s="157" t="s">
        <v>710</v>
      </c>
    </row>
    <row r="28" spans="1:11" ht="15.75" customHeight="1">
      <c r="A28" s="144">
        <f t="shared" si="2"/>
        <v>23</v>
      </c>
      <c r="B28" s="316"/>
      <c r="C28" s="147" t="s">
        <v>288</v>
      </c>
      <c r="D28" s="161">
        <f t="shared" si="3"/>
        <v>938200</v>
      </c>
      <c r="E28" s="163" t="str">
        <f t="shared" si="1"/>
        <v>Grab TT 71398619 2188237116440577 Ca Phe Muoi Chu Long Binh Duong CKN 801287 - CONG TY TNHH GRAB - Ngan hang TMCP Cong Thuong Viet Nam</v>
      </c>
      <c r="F28" s="1"/>
      <c r="G28" s="1"/>
      <c r="H28" s="1"/>
      <c r="I28" s="153" t="s">
        <v>283</v>
      </c>
      <c r="J28" s="152">
        <v>1483871</v>
      </c>
      <c r="K28" s="157" t="s">
        <v>711</v>
      </c>
    </row>
    <row r="29" spans="1:11" ht="15.75" customHeight="1">
      <c r="A29" s="144">
        <f t="shared" si="2"/>
        <v>24</v>
      </c>
      <c r="B29" s="313"/>
      <c r="C29" s="147" t="s">
        <v>287</v>
      </c>
      <c r="D29" s="161">
        <f t="shared" si="3"/>
        <v>838821</v>
      </c>
      <c r="E29" s="163" t="str">
        <f t="shared" si="1"/>
        <v>Grab TT 71398788 2188237116413953 Ca Phe Muoi Chu Long CMT8 Binh Duong CKN 801372 - CONG TY TNHH GRAB - Ngan hang TMCP Cong Thuong Viet Nam</v>
      </c>
      <c r="F29" s="1"/>
      <c r="G29" s="1"/>
      <c r="H29" s="1"/>
      <c r="I29" s="153" t="s">
        <v>264</v>
      </c>
      <c r="J29" s="152">
        <v>680820</v>
      </c>
      <c r="K29" s="157" t="s">
        <v>712</v>
      </c>
    </row>
    <row r="30" spans="1:11" ht="15.75" customHeight="1">
      <c r="A30" s="144">
        <f t="shared" si="2"/>
        <v>25</v>
      </c>
      <c r="B30" s="309" t="s">
        <v>44</v>
      </c>
      <c r="C30" s="147" t="s">
        <v>286</v>
      </c>
      <c r="D30" s="161">
        <f t="shared" si="3"/>
        <v>1464331</v>
      </c>
      <c r="E30" s="163" t="str">
        <f t="shared" si="1"/>
        <v>Grab TT 71393697 2099024312444929 Ca Phe Muoi Chu Long Nguyen An Ninh CKN 795758 - CONG TY TNHH GRAB - Ngan hang TMCP Cong Thuong Viet Nam</v>
      </c>
      <c r="F30" s="1"/>
      <c r="G30" s="1"/>
      <c r="H30" s="1"/>
      <c r="I30" s="153" t="s">
        <v>261</v>
      </c>
      <c r="J30" s="152">
        <v>395507</v>
      </c>
      <c r="K30" s="157" t="s">
        <v>713</v>
      </c>
    </row>
    <row r="31" spans="1:11" ht="15.75" customHeight="1">
      <c r="A31" s="144">
        <f t="shared" si="2"/>
        <v>26</v>
      </c>
      <c r="B31" s="311"/>
      <c r="C31" s="147" t="s">
        <v>285</v>
      </c>
      <c r="D31" s="161">
        <f t="shared" si="3"/>
        <v>2912803</v>
      </c>
      <c r="E31" s="163" t="str">
        <f t="shared" si="1"/>
        <v>Grab TT 71393693 2099024379518977 Ca Phe Muoi Chu Long Tran Hung Dao CKN 795757 - CONG TY TNHH GRAB - Ngan hang TMCP Cong Thuong Viet Nam</v>
      </c>
      <c r="F31" s="1"/>
      <c r="G31" s="1"/>
      <c r="H31" s="1"/>
      <c r="I31" s="153" t="s">
        <v>280</v>
      </c>
      <c r="J31" s="152">
        <v>87437</v>
      </c>
      <c r="K31" s="157" t="s">
        <v>714</v>
      </c>
    </row>
    <row r="32" spans="1:11" ht="15.75" customHeight="1">
      <c r="A32" s="144">
        <f t="shared" si="2"/>
        <v>27</v>
      </c>
      <c r="B32" s="155" t="s">
        <v>47</v>
      </c>
      <c r="C32" s="147" t="s">
        <v>284</v>
      </c>
      <c r="D32" s="161">
        <f t="shared" si="3"/>
        <v>2651047</v>
      </c>
      <c r="E32" s="163" t="str">
        <f t="shared" si="1"/>
        <v>Grab TT 71397415 2174484220129281 Ca Phe Muoi Chu Long Thuan An CKN 799739 - CONG TY TNHH GRAB - Ngan hang TMCP Cong Thuong Viet Nam</v>
      </c>
      <c r="F32" s="1"/>
      <c r="G32" s="1"/>
      <c r="H32" s="1"/>
      <c r="I32" s="153" t="s">
        <v>272</v>
      </c>
      <c r="J32" s="152">
        <v>2008172</v>
      </c>
      <c r="K32" s="157" t="s">
        <v>715</v>
      </c>
    </row>
    <row r="33" spans="1:11" ht="15.75" customHeight="1">
      <c r="A33" s="144">
        <f t="shared" si="2"/>
        <v>28</v>
      </c>
      <c r="B33" s="315" t="s">
        <v>49</v>
      </c>
      <c r="C33" s="150" t="s">
        <v>50</v>
      </c>
      <c r="D33" s="161">
        <v>1010507</v>
      </c>
      <c r="E33" s="163" t="str">
        <f t="shared" si="1"/>
        <v/>
      </c>
      <c r="F33" s="1"/>
      <c r="G33" s="1"/>
      <c r="H33" s="1"/>
      <c r="I33" s="153" t="s">
        <v>288</v>
      </c>
      <c r="J33" s="152">
        <v>938200</v>
      </c>
      <c r="K33" s="157" t="s">
        <v>716</v>
      </c>
    </row>
    <row r="34" spans="1:11" ht="15.75" customHeight="1">
      <c r="A34" s="144">
        <f t="shared" si="2"/>
        <v>29</v>
      </c>
      <c r="B34" s="316"/>
      <c r="C34" s="147" t="s">
        <v>283</v>
      </c>
      <c r="D34" s="161">
        <f t="shared" si="3"/>
        <v>1483871</v>
      </c>
      <c r="E34" s="163" t="str">
        <f t="shared" si="1"/>
        <v>Grab TT 71398343 2184010105673729 Ca Phe Muoi Chu Long Long Thanh CKN 800464 - CONG TY TNHH GRAB - Ngan hang TMCP Cong Thuong Viet Nam</v>
      </c>
      <c r="F34" s="1"/>
      <c r="G34" s="1"/>
      <c r="H34" s="1"/>
      <c r="I34" s="153" t="e">
        <v>#VALUE!</v>
      </c>
      <c r="J34" s="152">
        <v>1010517</v>
      </c>
      <c r="K34" s="157" t="s">
        <v>717</v>
      </c>
    </row>
    <row r="35" spans="1:11" ht="15.75" customHeight="1">
      <c r="A35" s="144">
        <f t="shared" si="2"/>
        <v>30</v>
      </c>
      <c r="B35" s="313"/>
      <c r="C35" s="147" t="s">
        <v>282</v>
      </c>
      <c r="D35" s="161">
        <f t="shared" si="3"/>
        <v>905763</v>
      </c>
      <c r="E35" s="163" t="str">
        <f t="shared" si="1"/>
        <v>Grab TT 71398330 2184010097293313 Ca Phe Muoi Chu Long Bien Hoa CKN 800455 - CONG TY TNHH GRAB - Ngan hang TMCP Cong Thuong Viet Nam</v>
      </c>
      <c r="F35" s="1"/>
      <c r="G35" s="1"/>
      <c r="H35" s="1"/>
      <c r="I35" s="153" t="s">
        <v>287</v>
      </c>
      <c r="J35" s="152">
        <v>838821</v>
      </c>
      <c r="K35" s="157" t="s">
        <v>718</v>
      </c>
    </row>
    <row r="36" spans="1:11" ht="15.75" customHeight="1">
      <c r="A36" s="144">
        <f t="shared" si="2"/>
        <v>31</v>
      </c>
      <c r="B36" s="151" t="s">
        <v>53</v>
      </c>
      <c r="C36" s="147" t="s">
        <v>281</v>
      </c>
      <c r="D36" s="161">
        <f t="shared" si="3"/>
        <v>1334446</v>
      </c>
      <c r="E36" s="163" t="str">
        <f t="shared" si="1"/>
        <v>Grab TT 71398192 2184010097295361 Ca Phe Muoi Chu Long Phan Thiet CKN 800373 - CONG TY TNHH GRAB - Ngan hang TMCP Cong Thuong Viet Nam</v>
      </c>
      <c r="F36" s="1"/>
      <c r="G36" s="1"/>
      <c r="H36" s="1"/>
      <c r="I36" s="153" t="s">
        <v>302</v>
      </c>
      <c r="J36" s="152">
        <v>1066257</v>
      </c>
      <c r="K36" s="157" t="s">
        <v>719</v>
      </c>
    </row>
    <row r="37" spans="1:11" ht="15.75" customHeight="1">
      <c r="A37" s="144">
        <f t="shared" si="2"/>
        <v>32</v>
      </c>
      <c r="B37" s="151" t="s">
        <v>55</v>
      </c>
      <c r="C37" s="147" t="s">
        <v>280</v>
      </c>
      <c r="D37" s="161">
        <f t="shared" si="3"/>
        <v>87437</v>
      </c>
      <c r="E37" s="163" t="str">
        <f t="shared" si="1"/>
        <v>Grab TT 71398475 2184010097436673 Ca Phe Muoi Chu Long Binh Phuoc CKN 800541 - CONG TY TNHH GRAB - Ngan hang TMCP Cong Thuong Viet Nam</v>
      </c>
      <c r="F37" s="1"/>
      <c r="G37" s="1"/>
      <c r="H37" s="1"/>
      <c r="I37" s="153" t="s">
        <v>308</v>
      </c>
      <c r="J37" s="152">
        <v>1628941</v>
      </c>
      <c r="K37" s="157" t="s">
        <v>720</v>
      </c>
    </row>
    <row r="38" spans="1:11" ht="15.75" customHeight="1">
      <c r="A38" s="144">
        <f t="shared" si="2"/>
        <v>33</v>
      </c>
      <c r="B38" s="315" t="s">
        <v>57</v>
      </c>
      <c r="C38" s="154" t="s">
        <v>279</v>
      </c>
      <c r="D38" s="161">
        <f t="shared" si="3"/>
        <v>349665</v>
      </c>
      <c r="E38" s="163" t="str">
        <f t="shared" si="1"/>
        <v>Grab TT 71398098 2184010097305601 Ca Phe Muoi Chu Long Ba Ria CKN 800320 - CONG TY TNHH GRAB - Ngan hang TMCP Cong Thuong Viet Nam</v>
      </c>
      <c r="F38" s="1"/>
      <c r="G38" s="1"/>
      <c r="H38" s="1"/>
      <c r="I38" s="153" t="s">
        <v>301</v>
      </c>
      <c r="J38" s="152">
        <v>895347</v>
      </c>
      <c r="K38" s="157" t="s">
        <v>721</v>
      </c>
    </row>
    <row r="39" spans="1:11" ht="15.75" customHeight="1">
      <c r="A39" s="144">
        <f t="shared" si="2"/>
        <v>34</v>
      </c>
      <c r="B39" s="313"/>
      <c r="C39" s="153" t="s">
        <v>278</v>
      </c>
      <c r="D39" s="161">
        <f t="shared" si="3"/>
        <v>2338679</v>
      </c>
      <c r="E39" s="163" t="str">
        <f t="shared" si="1"/>
        <v>Grab TT 71398183 2184010097321985 Ca Phe Muoi Chu Long Vung Tau CKN 800369 - CONG TY TNHH GRAB - Ngan hang TMCP Cong Thuong Viet Nam</v>
      </c>
      <c r="F39" s="1"/>
      <c r="G39" s="1"/>
      <c r="H39" s="1"/>
      <c r="I39" s="153" t="s">
        <v>307</v>
      </c>
      <c r="J39" s="152">
        <v>2469104</v>
      </c>
      <c r="K39" s="157" t="s">
        <v>722</v>
      </c>
    </row>
    <row r="40" spans="1:11" ht="15.75" customHeight="1">
      <c r="A40" s="144">
        <f t="shared" si="2"/>
        <v>35</v>
      </c>
      <c r="B40" s="151" t="s">
        <v>60</v>
      </c>
      <c r="C40" s="147" t="s">
        <v>277</v>
      </c>
      <c r="D40" s="161">
        <f t="shared" si="3"/>
        <v>446546</v>
      </c>
      <c r="E40" s="163" t="str">
        <f t="shared" si="1"/>
        <v>Grab TT 71394072 2103520463896577 Ca Phe Muoi Chu Long TRUONG DINH CKN 797006 - CONG TY TNHH GRAB - Ngan hang TMCP Cong Thuong Viet Nam</v>
      </c>
      <c r="F40" s="1"/>
      <c r="G40" s="1"/>
      <c r="H40" s="1"/>
      <c r="I40" s="153" t="s">
        <v>297</v>
      </c>
      <c r="J40" s="152">
        <v>2712387</v>
      </c>
      <c r="K40" s="157" t="s">
        <v>723</v>
      </c>
    </row>
    <row r="41" spans="1:11" ht="15.75" customHeight="1">
      <c r="A41" s="144">
        <f t="shared" si="2"/>
        <v>36</v>
      </c>
      <c r="B41" s="151" t="s">
        <v>62</v>
      </c>
      <c r="C41" s="147" t="s">
        <v>276</v>
      </c>
      <c r="D41" s="161">
        <f t="shared" si="3"/>
        <v>349014</v>
      </c>
      <c r="E41" s="163" t="str">
        <f t="shared" si="1"/>
        <v>Grab TT 71394140 2103520463947777 Ca Phe Muoi Chu Long Ton Duc Thang CKN 797047 - CONG TY TNHH GRAB - Ngan hang TMCP Cong Thuong Viet Nam</v>
      </c>
      <c r="F41" s="1"/>
      <c r="G41" s="1"/>
      <c r="H41" s="1"/>
      <c r="I41" s="153" t="s">
        <v>309</v>
      </c>
      <c r="J41" s="152">
        <v>1133920</v>
      </c>
      <c r="K41" s="157" t="s">
        <v>724</v>
      </c>
    </row>
    <row r="42" spans="1:11" ht="15.75" customHeight="1">
      <c r="A42" s="144">
        <f t="shared" si="2"/>
        <v>37</v>
      </c>
      <c r="B42" s="151" t="s">
        <v>64</v>
      </c>
      <c r="C42" s="147" t="s">
        <v>275</v>
      </c>
      <c r="D42" s="161">
        <f t="shared" si="3"/>
        <v>149902</v>
      </c>
      <c r="E42" s="163" t="str">
        <f t="shared" si="1"/>
        <v>Grab TT 71394283 2103520463994881 Ca Phe Muoi Chu Long Thanh Nhan CKN 796142 - CONG TY TNHH GRAB - Ngan hang TMCP Cong Thuong Viet Nam</v>
      </c>
      <c r="F42" s="1"/>
      <c r="G42" s="1"/>
      <c r="H42" s="1"/>
      <c r="I42" s="153" t="s">
        <v>290</v>
      </c>
      <c r="J42" s="152">
        <v>1026289</v>
      </c>
      <c r="K42" s="157" t="s">
        <v>725</v>
      </c>
    </row>
    <row r="43" spans="1:11" ht="15.75" customHeight="1">
      <c r="A43" s="144">
        <f t="shared" si="2"/>
        <v>38</v>
      </c>
      <c r="B43" s="151" t="s">
        <v>66</v>
      </c>
      <c r="C43" s="147" t="s">
        <v>274</v>
      </c>
      <c r="D43" s="161">
        <f t="shared" si="3"/>
        <v>143152</v>
      </c>
      <c r="E43" s="163" t="str">
        <f t="shared" si="1"/>
        <v>Grab TT 71394207 2103520463855617 Ca Phe Muoi Chu Long Doi Can CKN 797093 - CONG TY TNHH GRAB - Ngan hang TMCP Cong Thuong Viet Nam</v>
      </c>
      <c r="F43" s="1"/>
      <c r="G43" s="1"/>
      <c r="H43" s="1"/>
      <c r="I43" s="153" t="s">
        <v>311</v>
      </c>
      <c r="J43" s="152">
        <v>1654276</v>
      </c>
      <c r="K43" s="157" t="s">
        <v>726</v>
      </c>
    </row>
    <row r="44" spans="1:11" ht="15.75" customHeight="1">
      <c r="A44" s="144">
        <f t="shared" si="2"/>
        <v>39</v>
      </c>
      <c r="B44" s="151" t="s">
        <v>68</v>
      </c>
      <c r="C44" s="147" t="s">
        <v>273</v>
      </c>
      <c r="D44" s="161">
        <f t="shared" si="3"/>
        <v>489410</v>
      </c>
      <c r="E44" s="163" t="str">
        <f t="shared" si="1"/>
        <v>Grab TT 71400285 2212874047410177 Ca Phe Muoi Chu Long Duong Lang CKN 802547 - CONG TY TNHH GRAB - Ngan hang TMCP Cong Thuong Viet Nam</v>
      </c>
      <c r="F44" s="1"/>
      <c r="G44" s="1"/>
      <c r="H44" s="1"/>
      <c r="I44" s="153" t="s">
        <v>300</v>
      </c>
      <c r="J44" s="152">
        <v>1432934</v>
      </c>
      <c r="K44" s="157" t="s">
        <v>727</v>
      </c>
    </row>
    <row r="45" spans="1:11" ht="15.75" customHeight="1">
      <c r="A45" s="144">
        <f t="shared" ref="A45:A61" si="4">A44+1</f>
        <v>40</v>
      </c>
      <c r="B45" s="151" t="s">
        <v>70</v>
      </c>
      <c r="C45" s="147" t="s">
        <v>272</v>
      </c>
      <c r="D45" s="161">
        <f t="shared" si="3"/>
        <v>2008172</v>
      </c>
      <c r="E45" s="163" t="str">
        <f t="shared" si="1"/>
        <v>Grab TT 71398478 2184010097307649 Ca Phe Muoi Chu Long Le Duan CKN 801221 - CONG TY TNHH GRAB - Ngan hang TMCP Cong Thuong Viet Nam</v>
      </c>
      <c r="F45" s="1"/>
      <c r="G45" s="1"/>
      <c r="H45" s="1"/>
      <c r="I45" s="153" t="s">
        <v>306</v>
      </c>
      <c r="J45" s="152">
        <v>2878041</v>
      </c>
      <c r="K45" s="157" t="s">
        <v>728</v>
      </c>
    </row>
    <row r="46" spans="1:11" ht="15.75" customHeight="1">
      <c r="A46" s="144">
        <f t="shared" si="4"/>
        <v>41</v>
      </c>
      <c r="B46" s="151" t="s">
        <v>72</v>
      </c>
      <c r="C46" s="147" t="s">
        <v>271</v>
      </c>
      <c r="D46" s="161">
        <f t="shared" si="3"/>
        <v>2838732</v>
      </c>
      <c r="E46" s="163" t="str">
        <f t="shared" si="1"/>
        <v>Grab TT 71398193 2184010097313793 Ca Phe Muoi Chu Long Hoang Dieu CKN 800374 - CONG TY TNHH GRAB - Ngan hang TMCP Cong Thuong Viet Nam</v>
      </c>
      <c r="F46" s="1"/>
      <c r="G46" s="1"/>
      <c r="H46" s="1"/>
      <c r="I46" s="153" t="s">
        <v>305</v>
      </c>
      <c r="J46" s="152">
        <v>2626194</v>
      </c>
      <c r="K46" s="157" t="s">
        <v>729</v>
      </c>
    </row>
    <row r="47" spans="1:11" ht="18" customHeight="1">
      <c r="A47" s="144">
        <f t="shared" si="4"/>
        <v>42</v>
      </c>
      <c r="B47" s="148" t="s">
        <v>74</v>
      </c>
      <c r="C47" s="147" t="s">
        <v>270</v>
      </c>
      <c r="D47" s="161">
        <f t="shared" si="3"/>
        <v>1356307</v>
      </c>
      <c r="E47" s="163" t="str">
        <f t="shared" si="1"/>
        <v>Grab TT 71398315 2184010105679873 Ca Phe Muoi Chu Long Quang Ngai CKN 801150 - CONG TY TNHH GRAB - Ngan hang TMCP Cong Thuong Viet Nam</v>
      </c>
      <c r="F47" s="1"/>
      <c r="G47" s="1"/>
      <c r="H47" s="1"/>
      <c r="I47" s="153" t="s">
        <v>298</v>
      </c>
      <c r="J47" s="152">
        <v>3637438</v>
      </c>
      <c r="K47" s="157" t="s">
        <v>730</v>
      </c>
    </row>
    <row r="48" spans="1:11" ht="18" customHeight="1">
      <c r="A48" s="144">
        <f t="shared" si="4"/>
        <v>43</v>
      </c>
      <c r="B48" s="309" t="s">
        <v>76</v>
      </c>
      <c r="C48" s="147" t="s">
        <v>269</v>
      </c>
      <c r="D48" s="161">
        <f t="shared" si="3"/>
        <v>680630</v>
      </c>
      <c r="E48" s="163" t="str">
        <f t="shared" si="1"/>
        <v>Grab TT 71404135 2245664218095617 Ca Phe Muoi Chu Long Hung Vuong CKN 805822 - CONG TY TNHH GRAB - Ngan hang TMCP Cong Thuong Viet Nam</v>
      </c>
      <c r="F48" s="1"/>
      <c r="G48" s="1"/>
      <c r="H48" s="1"/>
      <c r="I48" s="153" t="s">
        <v>295</v>
      </c>
      <c r="J48" s="152">
        <v>2405104</v>
      </c>
      <c r="K48" s="157" t="s">
        <v>731</v>
      </c>
    </row>
    <row r="49" spans="1:11" ht="18" customHeight="1">
      <c r="A49" s="144">
        <f t="shared" si="4"/>
        <v>44</v>
      </c>
      <c r="B49" s="310"/>
      <c r="C49" s="147" t="s">
        <v>268</v>
      </c>
      <c r="D49" s="161">
        <f t="shared" si="3"/>
        <v>1025834</v>
      </c>
      <c r="E49" s="163" t="str">
        <f t="shared" si="1"/>
        <v/>
      </c>
      <c r="F49" s="1"/>
      <c r="G49" s="1"/>
      <c r="H49" s="1"/>
      <c r="I49" s="153" t="s">
        <v>273</v>
      </c>
      <c r="J49" s="152">
        <v>489410</v>
      </c>
      <c r="K49" s="157" t="s">
        <v>732</v>
      </c>
    </row>
    <row r="50" spans="1:11" ht="18" customHeight="1">
      <c r="A50" s="144">
        <f t="shared" si="4"/>
        <v>45</v>
      </c>
      <c r="B50" s="311"/>
      <c r="C50" s="147" t="s">
        <v>267</v>
      </c>
      <c r="D50" s="161">
        <f t="shared" si="3"/>
        <v>460761</v>
      </c>
      <c r="E50" s="163" t="str">
        <f t="shared" si="1"/>
        <v>Grab TT 71403663 2245664234874881 Ca Phe Muoi Chu Long Doan Thi Diem CKN 806456 - CONG TY TNHH GRAB - Ngan hang TMCP Cong Thuong Viet Nam</v>
      </c>
      <c r="F50" s="1"/>
      <c r="G50" s="1"/>
      <c r="H50" s="1"/>
      <c r="I50" s="153" t="s">
        <v>260</v>
      </c>
      <c r="J50" s="152">
        <v>45753</v>
      </c>
      <c r="K50" s="157" t="s">
        <v>733</v>
      </c>
    </row>
    <row r="51" spans="1:11" ht="15.75" customHeight="1">
      <c r="A51" s="144">
        <f t="shared" si="4"/>
        <v>46</v>
      </c>
      <c r="B51" s="151" t="s">
        <v>80</v>
      </c>
      <c r="C51" s="147" t="s">
        <v>266</v>
      </c>
      <c r="D51" s="161">
        <f t="shared" si="3"/>
        <v>703515</v>
      </c>
      <c r="E51" s="163" t="str">
        <f t="shared" si="1"/>
        <v>Grab TT 71398313 2184010097289217 Ca Phe Muoi Chu Long Long An CKN 800445 - CONG TY TNHH GRAB - Ngan hang TMCP Cong Thuong Viet Nam</v>
      </c>
      <c r="F51" s="1"/>
      <c r="G51" s="1"/>
      <c r="H51" s="1"/>
      <c r="I51" s="153" t="s">
        <v>259</v>
      </c>
      <c r="J51" s="152">
        <v>430657</v>
      </c>
      <c r="K51" s="157" t="s">
        <v>734</v>
      </c>
    </row>
    <row r="52" spans="1:11" ht="15.75" customHeight="1">
      <c r="A52" s="144">
        <f t="shared" si="4"/>
        <v>47</v>
      </c>
      <c r="B52" s="148" t="s">
        <v>82</v>
      </c>
      <c r="C52" s="147" t="s">
        <v>265</v>
      </c>
      <c r="D52" s="161">
        <f t="shared" si="3"/>
        <v>562170</v>
      </c>
      <c r="E52" s="163" t="str">
        <f t="shared" si="1"/>
        <v>Grab TT 71398332 2184010097360897 Ca Phe Muoi Chu Long My Tho CKN 800456 - CONG TY TNHH GRAB - Ngan hang TMCP Cong Thuong Viet Nam</v>
      </c>
      <c r="F52" s="1"/>
      <c r="G52" s="1"/>
      <c r="H52" s="1"/>
      <c r="I52" s="153" t="s">
        <v>267</v>
      </c>
      <c r="J52" s="152">
        <v>460761</v>
      </c>
      <c r="K52" s="157" t="s">
        <v>735</v>
      </c>
    </row>
    <row r="53" spans="1:11" ht="15.75" customHeight="1">
      <c r="A53" s="144">
        <f t="shared" si="4"/>
        <v>48</v>
      </c>
      <c r="B53" s="148" t="s">
        <v>84</v>
      </c>
      <c r="C53" s="147" t="s">
        <v>264</v>
      </c>
      <c r="D53" s="161">
        <f t="shared" si="3"/>
        <v>680820</v>
      </c>
      <c r="E53" s="163" t="str">
        <f t="shared" si="1"/>
        <v>Grab TT 71398366 2184010097319937 Ca Phe Muoi Chu Long Ben Tre CKN 800480 - CONG TY TNHH GRAB - Ngan hang TMCP Cong Thuong Viet Nam</v>
      </c>
      <c r="F53" s="1"/>
      <c r="G53" s="1"/>
      <c r="H53" s="1"/>
      <c r="I53" s="153" t="s">
        <v>269</v>
      </c>
      <c r="J53" s="152">
        <v>680630</v>
      </c>
      <c r="K53" s="157" t="s">
        <v>736</v>
      </c>
    </row>
    <row r="54" spans="1:11" ht="15.75" customHeight="1">
      <c r="A54" s="144">
        <f t="shared" si="4"/>
        <v>49</v>
      </c>
      <c r="B54" s="151" t="s">
        <v>86</v>
      </c>
      <c r="C54" s="147" t="s">
        <v>263</v>
      </c>
      <c r="D54" s="161">
        <f t="shared" si="3"/>
        <v>281053</v>
      </c>
      <c r="E54" s="163" t="str">
        <f t="shared" si="1"/>
        <v>Grab TT 71398101 2184010097317889 Ca Phe Muoi Chu Long Long Xuyen CKN 801044 - CONG TY TNHH GRAB - Ngan hang TMCP Cong Thuong Viet Nam</v>
      </c>
      <c r="F54" s="1"/>
      <c r="G54" s="1"/>
      <c r="H54" s="1"/>
      <c r="I54" s="153" t="s">
        <v>268</v>
      </c>
      <c r="J54" s="152">
        <v>1025834</v>
      </c>
      <c r="K54" s="157" t="s">
        <v>737</v>
      </c>
    </row>
    <row r="55" spans="1:11" ht="15.75" customHeight="1">
      <c r="A55" s="144">
        <f t="shared" si="4"/>
        <v>50</v>
      </c>
      <c r="B55" s="151" t="s">
        <v>88</v>
      </c>
      <c r="C55" s="147" t="s">
        <v>262</v>
      </c>
      <c r="D55" s="161">
        <f t="shared" si="3"/>
        <v>1300804</v>
      </c>
      <c r="E55" s="163" t="str">
        <f t="shared" si="1"/>
        <v>Grab TT 71398229 2184010097315841 Ca Phe Muoi Chu Long Can Tho CKN 800392 - CONG TY TNHH GRAB - Ngan hang TMCP Cong Thuong Viet Nam</v>
      </c>
      <c r="F55" s="1"/>
      <c r="G55" s="1"/>
      <c r="H55" s="1"/>
      <c r="I55" s="153" t="s">
        <v>280</v>
      </c>
      <c r="J55" s="152">
        <v>56053</v>
      </c>
      <c r="K55" s="157" t="s">
        <v>738</v>
      </c>
    </row>
    <row r="56" spans="1:11" ht="15.75" customHeight="1">
      <c r="A56" s="144">
        <f t="shared" si="4"/>
        <v>51</v>
      </c>
      <c r="B56" s="151" t="s">
        <v>90</v>
      </c>
      <c r="C56" s="150" t="s">
        <v>91</v>
      </c>
      <c r="D56" s="161" t="str">
        <f t="shared" si="3"/>
        <v/>
      </c>
      <c r="E56" s="163" t="str">
        <f t="shared" si="1"/>
        <v/>
      </c>
      <c r="F56" s="1"/>
      <c r="G56" s="1"/>
      <c r="H56" s="1"/>
    </row>
    <row r="57" spans="1:11" ht="15.75" customHeight="1">
      <c r="A57" s="144">
        <f t="shared" si="4"/>
        <v>52</v>
      </c>
      <c r="B57" s="148" t="s">
        <v>92</v>
      </c>
      <c r="C57" s="150" t="s">
        <v>93</v>
      </c>
      <c r="D57" s="161" t="str">
        <f t="shared" si="3"/>
        <v/>
      </c>
      <c r="E57" s="163" t="str">
        <f t="shared" si="1"/>
        <v/>
      </c>
      <c r="F57" s="1"/>
      <c r="G57" s="1"/>
      <c r="H57" s="1"/>
    </row>
    <row r="58" spans="1:11" ht="15.75" customHeight="1">
      <c r="A58" s="144">
        <f t="shared" si="4"/>
        <v>53</v>
      </c>
      <c r="B58" s="309" t="s">
        <v>94</v>
      </c>
      <c r="C58" s="147" t="s">
        <v>261</v>
      </c>
      <c r="D58" s="161">
        <f t="shared" si="3"/>
        <v>395507</v>
      </c>
      <c r="E58" s="163" t="str">
        <f t="shared" si="1"/>
        <v>Grab TT 71398405 2184010097283073 Ca Phe Muoi Chu Long Kien Giang CKN 801188 - CONG TY TNHH GRAB - Ngan hang TMCP Cong Thuong Viet Nam</v>
      </c>
      <c r="F58" s="1"/>
      <c r="G58" s="1"/>
      <c r="H58" s="1"/>
    </row>
    <row r="59" spans="1:11" ht="15.75" customHeight="1">
      <c r="A59" s="144">
        <f t="shared" si="4"/>
        <v>54</v>
      </c>
      <c r="B59" s="310"/>
      <c r="C59" s="147" t="s">
        <v>260</v>
      </c>
      <c r="D59" s="161">
        <f t="shared" si="3"/>
        <v>45753</v>
      </c>
      <c r="E59" s="163" t="str">
        <f t="shared" si="1"/>
        <v>Grab TT 71401730 2218832668186625 Ca Phe Muoi Chu Long Nguyen Van Cu Phu Quoc CKN 803746 - CONG TY TNHH GRAB - Ngan hang TMCP Cong Thuong Viet Nam</v>
      </c>
      <c r="F59" s="1"/>
      <c r="G59" s="1"/>
      <c r="H59" s="1"/>
    </row>
    <row r="60" spans="1:11" ht="15.75" customHeight="1">
      <c r="A60" s="144">
        <f t="shared" si="4"/>
        <v>55</v>
      </c>
      <c r="B60" s="311"/>
      <c r="C60" s="147" t="s">
        <v>259</v>
      </c>
      <c r="D60" s="161">
        <f t="shared" si="3"/>
        <v>430657</v>
      </c>
      <c r="E60" s="163" t="str">
        <f t="shared" si="1"/>
        <v>Grab TT 71402338 2218832668170241 Ca Phe Muoi Chu Long Nguyen Trung Truc Phu Quoc CKN 805013 - CONG TY TNHH GRAB - Ngan hang TMCP Cong Thuong Viet Nam</v>
      </c>
      <c r="F60" s="1"/>
      <c r="G60" s="1"/>
      <c r="H60" s="1"/>
    </row>
    <row r="61" spans="1:11" ht="15.75" customHeight="1">
      <c r="A61" s="144">
        <f t="shared" si="4"/>
        <v>56</v>
      </c>
      <c r="B61" s="148" t="s">
        <v>98</v>
      </c>
      <c r="C61" s="147" t="s">
        <v>258</v>
      </c>
      <c r="D61" s="161">
        <f t="shared" si="3"/>
        <v>275823</v>
      </c>
      <c r="E61" s="163" t="str">
        <f t="shared" si="1"/>
        <v>Grab TT 71398308 2184010105675777 Ca Phe Muoi Chu Long Ca Mau CKN 801153 - CONG TY TNHH GRAB - Ngan hang TMCP Cong Thuong Viet Nam</v>
      </c>
      <c r="F61" s="1"/>
      <c r="G61" s="1"/>
      <c r="H61" s="1"/>
    </row>
    <row r="62" spans="1:11" ht="15.75" customHeight="1">
      <c r="A62" s="320" t="s">
        <v>257</v>
      </c>
      <c r="B62" s="317"/>
      <c r="C62" s="321"/>
      <c r="D62" s="17">
        <f>SUBTOTAL(9,D5:D61)</f>
        <v>76273314</v>
      </c>
      <c r="E62" s="164">
        <f>SUBTOTAL(9,E5:E61)</f>
        <v>0</v>
      </c>
      <c r="F62" s="1"/>
      <c r="G62" s="1"/>
      <c r="H62" s="1"/>
    </row>
    <row r="63" spans="1:11" ht="15.75" customHeight="1">
      <c r="A63" s="143"/>
      <c r="B63" s="143"/>
      <c r="C63" s="143"/>
      <c r="D63" s="143"/>
      <c r="E63" s="143"/>
      <c r="F63" s="1"/>
      <c r="G63" s="1"/>
      <c r="H63" s="1"/>
    </row>
    <row r="64" spans="1:11" ht="15.75" customHeight="1">
      <c r="A64" s="143"/>
      <c r="B64" s="143"/>
      <c r="C64" s="143"/>
      <c r="D64" s="143"/>
      <c r="E64" s="143"/>
      <c r="F64" s="1"/>
      <c r="G64" s="1"/>
      <c r="H64" s="1"/>
    </row>
    <row r="65" spans="1:8" ht="15.75" customHeight="1">
      <c r="A65" s="143"/>
      <c r="B65" s="312" t="s">
        <v>256</v>
      </c>
      <c r="C65" s="146" t="s">
        <v>255</v>
      </c>
      <c r="D65" s="143"/>
      <c r="E65" s="143"/>
      <c r="F65" s="1"/>
      <c r="G65" s="1"/>
      <c r="H65" s="1"/>
    </row>
    <row r="66" spans="1:8" ht="15.75" customHeight="1">
      <c r="A66" s="143"/>
      <c r="B66" s="313"/>
      <c r="C66" s="145" t="s">
        <v>254</v>
      </c>
      <c r="D66" s="143"/>
      <c r="E66" s="143"/>
      <c r="F66" s="1"/>
      <c r="G66" s="1"/>
      <c r="H66" s="1"/>
    </row>
    <row r="67" spans="1:8" ht="15.75" customHeight="1">
      <c r="A67" s="143"/>
      <c r="B67" s="143"/>
      <c r="C67" s="143"/>
      <c r="D67" s="143"/>
      <c r="E67" s="143"/>
      <c r="F67" s="1"/>
      <c r="G67" s="1"/>
      <c r="H67" s="1"/>
    </row>
    <row r="68" spans="1:8" ht="15.75" customHeight="1">
      <c r="A68" s="143"/>
      <c r="B68" s="143"/>
      <c r="C68" s="143"/>
      <c r="D68" s="143"/>
      <c r="E68" s="143"/>
      <c r="F68" s="1"/>
      <c r="G68" s="1"/>
      <c r="H68" s="1"/>
    </row>
    <row r="69" spans="1:8" ht="15.75" customHeight="1">
      <c r="A69" s="143"/>
      <c r="B69" s="143"/>
      <c r="C69" s="143"/>
      <c r="D69" s="143"/>
      <c r="E69" s="143"/>
      <c r="F69" s="1"/>
      <c r="G69" s="1"/>
      <c r="H69" s="1"/>
    </row>
    <row r="70" spans="1:8" ht="15.75" customHeight="1">
      <c r="A70" s="143"/>
      <c r="B70" s="143"/>
      <c r="C70" s="143"/>
      <c r="D70" s="143"/>
      <c r="E70" s="143"/>
      <c r="F70" s="1"/>
      <c r="G70" s="1"/>
      <c r="H70" s="1"/>
    </row>
    <row r="71" spans="1:8" ht="15.75" customHeight="1">
      <c r="A71" s="143"/>
      <c r="B71" s="143"/>
      <c r="C71" s="143"/>
      <c r="D71" s="143"/>
      <c r="E71" s="143"/>
      <c r="F71" s="1"/>
      <c r="G71" s="1"/>
      <c r="H71" s="1"/>
    </row>
    <row r="72" spans="1:8" ht="15.75" customHeight="1">
      <c r="A72" s="143"/>
      <c r="B72" s="143"/>
      <c r="C72" s="143"/>
      <c r="D72" s="143"/>
      <c r="E72" s="143"/>
      <c r="F72" s="1"/>
      <c r="G72" s="1"/>
      <c r="H72" s="1"/>
    </row>
    <row r="73" spans="1:8" ht="15.75" customHeight="1">
      <c r="A73" s="143"/>
      <c r="B73" s="312" t="s">
        <v>253</v>
      </c>
      <c r="C73" s="144" t="s">
        <v>252</v>
      </c>
      <c r="D73" s="143"/>
      <c r="E73" s="143"/>
      <c r="F73" s="1"/>
      <c r="G73" s="1"/>
      <c r="H73" s="1"/>
    </row>
    <row r="74" spans="1:8" ht="15.75" customHeight="1">
      <c r="A74" s="143"/>
      <c r="B74" s="314"/>
      <c r="C74" s="90"/>
      <c r="D74" s="143"/>
      <c r="E74" s="143"/>
      <c r="F74" s="1"/>
      <c r="G74" s="1"/>
      <c r="H74" s="1"/>
    </row>
    <row r="75" spans="1:8" ht="15.75" customHeight="1">
      <c r="A75" s="143"/>
      <c r="B75" s="143"/>
      <c r="C75" s="143"/>
      <c r="D75" s="143"/>
      <c r="E75" s="143"/>
      <c r="F75" s="1"/>
      <c r="G75" s="1"/>
      <c r="H75" s="1"/>
    </row>
    <row r="76" spans="1:8" ht="15.75" customHeight="1">
      <c r="A76" s="143"/>
      <c r="B76" s="143"/>
      <c r="C76" s="143"/>
      <c r="D76" s="143"/>
      <c r="E76" s="143"/>
      <c r="F76" s="1"/>
      <c r="G76" s="1"/>
      <c r="H76" s="1"/>
    </row>
    <row r="77" spans="1:8" ht="15.75" customHeight="1">
      <c r="A77" s="143"/>
      <c r="B77" s="143"/>
      <c r="C77" s="143"/>
      <c r="D77" s="143"/>
      <c r="E77" s="143"/>
      <c r="F77" s="1"/>
      <c r="G77" s="1"/>
      <c r="H77" s="1"/>
    </row>
    <row r="78" spans="1:8" ht="15.75" customHeight="1">
      <c r="A78" s="143"/>
      <c r="B78" s="143"/>
      <c r="C78" s="143"/>
      <c r="D78" s="143"/>
      <c r="E78" s="143"/>
      <c r="F78" s="1"/>
      <c r="G78" s="1"/>
      <c r="H78" s="1"/>
    </row>
    <row r="79" spans="1:8" ht="15.75" customHeight="1">
      <c r="A79" s="143"/>
      <c r="B79" s="143"/>
      <c r="C79" s="143"/>
      <c r="D79" s="143"/>
      <c r="E79" s="143"/>
      <c r="F79" s="1"/>
      <c r="G79" s="1"/>
      <c r="H79" s="1"/>
    </row>
    <row r="80" spans="1:8" ht="15.75" customHeight="1">
      <c r="A80" s="143"/>
      <c r="B80" s="143"/>
      <c r="C80" s="143"/>
      <c r="D80" s="143"/>
      <c r="E80" s="143"/>
      <c r="F80" s="1"/>
      <c r="G80" s="1"/>
      <c r="H80" s="1"/>
    </row>
    <row r="81" spans="1:8" ht="15.75" customHeight="1">
      <c r="A81" s="143"/>
      <c r="B81" s="143"/>
      <c r="C81" s="143"/>
      <c r="D81" s="143"/>
      <c r="E81" s="143"/>
      <c r="F81" s="1"/>
      <c r="G81" s="1"/>
      <c r="H81" s="1"/>
    </row>
    <row r="82" spans="1:8" ht="15.75" customHeight="1">
      <c r="A82" s="143"/>
      <c r="B82" s="143"/>
      <c r="C82" s="143"/>
      <c r="D82" s="143"/>
      <c r="E82" s="143"/>
      <c r="F82" s="1"/>
      <c r="G82" s="1"/>
      <c r="H82" s="1"/>
    </row>
    <row r="83" spans="1:8" ht="15.75" customHeight="1">
      <c r="A83" s="143"/>
      <c r="B83" s="143"/>
      <c r="C83" s="143"/>
      <c r="D83" s="143"/>
      <c r="E83" s="143"/>
      <c r="F83" s="1"/>
      <c r="G83" s="1"/>
      <c r="H83" s="1"/>
    </row>
    <row r="84" spans="1:8" ht="15.75" customHeight="1">
      <c r="A84" s="143"/>
      <c r="B84" s="143"/>
      <c r="C84" s="143"/>
      <c r="D84" s="143"/>
      <c r="E84" s="143"/>
      <c r="F84" s="1"/>
      <c r="G84" s="1"/>
      <c r="H84" s="1"/>
    </row>
    <row r="85" spans="1:8" ht="15.75" customHeight="1">
      <c r="A85" s="143"/>
      <c r="B85" s="143"/>
      <c r="C85" s="143"/>
      <c r="D85" s="143"/>
      <c r="E85" s="143"/>
      <c r="F85" s="1"/>
      <c r="G85" s="1"/>
      <c r="H85" s="1"/>
    </row>
    <row r="86" spans="1:8" ht="15.75" customHeight="1">
      <c r="A86" s="143"/>
      <c r="B86" s="143"/>
      <c r="C86" s="143"/>
      <c r="D86" s="143"/>
      <c r="E86" s="143"/>
      <c r="F86" s="1"/>
      <c r="G86" s="1"/>
      <c r="H86" s="1"/>
    </row>
    <row r="87" spans="1:8" ht="15.75" customHeight="1">
      <c r="A87" s="143"/>
      <c r="B87" s="143"/>
      <c r="C87" s="143"/>
      <c r="D87" s="143"/>
      <c r="E87" s="143"/>
      <c r="F87" s="1"/>
      <c r="G87" s="1"/>
      <c r="H87" s="1"/>
    </row>
    <row r="88" spans="1:8" ht="15.75" customHeight="1">
      <c r="A88" s="143"/>
      <c r="B88" s="143"/>
      <c r="C88" s="143"/>
      <c r="D88" s="143"/>
      <c r="E88" s="143"/>
      <c r="F88" s="1"/>
      <c r="G88" s="1"/>
      <c r="H88" s="1"/>
    </row>
    <row r="89" spans="1:8" ht="15.75" customHeight="1">
      <c r="A89" s="143"/>
      <c r="B89" s="143"/>
      <c r="C89" s="143"/>
      <c r="D89" s="143"/>
      <c r="E89" s="143"/>
      <c r="F89" s="1"/>
      <c r="G89" s="1"/>
      <c r="H89" s="1"/>
    </row>
    <row r="90" spans="1:8" ht="15.75" customHeight="1">
      <c r="A90" s="143"/>
      <c r="B90" s="143"/>
      <c r="C90" s="143"/>
      <c r="D90" s="143"/>
      <c r="E90" s="143"/>
      <c r="F90" s="1"/>
      <c r="G90" s="1"/>
      <c r="H90" s="1"/>
    </row>
    <row r="91" spans="1:8" ht="15.75" customHeight="1">
      <c r="A91" s="143"/>
      <c r="B91" s="143"/>
      <c r="C91" s="143"/>
      <c r="D91" s="143"/>
      <c r="E91" s="143"/>
      <c r="F91" s="1"/>
      <c r="G91" s="1"/>
      <c r="H91" s="1"/>
    </row>
    <row r="92" spans="1:8" ht="15.75" customHeight="1">
      <c r="A92" s="143"/>
      <c r="B92" s="143"/>
      <c r="C92" s="143"/>
      <c r="D92" s="143"/>
      <c r="E92" s="143"/>
      <c r="F92" s="1"/>
      <c r="G92" s="1"/>
      <c r="H92" s="1"/>
    </row>
    <row r="93" spans="1:8" ht="15.75" customHeight="1">
      <c r="A93" s="143"/>
      <c r="B93" s="143"/>
      <c r="C93" s="143"/>
      <c r="D93" s="143"/>
      <c r="E93" s="143"/>
      <c r="F93" s="1"/>
      <c r="G93" s="1"/>
      <c r="H93" s="1"/>
    </row>
    <row r="94" spans="1:8" ht="15.75" customHeight="1">
      <c r="A94" s="143"/>
      <c r="B94" s="143"/>
      <c r="C94" s="143"/>
      <c r="D94" s="143"/>
      <c r="E94" s="143"/>
      <c r="F94" s="1"/>
      <c r="G94" s="1"/>
      <c r="H94" s="1"/>
    </row>
    <row r="95" spans="1:8" ht="15.75" customHeight="1">
      <c r="A95" s="143"/>
      <c r="B95" s="143"/>
      <c r="C95" s="143"/>
      <c r="D95" s="143"/>
      <c r="E95" s="143"/>
      <c r="F95" s="1"/>
      <c r="G95" s="1"/>
      <c r="H95" s="1"/>
    </row>
    <row r="96" spans="1:8" ht="15.75" customHeight="1">
      <c r="A96" s="143"/>
      <c r="B96" s="143"/>
      <c r="C96" s="143"/>
      <c r="D96" s="143"/>
      <c r="E96" s="143"/>
      <c r="F96" s="1"/>
      <c r="G96" s="1"/>
      <c r="H96" s="1"/>
    </row>
    <row r="97" spans="1:8" ht="15.75" customHeight="1">
      <c r="A97" s="143"/>
      <c r="B97" s="143"/>
      <c r="C97" s="143"/>
      <c r="D97" s="143"/>
      <c r="E97" s="143"/>
      <c r="F97" s="1"/>
      <c r="G97" s="1"/>
      <c r="H97" s="1"/>
    </row>
    <row r="98" spans="1:8" ht="15.75" customHeight="1">
      <c r="A98" s="143"/>
      <c r="B98" s="143"/>
      <c r="C98" s="143"/>
      <c r="D98" s="143"/>
      <c r="E98" s="143"/>
      <c r="F98" s="1"/>
      <c r="G98" s="1"/>
      <c r="H98" s="1"/>
    </row>
    <row r="99" spans="1:8" ht="15.75" customHeight="1">
      <c r="A99" s="143"/>
      <c r="B99" s="143"/>
      <c r="C99" s="143"/>
      <c r="D99" s="143"/>
      <c r="E99" s="143"/>
      <c r="F99" s="1"/>
      <c r="G99" s="1"/>
      <c r="H99" s="1"/>
    </row>
    <row r="100" spans="1:8" ht="15.75" customHeight="1">
      <c r="A100" s="143"/>
      <c r="B100" s="143"/>
      <c r="C100" s="143"/>
      <c r="D100" s="143"/>
      <c r="E100" s="143"/>
      <c r="F100" s="1"/>
      <c r="G100" s="1"/>
      <c r="H100" s="1"/>
    </row>
    <row r="101" spans="1:8" ht="15.75" customHeight="1">
      <c r="A101" s="143"/>
      <c r="B101" s="143"/>
      <c r="C101" s="143"/>
      <c r="D101" s="143"/>
      <c r="E101" s="143"/>
      <c r="F101" s="1"/>
      <c r="G101" s="1"/>
      <c r="H101" s="1"/>
    </row>
    <row r="102" spans="1:8" ht="15.75" customHeight="1">
      <c r="A102" s="143"/>
      <c r="B102" s="143"/>
      <c r="C102" s="143"/>
      <c r="D102" s="143"/>
      <c r="E102" s="143"/>
      <c r="F102" s="1"/>
      <c r="G102" s="1"/>
      <c r="H102" s="1"/>
    </row>
    <row r="103" spans="1:8" ht="15.75" customHeight="1">
      <c r="A103" s="143"/>
      <c r="B103" s="143"/>
      <c r="C103" s="143"/>
      <c r="D103" s="143"/>
      <c r="E103" s="143"/>
      <c r="F103" s="1"/>
      <c r="G103" s="1"/>
      <c r="H103" s="1"/>
    </row>
    <row r="104" spans="1:8" ht="15.75" customHeight="1">
      <c r="A104" s="143"/>
      <c r="B104" s="143"/>
      <c r="C104" s="143"/>
      <c r="D104" s="143"/>
      <c r="E104" s="143"/>
      <c r="F104" s="1"/>
      <c r="G104" s="1"/>
      <c r="H104" s="1"/>
    </row>
    <row r="105" spans="1:8" ht="15.75" customHeight="1">
      <c r="A105" s="143"/>
      <c r="B105" s="143"/>
      <c r="C105" s="143"/>
      <c r="D105" s="143"/>
      <c r="E105" s="143"/>
      <c r="F105" s="1"/>
      <c r="G105" s="1"/>
      <c r="H105" s="1"/>
    </row>
    <row r="106" spans="1:8" ht="15.75" customHeight="1">
      <c r="A106" s="143"/>
      <c r="B106" s="143"/>
      <c r="C106" s="143"/>
      <c r="D106" s="143"/>
      <c r="E106" s="143"/>
      <c r="F106" s="1"/>
      <c r="G106" s="1"/>
      <c r="H106" s="1"/>
    </row>
    <row r="107" spans="1:8" ht="15.75" customHeight="1">
      <c r="A107" s="143"/>
      <c r="B107" s="143"/>
      <c r="C107" s="143"/>
      <c r="D107" s="143"/>
      <c r="E107" s="143"/>
      <c r="F107" s="1"/>
      <c r="G107" s="1"/>
      <c r="H107" s="1"/>
    </row>
    <row r="108" spans="1:8" ht="15.75" customHeight="1">
      <c r="A108" s="143"/>
      <c r="B108" s="143"/>
      <c r="C108" s="143"/>
      <c r="D108" s="143"/>
      <c r="E108" s="143"/>
      <c r="F108" s="1"/>
      <c r="G108" s="1"/>
      <c r="H108" s="1"/>
    </row>
    <row r="109" spans="1:8" ht="15.75" customHeight="1">
      <c r="A109" s="143"/>
      <c r="B109" s="143"/>
      <c r="C109" s="143"/>
      <c r="D109" s="143"/>
      <c r="E109" s="143"/>
      <c r="F109" s="1"/>
      <c r="G109" s="1"/>
      <c r="H109" s="1"/>
    </row>
    <row r="110" spans="1:8" ht="15.75" customHeight="1">
      <c r="A110" s="143"/>
      <c r="B110" s="143"/>
      <c r="C110" s="143"/>
      <c r="D110" s="143"/>
      <c r="E110" s="143"/>
      <c r="F110" s="1"/>
      <c r="G110" s="1"/>
      <c r="H110" s="1"/>
    </row>
    <row r="111" spans="1:8" ht="15.75" customHeight="1">
      <c r="A111" s="143"/>
      <c r="B111" s="143"/>
      <c r="C111" s="143"/>
      <c r="D111" s="143"/>
      <c r="E111" s="143"/>
      <c r="F111" s="1"/>
      <c r="G111" s="1"/>
      <c r="H111" s="1"/>
    </row>
    <row r="112" spans="1:8" ht="15.75" customHeight="1">
      <c r="A112" s="143"/>
      <c r="B112" s="143"/>
      <c r="C112" s="143"/>
      <c r="D112" s="143"/>
      <c r="E112" s="143"/>
      <c r="F112" s="1"/>
      <c r="G112" s="1"/>
      <c r="H112" s="1"/>
    </row>
    <row r="113" spans="1:8" ht="15.75" customHeight="1">
      <c r="A113" s="143"/>
      <c r="B113" s="143"/>
      <c r="C113" s="143"/>
      <c r="D113" s="143"/>
      <c r="E113" s="143"/>
      <c r="F113" s="1"/>
      <c r="G113" s="1"/>
      <c r="H113" s="1"/>
    </row>
    <row r="114" spans="1:8" ht="15.75" customHeight="1">
      <c r="A114" s="143"/>
      <c r="B114" s="143"/>
      <c r="C114" s="143"/>
      <c r="D114" s="143"/>
      <c r="E114" s="143"/>
      <c r="F114" s="1"/>
      <c r="G114" s="1"/>
      <c r="H114" s="1"/>
    </row>
    <row r="115" spans="1:8" ht="15.75" customHeight="1">
      <c r="A115" s="143"/>
      <c r="B115" s="143"/>
      <c r="C115" s="143"/>
      <c r="D115" s="143"/>
      <c r="E115" s="143"/>
      <c r="F115" s="1"/>
      <c r="G115" s="1"/>
      <c r="H115" s="1"/>
    </row>
    <row r="116" spans="1:8" ht="15.75" customHeight="1">
      <c r="A116" s="143"/>
      <c r="B116" s="143"/>
      <c r="C116" s="143"/>
      <c r="D116" s="143"/>
      <c r="E116" s="143"/>
      <c r="F116" s="1"/>
      <c r="G116" s="1"/>
      <c r="H116" s="1"/>
    </row>
    <row r="117" spans="1:8" ht="15.75" customHeight="1">
      <c r="A117" s="143"/>
      <c r="B117" s="143"/>
      <c r="C117" s="143"/>
      <c r="D117" s="143"/>
      <c r="E117" s="143"/>
      <c r="F117" s="1"/>
      <c r="G117" s="1"/>
      <c r="H117" s="1"/>
    </row>
    <row r="118" spans="1:8" ht="15.75" customHeight="1">
      <c r="A118" s="143"/>
      <c r="B118" s="143"/>
      <c r="C118" s="143"/>
      <c r="D118" s="143"/>
      <c r="E118" s="143"/>
      <c r="F118" s="1"/>
      <c r="G118" s="1"/>
      <c r="H118" s="1"/>
    </row>
    <row r="119" spans="1:8" ht="15.75" customHeight="1">
      <c r="A119" s="143"/>
      <c r="B119" s="143"/>
      <c r="C119" s="143"/>
      <c r="D119" s="143"/>
      <c r="E119" s="143"/>
      <c r="F119" s="1"/>
      <c r="G119" s="1"/>
      <c r="H119" s="1"/>
    </row>
    <row r="120" spans="1:8" ht="15.75" customHeight="1">
      <c r="A120" s="143"/>
      <c r="B120" s="143"/>
      <c r="C120" s="143"/>
      <c r="D120" s="143"/>
      <c r="E120" s="143"/>
      <c r="F120" s="1"/>
      <c r="G120" s="1"/>
      <c r="H120" s="1"/>
    </row>
    <row r="121" spans="1:8" ht="15.75" customHeight="1">
      <c r="A121" s="143"/>
      <c r="B121" s="143"/>
      <c r="C121" s="143"/>
      <c r="D121" s="143"/>
      <c r="E121" s="143"/>
      <c r="F121" s="1"/>
      <c r="G121" s="1"/>
      <c r="H121" s="1"/>
    </row>
    <row r="122" spans="1:8" ht="15.75" customHeight="1">
      <c r="A122" s="143"/>
      <c r="B122" s="143"/>
      <c r="C122" s="143"/>
      <c r="D122" s="143"/>
      <c r="E122" s="143"/>
      <c r="F122" s="1"/>
      <c r="G122" s="1"/>
      <c r="H122" s="1"/>
    </row>
    <row r="123" spans="1:8" ht="15.75" customHeight="1">
      <c r="A123" s="143"/>
      <c r="B123" s="143"/>
      <c r="C123" s="143"/>
      <c r="D123" s="143"/>
      <c r="E123" s="143"/>
      <c r="F123" s="1"/>
      <c r="G123" s="1"/>
      <c r="H123" s="1"/>
    </row>
    <row r="124" spans="1:8" ht="15.75" customHeight="1">
      <c r="A124" s="143"/>
      <c r="B124" s="143"/>
      <c r="C124" s="143"/>
      <c r="D124" s="143"/>
      <c r="E124" s="143"/>
      <c r="F124" s="1"/>
      <c r="G124" s="1"/>
      <c r="H124" s="1"/>
    </row>
    <row r="125" spans="1:8" ht="15.75" customHeight="1">
      <c r="A125" s="143"/>
      <c r="B125" s="143"/>
      <c r="C125" s="143"/>
      <c r="D125" s="143"/>
      <c r="E125" s="143"/>
      <c r="F125" s="1"/>
      <c r="G125" s="1"/>
      <c r="H125" s="1"/>
    </row>
    <row r="126" spans="1:8" ht="15.75" customHeight="1">
      <c r="A126" s="143"/>
      <c r="B126" s="143"/>
      <c r="C126" s="143"/>
      <c r="D126" s="143"/>
      <c r="E126" s="143"/>
      <c r="F126" s="1"/>
      <c r="G126" s="1"/>
      <c r="H126" s="1"/>
    </row>
    <row r="127" spans="1:8" ht="15.75" customHeight="1">
      <c r="A127" s="143"/>
      <c r="B127" s="143"/>
      <c r="C127" s="143"/>
      <c r="D127" s="143"/>
      <c r="E127" s="143"/>
      <c r="F127" s="1"/>
      <c r="G127" s="1"/>
      <c r="H127" s="1"/>
    </row>
    <row r="128" spans="1:8" ht="15.75" customHeight="1">
      <c r="A128" s="143"/>
      <c r="B128" s="143"/>
      <c r="C128" s="143"/>
      <c r="D128" s="143"/>
      <c r="E128" s="143"/>
      <c r="F128" s="1"/>
      <c r="G128" s="1"/>
      <c r="H128" s="1"/>
    </row>
    <row r="129" spans="1:8" ht="15.75" customHeight="1">
      <c r="A129" s="143"/>
      <c r="B129" s="143"/>
      <c r="C129" s="143"/>
      <c r="D129" s="143"/>
      <c r="E129" s="143"/>
      <c r="F129" s="1"/>
      <c r="G129" s="1"/>
      <c r="H129" s="1"/>
    </row>
    <row r="130" spans="1:8" ht="15.75" customHeight="1">
      <c r="A130" s="143"/>
      <c r="B130" s="143"/>
      <c r="C130" s="143"/>
      <c r="D130" s="143"/>
      <c r="E130" s="143"/>
      <c r="F130" s="1"/>
      <c r="G130" s="1"/>
      <c r="H130" s="1"/>
    </row>
    <row r="131" spans="1:8" ht="15.75" customHeight="1">
      <c r="A131" s="143"/>
      <c r="B131" s="143"/>
      <c r="C131" s="143"/>
      <c r="D131" s="143"/>
      <c r="E131" s="143"/>
      <c r="F131" s="1"/>
      <c r="G131" s="1"/>
      <c r="H131" s="1"/>
    </row>
    <row r="132" spans="1:8" ht="15.75" customHeight="1">
      <c r="A132" s="143"/>
      <c r="B132" s="143"/>
      <c r="C132" s="143"/>
      <c r="D132" s="143"/>
      <c r="E132" s="143"/>
      <c r="F132" s="1"/>
      <c r="G132" s="1"/>
      <c r="H132" s="1"/>
    </row>
    <row r="133" spans="1:8" ht="15.75" customHeight="1">
      <c r="A133" s="143"/>
      <c r="B133" s="143"/>
      <c r="C133" s="143"/>
      <c r="D133" s="143"/>
      <c r="E133" s="143"/>
      <c r="F133" s="1"/>
      <c r="G133" s="1"/>
      <c r="H133" s="1"/>
    </row>
    <row r="134" spans="1:8" ht="15.75" customHeight="1">
      <c r="A134" s="143"/>
      <c r="B134" s="143"/>
      <c r="C134" s="143"/>
      <c r="D134" s="143"/>
      <c r="E134" s="143"/>
      <c r="F134" s="1"/>
      <c r="G134" s="1"/>
      <c r="H134" s="1"/>
    </row>
    <row r="135" spans="1:8" ht="15.75" customHeight="1">
      <c r="A135" s="143"/>
      <c r="B135" s="143"/>
      <c r="C135" s="143"/>
      <c r="D135" s="143"/>
      <c r="E135" s="143"/>
      <c r="F135" s="1"/>
      <c r="G135" s="1"/>
      <c r="H135" s="1"/>
    </row>
    <row r="136" spans="1:8" ht="15.75" customHeight="1">
      <c r="A136" s="143"/>
      <c r="B136" s="143"/>
      <c r="C136" s="143"/>
      <c r="D136" s="143"/>
      <c r="E136" s="143"/>
      <c r="F136" s="1"/>
      <c r="G136" s="1"/>
      <c r="H136" s="1"/>
    </row>
    <row r="137" spans="1:8" ht="15.75" customHeight="1">
      <c r="A137" s="143"/>
      <c r="B137" s="143"/>
      <c r="C137" s="143"/>
      <c r="D137" s="143"/>
      <c r="E137" s="143"/>
      <c r="F137" s="1"/>
      <c r="G137" s="1"/>
      <c r="H137" s="1"/>
    </row>
    <row r="138" spans="1:8" ht="15.75" customHeight="1">
      <c r="A138" s="143"/>
      <c r="B138" s="143"/>
      <c r="C138" s="143"/>
      <c r="D138" s="143"/>
      <c r="E138" s="143"/>
      <c r="F138" s="1"/>
      <c r="G138" s="1"/>
      <c r="H138" s="1"/>
    </row>
    <row r="139" spans="1:8" ht="15.75" customHeight="1">
      <c r="A139" s="143"/>
      <c r="B139" s="143"/>
      <c r="C139" s="143"/>
      <c r="D139" s="143"/>
      <c r="E139" s="143"/>
      <c r="F139" s="1"/>
      <c r="G139" s="1"/>
      <c r="H139" s="1"/>
    </row>
    <row r="140" spans="1:8" ht="15.75" customHeight="1">
      <c r="A140" s="143"/>
      <c r="B140" s="143"/>
      <c r="C140" s="143"/>
      <c r="D140" s="143"/>
      <c r="E140" s="143"/>
      <c r="F140" s="1"/>
      <c r="G140" s="1"/>
      <c r="H140" s="1"/>
    </row>
    <row r="141" spans="1:8" ht="15.75" customHeight="1">
      <c r="A141" s="143"/>
      <c r="B141" s="143"/>
      <c r="C141" s="143"/>
      <c r="D141" s="143"/>
      <c r="E141" s="143"/>
      <c r="F141" s="1"/>
      <c r="G141" s="1"/>
      <c r="H141" s="1"/>
    </row>
    <row r="142" spans="1:8" ht="15.75" customHeight="1">
      <c r="A142" s="143"/>
      <c r="B142" s="143"/>
      <c r="C142" s="143"/>
      <c r="D142" s="143"/>
      <c r="E142" s="143"/>
      <c r="F142" s="1"/>
      <c r="G142" s="1"/>
      <c r="H142" s="1"/>
    </row>
    <row r="143" spans="1:8" ht="15.75" customHeight="1">
      <c r="A143" s="143"/>
      <c r="B143" s="143"/>
      <c r="C143" s="143"/>
      <c r="D143" s="143"/>
      <c r="E143" s="143"/>
      <c r="F143" s="1"/>
      <c r="G143" s="1"/>
      <c r="H143" s="1"/>
    </row>
    <row r="144" spans="1:8" ht="15.75" customHeight="1">
      <c r="A144" s="143"/>
      <c r="B144" s="143"/>
      <c r="C144" s="143"/>
      <c r="D144" s="143"/>
      <c r="E144" s="143"/>
      <c r="F144" s="1"/>
      <c r="G144" s="1"/>
      <c r="H144" s="1"/>
    </row>
    <row r="145" spans="1:8" ht="15.75" customHeight="1">
      <c r="A145" s="143"/>
      <c r="B145" s="143"/>
      <c r="C145" s="143"/>
      <c r="D145" s="143"/>
      <c r="E145" s="143"/>
      <c r="F145" s="1"/>
      <c r="G145" s="1"/>
      <c r="H145" s="1"/>
    </row>
    <row r="146" spans="1:8" ht="15.75" customHeight="1">
      <c r="A146" s="143"/>
      <c r="B146" s="143"/>
      <c r="C146" s="143"/>
      <c r="D146" s="143"/>
      <c r="E146" s="143"/>
      <c r="F146" s="1"/>
      <c r="G146" s="1"/>
      <c r="H146" s="1"/>
    </row>
    <row r="147" spans="1:8" ht="15.75" customHeight="1">
      <c r="A147" s="143"/>
      <c r="B147" s="143"/>
      <c r="C147" s="143"/>
      <c r="D147" s="143"/>
      <c r="E147" s="143"/>
      <c r="F147" s="1"/>
      <c r="G147" s="1"/>
      <c r="H147" s="1"/>
    </row>
    <row r="148" spans="1:8" ht="15.75" customHeight="1">
      <c r="A148" s="143"/>
      <c r="B148" s="143"/>
      <c r="C148" s="143"/>
      <c r="D148" s="143"/>
      <c r="E148" s="143"/>
      <c r="F148" s="1"/>
      <c r="G148" s="1"/>
      <c r="H148" s="1"/>
    </row>
    <row r="149" spans="1:8" ht="15.75" customHeight="1">
      <c r="A149" s="143"/>
      <c r="B149" s="143"/>
      <c r="C149" s="143"/>
      <c r="D149" s="143"/>
      <c r="E149" s="143"/>
      <c r="F149" s="1"/>
      <c r="G149" s="1"/>
      <c r="H149" s="1"/>
    </row>
    <row r="150" spans="1:8" ht="15.75" customHeight="1">
      <c r="A150" s="143"/>
      <c r="B150" s="143"/>
      <c r="C150" s="143"/>
      <c r="D150" s="143"/>
      <c r="E150" s="143"/>
      <c r="F150" s="1"/>
      <c r="G150" s="1"/>
      <c r="H150" s="1"/>
    </row>
    <row r="151" spans="1:8" ht="15.75" customHeight="1">
      <c r="A151" s="143"/>
      <c r="B151" s="143"/>
      <c r="C151" s="143"/>
      <c r="D151" s="143"/>
      <c r="E151" s="143"/>
      <c r="F151" s="1"/>
      <c r="G151" s="1"/>
      <c r="H151" s="1"/>
    </row>
    <row r="152" spans="1:8" ht="15.75" customHeight="1">
      <c r="A152" s="143"/>
      <c r="B152" s="143"/>
      <c r="C152" s="143"/>
      <c r="D152" s="143"/>
      <c r="E152" s="143"/>
      <c r="F152" s="1"/>
      <c r="G152" s="1"/>
      <c r="H152" s="1"/>
    </row>
    <row r="153" spans="1:8" ht="15.75" customHeight="1">
      <c r="A153" s="143"/>
      <c r="B153" s="143"/>
      <c r="C153" s="143"/>
      <c r="D153" s="143"/>
      <c r="E153" s="143"/>
      <c r="F153" s="1"/>
      <c r="G153" s="1"/>
      <c r="H153" s="1"/>
    </row>
    <row r="154" spans="1:8" ht="15.75" customHeight="1">
      <c r="A154" s="143"/>
      <c r="B154" s="143"/>
      <c r="C154" s="143"/>
      <c r="D154" s="143"/>
      <c r="E154" s="143"/>
      <c r="F154" s="1"/>
      <c r="G154" s="1"/>
      <c r="H154" s="1"/>
    </row>
    <row r="155" spans="1:8" ht="15.75" customHeight="1">
      <c r="A155" s="143"/>
      <c r="B155" s="143"/>
      <c r="C155" s="143"/>
      <c r="D155" s="143"/>
      <c r="E155" s="143"/>
      <c r="F155" s="1"/>
      <c r="G155" s="1"/>
      <c r="H155" s="1"/>
    </row>
    <row r="156" spans="1:8" ht="15.75" customHeight="1">
      <c r="A156" s="143"/>
      <c r="B156" s="143"/>
      <c r="C156" s="143"/>
      <c r="D156" s="143"/>
      <c r="E156" s="143"/>
      <c r="F156" s="1"/>
      <c r="G156" s="1"/>
      <c r="H156" s="1"/>
    </row>
    <row r="157" spans="1:8" ht="15.75" customHeight="1">
      <c r="A157" s="143"/>
      <c r="B157" s="143"/>
      <c r="C157" s="143"/>
      <c r="D157" s="143"/>
      <c r="E157" s="143"/>
      <c r="F157" s="1"/>
      <c r="G157" s="1"/>
      <c r="H157" s="1"/>
    </row>
    <row r="158" spans="1:8" ht="15.75" customHeight="1">
      <c r="A158" s="143"/>
      <c r="B158" s="143"/>
      <c r="C158" s="143"/>
      <c r="D158" s="143"/>
      <c r="E158" s="143"/>
      <c r="F158" s="1"/>
      <c r="G158" s="1"/>
      <c r="H158" s="1"/>
    </row>
    <row r="159" spans="1:8" ht="15.75" customHeight="1">
      <c r="A159" s="143"/>
      <c r="B159" s="143"/>
      <c r="C159" s="143"/>
      <c r="D159" s="143"/>
      <c r="E159" s="143"/>
      <c r="F159" s="1"/>
      <c r="G159" s="1"/>
      <c r="H159" s="1"/>
    </row>
    <row r="160" spans="1:8" ht="15.75" customHeight="1">
      <c r="A160" s="143"/>
      <c r="B160" s="143"/>
      <c r="C160" s="143"/>
      <c r="D160" s="143"/>
      <c r="E160" s="143"/>
      <c r="F160" s="1"/>
      <c r="G160" s="1"/>
      <c r="H160" s="1"/>
    </row>
    <row r="161" spans="1:8" ht="15.75" customHeight="1">
      <c r="A161" s="143"/>
      <c r="B161" s="143"/>
      <c r="C161" s="143"/>
      <c r="D161" s="143"/>
      <c r="E161" s="143"/>
      <c r="F161" s="1"/>
      <c r="G161" s="1"/>
      <c r="H161" s="1"/>
    </row>
    <row r="162" spans="1:8" ht="15.75" customHeight="1">
      <c r="A162" s="143"/>
      <c r="B162" s="143"/>
      <c r="C162" s="143"/>
      <c r="D162" s="143"/>
      <c r="E162" s="143"/>
      <c r="F162" s="1"/>
      <c r="G162" s="1"/>
      <c r="H162" s="1"/>
    </row>
    <row r="163" spans="1:8" ht="15.75" customHeight="1">
      <c r="A163" s="143"/>
      <c r="B163" s="143"/>
      <c r="C163" s="143"/>
      <c r="D163" s="143"/>
      <c r="E163" s="143"/>
      <c r="F163" s="1"/>
      <c r="G163" s="1"/>
      <c r="H163" s="1"/>
    </row>
    <row r="164" spans="1:8" ht="15.75" customHeight="1">
      <c r="A164" s="143"/>
      <c r="B164" s="143"/>
      <c r="C164" s="143"/>
      <c r="D164" s="143"/>
      <c r="E164" s="143"/>
      <c r="F164" s="1"/>
      <c r="G164" s="1"/>
      <c r="H164" s="1"/>
    </row>
    <row r="165" spans="1:8" ht="15.75" customHeight="1">
      <c r="A165" s="143"/>
      <c r="B165" s="143"/>
      <c r="C165" s="143"/>
      <c r="D165" s="143"/>
      <c r="E165" s="143"/>
      <c r="F165" s="1"/>
      <c r="G165" s="1"/>
      <c r="H165" s="1"/>
    </row>
    <row r="166" spans="1:8" ht="15.75" customHeight="1">
      <c r="A166" s="143"/>
      <c r="B166" s="143"/>
      <c r="C166" s="143"/>
      <c r="D166" s="143"/>
      <c r="E166" s="143"/>
      <c r="F166" s="1"/>
      <c r="G166" s="1"/>
      <c r="H166" s="1"/>
    </row>
    <row r="167" spans="1:8" ht="15.75" customHeight="1">
      <c r="A167" s="143"/>
      <c r="B167" s="143"/>
      <c r="C167" s="143"/>
      <c r="D167" s="143"/>
      <c r="E167" s="143"/>
      <c r="F167" s="1"/>
      <c r="G167" s="1"/>
      <c r="H167" s="1"/>
    </row>
    <row r="168" spans="1:8" ht="15.75" customHeight="1">
      <c r="A168" s="143"/>
      <c r="B168" s="143"/>
      <c r="C168" s="143"/>
      <c r="D168" s="143"/>
      <c r="E168" s="143"/>
      <c r="F168" s="1"/>
      <c r="G168" s="1"/>
      <c r="H168" s="1"/>
    </row>
    <row r="169" spans="1:8" ht="15.75" customHeight="1">
      <c r="A169" s="143"/>
      <c r="B169" s="143"/>
      <c r="C169" s="143"/>
      <c r="D169" s="143"/>
      <c r="E169" s="143"/>
      <c r="F169" s="1"/>
      <c r="G169" s="1"/>
      <c r="H169" s="1"/>
    </row>
    <row r="170" spans="1:8" ht="15.75" customHeight="1">
      <c r="A170" s="143"/>
      <c r="B170" s="143"/>
      <c r="C170" s="143"/>
      <c r="D170" s="143"/>
      <c r="E170" s="143"/>
      <c r="F170" s="1"/>
      <c r="G170" s="1"/>
      <c r="H170" s="1"/>
    </row>
    <row r="171" spans="1:8" ht="15.75" customHeight="1">
      <c r="A171" s="143"/>
      <c r="B171" s="143"/>
      <c r="C171" s="143"/>
      <c r="D171" s="143"/>
      <c r="E171" s="143"/>
      <c r="F171" s="1"/>
      <c r="G171" s="1"/>
      <c r="H171" s="1"/>
    </row>
    <row r="172" spans="1:8" ht="15.75" customHeight="1">
      <c r="A172" s="143"/>
      <c r="B172" s="143"/>
      <c r="C172" s="143"/>
      <c r="D172" s="143"/>
      <c r="E172" s="143"/>
      <c r="F172" s="1"/>
      <c r="G172" s="1"/>
      <c r="H172" s="1"/>
    </row>
    <row r="173" spans="1:8" ht="15.75" customHeight="1">
      <c r="A173" s="143"/>
      <c r="B173" s="143"/>
      <c r="C173" s="143"/>
      <c r="D173" s="143"/>
      <c r="E173" s="143"/>
      <c r="F173" s="1"/>
      <c r="G173" s="1"/>
      <c r="H173" s="1"/>
    </row>
    <row r="174" spans="1:8" ht="15.75" customHeight="1">
      <c r="A174" s="143"/>
      <c r="B174" s="143"/>
      <c r="C174" s="143"/>
      <c r="D174" s="143"/>
      <c r="E174" s="143"/>
      <c r="F174" s="1"/>
      <c r="G174" s="1"/>
      <c r="H174" s="1"/>
    </row>
    <row r="175" spans="1:8" ht="15.75" customHeight="1">
      <c r="A175" s="143"/>
      <c r="B175" s="143"/>
      <c r="C175" s="143"/>
      <c r="D175" s="143"/>
      <c r="E175" s="143"/>
      <c r="F175" s="1"/>
      <c r="G175" s="1"/>
      <c r="H175" s="1"/>
    </row>
    <row r="176" spans="1:8" ht="15.75" customHeight="1">
      <c r="A176" s="143"/>
      <c r="B176" s="143"/>
      <c r="C176" s="143"/>
      <c r="D176" s="143"/>
      <c r="E176" s="143"/>
      <c r="F176" s="1"/>
      <c r="G176" s="1"/>
      <c r="H176" s="1"/>
    </row>
    <row r="177" spans="1:8" ht="15.75" customHeight="1">
      <c r="A177" s="143"/>
      <c r="B177" s="143"/>
      <c r="C177" s="143"/>
      <c r="D177" s="143"/>
      <c r="E177" s="143"/>
      <c r="F177" s="1"/>
      <c r="G177" s="1"/>
      <c r="H177" s="1"/>
    </row>
    <row r="178" spans="1:8" ht="15.75" customHeight="1">
      <c r="A178" s="143"/>
      <c r="B178" s="143"/>
      <c r="C178" s="143"/>
      <c r="D178" s="143"/>
      <c r="E178" s="143"/>
      <c r="F178" s="1"/>
      <c r="G178" s="1"/>
      <c r="H178" s="1"/>
    </row>
    <row r="179" spans="1:8" ht="15.75" customHeight="1">
      <c r="A179" s="143"/>
      <c r="B179" s="143"/>
      <c r="C179" s="143"/>
      <c r="D179" s="143"/>
      <c r="E179" s="143"/>
      <c r="F179" s="1"/>
      <c r="G179" s="1"/>
      <c r="H179" s="1"/>
    </row>
    <row r="180" spans="1:8" ht="15.75" customHeight="1">
      <c r="A180" s="143"/>
      <c r="B180" s="143"/>
      <c r="C180" s="143"/>
      <c r="D180" s="143"/>
      <c r="E180" s="143"/>
      <c r="F180" s="1"/>
      <c r="G180" s="1"/>
      <c r="H180" s="1"/>
    </row>
    <row r="181" spans="1:8" ht="15.75" customHeight="1">
      <c r="A181" s="143"/>
      <c r="B181" s="143"/>
      <c r="C181" s="143"/>
      <c r="D181" s="143"/>
      <c r="E181" s="143"/>
      <c r="F181" s="1"/>
      <c r="G181" s="1"/>
      <c r="H181" s="1"/>
    </row>
    <row r="182" spans="1:8" ht="15.75" customHeight="1">
      <c r="A182" s="143"/>
      <c r="B182" s="143"/>
      <c r="C182" s="143"/>
      <c r="D182" s="143"/>
      <c r="E182" s="143"/>
      <c r="F182" s="1"/>
      <c r="G182" s="1"/>
      <c r="H182" s="1"/>
    </row>
    <row r="183" spans="1:8" ht="15.75" customHeight="1">
      <c r="A183" s="143"/>
      <c r="B183" s="143"/>
      <c r="C183" s="143"/>
      <c r="D183" s="143"/>
      <c r="E183" s="143"/>
      <c r="F183" s="1"/>
      <c r="G183" s="1"/>
      <c r="H183" s="1"/>
    </row>
    <row r="184" spans="1:8" ht="15.75" customHeight="1">
      <c r="A184" s="143"/>
      <c r="B184" s="143"/>
      <c r="C184" s="143"/>
      <c r="D184" s="143"/>
      <c r="E184" s="143"/>
      <c r="F184" s="1"/>
      <c r="G184" s="1"/>
      <c r="H184" s="1"/>
    </row>
    <row r="185" spans="1:8" ht="15.75" customHeight="1">
      <c r="A185" s="143"/>
      <c r="B185" s="143"/>
      <c r="C185" s="143"/>
      <c r="D185" s="143"/>
      <c r="E185" s="143"/>
      <c r="F185" s="1"/>
      <c r="G185" s="1"/>
      <c r="H185" s="1"/>
    </row>
    <row r="186" spans="1:8" ht="15.75" customHeight="1">
      <c r="A186" s="143"/>
      <c r="B186" s="143"/>
      <c r="C186" s="143"/>
      <c r="D186" s="143"/>
      <c r="E186" s="143"/>
      <c r="F186" s="1"/>
      <c r="G186" s="1"/>
      <c r="H186" s="1"/>
    </row>
    <row r="187" spans="1:8" ht="15.75" customHeight="1">
      <c r="A187" s="143"/>
      <c r="B187" s="143"/>
      <c r="C187" s="143"/>
      <c r="D187" s="143"/>
      <c r="E187" s="143"/>
      <c r="F187" s="1"/>
      <c r="G187" s="1"/>
      <c r="H187" s="1"/>
    </row>
    <row r="188" spans="1:8" ht="15.75" customHeight="1">
      <c r="A188" s="143"/>
      <c r="B188" s="143"/>
      <c r="C188" s="143"/>
      <c r="D188" s="143"/>
      <c r="E188" s="143"/>
      <c r="F188" s="1"/>
      <c r="G188" s="1"/>
      <c r="H188" s="1"/>
    </row>
    <row r="189" spans="1:8" ht="15.75" customHeight="1">
      <c r="A189" s="143"/>
      <c r="B189" s="143"/>
      <c r="C189" s="143"/>
      <c r="D189" s="143"/>
      <c r="E189" s="143"/>
      <c r="F189" s="1"/>
      <c r="G189" s="1"/>
      <c r="H189" s="1"/>
    </row>
    <row r="190" spans="1:8" ht="15.75" customHeight="1">
      <c r="A190" s="143"/>
      <c r="B190" s="143"/>
      <c r="C190" s="143"/>
      <c r="D190" s="143"/>
      <c r="E190" s="143"/>
      <c r="F190" s="1"/>
      <c r="G190" s="1"/>
      <c r="H190" s="1"/>
    </row>
    <row r="191" spans="1:8" ht="15.75" customHeight="1">
      <c r="A191" s="143"/>
      <c r="B191" s="143"/>
      <c r="C191" s="143"/>
      <c r="D191" s="143"/>
      <c r="E191" s="143"/>
      <c r="F191" s="1"/>
      <c r="G191" s="1"/>
      <c r="H191" s="1"/>
    </row>
    <row r="192" spans="1:8" ht="15.75" customHeight="1">
      <c r="A192" s="143"/>
      <c r="B192" s="143"/>
      <c r="C192" s="143"/>
      <c r="D192" s="143"/>
      <c r="E192" s="143"/>
      <c r="F192" s="1"/>
      <c r="G192" s="1"/>
      <c r="H192" s="1"/>
    </row>
    <row r="193" spans="1:8" ht="15.75" customHeight="1">
      <c r="A193" s="143"/>
      <c r="B193" s="143"/>
      <c r="C193" s="143"/>
      <c r="D193" s="143"/>
      <c r="E193" s="143"/>
      <c r="F193" s="1"/>
      <c r="G193" s="1"/>
      <c r="H193" s="1"/>
    </row>
    <row r="194" spans="1:8" ht="15.75" customHeight="1">
      <c r="A194" s="143"/>
      <c r="B194" s="143"/>
      <c r="C194" s="143"/>
      <c r="D194" s="143"/>
      <c r="E194" s="143"/>
      <c r="F194" s="1"/>
      <c r="G194" s="1"/>
      <c r="H194" s="1"/>
    </row>
    <row r="195" spans="1:8" ht="15.75" customHeight="1">
      <c r="A195" s="143"/>
      <c r="B195" s="143"/>
      <c r="C195" s="143"/>
      <c r="D195" s="143"/>
      <c r="E195" s="143"/>
      <c r="F195" s="1"/>
      <c r="G195" s="1"/>
      <c r="H195" s="1"/>
    </row>
    <row r="196" spans="1:8" ht="15.75" customHeight="1">
      <c r="A196" s="143"/>
      <c r="B196" s="143"/>
      <c r="C196" s="143"/>
      <c r="D196" s="143"/>
      <c r="E196" s="143"/>
      <c r="F196" s="1"/>
      <c r="G196" s="1"/>
      <c r="H196" s="1"/>
    </row>
    <row r="197" spans="1:8" ht="15.75" customHeight="1">
      <c r="A197" s="143"/>
      <c r="B197" s="143"/>
      <c r="C197" s="143"/>
      <c r="D197" s="143"/>
      <c r="E197" s="143"/>
      <c r="F197" s="1"/>
      <c r="G197" s="1"/>
      <c r="H197" s="1"/>
    </row>
    <row r="198" spans="1:8" ht="15.75" customHeight="1">
      <c r="A198" s="143"/>
      <c r="B198" s="143"/>
      <c r="C198" s="143"/>
      <c r="D198" s="143"/>
      <c r="E198" s="143"/>
      <c r="F198" s="1"/>
      <c r="G198" s="1"/>
      <c r="H198" s="1"/>
    </row>
    <row r="199" spans="1:8" ht="15.75" customHeight="1">
      <c r="A199" s="143"/>
      <c r="B199" s="143"/>
      <c r="C199" s="143"/>
      <c r="D199" s="143"/>
      <c r="E199" s="143"/>
      <c r="F199" s="1"/>
      <c r="G199" s="1"/>
      <c r="H199" s="1"/>
    </row>
    <row r="200" spans="1:8" ht="15.75" customHeight="1">
      <c r="A200" s="143"/>
      <c r="B200" s="143"/>
      <c r="C200" s="143"/>
      <c r="D200" s="143"/>
      <c r="E200" s="143"/>
      <c r="F200" s="1"/>
      <c r="G200" s="1"/>
      <c r="H200" s="1"/>
    </row>
    <row r="201" spans="1:8" ht="15.75" customHeight="1">
      <c r="A201" s="143"/>
      <c r="B201" s="143"/>
      <c r="C201" s="143"/>
      <c r="D201" s="143"/>
      <c r="E201" s="143"/>
      <c r="F201" s="1"/>
      <c r="G201" s="1"/>
      <c r="H201" s="1"/>
    </row>
    <row r="202" spans="1:8" ht="15.75" customHeight="1">
      <c r="A202" s="143"/>
      <c r="B202" s="143"/>
      <c r="C202" s="143"/>
      <c r="D202" s="143"/>
      <c r="E202" s="143"/>
      <c r="F202" s="1"/>
      <c r="G202" s="1"/>
      <c r="H202" s="1"/>
    </row>
    <row r="203" spans="1:8" ht="15.75" customHeight="1">
      <c r="A203" s="143"/>
      <c r="B203" s="143"/>
      <c r="C203" s="143"/>
      <c r="D203" s="143"/>
      <c r="E203" s="143"/>
      <c r="F203" s="1"/>
      <c r="G203" s="1"/>
      <c r="H203" s="1"/>
    </row>
    <row r="204" spans="1:8" ht="15.75" customHeight="1">
      <c r="A204" s="143"/>
      <c r="B204" s="143"/>
      <c r="C204" s="143"/>
      <c r="D204" s="143"/>
      <c r="E204" s="143"/>
      <c r="F204" s="1"/>
      <c r="G204" s="1"/>
      <c r="H204" s="1"/>
    </row>
    <row r="205" spans="1:8" ht="15.75" customHeight="1">
      <c r="A205" s="143"/>
      <c r="B205" s="143"/>
      <c r="C205" s="143"/>
      <c r="D205" s="143"/>
      <c r="E205" s="143"/>
      <c r="F205" s="1"/>
      <c r="G205" s="1"/>
      <c r="H205" s="1"/>
    </row>
    <row r="206" spans="1:8" ht="15.75" customHeight="1">
      <c r="A206" s="143"/>
      <c r="B206" s="143"/>
      <c r="C206" s="143"/>
      <c r="D206" s="143"/>
      <c r="E206" s="143"/>
      <c r="F206" s="1"/>
      <c r="G206" s="1"/>
      <c r="H206" s="1"/>
    </row>
    <row r="207" spans="1:8" ht="15.75" customHeight="1">
      <c r="A207" s="143"/>
      <c r="B207" s="143"/>
      <c r="C207" s="143"/>
      <c r="D207" s="143"/>
      <c r="E207" s="143"/>
      <c r="F207" s="1"/>
      <c r="G207" s="1"/>
      <c r="H207" s="1"/>
    </row>
    <row r="208" spans="1:8" ht="15.75" customHeight="1">
      <c r="A208" s="143"/>
      <c r="B208" s="143"/>
      <c r="C208" s="143"/>
      <c r="D208" s="143"/>
      <c r="E208" s="143"/>
      <c r="F208" s="1"/>
      <c r="G208" s="1"/>
      <c r="H208" s="1"/>
    </row>
    <row r="209" spans="1:8" ht="15.75" customHeight="1">
      <c r="A209" s="143"/>
      <c r="B209" s="143"/>
      <c r="C209" s="143"/>
      <c r="D209" s="143"/>
      <c r="E209" s="143"/>
      <c r="F209" s="1"/>
      <c r="G209" s="1"/>
      <c r="H209" s="1"/>
    </row>
    <row r="210" spans="1:8" ht="15.75" customHeight="1">
      <c r="A210" s="143"/>
      <c r="B210" s="143"/>
      <c r="C210" s="143"/>
      <c r="D210" s="143"/>
      <c r="E210" s="143"/>
      <c r="F210" s="1"/>
      <c r="G210" s="1"/>
      <c r="H210" s="1"/>
    </row>
    <row r="211" spans="1:8" ht="15.75" customHeight="1">
      <c r="A211" s="143"/>
      <c r="B211" s="143"/>
      <c r="C211" s="143"/>
      <c r="D211" s="143"/>
      <c r="E211" s="143"/>
      <c r="F211" s="1"/>
      <c r="G211" s="1"/>
      <c r="H211" s="1"/>
    </row>
    <row r="212" spans="1:8" ht="15.75" customHeight="1">
      <c r="A212" s="143"/>
      <c r="B212" s="143"/>
      <c r="C212" s="143"/>
      <c r="D212" s="143"/>
      <c r="E212" s="143"/>
      <c r="F212" s="1"/>
      <c r="G212" s="1"/>
      <c r="H212" s="1"/>
    </row>
    <row r="213" spans="1:8" ht="15.75" customHeight="1">
      <c r="A213" s="143"/>
      <c r="B213" s="143"/>
      <c r="C213" s="143"/>
      <c r="D213" s="143"/>
      <c r="E213" s="143"/>
      <c r="F213" s="1"/>
      <c r="G213" s="1"/>
      <c r="H213" s="1"/>
    </row>
    <row r="214" spans="1:8" ht="15.75" customHeight="1">
      <c r="A214" s="143"/>
      <c r="B214" s="143"/>
      <c r="C214" s="143"/>
      <c r="D214" s="143"/>
      <c r="E214" s="143"/>
      <c r="F214" s="1"/>
      <c r="G214" s="1"/>
      <c r="H214" s="1"/>
    </row>
    <row r="215" spans="1:8" ht="15.75" customHeight="1">
      <c r="A215" s="143"/>
      <c r="B215" s="143"/>
      <c r="C215" s="143"/>
      <c r="D215" s="143"/>
      <c r="E215" s="143"/>
      <c r="F215" s="1"/>
      <c r="G215" s="1"/>
      <c r="H215" s="1"/>
    </row>
    <row r="216" spans="1:8" ht="15.75" customHeight="1">
      <c r="A216" s="143"/>
      <c r="B216" s="143"/>
      <c r="C216" s="143"/>
      <c r="D216" s="143"/>
      <c r="E216" s="143"/>
      <c r="F216" s="1"/>
      <c r="G216" s="1"/>
      <c r="H216" s="1"/>
    </row>
    <row r="217" spans="1:8" ht="15.75" customHeight="1">
      <c r="A217" s="143"/>
      <c r="B217" s="143"/>
      <c r="C217" s="143"/>
      <c r="D217" s="143"/>
      <c r="E217" s="143"/>
      <c r="F217" s="1"/>
      <c r="G217" s="1"/>
      <c r="H217" s="1"/>
    </row>
    <row r="218" spans="1:8" ht="15.75" customHeight="1">
      <c r="A218" s="143"/>
      <c r="B218" s="143"/>
      <c r="C218" s="143"/>
      <c r="D218" s="143"/>
      <c r="E218" s="143"/>
      <c r="F218" s="1"/>
      <c r="G218" s="1"/>
      <c r="H218" s="1"/>
    </row>
    <row r="219" spans="1:8" ht="15.75" customHeight="1">
      <c r="A219" s="143"/>
      <c r="B219" s="143"/>
      <c r="C219" s="143"/>
      <c r="D219" s="143"/>
      <c r="E219" s="143"/>
      <c r="F219" s="1"/>
      <c r="G219" s="1"/>
      <c r="H219" s="1"/>
    </row>
    <row r="220" spans="1:8" ht="15.75" customHeight="1">
      <c r="A220" s="143"/>
      <c r="B220" s="143"/>
      <c r="C220" s="143"/>
      <c r="D220" s="143"/>
      <c r="E220" s="143"/>
      <c r="F220" s="1"/>
      <c r="G220" s="1"/>
      <c r="H220" s="1"/>
    </row>
    <row r="221" spans="1:8" ht="15.75" customHeight="1">
      <c r="A221" s="143"/>
      <c r="B221" s="143"/>
      <c r="C221" s="143"/>
      <c r="D221" s="143"/>
      <c r="E221" s="143"/>
      <c r="F221" s="1"/>
      <c r="G221" s="1"/>
      <c r="H221" s="1"/>
    </row>
    <row r="222" spans="1:8" ht="15.75" customHeight="1">
      <c r="A222" s="143"/>
      <c r="B222" s="143"/>
      <c r="C222" s="143"/>
      <c r="D222" s="143"/>
      <c r="E222" s="143"/>
      <c r="F222" s="1"/>
      <c r="G222" s="1"/>
      <c r="H222" s="1"/>
    </row>
    <row r="223" spans="1:8" ht="15.75" customHeight="1">
      <c r="A223" s="143"/>
      <c r="B223" s="143"/>
      <c r="C223" s="143"/>
      <c r="D223" s="143"/>
      <c r="E223" s="143"/>
      <c r="F223" s="1"/>
      <c r="G223" s="1"/>
      <c r="H223" s="1"/>
    </row>
    <row r="224" spans="1:8" ht="15.75" customHeight="1">
      <c r="A224" s="143"/>
      <c r="B224" s="143"/>
      <c r="C224" s="143"/>
      <c r="D224" s="143"/>
      <c r="E224" s="143"/>
      <c r="F224" s="1"/>
      <c r="G224" s="1"/>
      <c r="H224" s="1"/>
    </row>
    <row r="225" spans="1:8" ht="15.75" customHeight="1">
      <c r="A225" s="143"/>
      <c r="B225" s="143"/>
      <c r="C225" s="143"/>
      <c r="D225" s="143"/>
      <c r="E225" s="143"/>
      <c r="F225" s="1"/>
      <c r="G225" s="1"/>
      <c r="H225" s="1"/>
    </row>
    <row r="226" spans="1:8" ht="15.75" customHeight="1">
      <c r="A226" s="143"/>
      <c r="B226" s="143"/>
      <c r="C226" s="143"/>
      <c r="D226" s="143"/>
      <c r="E226" s="143"/>
      <c r="F226" s="1"/>
      <c r="G226" s="1"/>
      <c r="H226" s="1"/>
    </row>
    <row r="227" spans="1:8" ht="15.75" customHeight="1">
      <c r="A227" s="143"/>
      <c r="B227" s="143"/>
      <c r="C227" s="143"/>
      <c r="D227" s="143"/>
      <c r="E227" s="143"/>
      <c r="F227" s="1"/>
      <c r="G227" s="1"/>
      <c r="H227" s="1"/>
    </row>
    <row r="228" spans="1:8" ht="15.75" customHeight="1">
      <c r="A228" s="143"/>
      <c r="B228" s="143"/>
      <c r="C228" s="143"/>
      <c r="D228" s="143"/>
      <c r="E228" s="143"/>
      <c r="F228" s="1"/>
      <c r="G228" s="1"/>
      <c r="H228" s="1"/>
    </row>
    <row r="229" spans="1:8" ht="15.75" customHeight="1">
      <c r="A229" s="143"/>
      <c r="B229" s="143"/>
      <c r="C229" s="143"/>
      <c r="D229" s="143"/>
      <c r="E229" s="143"/>
      <c r="F229" s="1"/>
      <c r="G229" s="1"/>
      <c r="H229" s="1"/>
    </row>
    <row r="230" spans="1:8" ht="15.75" customHeight="1">
      <c r="A230" s="143"/>
      <c r="B230" s="143"/>
      <c r="C230" s="143"/>
      <c r="D230" s="143"/>
      <c r="E230" s="143"/>
      <c r="F230" s="1"/>
      <c r="G230" s="1"/>
      <c r="H230" s="1"/>
    </row>
    <row r="231" spans="1:8" ht="15.75" customHeight="1">
      <c r="A231" s="143"/>
      <c r="B231" s="143"/>
      <c r="C231" s="143"/>
      <c r="D231" s="143"/>
      <c r="E231" s="143"/>
      <c r="F231" s="1"/>
      <c r="G231" s="1"/>
      <c r="H231" s="1"/>
    </row>
    <row r="232" spans="1:8" ht="15.75" customHeight="1">
      <c r="A232" s="143"/>
      <c r="B232" s="143"/>
      <c r="C232" s="143"/>
      <c r="D232" s="143"/>
      <c r="E232" s="143"/>
      <c r="F232" s="1"/>
      <c r="G232" s="1"/>
      <c r="H232" s="1"/>
    </row>
    <row r="233" spans="1:8" ht="15.75" customHeight="1">
      <c r="A233" s="143"/>
      <c r="B233" s="143"/>
      <c r="C233" s="143"/>
      <c r="D233" s="143"/>
      <c r="E233" s="143"/>
      <c r="F233" s="1"/>
      <c r="G233" s="1"/>
      <c r="H233" s="1"/>
    </row>
    <row r="234" spans="1:8" ht="15.75" customHeight="1">
      <c r="A234" s="143"/>
      <c r="B234" s="143"/>
      <c r="C234" s="143"/>
      <c r="D234" s="143"/>
      <c r="E234" s="143"/>
      <c r="F234" s="1"/>
      <c r="G234" s="1"/>
      <c r="H234" s="1"/>
    </row>
    <row r="235" spans="1:8" ht="15.75" customHeight="1">
      <c r="A235" s="143"/>
      <c r="B235" s="143"/>
      <c r="C235" s="143"/>
      <c r="D235" s="143"/>
      <c r="E235" s="143"/>
      <c r="F235" s="1"/>
      <c r="G235" s="1"/>
      <c r="H235" s="1"/>
    </row>
    <row r="236" spans="1:8" ht="15.75" customHeight="1">
      <c r="A236" s="143"/>
      <c r="B236" s="143"/>
      <c r="C236" s="143"/>
      <c r="D236" s="143"/>
      <c r="E236" s="143"/>
      <c r="F236" s="1"/>
      <c r="G236" s="1"/>
      <c r="H236" s="1"/>
    </row>
    <row r="237" spans="1:8" ht="15.75" customHeight="1">
      <c r="A237" s="143"/>
      <c r="B237" s="143"/>
      <c r="C237" s="143"/>
      <c r="D237" s="143"/>
      <c r="E237" s="143"/>
      <c r="F237" s="1"/>
      <c r="G237" s="1"/>
      <c r="H237" s="1"/>
    </row>
    <row r="238" spans="1:8" ht="15.75" customHeight="1">
      <c r="A238" s="143"/>
      <c r="B238" s="143"/>
      <c r="C238" s="143"/>
      <c r="D238" s="143"/>
      <c r="E238" s="143"/>
      <c r="F238" s="1"/>
      <c r="G238" s="1"/>
      <c r="H238" s="1"/>
    </row>
    <row r="239" spans="1:8" ht="15.75" customHeight="1">
      <c r="A239" s="143"/>
      <c r="B239" s="143"/>
      <c r="C239" s="143"/>
      <c r="D239" s="143"/>
      <c r="E239" s="143"/>
      <c r="F239" s="1"/>
      <c r="G239" s="1"/>
      <c r="H239" s="1"/>
    </row>
    <row r="240" spans="1:8" ht="15.75" customHeight="1">
      <c r="A240" s="143"/>
      <c r="B240" s="143"/>
      <c r="C240" s="143"/>
      <c r="D240" s="143"/>
      <c r="E240" s="143"/>
      <c r="F240" s="1"/>
      <c r="G240" s="1"/>
      <c r="H240" s="1"/>
    </row>
    <row r="241" spans="1:8" ht="15.75" customHeight="1">
      <c r="A241" s="143"/>
      <c r="B241" s="143"/>
      <c r="C241" s="143"/>
      <c r="D241" s="143"/>
      <c r="E241" s="143"/>
      <c r="F241" s="1"/>
      <c r="G241" s="1"/>
      <c r="H241" s="1"/>
    </row>
    <row r="242" spans="1:8" ht="15.75" customHeight="1">
      <c r="A242" s="143"/>
      <c r="B242" s="143"/>
      <c r="C242" s="143"/>
      <c r="D242" s="143"/>
      <c r="E242" s="143"/>
      <c r="F242" s="1"/>
      <c r="G242" s="1"/>
      <c r="H242" s="1"/>
    </row>
    <row r="243" spans="1:8" ht="15.75" customHeight="1">
      <c r="A243" s="143"/>
      <c r="B243" s="143"/>
      <c r="C243" s="143"/>
      <c r="D243" s="143"/>
      <c r="E243" s="143"/>
      <c r="F243" s="1"/>
      <c r="G243" s="1"/>
      <c r="H243" s="1"/>
    </row>
    <row r="244" spans="1:8" ht="15.75" customHeight="1">
      <c r="A244" s="143"/>
      <c r="B244" s="143"/>
      <c r="C244" s="143"/>
      <c r="D244" s="143"/>
      <c r="E244" s="143"/>
      <c r="F244" s="1"/>
      <c r="G244" s="1"/>
      <c r="H244" s="1"/>
    </row>
    <row r="245" spans="1:8" ht="15.75" customHeight="1">
      <c r="A245" s="143"/>
      <c r="B245" s="143"/>
      <c r="C245" s="143"/>
      <c r="D245" s="143"/>
      <c r="E245" s="143"/>
      <c r="F245" s="1"/>
      <c r="G245" s="1"/>
      <c r="H245" s="1"/>
    </row>
    <row r="246" spans="1:8" ht="15.75" customHeight="1">
      <c r="A246" s="143"/>
      <c r="B246" s="143"/>
      <c r="C246" s="143"/>
      <c r="D246" s="143"/>
      <c r="E246" s="143"/>
      <c r="F246" s="1"/>
      <c r="G246" s="1"/>
      <c r="H246" s="1"/>
    </row>
    <row r="247" spans="1:8" ht="15.75" customHeight="1">
      <c r="A247" s="143"/>
      <c r="B247" s="143"/>
      <c r="C247" s="143"/>
      <c r="D247" s="143"/>
      <c r="E247" s="143"/>
      <c r="F247" s="1"/>
      <c r="G247" s="1"/>
      <c r="H247" s="1"/>
    </row>
    <row r="248" spans="1:8" ht="15.75" customHeight="1">
      <c r="A248" s="143"/>
      <c r="B248" s="143"/>
      <c r="C248" s="143"/>
      <c r="D248" s="143"/>
      <c r="E248" s="143"/>
      <c r="F248" s="1"/>
      <c r="G248" s="1"/>
      <c r="H248" s="1"/>
    </row>
    <row r="249" spans="1:8" ht="15.75" customHeight="1">
      <c r="A249" s="143"/>
      <c r="B249" s="143"/>
      <c r="C249" s="143"/>
      <c r="D249" s="143"/>
      <c r="E249" s="143"/>
      <c r="F249" s="1"/>
      <c r="G249" s="1"/>
      <c r="H249" s="1"/>
    </row>
    <row r="250" spans="1:8" ht="15.75" customHeight="1">
      <c r="A250" s="143"/>
      <c r="B250" s="143"/>
      <c r="C250" s="143"/>
      <c r="D250" s="143"/>
      <c r="E250" s="143"/>
      <c r="F250" s="1"/>
      <c r="G250" s="1"/>
      <c r="H250" s="1"/>
    </row>
    <row r="251" spans="1:8" ht="15.75" customHeight="1">
      <c r="A251" s="143"/>
      <c r="B251" s="143"/>
      <c r="C251" s="143"/>
      <c r="D251" s="143"/>
      <c r="E251" s="143"/>
      <c r="F251" s="1"/>
      <c r="G251" s="1"/>
      <c r="H251" s="1"/>
    </row>
    <row r="252" spans="1:8" ht="15.75" customHeight="1">
      <c r="A252" s="143"/>
      <c r="B252" s="143"/>
      <c r="C252" s="143"/>
      <c r="D252" s="143"/>
      <c r="E252" s="143"/>
      <c r="F252" s="1"/>
      <c r="G252" s="1"/>
      <c r="H252" s="1"/>
    </row>
    <row r="253" spans="1:8" ht="15.75" customHeight="1">
      <c r="A253" s="143"/>
      <c r="B253" s="143"/>
      <c r="C253" s="143"/>
      <c r="D253" s="143"/>
      <c r="E253" s="143"/>
      <c r="F253" s="1"/>
      <c r="G253" s="1"/>
      <c r="H253" s="1"/>
    </row>
    <row r="254" spans="1:8" ht="15.75" customHeight="1">
      <c r="A254" s="143"/>
      <c r="B254" s="143"/>
      <c r="C254" s="143"/>
      <c r="D254" s="143"/>
      <c r="E254" s="143"/>
      <c r="F254" s="1"/>
      <c r="G254" s="1"/>
      <c r="H254" s="1"/>
    </row>
    <row r="255" spans="1:8" ht="15.75" customHeight="1">
      <c r="A255" s="143"/>
      <c r="B255" s="143"/>
      <c r="C255" s="143"/>
      <c r="D255" s="143"/>
      <c r="E255" s="143"/>
      <c r="F255" s="1"/>
      <c r="G255" s="1"/>
      <c r="H255" s="1"/>
    </row>
    <row r="256" spans="1:8" ht="15.75" customHeight="1">
      <c r="A256" s="143"/>
      <c r="B256" s="143"/>
      <c r="C256" s="143"/>
      <c r="D256" s="143"/>
      <c r="E256" s="143"/>
      <c r="F256" s="1"/>
      <c r="G256" s="1"/>
      <c r="H256" s="1"/>
    </row>
    <row r="257" spans="1:8" ht="15.75" customHeight="1">
      <c r="A257" s="143"/>
      <c r="B257" s="143"/>
      <c r="C257" s="143"/>
      <c r="D257" s="143"/>
      <c r="E257" s="143"/>
      <c r="F257" s="1"/>
      <c r="G257" s="1"/>
      <c r="H257" s="1"/>
    </row>
    <row r="258" spans="1:8" ht="15.75" customHeight="1">
      <c r="A258" s="143"/>
      <c r="B258" s="143"/>
      <c r="C258" s="143"/>
      <c r="D258" s="143"/>
      <c r="E258" s="143"/>
    </row>
    <row r="259" spans="1:8" ht="15.75" customHeight="1">
      <c r="A259" s="143"/>
      <c r="B259" s="143"/>
      <c r="C259" s="143"/>
      <c r="D259" s="143"/>
      <c r="E259" s="143"/>
    </row>
    <row r="260" spans="1:8" ht="15.75" customHeight="1">
      <c r="A260" s="143"/>
      <c r="B260" s="143"/>
      <c r="C260" s="143"/>
      <c r="D260" s="143"/>
      <c r="E260" s="143"/>
    </row>
    <row r="261" spans="1:8" ht="15.75" customHeight="1">
      <c r="A261" s="143"/>
      <c r="B261" s="143"/>
      <c r="C261" s="143"/>
      <c r="D261" s="143"/>
      <c r="E261" s="143"/>
    </row>
    <row r="262" spans="1:8" ht="15.75" customHeight="1">
      <c r="A262" s="143"/>
      <c r="B262" s="143"/>
      <c r="C262" s="143"/>
      <c r="D262" s="143"/>
      <c r="E262" s="143"/>
    </row>
    <row r="263" spans="1:8" ht="15.75" customHeight="1">
      <c r="A263" s="143"/>
      <c r="B263" s="143"/>
      <c r="C263" s="143"/>
      <c r="D263" s="143"/>
      <c r="E263" s="143"/>
    </row>
    <row r="264" spans="1:8" ht="15.75" customHeight="1">
      <c r="A264" s="143"/>
      <c r="B264" s="143"/>
      <c r="C264" s="143"/>
      <c r="D264" s="143"/>
      <c r="E264" s="143"/>
    </row>
    <row r="265" spans="1:8" ht="15.75" customHeight="1">
      <c r="A265" s="143"/>
      <c r="B265" s="143"/>
      <c r="C265" s="143"/>
      <c r="D265" s="143"/>
      <c r="E265" s="143"/>
    </row>
    <row r="266" spans="1:8" ht="15.75" customHeight="1">
      <c r="A266" s="143"/>
      <c r="B266" s="143"/>
      <c r="C266" s="143"/>
      <c r="D266" s="143"/>
      <c r="E266" s="143"/>
    </row>
    <row r="267" spans="1:8" ht="15.75" customHeight="1">
      <c r="A267" s="143"/>
      <c r="B267" s="143"/>
      <c r="C267" s="143"/>
      <c r="D267" s="143"/>
      <c r="E267" s="143"/>
    </row>
    <row r="268" spans="1:8" ht="15.75" customHeight="1">
      <c r="A268" s="143"/>
      <c r="B268" s="143"/>
      <c r="C268" s="143"/>
      <c r="D268" s="143"/>
      <c r="E268" s="143"/>
    </row>
    <row r="269" spans="1:8" ht="15.75" customHeight="1">
      <c r="A269" s="142"/>
      <c r="B269" s="142"/>
      <c r="C269" s="142"/>
      <c r="D269" s="142"/>
      <c r="E269" s="142"/>
    </row>
    <row r="270" spans="1:8" ht="15.75" customHeight="1">
      <c r="A270" s="142"/>
      <c r="B270" s="142"/>
      <c r="C270" s="142"/>
      <c r="D270" s="142"/>
      <c r="E270" s="142"/>
    </row>
    <row r="271" spans="1:8" ht="15.75" customHeight="1">
      <c r="A271" s="142"/>
      <c r="B271" s="142"/>
      <c r="C271" s="142"/>
      <c r="D271" s="142"/>
      <c r="E271" s="142"/>
    </row>
    <row r="272" spans="1:8" ht="15.75" customHeight="1">
      <c r="A272" s="142"/>
      <c r="B272" s="142"/>
      <c r="C272" s="142"/>
      <c r="D272" s="142"/>
      <c r="E272" s="142"/>
    </row>
    <row r="273" spans="1:5" ht="15.75" customHeight="1">
      <c r="A273" s="142"/>
      <c r="B273" s="142"/>
      <c r="C273" s="142"/>
      <c r="D273" s="142"/>
      <c r="E273" s="142"/>
    </row>
    <row r="274" spans="1:5" ht="15.75" customHeight="1">
      <c r="A274" s="142"/>
      <c r="B274" s="142"/>
      <c r="C274" s="142"/>
      <c r="D274" s="142"/>
      <c r="E274" s="142"/>
    </row>
    <row r="275" spans="1:5" ht="15.75" customHeight="1">
      <c r="A275" s="142"/>
      <c r="B275" s="142"/>
      <c r="C275" s="142"/>
      <c r="D275" s="142"/>
      <c r="E275" s="142"/>
    </row>
    <row r="276" spans="1:5" ht="15.75" customHeight="1">
      <c r="A276" s="142"/>
      <c r="B276" s="142"/>
      <c r="C276" s="142"/>
      <c r="D276" s="142"/>
      <c r="E276" s="142"/>
    </row>
    <row r="277" spans="1:5" ht="15.75" customHeight="1">
      <c r="A277" s="142"/>
      <c r="B277" s="142"/>
      <c r="C277" s="142"/>
      <c r="D277" s="142"/>
      <c r="E277" s="142"/>
    </row>
    <row r="278" spans="1:5" ht="15.75" customHeight="1">
      <c r="A278" s="142"/>
      <c r="B278" s="142"/>
      <c r="C278" s="142"/>
      <c r="D278" s="142"/>
      <c r="E278" s="142"/>
    </row>
    <row r="279" spans="1:5" ht="15.75" customHeight="1">
      <c r="A279" s="142"/>
      <c r="B279" s="142"/>
      <c r="C279" s="142"/>
      <c r="D279" s="142"/>
      <c r="E279" s="142"/>
    </row>
    <row r="280" spans="1:5" ht="15.75" customHeight="1">
      <c r="A280" s="142"/>
      <c r="B280" s="142"/>
      <c r="C280" s="142"/>
      <c r="D280" s="142"/>
      <c r="E280" s="142"/>
    </row>
    <row r="281" spans="1:5" ht="15.75" customHeight="1">
      <c r="A281" s="142"/>
      <c r="B281" s="142"/>
      <c r="C281" s="142"/>
      <c r="D281" s="142"/>
      <c r="E281" s="142"/>
    </row>
    <row r="282" spans="1:5" ht="15.75" customHeight="1">
      <c r="A282" s="142"/>
      <c r="B282" s="142"/>
      <c r="C282" s="142"/>
      <c r="D282" s="142"/>
      <c r="E282" s="142"/>
    </row>
    <row r="283" spans="1:5" ht="15.75" customHeight="1">
      <c r="A283" s="142"/>
      <c r="B283" s="142"/>
      <c r="C283" s="142"/>
      <c r="D283" s="142"/>
      <c r="E283" s="142"/>
    </row>
    <row r="284" spans="1:5" ht="15.75" customHeight="1">
      <c r="A284" s="142"/>
      <c r="B284" s="142"/>
      <c r="C284" s="142"/>
      <c r="D284" s="142"/>
      <c r="E284" s="142"/>
    </row>
    <row r="285" spans="1:5" ht="15.75" customHeight="1">
      <c r="A285" s="142"/>
      <c r="B285" s="142"/>
      <c r="C285" s="142"/>
      <c r="D285" s="142"/>
      <c r="E285" s="142"/>
    </row>
    <row r="286" spans="1:5" ht="15.75" customHeight="1">
      <c r="A286" s="142"/>
      <c r="B286" s="142"/>
      <c r="C286" s="142"/>
      <c r="D286" s="142"/>
      <c r="E286" s="142"/>
    </row>
    <row r="287" spans="1:5" ht="15.75" customHeight="1">
      <c r="A287" s="142"/>
      <c r="B287" s="142"/>
      <c r="C287" s="142"/>
      <c r="D287" s="142"/>
      <c r="E287" s="142"/>
    </row>
    <row r="288" spans="1:5" ht="15.75" customHeight="1">
      <c r="A288" s="142"/>
      <c r="B288" s="142"/>
      <c r="C288" s="142"/>
      <c r="D288" s="142"/>
      <c r="E288" s="142"/>
    </row>
    <row r="289" spans="1:5" ht="15.75" customHeight="1">
      <c r="A289" s="142"/>
      <c r="B289" s="142"/>
      <c r="C289" s="142"/>
      <c r="D289" s="142"/>
      <c r="E289" s="142"/>
    </row>
    <row r="290" spans="1:5" ht="15.75" customHeight="1">
      <c r="A290" s="142"/>
      <c r="B290" s="142"/>
      <c r="C290" s="142"/>
      <c r="D290" s="142"/>
      <c r="E290" s="142"/>
    </row>
    <row r="291" spans="1:5" ht="15.75" customHeight="1">
      <c r="A291" s="142"/>
      <c r="B291" s="142"/>
      <c r="C291" s="142"/>
      <c r="D291" s="142"/>
      <c r="E291" s="142"/>
    </row>
    <row r="292" spans="1:5" ht="15.75" customHeight="1">
      <c r="A292" s="142"/>
      <c r="B292" s="142"/>
      <c r="C292" s="142"/>
      <c r="D292" s="142"/>
      <c r="E292" s="142"/>
    </row>
    <row r="293" spans="1:5" ht="15.75" customHeight="1">
      <c r="A293" s="142"/>
      <c r="B293" s="142"/>
      <c r="C293" s="142"/>
      <c r="D293" s="142"/>
      <c r="E293" s="142"/>
    </row>
    <row r="294" spans="1:5" ht="15.75" customHeight="1">
      <c r="A294" s="142"/>
      <c r="B294" s="142"/>
      <c r="C294" s="142"/>
      <c r="D294" s="142"/>
      <c r="E294" s="142"/>
    </row>
    <row r="295" spans="1:5" ht="15.75" customHeight="1">
      <c r="A295" s="142"/>
      <c r="B295" s="142"/>
      <c r="C295" s="142"/>
      <c r="D295" s="142"/>
      <c r="E295" s="142"/>
    </row>
    <row r="296" spans="1:5" ht="15.75" customHeight="1">
      <c r="A296" s="142"/>
      <c r="B296" s="142"/>
      <c r="C296" s="142"/>
      <c r="D296" s="142"/>
      <c r="E296" s="142"/>
    </row>
    <row r="297" spans="1:5" ht="15.75" customHeight="1">
      <c r="A297" s="142"/>
      <c r="B297" s="142"/>
      <c r="C297" s="142"/>
      <c r="D297" s="142"/>
      <c r="E297" s="142"/>
    </row>
    <row r="298" spans="1:5" ht="15.75" customHeight="1">
      <c r="A298" s="142"/>
      <c r="B298" s="142"/>
      <c r="C298" s="142"/>
      <c r="D298" s="142"/>
      <c r="E298" s="142"/>
    </row>
    <row r="299" spans="1:5" ht="15.75" customHeight="1">
      <c r="A299" s="142"/>
      <c r="B299" s="142"/>
      <c r="C299" s="142"/>
      <c r="D299" s="142"/>
      <c r="E299" s="142"/>
    </row>
    <row r="300" spans="1:5" ht="15.75" customHeight="1">
      <c r="A300" s="142"/>
      <c r="B300" s="142"/>
      <c r="C300" s="142"/>
      <c r="D300" s="142"/>
      <c r="E300" s="142"/>
    </row>
    <row r="301" spans="1:5" ht="15.75" customHeight="1">
      <c r="A301" s="142"/>
      <c r="B301" s="142"/>
      <c r="C301" s="142"/>
      <c r="D301" s="142"/>
      <c r="E301" s="142"/>
    </row>
    <row r="302" spans="1:5" ht="15.75" customHeight="1">
      <c r="A302" s="142"/>
      <c r="B302" s="142"/>
      <c r="C302" s="142"/>
      <c r="D302" s="142"/>
      <c r="E302" s="142"/>
    </row>
    <row r="303" spans="1:5" ht="15.75" customHeight="1">
      <c r="A303" s="142"/>
      <c r="B303" s="142"/>
      <c r="C303" s="142"/>
      <c r="D303" s="142"/>
      <c r="E303" s="142"/>
    </row>
    <row r="304" spans="1:5" ht="15.75" customHeight="1">
      <c r="A304" s="142"/>
      <c r="B304" s="142"/>
      <c r="C304" s="142"/>
      <c r="D304" s="142"/>
      <c r="E304" s="142"/>
    </row>
    <row r="305" spans="1:5" ht="15.75" customHeight="1">
      <c r="A305" s="142"/>
      <c r="B305" s="142"/>
      <c r="C305" s="142"/>
      <c r="D305" s="142"/>
      <c r="E305" s="142"/>
    </row>
    <row r="306" spans="1:5" ht="15.75" customHeight="1">
      <c r="A306" s="142"/>
      <c r="B306" s="142"/>
      <c r="C306" s="142"/>
      <c r="D306" s="142"/>
      <c r="E306" s="142"/>
    </row>
    <row r="307" spans="1:5" ht="15.75" customHeight="1">
      <c r="A307" s="142"/>
      <c r="B307" s="142"/>
      <c r="C307" s="142"/>
      <c r="D307" s="142"/>
      <c r="E307" s="142"/>
    </row>
    <row r="308" spans="1:5" ht="15.75" customHeight="1">
      <c r="A308" s="142"/>
      <c r="B308" s="142"/>
      <c r="C308" s="142"/>
      <c r="D308" s="142"/>
      <c r="E308" s="142"/>
    </row>
    <row r="309" spans="1:5" ht="15.75" customHeight="1">
      <c r="A309" s="142"/>
      <c r="B309" s="142"/>
      <c r="C309" s="142"/>
      <c r="D309" s="142"/>
      <c r="E309" s="142"/>
    </row>
    <row r="310" spans="1:5" ht="15.75" customHeight="1">
      <c r="A310" s="142"/>
      <c r="B310" s="142"/>
      <c r="C310" s="142"/>
      <c r="D310" s="142"/>
      <c r="E310" s="142"/>
    </row>
    <row r="311" spans="1:5" ht="15.75" customHeight="1">
      <c r="A311" s="142"/>
      <c r="B311" s="142"/>
      <c r="C311" s="142"/>
      <c r="D311" s="142"/>
      <c r="E311" s="142"/>
    </row>
    <row r="312" spans="1:5" ht="15.75" customHeight="1">
      <c r="A312" s="142"/>
      <c r="B312" s="142"/>
      <c r="C312" s="142"/>
      <c r="D312" s="142"/>
      <c r="E312" s="142"/>
    </row>
    <row r="313" spans="1:5" ht="15.75" customHeight="1">
      <c r="A313" s="142"/>
      <c r="B313" s="142"/>
      <c r="C313" s="142"/>
      <c r="D313" s="142"/>
      <c r="E313" s="142"/>
    </row>
    <row r="314" spans="1:5" ht="15.75" customHeight="1">
      <c r="A314" s="142"/>
      <c r="B314" s="142"/>
      <c r="C314" s="142"/>
      <c r="D314" s="142"/>
      <c r="E314" s="142"/>
    </row>
    <row r="315" spans="1:5" ht="15.75" customHeight="1">
      <c r="A315" s="142"/>
      <c r="B315" s="142"/>
      <c r="C315" s="142"/>
      <c r="D315" s="142"/>
      <c r="E315" s="142"/>
    </row>
    <row r="316" spans="1:5" ht="15.75" customHeight="1">
      <c r="A316" s="142"/>
      <c r="B316" s="142"/>
      <c r="C316" s="142"/>
      <c r="D316" s="142"/>
      <c r="E316" s="142"/>
    </row>
    <row r="317" spans="1:5" ht="15.75" customHeight="1">
      <c r="A317" s="142"/>
      <c r="B317" s="142"/>
      <c r="C317" s="142"/>
      <c r="D317" s="142"/>
      <c r="E317" s="142"/>
    </row>
    <row r="318" spans="1:5" ht="15.75" customHeight="1">
      <c r="A318" s="142"/>
      <c r="B318" s="142"/>
      <c r="C318" s="142"/>
      <c r="D318" s="142"/>
      <c r="E318" s="142"/>
    </row>
    <row r="319" spans="1:5" ht="15.75" customHeight="1">
      <c r="A319" s="142"/>
      <c r="B319" s="142"/>
      <c r="C319" s="142"/>
      <c r="D319" s="142"/>
      <c r="E319" s="142"/>
    </row>
    <row r="320" spans="1:5" ht="15.75" customHeight="1">
      <c r="A320" s="142"/>
      <c r="B320" s="142"/>
      <c r="C320" s="142"/>
      <c r="D320" s="142"/>
      <c r="E320" s="142"/>
    </row>
    <row r="321" spans="1:5" ht="15.75" customHeight="1">
      <c r="A321" s="142"/>
      <c r="B321" s="142"/>
      <c r="C321" s="142"/>
      <c r="D321" s="142"/>
      <c r="E321" s="142"/>
    </row>
    <row r="322" spans="1:5" ht="15.75" customHeight="1">
      <c r="A322" s="142"/>
      <c r="B322" s="142"/>
      <c r="C322" s="142"/>
      <c r="D322" s="142"/>
      <c r="E322" s="142"/>
    </row>
    <row r="323" spans="1:5" ht="15.75" customHeight="1">
      <c r="A323" s="142"/>
      <c r="B323" s="142"/>
      <c r="C323" s="142"/>
      <c r="D323" s="142"/>
      <c r="E323" s="142"/>
    </row>
    <row r="324" spans="1:5" ht="15.75" customHeight="1">
      <c r="A324" s="142"/>
      <c r="B324" s="142"/>
      <c r="C324" s="142"/>
      <c r="D324" s="142"/>
      <c r="E324" s="142"/>
    </row>
    <row r="325" spans="1:5" ht="15.75" customHeight="1">
      <c r="A325" s="142"/>
      <c r="B325" s="142"/>
      <c r="C325" s="142"/>
      <c r="D325" s="142"/>
      <c r="E325" s="142"/>
    </row>
    <row r="326" spans="1:5" ht="15.75" customHeight="1">
      <c r="A326" s="142"/>
      <c r="B326" s="142"/>
      <c r="C326" s="142"/>
      <c r="D326" s="142"/>
      <c r="E326" s="142"/>
    </row>
    <row r="327" spans="1:5" ht="15.75" customHeight="1">
      <c r="A327" s="142"/>
      <c r="B327" s="142"/>
      <c r="C327" s="142"/>
      <c r="D327" s="142"/>
      <c r="E327" s="142"/>
    </row>
    <row r="328" spans="1:5" ht="15.75" customHeight="1">
      <c r="A328" s="142"/>
      <c r="B328" s="142"/>
      <c r="C328" s="142"/>
      <c r="D328" s="142"/>
      <c r="E328" s="142"/>
    </row>
    <row r="329" spans="1:5" ht="15.75" customHeight="1">
      <c r="A329" s="142"/>
      <c r="B329" s="142"/>
      <c r="C329" s="142"/>
      <c r="D329" s="142"/>
      <c r="E329" s="142"/>
    </row>
    <row r="330" spans="1:5" ht="15.75" customHeight="1">
      <c r="A330" s="142"/>
      <c r="B330" s="142"/>
      <c r="C330" s="142"/>
      <c r="D330" s="142"/>
      <c r="E330" s="142"/>
    </row>
    <row r="331" spans="1:5" ht="15.75" customHeight="1">
      <c r="A331" s="142"/>
      <c r="B331" s="142"/>
      <c r="C331" s="142"/>
      <c r="D331" s="142"/>
      <c r="E331" s="142"/>
    </row>
    <row r="332" spans="1:5" ht="15.75" customHeight="1">
      <c r="A332" s="142"/>
      <c r="B332" s="142"/>
      <c r="C332" s="142"/>
      <c r="D332" s="142"/>
      <c r="E332" s="142"/>
    </row>
    <row r="333" spans="1:5" ht="15.75" customHeight="1">
      <c r="A333" s="142"/>
      <c r="B333" s="142"/>
      <c r="C333" s="142"/>
      <c r="D333" s="142"/>
      <c r="E333" s="142"/>
    </row>
    <row r="334" spans="1:5" ht="15.75" customHeight="1">
      <c r="A334" s="142"/>
      <c r="B334" s="142"/>
      <c r="C334" s="142"/>
      <c r="D334" s="142"/>
      <c r="E334" s="142"/>
    </row>
    <row r="335" spans="1:5" ht="15.75" customHeight="1">
      <c r="A335" s="142"/>
      <c r="B335" s="142"/>
      <c r="C335" s="142"/>
      <c r="D335" s="142"/>
      <c r="E335" s="142"/>
    </row>
    <row r="336" spans="1:5" ht="15.75" customHeight="1">
      <c r="A336" s="142"/>
      <c r="B336" s="142"/>
      <c r="C336" s="142"/>
      <c r="D336" s="142"/>
      <c r="E336" s="142"/>
    </row>
    <row r="337" spans="1:5" ht="15.75" customHeight="1">
      <c r="A337" s="142"/>
      <c r="B337" s="142"/>
      <c r="C337" s="142"/>
      <c r="D337" s="142"/>
      <c r="E337" s="142"/>
    </row>
    <row r="338" spans="1:5" ht="15.75" customHeight="1">
      <c r="A338" s="142"/>
      <c r="B338" s="142"/>
      <c r="C338" s="142"/>
      <c r="D338" s="142"/>
      <c r="E338" s="142"/>
    </row>
    <row r="339" spans="1:5" ht="15.75" customHeight="1">
      <c r="A339" s="142"/>
      <c r="B339" s="142"/>
      <c r="C339" s="142"/>
      <c r="D339" s="142"/>
      <c r="E339" s="142"/>
    </row>
    <row r="340" spans="1:5" ht="15.75" customHeight="1">
      <c r="A340" s="142"/>
      <c r="B340" s="142"/>
      <c r="C340" s="142"/>
      <c r="D340" s="142"/>
      <c r="E340" s="142"/>
    </row>
    <row r="341" spans="1:5" ht="15.75" customHeight="1">
      <c r="A341" s="142"/>
      <c r="B341" s="142"/>
      <c r="C341" s="142"/>
      <c r="D341" s="142"/>
      <c r="E341" s="142"/>
    </row>
    <row r="342" spans="1:5" ht="15.75" customHeight="1">
      <c r="A342" s="142"/>
      <c r="B342" s="142"/>
      <c r="C342" s="142"/>
      <c r="D342" s="142"/>
      <c r="E342" s="142"/>
    </row>
    <row r="343" spans="1:5" ht="15.75" customHeight="1">
      <c r="A343" s="142"/>
      <c r="B343" s="142"/>
      <c r="C343" s="142"/>
      <c r="D343" s="142"/>
      <c r="E343" s="142"/>
    </row>
    <row r="344" spans="1:5" ht="15.75" customHeight="1">
      <c r="A344" s="142"/>
      <c r="B344" s="142"/>
      <c r="C344" s="142"/>
      <c r="D344" s="142"/>
      <c r="E344" s="142"/>
    </row>
    <row r="345" spans="1:5" ht="15.75" customHeight="1">
      <c r="A345" s="142"/>
      <c r="B345" s="142"/>
      <c r="C345" s="142"/>
      <c r="D345" s="142"/>
      <c r="E345" s="142"/>
    </row>
    <row r="346" spans="1:5" ht="15.75" customHeight="1">
      <c r="A346" s="142"/>
      <c r="B346" s="142"/>
      <c r="C346" s="142"/>
      <c r="D346" s="142"/>
      <c r="E346" s="142"/>
    </row>
    <row r="347" spans="1:5" ht="15.75" customHeight="1">
      <c r="A347" s="142"/>
      <c r="B347" s="142"/>
      <c r="C347" s="142"/>
      <c r="D347" s="142"/>
      <c r="E347" s="142"/>
    </row>
    <row r="348" spans="1:5" ht="15.75" customHeight="1">
      <c r="A348" s="142"/>
      <c r="B348" s="142"/>
      <c r="C348" s="142"/>
      <c r="D348" s="142"/>
      <c r="E348" s="142"/>
    </row>
    <row r="349" spans="1:5" ht="15.75" customHeight="1">
      <c r="A349" s="142"/>
      <c r="B349" s="142"/>
      <c r="C349" s="142"/>
      <c r="D349" s="142"/>
      <c r="E349" s="142"/>
    </row>
    <row r="350" spans="1:5" ht="15.75" customHeight="1">
      <c r="A350" s="142"/>
      <c r="B350" s="142"/>
      <c r="C350" s="142"/>
      <c r="D350" s="142"/>
      <c r="E350" s="142"/>
    </row>
    <row r="351" spans="1:5" ht="15.75" customHeight="1">
      <c r="A351" s="142"/>
      <c r="B351" s="142"/>
      <c r="C351" s="142"/>
      <c r="D351" s="142"/>
      <c r="E351" s="142"/>
    </row>
    <row r="352" spans="1:5" ht="15.75" customHeight="1">
      <c r="A352" s="142"/>
      <c r="B352" s="142"/>
      <c r="C352" s="142"/>
      <c r="D352" s="142"/>
      <c r="E352" s="142"/>
    </row>
    <row r="353" spans="1:5" ht="15.75" customHeight="1">
      <c r="A353" s="142"/>
      <c r="B353" s="142"/>
      <c r="C353" s="142"/>
      <c r="D353" s="142"/>
      <c r="E353" s="142"/>
    </row>
    <row r="354" spans="1:5" ht="15.75" customHeight="1">
      <c r="A354" s="142"/>
      <c r="B354" s="142"/>
      <c r="C354" s="142"/>
      <c r="D354" s="142"/>
      <c r="E354" s="142"/>
    </row>
    <row r="355" spans="1:5" ht="15.75" customHeight="1">
      <c r="A355" s="142"/>
      <c r="B355" s="142"/>
      <c r="C355" s="142"/>
      <c r="D355" s="142"/>
      <c r="E355" s="142"/>
    </row>
    <row r="356" spans="1:5" ht="15.75" customHeight="1">
      <c r="A356" s="142"/>
      <c r="B356" s="142"/>
      <c r="C356" s="142"/>
      <c r="D356" s="142"/>
      <c r="E356" s="142"/>
    </row>
    <row r="357" spans="1:5" ht="15.75" customHeight="1">
      <c r="A357" s="142"/>
      <c r="B357" s="142"/>
      <c r="C357" s="142"/>
      <c r="D357" s="142"/>
      <c r="E357" s="142"/>
    </row>
    <row r="358" spans="1:5" ht="15.75" customHeight="1">
      <c r="A358" s="142"/>
      <c r="B358" s="142"/>
      <c r="C358" s="142"/>
      <c r="D358" s="142"/>
      <c r="E358" s="142"/>
    </row>
    <row r="359" spans="1:5" ht="15.75" customHeight="1">
      <c r="A359" s="142"/>
      <c r="B359" s="142"/>
      <c r="C359" s="142"/>
      <c r="D359" s="142"/>
      <c r="E359" s="142"/>
    </row>
    <row r="360" spans="1:5" ht="15.75" customHeight="1">
      <c r="A360" s="142"/>
      <c r="B360" s="142"/>
      <c r="C360" s="142"/>
      <c r="D360" s="142"/>
      <c r="E360" s="142"/>
    </row>
    <row r="361" spans="1:5" ht="15.75" customHeight="1">
      <c r="A361" s="142"/>
      <c r="B361" s="142"/>
      <c r="C361" s="142"/>
      <c r="D361" s="142"/>
      <c r="E361" s="142"/>
    </row>
    <row r="362" spans="1:5" ht="15.75" customHeight="1">
      <c r="A362" s="142"/>
      <c r="B362" s="142"/>
      <c r="C362" s="142"/>
      <c r="D362" s="142"/>
      <c r="E362" s="142"/>
    </row>
    <row r="363" spans="1:5" ht="15.75" customHeight="1">
      <c r="A363" s="142"/>
      <c r="B363" s="142"/>
      <c r="C363" s="142"/>
      <c r="D363" s="142"/>
      <c r="E363" s="142"/>
    </row>
    <row r="364" spans="1:5" ht="15.75" customHeight="1">
      <c r="A364" s="142"/>
      <c r="B364" s="142"/>
      <c r="C364" s="142"/>
      <c r="D364" s="142"/>
      <c r="E364" s="142"/>
    </row>
    <row r="365" spans="1:5" ht="15.75" customHeight="1">
      <c r="A365" s="142"/>
      <c r="B365" s="142"/>
      <c r="C365" s="142"/>
      <c r="D365" s="142"/>
      <c r="E365" s="142"/>
    </row>
    <row r="366" spans="1:5" ht="15.75" customHeight="1">
      <c r="A366" s="142"/>
      <c r="B366" s="142"/>
      <c r="C366" s="142"/>
      <c r="D366" s="142"/>
      <c r="E366" s="142"/>
    </row>
    <row r="367" spans="1:5" ht="15.75" customHeight="1">
      <c r="A367" s="142"/>
      <c r="B367" s="142"/>
      <c r="C367" s="142"/>
      <c r="D367" s="142"/>
      <c r="E367" s="142"/>
    </row>
    <row r="368" spans="1:5" ht="15.75" customHeight="1">
      <c r="A368" s="142"/>
      <c r="B368" s="142"/>
      <c r="C368" s="142"/>
      <c r="D368" s="142"/>
      <c r="E368" s="142"/>
    </row>
    <row r="369" spans="1:5" ht="15.75" customHeight="1">
      <c r="A369" s="142"/>
      <c r="B369" s="142"/>
      <c r="C369" s="142"/>
      <c r="D369" s="142"/>
      <c r="E369" s="142"/>
    </row>
    <row r="370" spans="1:5" ht="15.75" customHeight="1">
      <c r="A370" s="142"/>
      <c r="B370" s="142"/>
      <c r="C370" s="142"/>
      <c r="D370" s="142"/>
      <c r="E370" s="142"/>
    </row>
    <row r="371" spans="1:5" ht="15.75" customHeight="1">
      <c r="A371" s="142"/>
      <c r="B371" s="142"/>
      <c r="C371" s="142"/>
      <c r="D371" s="142"/>
      <c r="E371" s="142"/>
    </row>
    <row r="372" spans="1:5" ht="15.75" customHeight="1">
      <c r="A372" s="142"/>
      <c r="B372" s="142"/>
      <c r="C372" s="142"/>
      <c r="D372" s="142"/>
      <c r="E372" s="142"/>
    </row>
    <row r="373" spans="1:5" ht="15.75" customHeight="1">
      <c r="A373" s="142"/>
      <c r="B373" s="142"/>
      <c r="C373" s="142"/>
      <c r="D373" s="142"/>
      <c r="E373" s="142"/>
    </row>
    <row r="374" spans="1:5" ht="15.75" customHeight="1">
      <c r="A374" s="142"/>
      <c r="B374" s="142"/>
      <c r="C374" s="142"/>
      <c r="D374" s="142"/>
      <c r="E374" s="142"/>
    </row>
    <row r="375" spans="1:5" ht="15.75" customHeight="1">
      <c r="A375" s="142"/>
      <c r="B375" s="142"/>
      <c r="C375" s="142"/>
      <c r="D375" s="142"/>
      <c r="E375" s="142"/>
    </row>
    <row r="376" spans="1:5" ht="15.75" customHeight="1">
      <c r="A376" s="142"/>
      <c r="B376" s="142"/>
      <c r="C376" s="142"/>
      <c r="D376" s="142"/>
      <c r="E376" s="142"/>
    </row>
    <row r="377" spans="1:5" ht="15.75" customHeight="1">
      <c r="A377" s="142"/>
      <c r="B377" s="142"/>
      <c r="C377" s="142"/>
      <c r="D377" s="142"/>
      <c r="E377" s="142"/>
    </row>
    <row r="378" spans="1:5" ht="15.75" customHeight="1">
      <c r="A378" s="142"/>
      <c r="B378" s="142"/>
      <c r="C378" s="142"/>
      <c r="D378" s="142"/>
      <c r="E378" s="142"/>
    </row>
    <row r="379" spans="1:5" ht="15.75" customHeight="1">
      <c r="A379" s="142"/>
      <c r="B379" s="142"/>
      <c r="C379" s="142"/>
      <c r="D379" s="142"/>
      <c r="E379" s="142"/>
    </row>
    <row r="380" spans="1:5" ht="15.75" customHeight="1">
      <c r="A380" s="142"/>
      <c r="B380" s="142"/>
      <c r="C380" s="142"/>
      <c r="D380" s="142"/>
      <c r="E380" s="142"/>
    </row>
    <row r="381" spans="1:5" ht="15.75" customHeight="1">
      <c r="A381" s="142"/>
      <c r="B381" s="142"/>
      <c r="C381" s="142"/>
      <c r="D381" s="142"/>
      <c r="E381" s="142"/>
    </row>
    <row r="382" spans="1:5" ht="15.75" customHeight="1">
      <c r="A382" s="142"/>
      <c r="B382" s="142"/>
      <c r="C382" s="142"/>
      <c r="D382" s="142"/>
      <c r="E382" s="142"/>
    </row>
    <row r="383" spans="1:5" ht="15.75" customHeight="1">
      <c r="A383" s="142"/>
      <c r="B383" s="142"/>
      <c r="C383" s="142"/>
      <c r="D383" s="142"/>
      <c r="E383" s="142"/>
    </row>
    <row r="384" spans="1:5" ht="15.75" customHeight="1">
      <c r="A384" s="142"/>
      <c r="B384" s="142"/>
      <c r="C384" s="142"/>
      <c r="D384" s="142"/>
      <c r="E384" s="142"/>
    </row>
    <row r="385" spans="1:5" ht="15.75" customHeight="1">
      <c r="A385" s="142"/>
      <c r="B385" s="142"/>
      <c r="C385" s="142"/>
      <c r="D385" s="142"/>
      <c r="E385" s="142"/>
    </row>
    <row r="386" spans="1:5" ht="15.75" customHeight="1">
      <c r="A386" s="142"/>
      <c r="B386" s="142"/>
      <c r="C386" s="142"/>
      <c r="D386" s="142"/>
      <c r="E386" s="142"/>
    </row>
    <row r="387" spans="1:5" ht="15.75" customHeight="1">
      <c r="A387" s="142"/>
      <c r="B387" s="142"/>
      <c r="C387" s="142"/>
      <c r="D387" s="142"/>
      <c r="E387" s="142"/>
    </row>
    <row r="388" spans="1:5" ht="15.75" customHeight="1">
      <c r="A388" s="142"/>
      <c r="B388" s="142"/>
      <c r="C388" s="142"/>
      <c r="D388" s="142"/>
      <c r="E388" s="142"/>
    </row>
    <row r="389" spans="1:5" ht="15.75" customHeight="1">
      <c r="A389" s="142"/>
      <c r="B389" s="142"/>
      <c r="C389" s="142"/>
      <c r="D389" s="142"/>
      <c r="E389" s="142"/>
    </row>
    <row r="390" spans="1:5" ht="15.75" customHeight="1">
      <c r="A390" s="142"/>
      <c r="B390" s="142"/>
      <c r="C390" s="142"/>
      <c r="D390" s="142"/>
      <c r="E390" s="142"/>
    </row>
    <row r="391" spans="1:5" ht="15.75" customHeight="1">
      <c r="A391" s="142"/>
      <c r="B391" s="142"/>
      <c r="C391" s="142"/>
      <c r="D391" s="142"/>
      <c r="E391" s="142"/>
    </row>
    <row r="392" spans="1:5" ht="15.75" customHeight="1">
      <c r="A392" s="142"/>
      <c r="B392" s="142"/>
      <c r="C392" s="142"/>
      <c r="D392" s="142"/>
      <c r="E392" s="142"/>
    </row>
    <row r="393" spans="1:5" ht="15.75" customHeight="1">
      <c r="A393" s="142"/>
      <c r="B393" s="142"/>
      <c r="C393" s="142"/>
      <c r="D393" s="142"/>
      <c r="E393" s="142"/>
    </row>
    <row r="394" spans="1:5" ht="15.75" customHeight="1">
      <c r="A394" s="142"/>
      <c r="B394" s="142"/>
      <c r="C394" s="142"/>
      <c r="D394" s="142"/>
      <c r="E394" s="142"/>
    </row>
    <row r="395" spans="1:5" ht="15.75" customHeight="1">
      <c r="A395" s="142"/>
      <c r="B395" s="142"/>
      <c r="C395" s="142"/>
      <c r="D395" s="142"/>
      <c r="E395" s="142"/>
    </row>
    <row r="396" spans="1:5" ht="15.75" customHeight="1">
      <c r="A396" s="142"/>
      <c r="B396" s="142"/>
      <c r="C396" s="142"/>
      <c r="D396" s="142"/>
      <c r="E396" s="142"/>
    </row>
    <row r="397" spans="1:5" ht="15.75" customHeight="1">
      <c r="A397" s="142"/>
      <c r="B397" s="142"/>
      <c r="C397" s="142"/>
      <c r="D397" s="142"/>
      <c r="E397" s="142"/>
    </row>
    <row r="398" spans="1:5" ht="15.75" customHeight="1">
      <c r="A398" s="142"/>
      <c r="B398" s="142"/>
      <c r="C398" s="142"/>
      <c r="D398" s="142"/>
      <c r="E398" s="142"/>
    </row>
    <row r="399" spans="1:5" ht="15.75" customHeight="1">
      <c r="A399" s="142"/>
      <c r="B399" s="142"/>
      <c r="C399" s="142"/>
      <c r="D399" s="142"/>
      <c r="E399" s="142"/>
    </row>
    <row r="400" spans="1:5" ht="15.75" customHeight="1">
      <c r="A400" s="142"/>
      <c r="B400" s="142"/>
      <c r="C400" s="142"/>
      <c r="D400" s="142"/>
      <c r="E400" s="142"/>
    </row>
    <row r="401" spans="1:5" ht="15.75" customHeight="1">
      <c r="A401" s="142"/>
      <c r="B401" s="142"/>
      <c r="C401" s="142"/>
      <c r="D401" s="142"/>
      <c r="E401" s="142"/>
    </row>
    <row r="402" spans="1:5" ht="15.75" customHeight="1">
      <c r="A402" s="142"/>
      <c r="B402" s="142"/>
      <c r="C402" s="142"/>
      <c r="D402" s="142"/>
      <c r="E402" s="142"/>
    </row>
    <row r="403" spans="1:5" ht="15.75" customHeight="1">
      <c r="A403" s="142"/>
      <c r="B403" s="142"/>
      <c r="C403" s="142"/>
      <c r="D403" s="142"/>
      <c r="E403" s="142"/>
    </row>
    <row r="404" spans="1:5" ht="15.75" customHeight="1">
      <c r="A404" s="142"/>
      <c r="B404" s="142"/>
      <c r="C404" s="142"/>
      <c r="D404" s="142"/>
      <c r="E404" s="142"/>
    </row>
    <row r="405" spans="1:5" ht="15.75" customHeight="1">
      <c r="A405" s="142"/>
      <c r="B405" s="142"/>
      <c r="C405" s="142"/>
      <c r="D405" s="142"/>
      <c r="E405" s="142"/>
    </row>
    <row r="406" spans="1:5" ht="15.75" customHeight="1">
      <c r="A406" s="142"/>
      <c r="B406" s="142"/>
      <c r="C406" s="142"/>
      <c r="D406" s="142"/>
      <c r="E406" s="142"/>
    </row>
    <row r="407" spans="1:5" ht="15.75" customHeight="1">
      <c r="A407" s="142"/>
      <c r="B407" s="142"/>
      <c r="C407" s="142"/>
      <c r="D407" s="142"/>
      <c r="E407" s="142"/>
    </row>
    <row r="408" spans="1:5" ht="15.75" customHeight="1">
      <c r="A408" s="142"/>
      <c r="B408" s="142"/>
      <c r="C408" s="142"/>
      <c r="D408" s="142"/>
      <c r="E408" s="142"/>
    </row>
    <row r="409" spans="1:5" ht="15.75" customHeight="1">
      <c r="A409" s="142"/>
      <c r="B409" s="142"/>
      <c r="C409" s="142"/>
      <c r="D409" s="142"/>
      <c r="E409" s="142"/>
    </row>
    <row r="410" spans="1:5" ht="15.75" customHeight="1">
      <c r="A410" s="142"/>
      <c r="B410" s="142"/>
      <c r="C410" s="142"/>
      <c r="D410" s="142"/>
      <c r="E410" s="142"/>
    </row>
    <row r="411" spans="1:5" ht="15.75" customHeight="1">
      <c r="A411" s="142"/>
      <c r="B411" s="142"/>
      <c r="C411" s="142"/>
      <c r="D411" s="142"/>
      <c r="E411" s="142"/>
    </row>
    <row r="412" spans="1:5" ht="15.75" customHeight="1">
      <c r="A412" s="142"/>
      <c r="B412" s="142"/>
      <c r="C412" s="142"/>
      <c r="D412" s="142"/>
      <c r="E412" s="142"/>
    </row>
    <row r="413" spans="1:5" ht="15.75" customHeight="1">
      <c r="A413" s="142"/>
      <c r="B413" s="142"/>
      <c r="C413" s="142"/>
      <c r="D413" s="142"/>
      <c r="E413" s="142"/>
    </row>
    <row r="414" spans="1:5" ht="15.75" customHeight="1">
      <c r="A414" s="142"/>
      <c r="B414" s="142"/>
      <c r="C414" s="142"/>
      <c r="D414" s="142"/>
      <c r="E414" s="142"/>
    </row>
    <row r="415" spans="1:5" ht="15.75" customHeight="1">
      <c r="A415" s="142"/>
      <c r="B415" s="142"/>
      <c r="C415" s="142"/>
      <c r="D415" s="142"/>
      <c r="E415" s="142"/>
    </row>
    <row r="416" spans="1:5" ht="15.75" customHeight="1">
      <c r="A416" s="142"/>
      <c r="B416" s="142"/>
      <c r="C416" s="142"/>
      <c r="D416" s="142"/>
      <c r="E416" s="142"/>
    </row>
    <row r="417" spans="1:5" ht="15.75" customHeight="1">
      <c r="A417" s="142"/>
      <c r="B417" s="142"/>
      <c r="C417" s="142"/>
      <c r="D417" s="142"/>
      <c r="E417" s="142"/>
    </row>
    <row r="418" spans="1:5" ht="15.75" customHeight="1">
      <c r="A418" s="142"/>
      <c r="B418" s="142"/>
      <c r="C418" s="142"/>
      <c r="D418" s="142"/>
      <c r="E418" s="142"/>
    </row>
    <row r="419" spans="1:5" ht="15.75" customHeight="1">
      <c r="A419" s="142"/>
      <c r="B419" s="142"/>
      <c r="C419" s="142"/>
      <c r="D419" s="142"/>
      <c r="E419" s="142"/>
    </row>
    <row r="420" spans="1:5" ht="15.75" customHeight="1">
      <c r="A420" s="142"/>
      <c r="B420" s="142"/>
      <c r="C420" s="142"/>
      <c r="D420" s="142"/>
      <c r="E420" s="142"/>
    </row>
    <row r="421" spans="1:5" ht="15.75" customHeight="1">
      <c r="A421" s="142"/>
      <c r="B421" s="142"/>
      <c r="C421" s="142"/>
      <c r="D421" s="142"/>
      <c r="E421" s="142"/>
    </row>
    <row r="422" spans="1:5" ht="15.75" customHeight="1">
      <c r="A422" s="142"/>
      <c r="B422" s="142"/>
      <c r="C422" s="142"/>
      <c r="D422" s="142"/>
      <c r="E422" s="142"/>
    </row>
    <row r="423" spans="1:5" ht="15.75" customHeight="1">
      <c r="A423" s="142"/>
      <c r="B423" s="142"/>
      <c r="C423" s="142"/>
      <c r="D423" s="142"/>
      <c r="E423" s="142"/>
    </row>
    <row r="424" spans="1:5" ht="15.75" customHeight="1">
      <c r="A424" s="142"/>
      <c r="B424" s="142"/>
      <c r="C424" s="142"/>
      <c r="D424" s="142"/>
      <c r="E424" s="142"/>
    </row>
    <row r="425" spans="1:5" ht="15.75" customHeight="1">
      <c r="A425" s="142"/>
      <c r="B425" s="142"/>
      <c r="C425" s="142"/>
      <c r="D425" s="142"/>
      <c r="E425" s="142"/>
    </row>
    <row r="426" spans="1:5" ht="15.75" customHeight="1">
      <c r="A426" s="142"/>
      <c r="B426" s="142"/>
      <c r="C426" s="142"/>
      <c r="D426" s="142"/>
      <c r="E426" s="142"/>
    </row>
    <row r="427" spans="1:5" ht="15.75" customHeight="1">
      <c r="A427" s="142"/>
      <c r="B427" s="142"/>
      <c r="C427" s="142"/>
      <c r="D427" s="142"/>
      <c r="E427" s="142"/>
    </row>
    <row r="428" spans="1:5" ht="15.75" customHeight="1">
      <c r="A428" s="142"/>
      <c r="B428" s="142"/>
      <c r="C428" s="142"/>
      <c r="D428" s="142"/>
      <c r="E428" s="142"/>
    </row>
    <row r="429" spans="1:5" ht="15.75" customHeight="1">
      <c r="A429" s="142"/>
      <c r="B429" s="142"/>
      <c r="C429" s="142"/>
      <c r="D429" s="142"/>
      <c r="E429" s="142"/>
    </row>
    <row r="430" spans="1:5" ht="15.75" customHeight="1">
      <c r="A430" s="142"/>
      <c r="B430" s="142"/>
      <c r="C430" s="142"/>
      <c r="D430" s="142"/>
      <c r="E430" s="142"/>
    </row>
    <row r="431" spans="1:5" ht="15.75" customHeight="1">
      <c r="A431" s="142"/>
      <c r="B431" s="142"/>
      <c r="C431" s="142"/>
      <c r="D431" s="142"/>
      <c r="E431" s="142"/>
    </row>
    <row r="432" spans="1:5" ht="15.75" customHeight="1">
      <c r="A432" s="142"/>
      <c r="B432" s="142"/>
      <c r="C432" s="142"/>
      <c r="D432" s="142"/>
      <c r="E432" s="142"/>
    </row>
    <row r="433" spans="1:5" ht="15.75" customHeight="1">
      <c r="A433" s="142"/>
      <c r="B433" s="142"/>
      <c r="C433" s="142"/>
      <c r="D433" s="142"/>
      <c r="E433" s="142"/>
    </row>
    <row r="434" spans="1:5" ht="15.75" customHeight="1">
      <c r="A434" s="142"/>
      <c r="B434" s="142"/>
      <c r="C434" s="142"/>
      <c r="D434" s="142"/>
      <c r="E434" s="142"/>
    </row>
    <row r="435" spans="1:5" ht="15.75" customHeight="1">
      <c r="A435" s="142"/>
      <c r="B435" s="142"/>
      <c r="C435" s="142"/>
      <c r="D435" s="142"/>
      <c r="E435" s="142"/>
    </row>
    <row r="436" spans="1:5" ht="15.75" customHeight="1">
      <c r="A436" s="142"/>
      <c r="B436" s="142"/>
      <c r="C436" s="142"/>
      <c r="D436" s="142"/>
      <c r="E436" s="142"/>
    </row>
    <row r="437" spans="1:5" ht="15.75" customHeight="1">
      <c r="A437" s="142"/>
      <c r="B437" s="142"/>
      <c r="C437" s="142"/>
      <c r="D437" s="142"/>
      <c r="E437" s="142"/>
    </row>
    <row r="438" spans="1:5" ht="15.75" customHeight="1">
      <c r="A438" s="142"/>
      <c r="B438" s="142"/>
      <c r="C438" s="142"/>
      <c r="D438" s="142"/>
      <c r="E438" s="142"/>
    </row>
    <row r="439" spans="1:5" ht="15.75" customHeight="1">
      <c r="A439" s="142"/>
      <c r="B439" s="142"/>
      <c r="C439" s="142"/>
      <c r="D439" s="142"/>
      <c r="E439" s="142"/>
    </row>
    <row r="440" spans="1:5" ht="15.75" customHeight="1">
      <c r="A440" s="142"/>
      <c r="B440" s="142"/>
      <c r="C440" s="142"/>
      <c r="D440" s="142"/>
      <c r="E440" s="142"/>
    </row>
    <row r="441" spans="1:5" ht="15.75" customHeight="1">
      <c r="A441" s="142"/>
      <c r="B441" s="142"/>
      <c r="C441" s="142"/>
      <c r="D441" s="142"/>
      <c r="E441" s="142"/>
    </row>
    <row r="442" spans="1:5" ht="15.75" customHeight="1">
      <c r="A442" s="142"/>
      <c r="B442" s="142"/>
      <c r="C442" s="142"/>
      <c r="D442" s="142"/>
      <c r="E442" s="142"/>
    </row>
    <row r="443" spans="1:5" ht="15.75" customHeight="1">
      <c r="A443" s="142"/>
      <c r="B443" s="142"/>
      <c r="C443" s="142"/>
      <c r="D443" s="142"/>
      <c r="E443" s="142"/>
    </row>
    <row r="444" spans="1:5" ht="15.75" customHeight="1">
      <c r="A444" s="142"/>
      <c r="B444" s="142"/>
      <c r="C444" s="142"/>
      <c r="D444" s="142"/>
      <c r="E444" s="142"/>
    </row>
    <row r="445" spans="1:5" ht="15.75" customHeight="1">
      <c r="A445" s="142"/>
      <c r="B445" s="142"/>
      <c r="C445" s="142"/>
      <c r="D445" s="142"/>
      <c r="E445" s="142"/>
    </row>
    <row r="446" spans="1:5" ht="15.75" customHeight="1">
      <c r="A446" s="142"/>
      <c r="B446" s="142"/>
      <c r="C446" s="142"/>
      <c r="D446" s="142"/>
      <c r="E446" s="142"/>
    </row>
    <row r="447" spans="1:5" ht="15.75" customHeight="1">
      <c r="A447" s="142"/>
      <c r="B447" s="142"/>
      <c r="C447" s="142"/>
      <c r="D447" s="142"/>
      <c r="E447" s="142"/>
    </row>
    <row r="448" spans="1:5" ht="15.75" customHeight="1">
      <c r="A448" s="142"/>
      <c r="B448" s="142"/>
      <c r="C448" s="142"/>
      <c r="D448" s="142"/>
      <c r="E448" s="142"/>
    </row>
    <row r="449" spans="1:5" ht="15.75" customHeight="1">
      <c r="A449" s="142"/>
      <c r="B449" s="142"/>
      <c r="C449" s="142"/>
      <c r="D449" s="142"/>
      <c r="E449" s="142"/>
    </row>
    <row r="450" spans="1:5" ht="15.75" customHeight="1">
      <c r="A450" s="142"/>
      <c r="B450" s="142"/>
      <c r="C450" s="142"/>
      <c r="D450" s="142"/>
      <c r="E450" s="142"/>
    </row>
    <row r="451" spans="1:5" ht="15.75" customHeight="1">
      <c r="A451" s="142"/>
      <c r="B451" s="142"/>
      <c r="C451" s="142"/>
      <c r="D451" s="142"/>
      <c r="E451" s="142"/>
    </row>
    <row r="452" spans="1:5" ht="15.75" customHeight="1">
      <c r="A452" s="142"/>
      <c r="B452" s="142"/>
      <c r="C452" s="142"/>
      <c r="D452" s="142"/>
      <c r="E452" s="142"/>
    </row>
    <row r="453" spans="1:5" ht="15.75" customHeight="1">
      <c r="A453" s="142"/>
      <c r="B453" s="142"/>
      <c r="C453" s="142"/>
      <c r="D453" s="142"/>
      <c r="E453" s="142"/>
    </row>
    <row r="454" spans="1:5" ht="15.75" customHeight="1">
      <c r="A454" s="142"/>
      <c r="B454" s="142"/>
      <c r="C454" s="142"/>
      <c r="D454" s="142"/>
      <c r="E454" s="142"/>
    </row>
    <row r="455" spans="1:5" ht="15.75" customHeight="1">
      <c r="A455" s="142"/>
      <c r="B455" s="142"/>
      <c r="C455" s="142"/>
      <c r="D455" s="142"/>
      <c r="E455" s="142"/>
    </row>
    <row r="456" spans="1:5" ht="15.75" customHeight="1">
      <c r="A456" s="142"/>
      <c r="B456" s="142"/>
      <c r="C456" s="142"/>
      <c r="D456" s="142"/>
      <c r="E456" s="142"/>
    </row>
    <row r="457" spans="1:5" ht="15.75" customHeight="1">
      <c r="A457" s="142"/>
      <c r="B457" s="142"/>
      <c r="C457" s="142"/>
      <c r="D457" s="142"/>
      <c r="E457" s="142"/>
    </row>
    <row r="458" spans="1:5" ht="15.75" customHeight="1">
      <c r="A458" s="142"/>
      <c r="B458" s="142"/>
      <c r="C458" s="142"/>
      <c r="D458" s="142"/>
      <c r="E458" s="142"/>
    </row>
    <row r="459" spans="1:5" ht="15.75" customHeight="1">
      <c r="A459" s="142"/>
      <c r="B459" s="142"/>
      <c r="C459" s="142"/>
      <c r="D459" s="142"/>
      <c r="E459" s="142"/>
    </row>
    <row r="460" spans="1:5" ht="15.75" customHeight="1">
      <c r="A460" s="142"/>
      <c r="B460" s="142"/>
      <c r="C460" s="142"/>
      <c r="D460" s="142"/>
      <c r="E460" s="142"/>
    </row>
    <row r="461" spans="1:5" ht="15.75" customHeight="1">
      <c r="A461" s="142"/>
      <c r="B461" s="142"/>
      <c r="C461" s="142"/>
      <c r="D461" s="142"/>
      <c r="E461" s="142"/>
    </row>
    <row r="462" spans="1:5" ht="15.75" customHeight="1">
      <c r="A462" s="142"/>
      <c r="B462" s="142"/>
      <c r="C462" s="142"/>
      <c r="D462" s="142"/>
      <c r="E462" s="142"/>
    </row>
    <row r="463" spans="1:5" ht="15.75" customHeight="1">
      <c r="A463" s="142"/>
      <c r="B463" s="142"/>
      <c r="C463" s="142"/>
      <c r="D463" s="142"/>
      <c r="E463" s="142"/>
    </row>
    <row r="464" spans="1:5" ht="15.75" customHeight="1">
      <c r="A464" s="142"/>
      <c r="B464" s="142"/>
      <c r="C464" s="142"/>
      <c r="D464" s="142"/>
      <c r="E464" s="142"/>
    </row>
    <row r="465" spans="1:5" ht="15.75" customHeight="1">
      <c r="A465" s="142"/>
      <c r="B465" s="142"/>
      <c r="C465" s="142"/>
      <c r="D465" s="142"/>
      <c r="E465" s="142"/>
    </row>
    <row r="466" spans="1:5" ht="15.75" customHeight="1">
      <c r="A466" s="142"/>
      <c r="B466" s="142"/>
      <c r="C466" s="142"/>
      <c r="D466" s="142"/>
      <c r="E466" s="142"/>
    </row>
    <row r="467" spans="1:5" ht="15.75" customHeight="1">
      <c r="A467" s="142"/>
      <c r="B467" s="142"/>
      <c r="C467" s="142"/>
      <c r="D467" s="142"/>
      <c r="E467" s="142"/>
    </row>
    <row r="468" spans="1:5" ht="15.75" customHeight="1">
      <c r="A468" s="142"/>
      <c r="B468" s="142"/>
      <c r="C468" s="142"/>
      <c r="D468" s="142"/>
      <c r="E468" s="142"/>
    </row>
    <row r="469" spans="1:5" ht="15.75" customHeight="1">
      <c r="A469" s="142"/>
      <c r="B469" s="142"/>
      <c r="C469" s="142"/>
      <c r="D469" s="142"/>
      <c r="E469" s="142"/>
    </row>
    <row r="470" spans="1:5" ht="15.75" customHeight="1">
      <c r="A470" s="142"/>
      <c r="B470" s="142"/>
      <c r="C470" s="142"/>
      <c r="D470" s="142"/>
      <c r="E470" s="142"/>
    </row>
    <row r="471" spans="1:5" ht="15.75" customHeight="1">
      <c r="A471" s="142"/>
      <c r="B471" s="142"/>
      <c r="C471" s="142"/>
      <c r="D471" s="142"/>
      <c r="E471" s="142"/>
    </row>
    <row r="472" spans="1:5" ht="15.75" customHeight="1">
      <c r="A472" s="142"/>
      <c r="B472" s="142"/>
      <c r="C472" s="142"/>
      <c r="D472" s="142"/>
      <c r="E472" s="142"/>
    </row>
    <row r="473" spans="1:5" ht="15.75" customHeight="1">
      <c r="A473" s="142"/>
      <c r="B473" s="142"/>
      <c r="C473" s="142"/>
      <c r="D473" s="142"/>
      <c r="E473" s="142"/>
    </row>
    <row r="474" spans="1:5" ht="15.75" customHeight="1">
      <c r="A474" s="142"/>
      <c r="B474" s="142"/>
      <c r="C474" s="142"/>
      <c r="D474" s="142"/>
      <c r="E474" s="142"/>
    </row>
    <row r="475" spans="1:5" ht="15.75" customHeight="1">
      <c r="A475" s="142"/>
      <c r="B475" s="142"/>
      <c r="C475" s="142"/>
      <c r="D475" s="142"/>
      <c r="E475" s="142"/>
    </row>
    <row r="476" spans="1:5" ht="15.75" customHeight="1">
      <c r="A476" s="142"/>
      <c r="B476" s="142"/>
      <c r="C476" s="142"/>
      <c r="D476" s="142"/>
      <c r="E476" s="142"/>
    </row>
    <row r="477" spans="1:5" ht="15.75" customHeight="1">
      <c r="A477" s="142"/>
      <c r="B477" s="142"/>
      <c r="C477" s="142"/>
      <c r="D477" s="142"/>
      <c r="E477" s="142"/>
    </row>
    <row r="478" spans="1:5" ht="15.75" customHeight="1">
      <c r="A478" s="142"/>
      <c r="B478" s="142"/>
      <c r="C478" s="142"/>
      <c r="D478" s="142"/>
      <c r="E478" s="142"/>
    </row>
    <row r="479" spans="1:5" ht="15.75" customHeight="1">
      <c r="A479" s="142"/>
      <c r="B479" s="142"/>
      <c r="C479" s="142"/>
      <c r="D479" s="142"/>
      <c r="E479" s="142"/>
    </row>
    <row r="480" spans="1:5" ht="15.75" customHeight="1">
      <c r="A480" s="142"/>
      <c r="B480" s="142"/>
      <c r="C480" s="142"/>
      <c r="D480" s="142"/>
      <c r="E480" s="142"/>
    </row>
    <row r="481" spans="1:5" ht="15.75" customHeight="1">
      <c r="A481" s="142"/>
      <c r="B481" s="142"/>
      <c r="C481" s="142"/>
      <c r="D481" s="142"/>
      <c r="E481" s="142"/>
    </row>
    <row r="482" spans="1:5" ht="15.75" customHeight="1">
      <c r="A482" s="142"/>
      <c r="B482" s="142"/>
      <c r="C482" s="142"/>
      <c r="D482" s="142"/>
      <c r="E482" s="142"/>
    </row>
    <row r="483" spans="1:5" ht="15.75" customHeight="1">
      <c r="A483" s="142"/>
      <c r="B483" s="142"/>
      <c r="C483" s="142"/>
      <c r="D483" s="142"/>
      <c r="E483" s="142"/>
    </row>
    <row r="484" spans="1:5" ht="15.75" customHeight="1">
      <c r="A484" s="142"/>
      <c r="B484" s="142"/>
      <c r="C484" s="142"/>
      <c r="D484" s="142"/>
      <c r="E484" s="142"/>
    </row>
    <row r="485" spans="1:5" ht="15.75" customHeight="1">
      <c r="A485" s="142"/>
      <c r="B485" s="142"/>
      <c r="C485" s="142"/>
      <c r="D485" s="142"/>
      <c r="E485" s="142"/>
    </row>
    <row r="486" spans="1:5" ht="15.75" customHeight="1">
      <c r="A486" s="142"/>
      <c r="B486" s="142"/>
      <c r="C486" s="142"/>
      <c r="D486" s="142"/>
      <c r="E486" s="142"/>
    </row>
    <row r="487" spans="1:5" ht="15.75" customHeight="1">
      <c r="A487" s="142"/>
      <c r="B487" s="142"/>
      <c r="C487" s="142"/>
      <c r="D487" s="142"/>
      <c r="E487" s="142"/>
    </row>
    <row r="488" spans="1:5" ht="15.75" customHeight="1">
      <c r="A488" s="142"/>
      <c r="B488" s="142"/>
      <c r="C488" s="142"/>
      <c r="D488" s="142"/>
      <c r="E488" s="142"/>
    </row>
    <row r="489" spans="1:5" ht="15.75" customHeight="1">
      <c r="A489" s="142"/>
      <c r="B489" s="142"/>
      <c r="C489" s="142"/>
      <c r="D489" s="142"/>
      <c r="E489" s="142"/>
    </row>
    <row r="490" spans="1:5" ht="15.75" customHeight="1">
      <c r="A490" s="142"/>
      <c r="B490" s="142"/>
      <c r="C490" s="142"/>
      <c r="D490" s="142"/>
      <c r="E490" s="142"/>
    </row>
    <row r="491" spans="1:5" ht="15.75" customHeight="1">
      <c r="A491" s="142"/>
      <c r="B491" s="142"/>
      <c r="C491" s="142"/>
      <c r="D491" s="142"/>
      <c r="E491" s="142"/>
    </row>
    <row r="492" spans="1:5" ht="15.75" customHeight="1">
      <c r="A492" s="142"/>
      <c r="B492" s="142"/>
      <c r="C492" s="142"/>
      <c r="D492" s="142"/>
      <c r="E492" s="142"/>
    </row>
    <row r="493" spans="1:5" ht="15.75" customHeight="1">
      <c r="A493" s="142"/>
      <c r="B493" s="142"/>
      <c r="C493" s="142"/>
      <c r="D493" s="142"/>
      <c r="E493" s="142"/>
    </row>
    <row r="494" spans="1:5" ht="15.75" customHeight="1">
      <c r="A494" s="142"/>
      <c r="B494" s="142"/>
      <c r="C494" s="142"/>
      <c r="D494" s="142"/>
      <c r="E494" s="142"/>
    </row>
    <row r="495" spans="1:5" ht="15.75" customHeight="1">
      <c r="A495" s="142"/>
      <c r="B495" s="142"/>
      <c r="C495" s="142"/>
      <c r="D495" s="142"/>
      <c r="E495" s="142"/>
    </row>
    <row r="496" spans="1:5" ht="15.75" customHeight="1">
      <c r="A496" s="142"/>
      <c r="B496" s="142"/>
      <c r="C496" s="142"/>
      <c r="D496" s="142"/>
      <c r="E496" s="142"/>
    </row>
    <row r="497" spans="1:5" ht="15.75" customHeight="1">
      <c r="A497" s="142"/>
      <c r="B497" s="142"/>
      <c r="C497" s="142"/>
      <c r="D497" s="142"/>
      <c r="E497" s="142"/>
    </row>
    <row r="498" spans="1:5" ht="15.75" customHeight="1">
      <c r="A498" s="142"/>
      <c r="B498" s="142"/>
      <c r="C498" s="142"/>
      <c r="D498" s="142"/>
      <c r="E498" s="142"/>
    </row>
    <row r="499" spans="1:5" ht="15.75" customHeight="1">
      <c r="A499" s="142"/>
      <c r="B499" s="142"/>
      <c r="C499" s="142"/>
      <c r="D499" s="142"/>
      <c r="E499" s="142"/>
    </row>
    <row r="500" spans="1:5" ht="15.75" customHeight="1">
      <c r="A500" s="142"/>
      <c r="B500" s="142"/>
      <c r="C500" s="142"/>
      <c r="D500" s="142"/>
      <c r="E500" s="142"/>
    </row>
    <row r="501" spans="1:5" ht="15.75" customHeight="1">
      <c r="A501" s="142"/>
      <c r="B501" s="142"/>
      <c r="C501" s="142"/>
      <c r="D501" s="142"/>
      <c r="E501" s="142"/>
    </row>
    <row r="502" spans="1:5" ht="15.75" customHeight="1">
      <c r="A502" s="142"/>
      <c r="B502" s="142"/>
      <c r="C502" s="142"/>
      <c r="D502" s="142"/>
      <c r="E502" s="142"/>
    </row>
    <row r="503" spans="1:5" ht="15.75" customHeight="1">
      <c r="A503" s="142"/>
      <c r="B503" s="142"/>
      <c r="C503" s="142"/>
      <c r="D503" s="142"/>
      <c r="E503" s="142"/>
    </row>
    <row r="504" spans="1:5" ht="15.75" customHeight="1">
      <c r="A504" s="142"/>
      <c r="B504" s="142"/>
      <c r="C504" s="142"/>
      <c r="D504" s="142"/>
      <c r="E504" s="142"/>
    </row>
    <row r="505" spans="1:5" ht="15.75" customHeight="1">
      <c r="A505" s="142"/>
      <c r="B505" s="142"/>
      <c r="C505" s="142"/>
      <c r="D505" s="142"/>
      <c r="E505" s="142"/>
    </row>
    <row r="506" spans="1:5" ht="15.75" customHeight="1">
      <c r="A506" s="142"/>
      <c r="B506" s="142"/>
      <c r="C506" s="142"/>
      <c r="D506" s="142"/>
      <c r="E506" s="142"/>
    </row>
    <row r="507" spans="1:5" ht="15.75" customHeight="1">
      <c r="A507" s="142"/>
      <c r="B507" s="142"/>
      <c r="C507" s="142"/>
      <c r="D507" s="142"/>
      <c r="E507" s="142"/>
    </row>
    <row r="508" spans="1:5" ht="15.75" customHeight="1">
      <c r="A508" s="142"/>
      <c r="B508" s="142"/>
      <c r="C508" s="142"/>
      <c r="D508" s="142"/>
      <c r="E508" s="142"/>
    </row>
    <row r="509" spans="1:5" ht="15.75" customHeight="1">
      <c r="A509" s="142"/>
      <c r="B509" s="142"/>
      <c r="C509" s="142"/>
      <c r="D509" s="142"/>
      <c r="E509" s="142"/>
    </row>
    <row r="510" spans="1:5" ht="15.75" customHeight="1">
      <c r="A510" s="142"/>
      <c r="B510" s="142"/>
      <c r="C510" s="142"/>
      <c r="D510" s="142"/>
      <c r="E510" s="142"/>
    </row>
    <row r="511" spans="1:5" ht="15.75" customHeight="1">
      <c r="A511" s="142"/>
      <c r="B511" s="142"/>
      <c r="C511" s="142"/>
      <c r="D511" s="142"/>
      <c r="E511" s="142"/>
    </row>
    <row r="512" spans="1:5" ht="15.75" customHeight="1">
      <c r="A512" s="142"/>
      <c r="B512" s="142"/>
      <c r="C512" s="142"/>
      <c r="D512" s="142"/>
      <c r="E512" s="142"/>
    </row>
    <row r="513" spans="1:5" ht="15.75" customHeight="1">
      <c r="A513" s="142"/>
      <c r="B513" s="142"/>
      <c r="C513" s="142"/>
      <c r="D513" s="142"/>
      <c r="E513" s="142"/>
    </row>
    <row r="514" spans="1:5" ht="15.75" customHeight="1">
      <c r="A514" s="142"/>
      <c r="B514" s="142"/>
      <c r="C514" s="142"/>
      <c r="D514" s="142"/>
      <c r="E514" s="142"/>
    </row>
    <row r="515" spans="1:5" ht="15.75" customHeight="1">
      <c r="A515" s="142"/>
      <c r="B515" s="142"/>
      <c r="C515" s="142"/>
      <c r="D515" s="142"/>
      <c r="E515" s="142"/>
    </row>
    <row r="516" spans="1:5" ht="15.75" customHeight="1">
      <c r="A516" s="142"/>
      <c r="B516" s="142"/>
      <c r="C516" s="142"/>
      <c r="D516" s="142"/>
      <c r="E516" s="142"/>
    </row>
    <row r="517" spans="1:5" ht="15.75" customHeight="1">
      <c r="A517" s="142"/>
      <c r="B517" s="142"/>
      <c r="C517" s="142"/>
      <c r="D517" s="142"/>
      <c r="E517" s="142"/>
    </row>
    <row r="518" spans="1:5" ht="15.75" customHeight="1">
      <c r="A518" s="142"/>
      <c r="B518" s="142"/>
      <c r="C518" s="142"/>
      <c r="D518" s="142"/>
      <c r="E518" s="142"/>
    </row>
    <row r="519" spans="1:5" ht="15.75" customHeight="1">
      <c r="A519" s="142"/>
      <c r="B519" s="142"/>
      <c r="C519" s="142"/>
      <c r="D519" s="142"/>
      <c r="E519" s="142"/>
    </row>
    <row r="520" spans="1:5" ht="15.75" customHeight="1">
      <c r="A520" s="142"/>
      <c r="B520" s="142"/>
      <c r="C520" s="142"/>
      <c r="D520" s="142"/>
      <c r="E520" s="142"/>
    </row>
    <row r="521" spans="1:5" ht="15.75" customHeight="1">
      <c r="A521" s="142"/>
      <c r="B521" s="142"/>
      <c r="C521" s="142"/>
      <c r="D521" s="142"/>
      <c r="E521" s="142"/>
    </row>
    <row r="522" spans="1:5" ht="15.75" customHeight="1">
      <c r="A522" s="142"/>
      <c r="B522" s="142"/>
      <c r="C522" s="142"/>
      <c r="D522" s="142"/>
      <c r="E522" s="142"/>
    </row>
    <row r="523" spans="1:5" ht="15.75" customHeight="1">
      <c r="A523" s="142"/>
      <c r="B523" s="142"/>
      <c r="C523" s="142"/>
      <c r="D523" s="142"/>
      <c r="E523" s="142"/>
    </row>
    <row r="524" spans="1:5" ht="15.75" customHeight="1">
      <c r="A524" s="142"/>
      <c r="B524" s="142"/>
      <c r="C524" s="142"/>
      <c r="D524" s="142"/>
      <c r="E524" s="142"/>
    </row>
    <row r="525" spans="1:5" ht="15.75" customHeight="1">
      <c r="A525" s="142"/>
      <c r="B525" s="142"/>
      <c r="C525" s="142"/>
      <c r="D525" s="142"/>
      <c r="E525" s="142"/>
    </row>
    <row r="526" spans="1:5" ht="15.75" customHeight="1">
      <c r="A526" s="142"/>
      <c r="B526" s="142"/>
      <c r="C526" s="142"/>
      <c r="D526" s="142"/>
      <c r="E526" s="142"/>
    </row>
    <row r="527" spans="1:5" ht="15.75" customHeight="1">
      <c r="A527" s="142"/>
      <c r="B527" s="142"/>
      <c r="C527" s="142"/>
      <c r="D527" s="142"/>
      <c r="E527" s="142"/>
    </row>
    <row r="528" spans="1:5" ht="15.75" customHeight="1">
      <c r="A528" s="142"/>
      <c r="B528" s="142"/>
      <c r="C528" s="142"/>
      <c r="D528" s="142"/>
      <c r="E528" s="142"/>
    </row>
    <row r="529" spans="1:5" ht="15.75" customHeight="1">
      <c r="A529" s="142"/>
      <c r="B529" s="142"/>
      <c r="C529" s="142"/>
      <c r="D529" s="142"/>
      <c r="E529" s="142"/>
    </row>
    <row r="530" spans="1:5" ht="15.75" customHeight="1">
      <c r="A530" s="142"/>
      <c r="B530" s="142"/>
      <c r="C530" s="142"/>
      <c r="D530" s="142"/>
      <c r="E530" s="142"/>
    </row>
    <row r="531" spans="1:5" ht="15.75" customHeight="1">
      <c r="A531" s="142"/>
      <c r="B531" s="142"/>
      <c r="C531" s="142"/>
      <c r="D531" s="142"/>
      <c r="E531" s="142"/>
    </row>
    <row r="532" spans="1:5" ht="15.75" customHeight="1">
      <c r="A532" s="142"/>
      <c r="B532" s="142"/>
      <c r="C532" s="142"/>
      <c r="D532" s="142"/>
      <c r="E532" s="142"/>
    </row>
    <row r="533" spans="1:5" ht="15.75" customHeight="1">
      <c r="A533" s="142"/>
      <c r="B533" s="142"/>
      <c r="C533" s="142"/>
      <c r="D533" s="142"/>
      <c r="E533" s="142"/>
    </row>
    <row r="534" spans="1:5" ht="15.75" customHeight="1">
      <c r="A534" s="142"/>
      <c r="B534" s="142"/>
      <c r="C534" s="142"/>
      <c r="D534" s="142"/>
      <c r="E534" s="142"/>
    </row>
    <row r="535" spans="1:5" ht="15.75" customHeight="1">
      <c r="A535" s="142"/>
      <c r="B535" s="142"/>
      <c r="C535" s="142"/>
      <c r="D535" s="142"/>
      <c r="E535" s="142"/>
    </row>
    <row r="536" spans="1:5" ht="15.75" customHeight="1">
      <c r="A536" s="142"/>
      <c r="B536" s="142"/>
      <c r="C536" s="142"/>
      <c r="D536" s="142"/>
      <c r="E536" s="142"/>
    </row>
    <row r="537" spans="1:5" ht="15.75" customHeight="1">
      <c r="A537" s="142"/>
      <c r="B537" s="142"/>
      <c r="C537" s="142"/>
      <c r="D537" s="142"/>
      <c r="E537" s="142"/>
    </row>
    <row r="538" spans="1:5" ht="15.75" customHeight="1">
      <c r="A538" s="142"/>
      <c r="B538" s="142"/>
      <c r="C538" s="142"/>
      <c r="D538" s="142"/>
      <c r="E538" s="142"/>
    </row>
    <row r="539" spans="1:5" ht="15.75" customHeight="1">
      <c r="A539" s="142"/>
      <c r="B539" s="142"/>
      <c r="C539" s="142"/>
      <c r="D539" s="142"/>
      <c r="E539" s="142"/>
    </row>
    <row r="540" spans="1:5" ht="15.75" customHeight="1">
      <c r="A540" s="142"/>
      <c r="B540" s="142"/>
      <c r="C540" s="142"/>
      <c r="D540" s="142"/>
      <c r="E540" s="142"/>
    </row>
    <row r="541" spans="1:5" ht="15.75" customHeight="1">
      <c r="A541" s="142"/>
      <c r="B541" s="142"/>
      <c r="C541" s="142"/>
      <c r="D541" s="142"/>
      <c r="E541" s="142"/>
    </row>
    <row r="542" spans="1:5" ht="15.75" customHeight="1">
      <c r="A542" s="142"/>
      <c r="B542" s="142"/>
      <c r="C542" s="142"/>
      <c r="D542" s="142"/>
      <c r="E542" s="142"/>
    </row>
    <row r="543" spans="1:5" ht="15.75" customHeight="1">
      <c r="A543" s="142"/>
      <c r="B543" s="142"/>
      <c r="C543" s="142"/>
      <c r="D543" s="142"/>
      <c r="E543" s="142"/>
    </row>
    <row r="544" spans="1:5" ht="15.75" customHeight="1">
      <c r="A544" s="142"/>
      <c r="B544" s="142"/>
      <c r="C544" s="142"/>
      <c r="D544" s="142"/>
      <c r="E544" s="142"/>
    </row>
    <row r="545" spans="1:5" ht="15.75" customHeight="1">
      <c r="A545" s="142"/>
      <c r="B545" s="142"/>
      <c r="C545" s="142"/>
      <c r="D545" s="142"/>
      <c r="E545" s="142"/>
    </row>
    <row r="546" spans="1:5" ht="15.75" customHeight="1">
      <c r="A546" s="142"/>
      <c r="B546" s="142"/>
      <c r="C546" s="142"/>
      <c r="D546" s="142"/>
      <c r="E546" s="142"/>
    </row>
    <row r="547" spans="1:5" ht="15.75" customHeight="1">
      <c r="A547" s="142"/>
      <c r="B547" s="142"/>
      <c r="C547" s="142"/>
      <c r="D547" s="142"/>
      <c r="E547" s="142"/>
    </row>
    <row r="548" spans="1:5" ht="15.75" customHeight="1">
      <c r="A548" s="142"/>
      <c r="B548" s="142"/>
      <c r="C548" s="142"/>
      <c r="D548" s="142"/>
      <c r="E548" s="142"/>
    </row>
    <row r="549" spans="1:5" ht="15.75" customHeight="1">
      <c r="A549" s="142"/>
      <c r="B549" s="142"/>
      <c r="C549" s="142"/>
      <c r="D549" s="142"/>
      <c r="E549" s="142"/>
    </row>
    <row r="550" spans="1:5" ht="15.75" customHeight="1">
      <c r="A550" s="142"/>
      <c r="B550" s="142"/>
      <c r="C550" s="142"/>
      <c r="D550" s="142"/>
      <c r="E550" s="142"/>
    </row>
    <row r="551" spans="1:5" ht="15.75" customHeight="1">
      <c r="A551" s="142"/>
      <c r="B551" s="142"/>
      <c r="C551" s="142"/>
      <c r="D551" s="142"/>
      <c r="E551" s="142"/>
    </row>
    <row r="552" spans="1:5" ht="15.75" customHeight="1">
      <c r="A552" s="142"/>
      <c r="B552" s="142"/>
      <c r="C552" s="142"/>
      <c r="D552" s="142"/>
      <c r="E552" s="142"/>
    </row>
    <row r="553" spans="1:5" ht="15.75" customHeight="1">
      <c r="A553" s="142"/>
      <c r="B553" s="142"/>
      <c r="C553" s="142"/>
      <c r="D553" s="142"/>
      <c r="E553" s="142"/>
    </row>
    <row r="554" spans="1:5" ht="15.75" customHeight="1">
      <c r="A554" s="142"/>
      <c r="B554" s="142"/>
      <c r="C554" s="142"/>
      <c r="D554" s="142"/>
      <c r="E554" s="142"/>
    </row>
    <row r="555" spans="1:5" ht="15.75" customHeight="1">
      <c r="A555" s="142"/>
      <c r="B555" s="142"/>
      <c r="C555" s="142"/>
      <c r="D555" s="142"/>
      <c r="E555" s="142"/>
    </row>
    <row r="556" spans="1:5" ht="15.75" customHeight="1">
      <c r="A556" s="142"/>
      <c r="B556" s="142"/>
      <c r="C556" s="142"/>
      <c r="D556" s="142"/>
      <c r="E556" s="142"/>
    </row>
    <row r="557" spans="1:5" ht="15.75" customHeight="1">
      <c r="A557" s="142"/>
      <c r="B557" s="142"/>
      <c r="C557" s="142"/>
      <c r="D557" s="142"/>
      <c r="E557" s="142"/>
    </row>
    <row r="558" spans="1:5" ht="15.75" customHeight="1">
      <c r="A558" s="142"/>
      <c r="B558" s="142"/>
      <c r="C558" s="142"/>
      <c r="D558" s="142"/>
      <c r="E558" s="142"/>
    </row>
    <row r="559" spans="1:5" ht="15.75" customHeight="1">
      <c r="A559" s="142"/>
      <c r="B559" s="142"/>
      <c r="C559" s="142"/>
      <c r="D559" s="142"/>
      <c r="E559" s="142"/>
    </row>
    <row r="560" spans="1:5" ht="15.75" customHeight="1">
      <c r="A560" s="142"/>
      <c r="B560" s="142"/>
      <c r="C560" s="142"/>
      <c r="D560" s="142"/>
      <c r="E560" s="142"/>
    </row>
    <row r="561" spans="1:5" ht="15.75" customHeight="1">
      <c r="A561" s="142"/>
      <c r="B561" s="142"/>
      <c r="C561" s="142"/>
      <c r="D561" s="142"/>
      <c r="E561" s="142"/>
    </row>
    <row r="562" spans="1:5" ht="15.75" customHeight="1">
      <c r="A562" s="142"/>
      <c r="B562" s="142"/>
      <c r="C562" s="142"/>
      <c r="D562" s="142"/>
      <c r="E562" s="142"/>
    </row>
    <row r="563" spans="1:5" ht="15.75" customHeight="1">
      <c r="A563" s="142"/>
      <c r="B563" s="142"/>
      <c r="C563" s="142"/>
      <c r="D563" s="142"/>
      <c r="E563" s="142"/>
    </row>
    <row r="564" spans="1:5" ht="15.75" customHeight="1">
      <c r="A564" s="142"/>
      <c r="B564" s="142"/>
      <c r="C564" s="142"/>
      <c r="D564" s="142"/>
      <c r="E564" s="142"/>
    </row>
    <row r="565" spans="1:5" ht="15.75" customHeight="1">
      <c r="A565" s="142"/>
      <c r="B565" s="142"/>
      <c r="C565" s="142"/>
      <c r="D565" s="142"/>
      <c r="E565" s="142"/>
    </row>
    <row r="566" spans="1:5" ht="15.75" customHeight="1">
      <c r="A566" s="142"/>
      <c r="B566" s="142"/>
      <c r="C566" s="142"/>
      <c r="D566" s="142"/>
      <c r="E566" s="142"/>
    </row>
    <row r="567" spans="1:5" ht="15.75" customHeight="1">
      <c r="A567" s="142"/>
      <c r="B567" s="142"/>
      <c r="C567" s="142"/>
      <c r="D567" s="142"/>
      <c r="E567" s="142"/>
    </row>
    <row r="568" spans="1:5" ht="15.75" customHeight="1">
      <c r="A568" s="142"/>
      <c r="B568" s="142"/>
      <c r="C568" s="142"/>
      <c r="D568" s="142"/>
      <c r="E568" s="142"/>
    </row>
    <row r="569" spans="1:5" ht="15.75" customHeight="1">
      <c r="A569" s="142"/>
      <c r="B569" s="142"/>
      <c r="C569" s="142"/>
      <c r="D569" s="142"/>
      <c r="E569" s="142"/>
    </row>
    <row r="570" spans="1:5" ht="15.75" customHeight="1">
      <c r="A570" s="142"/>
      <c r="B570" s="142"/>
      <c r="C570" s="142"/>
      <c r="D570" s="142"/>
      <c r="E570" s="142"/>
    </row>
    <row r="571" spans="1:5" ht="15.75" customHeight="1">
      <c r="A571" s="142"/>
      <c r="B571" s="142"/>
      <c r="C571" s="142"/>
      <c r="D571" s="142"/>
      <c r="E571" s="142"/>
    </row>
    <row r="572" spans="1:5" ht="15.75" customHeight="1">
      <c r="A572" s="142"/>
      <c r="B572" s="142"/>
      <c r="C572" s="142"/>
      <c r="D572" s="142"/>
      <c r="E572" s="142"/>
    </row>
    <row r="573" spans="1:5" ht="15.75" customHeight="1">
      <c r="A573" s="142"/>
      <c r="B573" s="142"/>
      <c r="C573" s="142"/>
      <c r="D573" s="142"/>
      <c r="E573" s="142"/>
    </row>
    <row r="574" spans="1:5" ht="15.75" customHeight="1">
      <c r="A574" s="142"/>
      <c r="B574" s="142"/>
      <c r="C574" s="142"/>
      <c r="D574" s="142"/>
      <c r="E574" s="142"/>
    </row>
    <row r="575" spans="1:5" ht="15.75" customHeight="1">
      <c r="A575" s="142"/>
      <c r="B575" s="142"/>
      <c r="C575" s="142"/>
      <c r="D575" s="142"/>
      <c r="E575" s="142"/>
    </row>
    <row r="576" spans="1:5" ht="15.75" customHeight="1">
      <c r="A576" s="142"/>
      <c r="B576" s="142"/>
      <c r="C576" s="142"/>
      <c r="D576" s="142"/>
      <c r="E576" s="142"/>
    </row>
    <row r="577" spans="1:5" ht="15.75" customHeight="1">
      <c r="A577" s="142"/>
      <c r="B577" s="142"/>
      <c r="C577" s="142"/>
      <c r="D577" s="142"/>
      <c r="E577" s="142"/>
    </row>
    <row r="578" spans="1:5" ht="15.75" customHeight="1">
      <c r="A578" s="142"/>
      <c r="B578" s="142"/>
      <c r="C578" s="142"/>
      <c r="D578" s="142"/>
      <c r="E578" s="142"/>
    </row>
    <row r="579" spans="1:5" ht="15.75" customHeight="1">
      <c r="A579" s="142"/>
      <c r="B579" s="142"/>
      <c r="C579" s="142"/>
      <c r="D579" s="142"/>
      <c r="E579" s="142"/>
    </row>
    <row r="580" spans="1:5" ht="15.75" customHeight="1">
      <c r="A580" s="142"/>
      <c r="B580" s="142"/>
      <c r="C580" s="142"/>
      <c r="D580" s="142"/>
      <c r="E580" s="142"/>
    </row>
    <row r="581" spans="1:5" ht="15.75" customHeight="1">
      <c r="A581" s="142"/>
      <c r="B581" s="142"/>
      <c r="C581" s="142"/>
      <c r="D581" s="142"/>
      <c r="E581" s="142"/>
    </row>
    <row r="582" spans="1:5" ht="15.75" customHeight="1">
      <c r="A582" s="142"/>
      <c r="B582" s="142"/>
      <c r="C582" s="142"/>
      <c r="D582" s="142"/>
      <c r="E582" s="142"/>
    </row>
    <row r="583" spans="1:5" ht="15.75" customHeight="1">
      <c r="A583" s="142"/>
      <c r="B583" s="142"/>
      <c r="C583" s="142"/>
      <c r="D583" s="142"/>
      <c r="E583" s="142"/>
    </row>
    <row r="584" spans="1:5" ht="15.75" customHeight="1">
      <c r="A584" s="142"/>
      <c r="B584" s="142"/>
      <c r="C584" s="142"/>
      <c r="D584" s="142"/>
      <c r="E584" s="142"/>
    </row>
    <row r="585" spans="1:5" ht="15.75" customHeight="1">
      <c r="A585" s="142"/>
      <c r="B585" s="142"/>
      <c r="C585" s="142"/>
      <c r="D585" s="142"/>
      <c r="E585" s="142"/>
    </row>
    <row r="586" spans="1:5" ht="15.75" customHeight="1">
      <c r="A586" s="142"/>
      <c r="B586" s="142"/>
      <c r="C586" s="142"/>
      <c r="D586" s="142"/>
      <c r="E586" s="142"/>
    </row>
    <row r="587" spans="1:5" ht="15.75" customHeight="1">
      <c r="A587" s="142"/>
      <c r="B587" s="142"/>
      <c r="C587" s="142"/>
      <c r="D587" s="142"/>
      <c r="E587" s="142"/>
    </row>
    <row r="588" spans="1:5" ht="15.75" customHeight="1">
      <c r="A588" s="142"/>
      <c r="B588" s="142"/>
      <c r="C588" s="142"/>
      <c r="D588" s="142"/>
      <c r="E588" s="142"/>
    </row>
    <row r="589" spans="1:5" ht="15.75" customHeight="1">
      <c r="A589" s="142"/>
      <c r="B589" s="142"/>
      <c r="C589" s="142"/>
      <c r="D589" s="142"/>
      <c r="E589" s="142"/>
    </row>
    <row r="590" spans="1:5" ht="15.75" customHeight="1">
      <c r="A590" s="142"/>
      <c r="B590" s="142"/>
      <c r="C590" s="142"/>
      <c r="D590" s="142"/>
      <c r="E590" s="142"/>
    </row>
    <row r="591" spans="1:5" ht="15.75" customHeight="1">
      <c r="A591" s="142"/>
      <c r="B591" s="142"/>
      <c r="C591" s="142"/>
      <c r="D591" s="142"/>
      <c r="E591" s="142"/>
    </row>
    <row r="592" spans="1:5" ht="15.75" customHeight="1">
      <c r="A592" s="142"/>
      <c r="B592" s="142"/>
      <c r="C592" s="142"/>
      <c r="D592" s="142"/>
      <c r="E592" s="142"/>
    </row>
    <row r="593" spans="1:5" ht="15.75" customHeight="1">
      <c r="A593" s="142"/>
      <c r="B593" s="142"/>
      <c r="C593" s="142"/>
      <c r="D593" s="142"/>
      <c r="E593" s="142"/>
    </row>
    <row r="594" spans="1:5" ht="15.75" customHeight="1">
      <c r="A594" s="142"/>
      <c r="B594" s="142"/>
      <c r="C594" s="142"/>
      <c r="D594" s="142"/>
      <c r="E594" s="142"/>
    </row>
    <row r="595" spans="1:5" ht="15.75" customHeight="1">
      <c r="A595" s="142"/>
      <c r="B595" s="142"/>
      <c r="C595" s="142"/>
      <c r="D595" s="142"/>
      <c r="E595" s="142"/>
    </row>
    <row r="596" spans="1:5" ht="15.75" customHeight="1">
      <c r="A596" s="142"/>
      <c r="B596" s="142"/>
      <c r="C596" s="142"/>
      <c r="D596" s="142"/>
      <c r="E596" s="142"/>
    </row>
    <row r="597" spans="1:5" ht="15.75" customHeight="1">
      <c r="A597" s="142"/>
      <c r="B597" s="142"/>
      <c r="C597" s="142"/>
      <c r="D597" s="142"/>
      <c r="E597" s="142"/>
    </row>
    <row r="598" spans="1:5" ht="15.75" customHeight="1">
      <c r="A598" s="142"/>
      <c r="B598" s="142"/>
      <c r="C598" s="142"/>
      <c r="D598" s="142"/>
      <c r="E598" s="142"/>
    </row>
    <row r="599" spans="1:5" ht="15.75" customHeight="1">
      <c r="A599" s="142"/>
      <c r="B599" s="142"/>
      <c r="C599" s="142"/>
      <c r="D599" s="142"/>
      <c r="E599" s="142"/>
    </row>
    <row r="600" spans="1:5" ht="15.75" customHeight="1">
      <c r="A600" s="142"/>
      <c r="B600" s="142"/>
      <c r="C600" s="142"/>
      <c r="D600" s="142"/>
      <c r="E600" s="142"/>
    </row>
    <row r="601" spans="1:5" ht="15.75" customHeight="1">
      <c r="A601" s="142"/>
      <c r="B601" s="142"/>
      <c r="C601" s="142"/>
      <c r="D601" s="142"/>
      <c r="E601" s="142"/>
    </row>
    <row r="602" spans="1:5" ht="15.75" customHeight="1">
      <c r="A602" s="142"/>
      <c r="B602" s="142"/>
      <c r="C602" s="142"/>
      <c r="D602" s="142"/>
      <c r="E602" s="142"/>
    </row>
    <row r="603" spans="1:5" ht="15.75" customHeight="1">
      <c r="A603" s="142"/>
      <c r="B603" s="142"/>
      <c r="C603" s="142"/>
      <c r="D603" s="142"/>
      <c r="E603" s="142"/>
    </row>
    <row r="604" spans="1:5" ht="15.75" customHeight="1">
      <c r="A604" s="142"/>
      <c r="B604" s="142"/>
      <c r="C604" s="142"/>
      <c r="D604" s="142"/>
      <c r="E604" s="142"/>
    </row>
    <row r="605" spans="1:5" ht="15.75" customHeight="1">
      <c r="A605" s="142"/>
      <c r="B605" s="142"/>
      <c r="C605" s="142"/>
      <c r="D605" s="142"/>
      <c r="E605" s="142"/>
    </row>
    <row r="606" spans="1:5" ht="15.75" customHeight="1">
      <c r="A606" s="142"/>
      <c r="B606" s="142"/>
      <c r="C606" s="142"/>
      <c r="D606" s="142"/>
      <c r="E606" s="142"/>
    </row>
    <row r="607" spans="1:5" ht="15.75" customHeight="1">
      <c r="A607" s="142"/>
      <c r="B607" s="142"/>
      <c r="C607" s="142"/>
      <c r="D607" s="142"/>
      <c r="E607" s="142"/>
    </row>
    <row r="608" spans="1:5" ht="15.75" customHeight="1">
      <c r="A608" s="142"/>
      <c r="B608" s="142"/>
      <c r="C608" s="142"/>
      <c r="D608" s="142"/>
      <c r="E608" s="142"/>
    </row>
    <row r="609" spans="1:5" ht="15.75" customHeight="1">
      <c r="A609" s="142"/>
      <c r="B609" s="142"/>
      <c r="C609" s="142"/>
      <c r="D609" s="142"/>
      <c r="E609" s="142"/>
    </row>
    <row r="610" spans="1:5" ht="15.75" customHeight="1">
      <c r="A610" s="142"/>
      <c r="B610" s="142"/>
      <c r="C610" s="142"/>
      <c r="D610" s="142"/>
      <c r="E610" s="142"/>
    </row>
    <row r="611" spans="1:5" ht="15.75" customHeight="1">
      <c r="A611" s="142"/>
      <c r="B611" s="142"/>
      <c r="C611" s="142"/>
      <c r="D611" s="142"/>
      <c r="E611" s="142"/>
    </row>
    <row r="612" spans="1:5" ht="15.75" customHeight="1">
      <c r="A612" s="142"/>
      <c r="B612" s="142"/>
      <c r="C612" s="142"/>
      <c r="D612" s="142"/>
      <c r="E612" s="142"/>
    </row>
    <row r="613" spans="1:5" ht="15.75" customHeight="1">
      <c r="A613" s="142"/>
      <c r="B613" s="142"/>
      <c r="C613" s="142"/>
      <c r="D613" s="142"/>
      <c r="E613" s="142"/>
    </row>
    <row r="614" spans="1:5" ht="15.75" customHeight="1">
      <c r="A614" s="142"/>
      <c r="B614" s="142"/>
      <c r="C614" s="142"/>
      <c r="D614" s="142"/>
      <c r="E614" s="142"/>
    </row>
    <row r="615" spans="1:5" ht="15.75" customHeight="1">
      <c r="A615" s="142"/>
      <c r="B615" s="142"/>
      <c r="C615" s="142"/>
      <c r="D615" s="142"/>
      <c r="E615" s="142"/>
    </row>
    <row r="616" spans="1:5" ht="15.75" customHeight="1">
      <c r="A616" s="142"/>
      <c r="B616" s="142"/>
      <c r="C616" s="142"/>
      <c r="D616" s="142"/>
      <c r="E616" s="142"/>
    </row>
    <row r="617" spans="1:5" ht="15.75" customHeight="1">
      <c r="A617" s="142"/>
      <c r="B617" s="142"/>
      <c r="C617" s="142"/>
      <c r="D617" s="142"/>
      <c r="E617" s="142"/>
    </row>
    <row r="618" spans="1:5" ht="15.75" customHeight="1">
      <c r="A618" s="142"/>
      <c r="B618" s="142"/>
      <c r="C618" s="142"/>
      <c r="D618" s="142"/>
      <c r="E618" s="142"/>
    </row>
    <row r="619" spans="1:5" ht="15.75" customHeight="1">
      <c r="A619" s="142"/>
      <c r="B619" s="142"/>
      <c r="C619" s="142"/>
      <c r="D619" s="142"/>
      <c r="E619" s="142"/>
    </row>
    <row r="620" spans="1:5" ht="15.75" customHeight="1">
      <c r="A620" s="142"/>
      <c r="B620" s="142"/>
      <c r="C620" s="142"/>
      <c r="D620" s="142"/>
      <c r="E620" s="142"/>
    </row>
    <row r="621" spans="1:5" ht="15.75" customHeight="1">
      <c r="A621" s="142"/>
      <c r="B621" s="142"/>
      <c r="C621" s="142"/>
      <c r="D621" s="142"/>
      <c r="E621" s="142"/>
    </row>
    <row r="622" spans="1:5" ht="15.75" customHeight="1">
      <c r="A622" s="142"/>
      <c r="B622" s="142"/>
      <c r="C622" s="142"/>
      <c r="D622" s="142"/>
      <c r="E622" s="142"/>
    </row>
    <row r="623" spans="1:5" ht="15.75" customHeight="1">
      <c r="A623" s="142"/>
      <c r="B623" s="142"/>
      <c r="C623" s="142"/>
      <c r="D623" s="142"/>
      <c r="E623" s="142"/>
    </row>
    <row r="624" spans="1:5" ht="15.75" customHeight="1">
      <c r="A624" s="142"/>
      <c r="B624" s="142"/>
      <c r="C624" s="142"/>
      <c r="D624" s="142"/>
      <c r="E624" s="142"/>
    </row>
    <row r="625" spans="1:5" ht="15.75" customHeight="1">
      <c r="A625" s="142"/>
      <c r="B625" s="142"/>
      <c r="C625" s="142"/>
      <c r="D625" s="142"/>
      <c r="E625" s="142"/>
    </row>
    <row r="626" spans="1:5" ht="15.75" customHeight="1">
      <c r="A626" s="142"/>
      <c r="B626" s="142"/>
      <c r="C626" s="142"/>
      <c r="D626" s="142"/>
      <c r="E626" s="142"/>
    </row>
    <row r="627" spans="1:5" ht="15.75" customHeight="1">
      <c r="A627" s="142"/>
      <c r="B627" s="142"/>
      <c r="C627" s="142"/>
      <c r="D627" s="142"/>
      <c r="E627" s="142"/>
    </row>
    <row r="628" spans="1:5" ht="15.75" customHeight="1">
      <c r="A628" s="142"/>
      <c r="B628" s="142"/>
      <c r="C628" s="142"/>
      <c r="D628" s="142"/>
      <c r="E628" s="142"/>
    </row>
    <row r="629" spans="1:5" ht="15.75" customHeight="1">
      <c r="A629" s="142"/>
      <c r="B629" s="142"/>
      <c r="C629" s="142"/>
      <c r="D629" s="142"/>
      <c r="E629" s="142"/>
    </row>
    <row r="630" spans="1:5" ht="15.75" customHeight="1">
      <c r="A630" s="142"/>
      <c r="B630" s="142"/>
      <c r="C630" s="142"/>
      <c r="D630" s="142"/>
      <c r="E630" s="142"/>
    </row>
    <row r="631" spans="1:5" ht="15.75" customHeight="1">
      <c r="A631" s="142"/>
      <c r="B631" s="142"/>
      <c r="C631" s="142"/>
      <c r="D631" s="142"/>
      <c r="E631" s="142"/>
    </row>
    <row r="632" spans="1:5" ht="15.75" customHeight="1">
      <c r="A632" s="142"/>
      <c r="B632" s="142"/>
      <c r="C632" s="142"/>
      <c r="D632" s="142"/>
      <c r="E632" s="142"/>
    </row>
    <row r="633" spans="1:5" ht="15.75" customHeight="1">
      <c r="A633" s="142"/>
      <c r="B633" s="142"/>
      <c r="C633" s="142"/>
      <c r="D633" s="142"/>
      <c r="E633" s="142"/>
    </row>
    <row r="634" spans="1:5" ht="15.75" customHeight="1">
      <c r="A634" s="142"/>
      <c r="B634" s="142"/>
      <c r="C634" s="142"/>
      <c r="D634" s="142"/>
      <c r="E634" s="142"/>
    </row>
    <row r="635" spans="1:5" ht="15.75" customHeight="1">
      <c r="A635" s="142"/>
      <c r="B635" s="142"/>
      <c r="C635" s="142"/>
      <c r="D635" s="142"/>
      <c r="E635" s="142"/>
    </row>
    <row r="636" spans="1:5" ht="15.75" customHeight="1">
      <c r="A636" s="142"/>
      <c r="B636" s="142"/>
      <c r="C636" s="142"/>
      <c r="D636" s="142"/>
      <c r="E636" s="142"/>
    </row>
    <row r="637" spans="1:5" ht="15.75" customHeight="1">
      <c r="A637" s="142"/>
      <c r="B637" s="142"/>
      <c r="C637" s="142"/>
      <c r="D637" s="142"/>
      <c r="E637" s="142"/>
    </row>
    <row r="638" spans="1:5" ht="15.75" customHeight="1">
      <c r="A638" s="142"/>
      <c r="B638" s="142"/>
      <c r="C638" s="142"/>
      <c r="D638" s="142"/>
      <c r="E638" s="142"/>
    </row>
    <row r="639" spans="1:5" ht="15.75" customHeight="1">
      <c r="A639" s="142"/>
      <c r="B639" s="142"/>
      <c r="C639" s="142"/>
      <c r="D639" s="142"/>
      <c r="E639" s="142"/>
    </row>
    <row r="640" spans="1:5" ht="15.75" customHeight="1">
      <c r="A640" s="142"/>
      <c r="B640" s="142"/>
      <c r="C640" s="142"/>
      <c r="D640" s="142"/>
      <c r="E640" s="142"/>
    </row>
    <row r="641" spans="1:5" ht="15.75" customHeight="1">
      <c r="A641" s="142"/>
      <c r="B641" s="142"/>
      <c r="C641" s="142"/>
      <c r="D641" s="142"/>
      <c r="E641" s="142"/>
    </row>
    <row r="642" spans="1:5" ht="15.75" customHeight="1">
      <c r="A642" s="142"/>
      <c r="B642" s="142"/>
      <c r="C642" s="142"/>
      <c r="D642" s="142"/>
      <c r="E642" s="142"/>
    </row>
    <row r="643" spans="1:5" ht="15.75" customHeight="1">
      <c r="A643" s="142"/>
      <c r="B643" s="142"/>
      <c r="C643" s="142"/>
      <c r="D643" s="142"/>
      <c r="E643" s="142"/>
    </row>
    <row r="644" spans="1:5" ht="15.75" customHeight="1">
      <c r="A644" s="142"/>
      <c r="B644" s="142"/>
      <c r="C644" s="142"/>
      <c r="D644" s="142"/>
      <c r="E644" s="142"/>
    </row>
    <row r="645" spans="1:5" ht="15.75" customHeight="1">
      <c r="A645" s="142"/>
      <c r="B645" s="142"/>
      <c r="C645" s="142"/>
      <c r="D645" s="142"/>
      <c r="E645" s="142"/>
    </row>
    <row r="646" spans="1:5" ht="15.75" customHeight="1">
      <c r="A646" s="142"/>
      <c r="B646" s="142"/>
      <c r="C646" s="142"/>
      <c r="D646" s="142"/>
      <c r="E646" s="142"/>
    </row>
    <row r="647" spans="1:5" ht="15.75" customHeight="1">
      <c r="A647" s="142"/>
      <c r="B647" s="142"/>
      <c r="C647" s="142"/>
      <c r="D647" s="142"/>
      <c r="E647" s="142"/>
    </row>
    <row r="648" spans="1:5" ht="15.75" customHeight="1">
      <c r="A648" s="142"/>
      <c r="B648" s="142"/>
      <c r="C648" s="142"/>
      <c r="D648" s="142"/>
      <c r="E648" s="142"/>
    </row>
    <row r="649" spans="1:5" ht="15.75" customHeight="1">
      <c r="A649" s="142"/>
      <c r="B649" s="142"/>
      <c r="C649" s="142"/>
      <c r="D649" s="142"/>
      <c r="E649" s="142"/>
    </row>
    <row r="650" spans="1:5" ht="15.75" customHeight="1">
      <c r="A650" s="142"/>
      <c r="B650" s="142"/>
      <c r="C650" s="142"/>
      <c r="D650" s="142"/>
      <c r="E650" s="142"/>
    </row>
    <row r="651" spans="1:5" ht="15.75" customHeight="1">
      <c r="A651" s="142"/>
      <c r="B651" s="142"/>
      <c r="C651" s="142"/>
      <c r="D651" s="142"/>
      <c r="E651" s="142"/>
    </row>
    <row r="652" spans="1:5" ht="15.75" customHeight="1">
      <c r="A652" s="142"/>
      <c r="B652" s="142"/>
      <c r="C652" s="142"/>
      <c r="D652" s="142"/>
      <c r="E652" s="142"/>
    </row>
    <row r="653" spans="1:5" ht="15.75" customHeight="1">
      <c r="A653" s="142"/>
      <c r="B653" s="142"/>
      <c r="C653" s="142"/>
      <c r="D653" s="142"/>
      <c r="E653" s="142"/>
    </row>
    <row r="654" spans="1:5" ht="15.75" customHeight="1">
      <c r="A654" s="142"/>
      <c r="B654" s="142"/>
      <c r="C654" s="142"/>
      <c r="D654" s="142"/>
      <c r="E654" s="142"/>
    </row>
    <row r="655" spans="1:5" ht="15.75" customHeight="1">
      <c r="A655" s="142"/>
      <c r="B655" s="142"/>
      <c r="C655" s="142"/>
      <c r="D655" s="142"/>
      <c r="E655" s="142"/>
    </row>
    <row r="656" spans="1:5" ht="15.75" customHeight="1">
      <c r="A656" s="142"/>
      <c r="B656" s="142"/>
      <c r="C656" s="142"/>
      <c r="D656" s="142"/>
      <c r="E656" s="142"/>
    </row>
    <row r="657" spans="1:5" ht="15.75" customHeight="1">
      <c r="A657" s="142"/>
      <c r="B657" s="142"/>
      <c r="C657" s="142"/>
      <c r="D657" s="142"/>
      <c r="E657" s="142"/>
    </row>
    <row r="658" spans="1:5" ht="15.75" customHeight="1">
      <c r="A658" s="142"/>
      <c r="B658" s="142"/>
      <c r="C658" s="142"/>
      <c r="D658" s="142"/>
      <c r="E658" s="142"/>
    </row>
    <row r="659" spans="1:5" ht="15.75" customHeight="1">
      <c r="A659" s="142"/>
      <c r="B659" s="142"/>
      <c r="C659" s="142"/>
      <c r="D659" s="142"/>
      <c r="E659" s="142"/>
    </row>
    <row r="660" spans="1:5" ht="15.75" customHeight="1">
      <c r="A660" s="142"/>
      <c r="B660" s="142"/>
      <c r="C660" s="142"/>
      <c r="D660" s="142"/>
      <c r="E660" s="142"/>
    </row>
    <row r="661" spans="1:5" ht="15.75" customHeight="1">
      <c r="A661" s="142"/>
      <c r="B661" s="142"/>
      <c r="C661" s="142"/>
      <c r="D661" s="142"/>
      <c r="E661" s="142"/>
    </row>
    <row r="662" spans="1:5" ht="15.75" customHeight="1">
      <c r="A662" s="142"/>
      <c r="B662" s="142"/>
      <c r="C662" s="142"/>
      <c r="D662" s="142"/>
      <c r="E662" s="142"/>
    </row>
    <row r="663" spans="1:5" ht="15.75" customHeight="1">
      <c r="A663" s="142"/>
      <c r="B663" s="142"/>
      <c r="C663" s="142"/>
      <c r="D663" s="142"/>
      <c r="E663" s="142"/>
    </row>
    <row r="664" spans="1:5" ht="15.75" customHeight="1">
      <c r="A664" s="142"/>
      <c r="B664" s="142"/>
      <c r="C664" s="142"/>
      <c r="D664" s="142"/>
      <c r="E664" s="142"/>
    </row>
    <row r="665" spans="1:5" ht="15.75" customHeight="1">
      <c r="A665" s="142"/>
      <c r="B665" s="142"/>
      <c r="C665" s="142"/>
      <c r="D665" s="142"/>
      <c r="E665" s="142"/>
    </row>
    <row r="666" spans="1:5" ht="15.75" customHeight="1">
      <c r="A666" s="142"/>
      <c r="B666" s="142"/>
      <c r="C666" s="142"/>
      <c r="D666" s="142"/>
      <c r="E666" s="142"/>
    </row>
    <row r="667" spans="1:5" ht="15.75" customHeight="1">
      <c r="A667" s="142"/>
      <c r="B667" s="142"/>
      <c r="C667" s="142"/>
      <c r="D667" s="142"/>
      <c r="E667" s="142"/>
    </row>
    <row r="668" spans="1:5" ht="15.75" customHeight="1">
      <c r="A668" s="142"/>
      <c r="B668" s="142"/>
      <c r="C668" s="142"/>
      <c r="D668" s="142"/>
      <c r="E668" s="142"/>
    </row>
    <row r="669" spans="1:5" ht="15.75" customHeight="1">
      <c r="A669" s="142"/>
      <c r="B669" s="142"/>
      <c r="C669" s="142"/>
      <c r="D669" s="142"/>
      <c r="E669" s="142"/>
    </row>
    <row r="670" spans="1:5" ht="15.75" customHeight="1">
      <c r="A670" s="142"/>
      <c r="B670" s="142"/>
      <c r="C670" s="142"/>
      <c r="D670" s="142"/>
      <c r="E670" s="142"/>
    </row>
    <row r="671" spans="1:5" ht="15.75" customHeight="1">
      <c r="A671" s="142"/>
      <c r="B671" s="142"/>
      <c r="C671" s="142"/>
      <c r="D671" s="142"/>
      <c r="E671" s="142"/>
    </row>
    <row r="672" spans="1:5" ht="15.75" customHeight="1">
      <c r="A672" s="142"/>
      <c r="B672" s="142"/>
      <c r="C672" s="142"/>
      <c r="D672" s="142"/>
      <c r="E672" s="142"/>
    </row>
    <row r="673" spans="1:5" ht="15.75" customHeight="1">
      <c r="A673" s="142"/>
      <c r="B673" s="142"/>
      <c r="C673" s="142"/>
      <c r="D673" s="142"/>
      <c r="E673" s="142"/>
    </row>
    <row r="674" spans="1:5" ht="15.75" customHeight="1">
      <c r="A674" s="142"/>
      <c r="B674" s="142"/>
      <c r="C674" s="142"/>
      <c r="D674" s="142"/>
      <c r="E674" s="142"/>
    </row>
    <row r="675" spans="1:5" ht="15.75" customHeight="1">
      <c r="A675" s="142"/>
      <c r="B675" s="142"/>
      <c r="C675" s="142"/>
      <c r="D675" s="142"/>
      <c r="E675" s="142"/>
    </row>
    <row r="676" spans="1:5" ht="15.75" customHeight="1">
      <c r="A676" s="142"/>
      <c r="B676" s="142"/>
      <c r="C676" s="142"/>
      <c r="D676" s="142"/>
      <c r="E676" s="142"/>
    </row>
    <row r="677" spans="1:5" ht="15.75" customHeight="1">
      <c r="A677" s="142"/>
      <c r="B677" s="142"/>
      <c r="C677" s="142"/>
      <c r="D677" s="142"/>
      <c r="E677" s="142"/>
    </row>
    <row r="678" spans="1:5" ht="15.75" customHeight="1">
      <c r="A678" s="142"/>
      <c r="B678" s="142"/>
      <c r="C678" s="142"/>
      <c r="D678" s="142"/>
      <c r="E678" s="142"/>
    </row>
    <row r="679" spans="1:5" ht="15.75" customHeight="1">
      <c r="A679" s="142"/>
      <c r="B679" s="142"/>
      <c r="C679" s="142"/>
      <c r="D679" s="142"/>
      <c r="E679" s="142"/>
    </row>
    <row r="680" spans="1:5" ht="15.75" customHeight="1">
      <c r="A680" s="142"/>
      <c r="B680" s="142"/>
      <c r="C680" s="142"/>
      <c r="D680" s="142"/>
      <c r="E680" s="142"/>
    </row>
    <row r="681" spans="1:5" ht="15.75" customHeight="1">
      <c r="A681" s="142"/>
      <c r="B681" s="142"/>
      <c r="C681" s="142"/>
      <c r="D681" s="142"/>
      <c r="E681" s="142"/>
    </row>
    <row r="682" spans="1:5" ht="15.75" customHeight="1">
      <c r="A682" s="142"/>
      <c r="B682" s="142"/>
      <c r="C682" s="142"/>
      <c r="D682" s="142"/>
      <c r="E682" s="142"/>
    </row>
    <row r="683" spans="1:5" ht="15.75" customHeight="1">
      <c r="A683" s="142"/>
      <c r="B683" s="142"/>
      <c r="C683" s="142"/>
      <c r="D683" s="142"/>
      <c r="E683" s="142"/>
    </row>
    <row r="684" spans="1:5" ht="15.75" customHeight="1">
      <c r="A684" s="142"/>
      <c r="B684" s="142"/>
      <c r="C684" s="142"/>
      <c r="D684" s="142"/>
      <c r="E684" s="142"/>
    </row>
    <row r="685" spans="1:5" ht="15.75" customHeight="1">
      <c r="A685" s="142"/>
      <c r="B685" s="142"/>
      <c r="C685" s="142"/>
      <c r="D685" s="142"/>
      <c r="E685" s="142"/>
    </row>
    <row r="686" spans="1:5" ht="15.75" customHeight="1">
      <c r="A686" s="142"/>
      <c r="B686" s="142"/>
      <c r="C686" s="142"/>
      <c r="D686" s="142"/>
      <c r="E686" s="142"/>
    </row>
    <row r="687" spans="1:5" ht="15.75" customHeight="1">
      <c r="A687" s="142"/>
      <c r="B687" s="142"/>
      <c r="C687" s="142"/>
      <c r="D687" s="142"/>
      <c r="E687" s="142"/>
    </row>
    <row r="688" spans="1:5" ht="15.75" customHeight="1">
      <c r="A688" s="142"/>
      <c r="B688" s="142"/>
      <c r="C688" s="142"/>
      <c r="D688" s="142"/>
      <c r="E688" s="142"/>
    </row>
    <row r="689" spans="1:5" ht="15.75" customHeight="1">
      <c r="A689" s="142"/>
      <c r="B689" s="142"/>
      <c r="C689" s="142"/>
      <c r="D689" s="142"/>
      <c r="E689" s="142"/>
    </row>
    <row r="690" spans="1:5" ht="15.75" customHeight="1">
      <c r="A690" s="142"/>
      <c r="B690" s="142"/>
      <c r="C690" s="142"/>
      <c r="D690" s="142"/>
      <c r="E690" s="142"/>
    </row>
    <row r="691" spans="1:5" ht="15.75" customHeight="1">
      <c r="A691" s="142"/>
      <c r="B691" s="142"/>
      <c r="C691" s="142"/>
      <c r="D691" s="142"/>
      <c r="E691" s="142"/>
    </row>
    <row r="692" spans="1:5" ht="15.75" customHeight="1">
      <c r="A692" s="142"/>
      <c r="B692" s="142"/>
      <c r="C692" s="142"/>
      <c r="D692" s="142"/>
      <c r="E692" s="142"/>
    </row>
    <row r="693" spans="1:5" ht="15.75" customHeight="1">
      <c r="A693" s="142"/>
      <c r="B693" s="142"/>
      <c r="C693" s="142"/>
      <c r="D693" s="142"/>
      <c r="E693" s="142"/>
    </row>
    <row r="694" spans="1:5" ht="15.75" customHeight="1">
      <c r="A694" s="142"/>
      <c r="B694" s="142"/>
      <c r="C694" s="142"/>
      <c r="D694" s="142"/>
      <c r="E694" s="142"/>
    </row>
    <row r="695" spans="1:5" ht="15.75" customHeight="1">
      <c r="A695" s="142"/>
      <c r="B695" s="142"/>
      <c r="C695" s="142"/>
      <c r="D695" s="142"/>
      <c r="E695" s="142"/>
    </row>
    <row r="696" spans="1:5" ht="15.75" customHeight="1">
      <c r="A696" s="142"/>
      <c r="B696" s="142"/>
      <c r="C696" s="142"/>
      <c r="D696" s="142"/>
      <c r="E696" s="142"/>
    </row>
    <row r="697" spans="1:5" ht="15.75" customHeight="1">
      <c r="A697" s="142"/>
      <c r="B697" s="142"/>
      <c r="C697" s="142"/>
      <c r="D697" s="142"/>
      <c r="E697" s="142"/>
    </row>
    <row r="698" spans="1:5" ht="15.75" customHeight="1">
      <c r="A698" s="142"/>
      <c r="B698" s="142"/>
      <c r="C698" s="142"/>
      <c r="D698" s="142"/>
      <c r="E698" s="142"/>
    </row>
    <row r="699" spans="1:5" ht="15.75" customHeight="1">
      <c r="A699" s="142"/>
      <c r="B699" s="142"/>
      <c r="C699" s="142"/>
      <c r="D699" s="142"/>
      <c r="E699" s="142"/>
    </row>
    <row r="700" spans="1:5" ht="15.75" customHeight="1">
      <c r="A700" s="142"/>
      <c r="B700" s="142"/>
      <c r="C700" s="142"/>
      <c r="D700" s="142"/>
      <c r="E700" s="142"/>
    </row>
    <row r="701" spans="1:5" ht="15.75" customHeight="1">
      <c r="A701" s="142"/>
      <c r="B701" s="142"/>
      <c r="C701" s="142"/>
      <c r="D701" s="142"/>
      <c r="E701" s="142"/>
    </row>
    <row r="702" spans="1:5" ht="15.75" customHeight="1">
      <c r="A702" s="142"/>
      <c r="B702" s="142"/>
      <c r="C702" s="142"/>
      <c r="D702" s="142"/>
      <c r="E702" s="142"/>
    </row>
    <row r="703" spans="1:5" ht="15.75" customHeight="1">
      <c r="A703" s="142"/>
      <c r="B703" s="142"/>
      <c r="C703" s="142"/>
      <c r="D703" s="142"/>
      <c r="E703" s="142"/>
    </row>
    <row r="704" spans="1:5" ht="15.75" customHeight="1">
      <c r="A704" s="142"/>
      <c r="B704" s="142"/>
      <c r="C704" s="142"/>
      <c r="D704" s="142"/>
      <c r="E704" s="142"/>
    </row>
    <row r="705" spans="1:5" ht="15.75" customHeight="1">
      <c r="A705" s="142"/>
      <c r="B705" s="142"/>
      <c r="C705" s="142"/>
      <c r="D705" s="142"/>
      <c r="E705" s="142"/>
    </row>
    <row r="706" spans="1:5" ht="15.75" customHeight="1">
      <c r="A706" s="142"/>
      <c r="B706" s="142"/>
      <c r="C706" s="142"/>
      <c r="D706" s="142"/>
      <c r="E706" s="142"/>
    </row>
    <row r="707" spans="1:5" ht="15.75" customHeight="1">
      <c r="A707" s="142"/>
      <c r="B707" s="142"/>
      <c r="C707" s="142"/>
      <c r="D707" s="142"/>
      <c r="E707" s="142"/>
    </row>
    <row r="708" spans="1:5" ht="15.75" customHeight="1">
      <c r="A708" s="142"/>
      <c r="B708" s="142"/>
      <c r="C708" s="142"/>
      <c r="D708" s="142"/>
      <c r="E708" s="142"/>
    </row>
    <row r="709" spans="1:5" ht="15.75" customHeight="1">
      <c r="A709" s="142"/>
      <c r="B709" s="142"/>
      <c r="C709" s="142"/>
      <c r="D709" s="142"/>
      <c r="E709" s="142"/>
    </row>
    <row r="710" spans="1:5" ht="15.75" customHeight="1">
      <c r="A710" s="142"/>
      <c r="B710" s="142"/>
      <c r="C710" s="142"/>
      <c r="D710" s="142"/>
      <c r="E710" s="142"/>
    </row>
    <row r="711" spans="1:5" ht="15.75" customHeight="1">
      <c r="A711" s="142"/>
      <c r="B711" s="142"/>
      <c r="C711" s="142"/>
      <c r="D711" s="142"/>
      <c r="E711" s="142"/>
    </row>
    <row r="712" spans="1:5" ht="15.75" customHeight="1">
      <c r="A712" s="142"/>
      <c r="B712" s="142"/>
      <c r="C712" s="142"/>
      <c r="D712" s="142"/>
      <c r="E712" s="142"/>
    </row>
    <row r="713" spans="1:5" ht="15.75" customHeight="1">
      <c r="A713" s="142"/>
      <c r="B713" s="142"/>
      <c r="C713" s="142"/>
      <c r="D713" s="142"/>
      <c r="E713" s="142"/>
    </row>
    <row r="714" spans="1:5" ht="15.75" customHeight="1">
      <c r="A714" s="142"/>
      <c r="B714" s="142"/>
      <c r="C714" s="142"/>
      <c r="D714" s="142"/>
      <c r="E714" s="142"/>
    </row>
    <row r="715" spans="1:5" ht="15.75" customHeight="1">
      <c r="A715" s="142"/>
      <c r="B715" s="142"/>
      <c r="C715" s="142"/>
      <c r="D715" s="142"/>
      <c r="E715" s="142"/>
    </row>
    <row r="716" spans="1:5" ht="15.75" customHeight="1">
      <c r="A716" s="142"/>
      <c r="B716" s="142"/>
      <c r="C716" s="142"/>
      <c r="D716" s="142"/>
      <c r="E716" s="142"/>
    </row>
    <row r="717" spans="1:5" ht="15.75" customHeight="1">
      <c r="A717" s="142"/>
      <c r="B717" s="142"/>
      <c r="C717" s="142"/>
      <c r="D717" s="142"/>
      <c r="E717" s="142"/>
    </row>
    <row r="718" spans="1:5" ht="15.75" customHeight="1">
      <c r="A718" s="142"/>
      <c r="B718" s="142"/>
      <c r="C718" s="142"/>
      <c r="D718" s="142"/>
      <c r="E718" s="142"/>
    </row>
    <row r="719" spans="1:5" ht="15.75" customHeight="1">
      <c r="A719" s="142"/>
      <c r="B719" s="142"/>
      <c r="C719" s="142"/>
      <c r="D719" s="142"/>
      <c r="E719" s="142"/>
    </row>
    <row r="720" spans="1:5" ht="15.75" customHeight="1">
      <c r="A720" s="142"/>
      <c r="B720" s="142"/>
      <c r="C720" s="142"/>
      <c r="D720" s="142"/>
      <c r="E720" s="142"/>
    </row>
    <row r="721" spans="1:5" ht="15.75" customHeight="1">
      <c r="A721" s="142"/>
      <c r="B721" s="142"/>
      <c r="C721" s="142"/>
      <c r="D721" s="142"/>
      <c r="E721" s="142"/>
    </row>
    <row r="722" spans="1:5" ht="15.75" customHeight="1">
      <c r="A722" s="142"/>
      <c r="B722" s="142"/>
      <c r="C722" s="142"/>
      <c r="D722" s="142"/>
      <c r="E722" s="142"/>
    </row>
    <row r="723" spans="1:5" ht="15.75" customHeight="1">
      <c r="A723" s="142"/>
      <c r="B723" s="142"/>
      <c r="C723" s="142"/>
      <c r="D723" s="142"/>
      <c r="E723" s="142"/>
    </row>
    <row r="724" spans="1:5" ht="15.75" customHeight="1">
      <c r="A724" s="142"/>
      <c r="B724" s="142"/>
      <c r="C724" s="142"/>
      <c r="D724" s="142"/>
      <c r="E724" s="142"/>
    </row>
    <row r="725" spans="1:5" ht="15.75" customHeight="1">
      <c r="A725" s="142"/>
      <c r="B725" s="142"/>
      <c r="C725" s="142"/>
      <c r="D725" s="142"/>
      <c r="E725" s="142"/>
    </row>
    <row r="726" spans="1:5" ht="15.75" customHeight="1">
      <c r="A726" s="142"/>
      <c r="B726" s="142"/>
      <c r="C726" s="142"/>
      <c r="D726" s="142"/>
      <c r="E726" s="142"/>
    </row>
    <row r="727" spans="1:5" ht="15.75" customHeight="1">
      <c r="A727" s="142"/>
      <c r="B727" s="142"/>
      <c r="C727" s="142"/>
      <c r="D727" s="142"/>
      <c r="E727" s="142"/>
    </row>
    <row r="728" spans="1:5" ht="15.75" customHeight="1">
      <c r="A728" s="142"/>
      <c r="B728" s="142"/>
      <c r="C728" s="142"/>
      <c r="D728" s="142"/>
      <c r="E728" s="142"/>
    </row>
    <row r="729" spans="1:5" ht="15.75" customHeight="1">
      <c r="A729" s="142"/>
      <c r="B729" s="142"/>
      <c r="C729" s="142"/>
      <c r="D729" s="142"/>
      <c r="E729" s="142"/>
    </row>
    <row r="730" spans="1:5" ht="15.75" customHeight="1">
      <c r="A730" s="142"/>
      <c r="B730" s="142"/>
      <c r="C730" s="142"/>
      <c r="D730" s="142"/>
      <c r="E730" s="142"/>
    </row>
    <row r="731" spans="1:5" ht="15.75" customHeight="1">
      <c r="A731" s="142"/>
      <c r="B731" s="142"/>
      <c r="C731" s="142"/>
      <c r="D731" s="142"/>
      <c r="E731" s="142"/>
    </row>
    <row r="732" spans="1:5" ht="15.75" customHeight="1">
      <c r="A732" s="142"/>
      <c r="B732" s="142"/>
      <c r="C732" s="142"/>
      <c r="D732" s="142"/>
      <c r="E732" s="142"/>
    </row>
    <row r="733" spans="1:5" ht="15.75" customHeight="1">
      <c r="A733" s="142"/>
      <c r="B733" s="142"/>
      <c r="C733" s="142"/>
      <c r="D733" s="142"/>
      <c r="E733" s="142"/>
    </row>
    <row r="734" spans="1:5" ht="15.75" customHeight="1">
      <c r="A734" s="142"/>
      <c r="B734" s="142"/>
      <c r="C734" s="142"/>
      <c r="D734" s="142"/>
      <c r="E734" s="142"/>
    </row>
    <row r="735" spans="1:5" ht="15.75" customHeight="1">
      <c r="A735" s="142"/>
      <c r="B735" s="142"/>
      <c r="C735" s="142"/>
      <c r="D735" s="142"/>
      <c r="E735" s="142"/>
    </row>
    <row r="736" spans="1:5" ht="15.75" customHeight="1">
      <c r="A736" s="142"/>
      <c r="B736" s="142"/>
      <c r="C736" s="142"/>
      <c r="D736" s="142"/>
      <c r="E736" s="142"/>
    </row>
    <row r="737" spans="1:5" ht="15.75" customHeight="1">
      <c r="A737" s="142"/>
      <c r="B737" s="142"/>
      <c r="C737" s="142"/>
      <c r="D737" s="142"/>
      <c r="E737" s="142"/>
    </row>
    <row r="738" spans="1:5" ht="15.75" customHeight="1">
      <c r="A738" s="142"/>
      <c r="B738" s="142"/>
      <c r="C738" s="142"/>
      <c r="D738" s="142"/>
      <c r="E738" s="142"/>
    </row>
    <row r="739" spans="1:5" ht="15.75" customHeight="1">
      <c r="A739" s="142"/>
      <c r="B739" s="142"/>
      <c r="C739" s="142"/>
      <c r="D739" s="142"/>
      <c r="E739" s="142"/>
    </row>
    <row r="740" spans="1:5" ht="15.75" customHeight="1">
      <c r="A740" s="142"/>
      <c r="B740" s="142"/>
      <c r="C740" s="142"/>
      <c r="D740" s="142"/>
      <c r="E740" s="142"/>
    </row>
    <row r="741" spans="1:5" ht="15.75" customHeight="1">
      <c r="A741" s="142"/>
      <c r="B741" s="142"/>
      <c r="C741" s="142"/>
      <c r="D741" s="142"/>
      <c r="E741" s="142"/>
    </row>
    <row r="742" spans="1:5" ht="15.75" customHeight="1">
      <c r="A742" s="142"/>
      <c r="B742" s="142"/>
      <c r="C742" s="142"/>
      <c r="D742" s="142"/>
      <c r="E742" s="142"/>
    </row>
    <row r="743" spans="1:5" ht="15.75" customHeight="1">
      <c r="A743" s="142"/>
      <c r="B743" s="142"/>
      <c r="C743" s="142"/>
      <c r="D743" s="142"/>
      <c r="E743" s="142"/>
    </row>
    <row r="744" spans="1:5" ht="15.75" customHeight="1">
      <c r="A744" s="142"/>
      <c r="B744" s="142"/>
      <c r="C744" s="142"/>
      <c r="D744" s="142"/>
      <c r="E744" s="142"/>
    </row>
    <row r="745" spans="1:5" ht="15.75" customHeight="1">
      <c r="A745" s="142"/>
      <c r="B745" s="142"/>
      <c r="C745" s="142"/>
      <c r="D745" s="142"/>
      <c r="E745" s="142"/>
    </row>
    <row r="746" spans="1:5" ht="15.75" customHeight="1">
      <c r="A746" s="142"/>
      <c r="B746" s="142"/>
      <c r="C746" s="142"/>
      <c r="D746" s="142"/>
      <c r="E746" s="142"/>
    </row>
    <row r="747" spans="1:5" ht="15.75" customHeight="1">
      <c r="A747" s="142"/>
      <c r="B747" s="142"/>
      <c r="C747" s="142"/>
      <c r="D747" s="142"/>
      <c r="E747" s="142"/>
    </row>
    <row r="748" spans="1:5" ht="15.75" customHeight="1">
      <c r="A748" s="142"/>
      <c r="B748" s="142"/>
      <c r="C748" s="142"/>
      <c r="D748" s="142"/>
      <c r="E748" s="142"/>
    </row>
    <row r="749" spans="1:5" ht="15.75" customHeight="1">
      <c r="A749" s="142"/>
      <c r="B749" s="142"/>
      <c r="C749" s="142"/>
      <c r="D749" s="142"/>
      <c r="E749" s="142"/>
    </row>
    <row r="750" spans="1:5" ht="15.75" customHeight="1">
      <c r="A750" s="142"/>
      <c r="B750" s="142"/>
      <c r="C750" s="142"/>
      <c r="D750" s="142"/>
      <c r="E750" s="142"/>
    </row>
    <row r="751" spans="1:5" ht="15.75" customHeight="1">
      <c r="A751" s="142"/>
      <c r="B751" s="142"/>
      <c r="C751" s="142"/>
      <c r="D751" s="142"/>
      <c r="E751" s="142"/>
    </row>
    <row r="752" spans="1:5" ht="15.75" customHeight="1">
      <c r="A752" s="142"/>
      <c r="B752" s="142"/>
      <c r="C752" s="142"/>
      <c r="D752" s="142"/>
      <c r="E752" s="142"/>
    </row>
    <row r="753" spans="1:5" ht="15.75" customHeight="1">
      <c r="A753" s="142"/>
      <c r="B753" s="142"/>
      <c r="C753" s="142"/>
      <c r="D753" s="142"/>
      <c r="E753" s="142"/>
    </row>
    <row r="754" spans="1:5" ht="15.75" customHeight="1">
      <c r="A754" s="142"/>
      <c r="B754" s="142"/>
      <c r="C754" s="142"/>
      <c r="D754" s="142"/>
      <c r="E754" s="142"/>
    </row>
    <row r="755" spans="1:5" ht="15.75" customHeight="1">
      <c r="A755" s="142"/>
      <c r="B755" s="142"/>
      <c r="C755" s="142"/>
      <c r="D755" s="142"/>
      <c r="E755" s="142"/>
    </row>
    <row r="756" spans="1:5" ht="15.75" customHeight="1">
      <c r="A756" s="142"/>
      <c r="B756" s="142"/>
      <c r="C756" s="142"/>
      <c r="D756" s="142"/>
      <c r="E756" s="142"/>
    </row>
    <row r="757" spans="1:5" ht="15.75" customHeight="1">
      <c r="A757" s="142"/>
      <c r="B757" s="142"/>
      <c r="C757" s="142"/>
      <c r="D757" s="142"/>
      <c r="E757" s="142"/>
    </row>
    <row r="758" spans="1:5" ht="15.75" customHeight="1">
      <c r="A758" s="142"/>
      <c r="B758" s="142"/>
      <c r="C758" s="142"/>
      <c r="D758" s="142"/>
      <c r="E758" s="142"/>
    </row>
    <row r="759" spans="1:5" ht="15.75" customHeight="1">
      <c r="A759" s="142"/>
      <c r="B759" s="142"/>
      <c r="C759" s="142"/>
      <c r="D759" s="142"/>
      <c r="E759" s="142"/>
    </row>
    <row r="760" spans="1:5" ht="15.75" customHeight="1">
      <c r="A760" s="142"/>
      <c r="B760" s="142"/>
      <c r="C760" s="142"/>
      <c r="D760" s="142"/>
      <c r="E760" s="142"/>
    </row>
    <row r="761" spans="1:5" ht="15.75" customHeight="1">
      <c r="A761" s="142"/>
      <c r="B761" s="142"/>
      <c r="C761" s="142"/>
      <c r="D761" s="142"/>
      <c r="E761" s="142"/>
    </row>
    <row r="762" spans="1:5" ht="15.75" customHeight="1">
      <c r="A762" s="142"/>
      <c r="B762" s="142"/>
      <c r="C762" s="142"/>
      <c r="D762" s="142"/>
      <c r="E762" s="142"/>
    </row>
    <row r="763" spans="1:5" ht="15.75" customHeight="1">
      <c r="A763" s="142"/>
      <c r="B763" s="142"/>
      <c r="C763" s="142"/>
      <c r="D763" s="142"/>
      <c r="E763" s="142"/>
    </row>
    <row r="764" spans="1:5" ht="15.75" customHeight="1">
      <c r="A764" s="142"/>
      <c r="B764" s="142"/>
      <c r="C764" s="142"/>
      <c r="D764" s="142"/>
      <c r="E764" s="142"/>
    </row>
    <row r="765" spans="1:5" ht="15.75" customHeight="1">
      <c r="A765" s="142"/>
      <c r="B765" s="142"/>
      <c r="C765" s="142"/>
      <c r="D765" s="142"/>
      <c r="E765" s="142"/>
    </row>
    <row r="766" spans="1:5" ht="15.75" customHeight="1">
      <c r="A766" s="142"/>
      <c r="B766" s="142"/>
      <c r="C766" s="142"/>
      <c r="D766" s="142"/>
      <c r="E766" s="142"/>
    </row>
    <row r="767" spans="1:5" ht="15.75" customHeight="1">
      <c r="A767" s="142"/>
      <c r="B767" s="142"/>
      <c r="C767" s="142"/>
      <c r="D767" s="142"/>
      <c r="E767" s="142"/>
    </row>
    <row r="768" spans="1:5" ht="15.75" customHeight="1">
      <c r="A768" s="142"/>
      <c r="B768" s="142"/>
      <c r="C768" s="142"/>
      <c r="D768" s="142"/>
      <c r="E768" s="142"/>
    </row>
    <row r="769" spans="1:5" ht="15.75" customHeight="1">
      <c r="A769" s="142"/>
      <c r="B769" s="142"/>
      <c r="C769" s="142"/>
      <c r="D769" s="142"/>
      <c r="E769" s="142"/>
    </row>
    <row r="770" spans="1:5" ht="15.75" customHeight="1">
      <c r="A770" s="142"/>
      <c r="B770" s="142"/>
      <c r="C770" s="142"/>
      <c r="D770" s="142"/>
      <c r="E770" s="142"/>
    </row>
    <row r="771" spans="1:5" ht="15.75" customHeight="1">
      <c r="A771" s="142"/>
      <c r="B771" s="142"/>
      <c r="C771" s="142"/>
      <c r="D771" s="142"/>
      <c r="E771" s="142"/>
    </row>
    <row r="772" spans="1:5" ht="15.75" customHeight="1">
      <c r="A772" s="142"/>
      <c r="B772" s="142"/>
      <c r="C772" s="142"/>
      <c r="D772" s="142"/>
      <c r="E772" s="142"/>
    </row>
    <row r="773" spans="1:5" ht="15.75" customHeight="1">
      <c r="A773" s="142"/>
      <c r="B773" s="142"/>
      <c r="C773" s="142"/>
      <c r="D773" s="142"/>
      <c r="E773" s="142"/>
    </row>
    <row r="774" spans="1:5" ht="15.75" customHeight="1">
      <c r="A774" s="142"/>
      <c r="B774" s="142"/>
      <c r="C774" s="142"/>
      <c r="D774" s="142"/>
      <c r="E774" s="142"/>
    </row>
    <row r="775" spans="1:5" ht="15.75" customHeight="1">
      <c r="A775" s="142"/>
      <c r="B775" s="142"/>
      <c r="C775" s="142"/>
      <c r="D775" s="142"/>
      <c r="E775" s="142"/>
    </row>
    <row r="776" spans="1:5" ht="15.75" customHeight="1">
      <c r="A776" s="142"/>
      <c r="B776" s="142"/>
      <c r="C776" s="142"/>
      <c r="D776" s="142"/>
      <c r="E776" s="142"/>
    </row>
    <row r="777" spans="1:5" ht="15.75" customHeight="1">
      <c r="A777" s="142"/>
      <c r="B777" s="142"/>
      <c r="C777" s="142"/>
      <c r="D777" s="142"/>
      <c r="E777" s="142"/>
    </row>
    <row r="778" spans="1:5" ht="15.75" customHeight="1">
      <c r="A778" s="142"/>
      <c r="B778" s="142"/>
      <c r="C778" s="142"/>
      <c r="D778" s="142"/>
      <c r="E778" s="142"/>
    </row>
    <row r="779" spans="1:5" ht="15.75" customHeight="1">
      <c r="A779" s="142"/>
      <c r="B779" s="142"/>
      <c r="C779" s="142"/>
      <c r="D779" s="142"/>
      <c r="E779" s="142"/>
    </row>
    <row r="780" spans="1:5" ht="15.75" customHeight="1">
      <c r="A780" s="142"/>
      <c r="B780" s="142"/>
      <c r="C780" s="142"/>
      <c r="D780" s="142"/>
      <c r="E780" s="142"/>
    </row>
    <row r="781" spans="1:5" ht="15.75" customHeight="1">
      <c r="A781" s="142"/>
      <c r="B781" s="142"/>
      <c r="C781" s="142"/>
      <c r="D781" s="142"/>
      <c r="E781" s="142"/>
    </row>
    <row r="782" spans="1:5" ht="15.75" customHeight="1">
      <c r="A782" s="142"/>
      <c r="B782" s="142"/>
      <c r="C782" s="142"/>
      <c r="D782" s="142"/>
      <c r="E782" s="142"/>
    </row>
    <row r="783" spans="1:5" ht="15.75" customHeight="1">
      <c r="A783" s="142"/>
      <c r="B783" s="142"/>
      <c r="C783" s="142"/>
      <c r="D783" s="142"/>
      <c r="E783" s="142"/>
    </row>
    <row r="784" spans="1:5" ht="15.75" customHeight="1">
      <c r="A784" s="142"/>
      <c r="B784" s="142"/>
      <c r="C784" s="142"/>
      <c r="D784" s="142"/>
      <c r="E784" s="142"/>
    </row>
    <row r="785" spans="1:5" ht="15.75" customHeight="1">
      <c r="A785" s="142"/>
      <c r="B785" s="142"/>
      <c r="C785" s="142"/>
      <c r="D785" s="142"/>
      <c r="E785" s="142"/>
    </row>
    <row r="786" spans="1:5" ht="15.75" customHeight="1">
      <c r="A786" s="142"/>
      <c r="B786" s="142"/>
      <c r="C786" s="142"/>
      <c r="D786" s="142"/>
      <c r="E786" s="142"/>
    </row>
    <row r="787" spans="1:5" ht="15.75" customHeight="1">
      <c r="A787" s="142"/>
      <c r="B787" s="142"/>
      <c r="C787" s="142"/>
      <c r="D787" s="142"/>
      <c r="E787" s="142"/>
    </row>
    <row r="788" spans="1:5" ht="15.75" customHeight="1">
      <c r="A788" s="142"/>
      <c r="B788" s="142"/>
      <c r="C788" s="142"/>
      <c r="D788" s="142"/>
      <c r="E788" s="142"/>
    </row>
    <row r="789" spans="1:5" ht="15.75" customHeight="1">
      <c r="A789" s="142"/>
      <c r="B789" s="142"/>
      <c r="C789" s="142"/>
      <c r="D789" s="142"/>
      <c r="E789" s="142"/>
    </row>
    <row r="790" spans="1:5" ht="15.75" customHeight="1">
      <c r="A790" s="142"/>
      <c r="B790" s="142"/>
      <c r="C790" s="142"/>
      <c r="D790" s="142"/>
      <c r="E790" s="142"/>
    </row>
    <row r="791" spans="1:5" ht="15.75" customHeight="1">
      <c r="A791" s="142"/>
      <c r="B791" s="142"/>
      <c r="C791" s="142"/>
      <c r="D791" s="142"/>
      <c r="E791" s="142"/>
    </row>
    <row r="792" spans="1:5" ht="15.75" customHeight="1">
      <c r="A792" s="142"/>
      <c r="B792" s="142"/>
      <c r="C792" s="142"/>
      <c r="D792" s="142"/>
      <c r="E792" s="142"/>
    </row>
    <row r="793" spans="1:5" ht="15.75" customHeight="1">
      <c r="A793" s="142"/>
      <c r="B793" s="142"/>
      <c r="C793" s="142"/>
      <c r="D793" s="142"/>
      <c r="E793" s="142"/>
    </row>
    <row r="794" spans="1:5" ht="15.75" customHeight="1">
      <c r="A794" s="142"/>
      <c r="B794" s="142"/>
      <c r="C794" s="142"/>
      <c r="D794" s="142"/>
      <c r="E794" s="142"/>
    </row>
    <row r="795" spans="1:5" ht="15.75" customHeight="1">
      <c r="A795" s="142"/>
      <c r="B795" s="142"/>
      <c r="C795" s="142"/>
      <c r="D795" s="142"/>
      <c r="E795" s="142"/>
    </row>
    <row r="796" spans="1:5" ht="15.75" customHeight="1">
      <c r="A796" s="142"/>
      <c r="B796" s="142"/>
      <c r="C796" s="142"/>
      <c r="D796" s="142"/>
      <c r="E796" s="142"/>
    </row>
    <row r="797" spans="1:5" ht="15.75" customHeight="1">
      <c r="A797" s="142"/>
      <c r="B797" s="142"/>
      <c r="C797" s="142"/>
      <c r="D797" s="142"/>
      <c r="E797" s="142"/>
    </row>
    <row r="798" spans="1:5" ht="15.75" customHeight="1">
      <c r="A798" s="142"/>
      <c r="B798" s="142"/>
      <c r="C798" s="142"/>
      <c r="D798" s="142"/>
      <c r="E798" s="142"/>
    </row>
    <row r="799" spans="1:5" ht="15.75" customHeight="1">
      <c r="A799" s="142"/>
      <c r="B799" s="142"/>
      <c r="C799" s="142"/>
      <c r="D799" s="142"/>
      <c r="E799" s="142"/>
    </row>
    <row r="800" spans="1:5" ht="15.75" customHeight="1">
      <c r="A800" s="142"/>
      <c r="B800" s="142"/>
      <c r="C800" s="142"/>
      <c r="D800" s="142"/>
      <c r="E800" s="142"/>
    </row>
    <row r="801" spans="1:5" ht="15.75" customHeight="1">
      <c r="A801" s="142"/>
      <c r="B801" s="142"/>
      <c r="C801" s="142"/>
      <c r="D801" s="142"/>
      <c r="E801" s="142"/>
    </row>
    <row r="802" spans="1:5" ht="15.75" customHeight="1">
      <c r="A802" s="142"/>
      <c r="B802" s="142"/>
      <c r="C802" s="142"/>
      <c r="D802" s="142"/>
      <c r="E802" s="142"/>
    </row>
    <row r="803" spans="1:5" ht="15.75" customHeight="1">
      <c r="A803" s="142"/>
      <c r="B803" s="142"/>
      <c r="C803" s="142"/>
      <c r="D803" s="142"/>
      <c r="E803" s="142"/>
    </row>
    <row r="804" spans="1:5" ht="15.75" customHeight="1">
      <c r="A804" s="142"/>
      <c r="B804" s="142"/>
      <c r="C804" s="142"/>
      <c r="D804" s="142"/>
      <c r="E804" s="142"/>
    </row>
    <row r="805" spans="1:5" ht="15.75" customHeight="1">
      <c r="A805" s="142"/>
      <c r="B805" s="142"/>
      <c r="C805" s="142"/>
      <c r="D805" s="142"/>
      <c r="E805" s="142"/>
    </row>
    <row r="806" spans="1:5" ht="15.75" customHeight="1">
      <c r="A806" s="142"/>
      <c r="B806" s="142"/>
      <c r="C806" s="142"/>
      <c r="D806" s="142"/>
      <c r="E806" s="142"/>
    </row>
    <row r="807" spans="1:5" ht="15.75" customHeight="1">
      <c r="A807" s="142"/>
      <c r="B807" s="142"/>
      <c r="C807" s="142"/>
      <c r="D807" s="142"/>
      <c r="E807" s="142"/>
    </row>
    <row r="808" spans="1:5" ht="15.75" customHeight="1">
      <c r="A808" s="142"/>
      <c r="B808" s="142"/>
      <c r="C808" s="142"/>
      <c r="D808" s="142"/>
      <c r="E808" s="142"/>
    </row>
    <row r="809" spans="1:5" ht="15.75" customHeight="1">
      <c r="A809" s="142"/>
      <c r="B809" s="142"/>
      <c r="C809" s="142"/>
      <c r="D809" s="142"/>
      <c r="E809" s="142"/>
    </row>
    <row r="810" spans="1:5" ht="15.75" customHeight="1">
      <c r="A810" s="142"/>
      <c r="B810" s="142"/>
      <c r="C810" s="142"/>
      <c r="D810" s="142"/>
      <c r="E810" s="142"/>
    </row>
    <row r="811" spans="1:5" ht="15.75" customHeight="1">
      <c r="A811" s="142"/>
      <c r="B811" s="142"/>
      <c r="C811" s="142"/>
      <c r="D811" s="142"/>
      <c r="E811" s="142"/>
    </row>
    <row r="812" spans="1:5" ht="15.75" customHeight="1">
      <c r="A812" s="142"/>
      <c r="B812" s="142"/>
      <c r="C812" s="142"/>
      <c r="D812" s="142"/>
      <c r="E812" s="142"/>
    </row>
    <row r="813" spans="1:5" ht="15.75" customHeight="1">
      <c r="A813" s="142"/>
      <c r="B813" s="142"/>
      <c r="C813" s="142"/>
      <c r="D813" s="142"/>
      <c r="E813" s="142"/>
    </row>
    <row r="814" spans="1:5" ht="15.75" customHeight="1">
      <c r="A814" s="142"/>
      <c r="B814" s="142"/>
      <c r="C814" s="142"/>
      <c r="D814" s="142"/>
      <c r="E814" s="142"/>
    </row>
    <row r="815" spans="1:5" ht="15.75" customHeight="1">
      <c r="A815" s="142"/>
      <c r="B815" s="142"/>
      <c r="C815" s="142"/>
      <c r="D815" s="142"/>
      <c r="E815" s="142"/>
    </row>
    <row r="816" spans="1:5" ht="15.75" customHeight="1">
      <c r="A816" s="142"/>
      <c r="B816" s="142"/>
      <c r="C816" s="142"/>
      <c r="D816" s="142"/>
      <c r="E816" s="142"/>
    </row>
    <row r="817" spans="1:5" ht="15.75" customHeight="1">
      <c r="A817" s="142"/>
      <c r="B817" s="142"/>
      <c r="C817" s="142"/>
      <c r="D817" s="142"/>
      <c r="E817" s="142"/>
    </row>
    <row r="818" spans="1:5" ht="15.75" customHeight="1">
      <c r="A818" s="142"/>
      <c r="B818" s="142"/>
      <c r="C818" s="142"/>
      <c r="D818" s="142"/>
      <c r="E818" s="142"/>
    </row>
    <row r="819" spans="1:5" ht="15.75" customHeight="1">
      <c r="A819" s="142"/>
      <c r="B819" s="142"/>
      <c r="C819" s="142"/>
      <c r="D819" s="142"/>
      <c r="E819" s="142"/>
    </row>
    <row r="820" spans="1:5" ht="15.75" customHeight="1">
      <c r="A820" s="142"/>
      <c r="B820" s="142"/>
      <c r="C820" s="142"/>
      <c r="D820" s="142"/>
      <c r="E820" s="142"/>
    </row>
    <row r="821" spans="1:5" ht="15.75" customHeight="1">
      <c r="A821" s="142"/>
      <c r="B821" s="142"/>
      <c r="C821" s="142"/>
      <c r="D821" s="142"/>
      <c r="E821" s="142"/>
    </row>
    <row r="822" spans="1:5" ht="15.75" customHeight="1">
      <c r="A822" s="142"/>
      <c r="B822" s="142"/>
      <c r="C822" s="142"/>
      <c r="D822" s="142"/>
      <c r="E822" s="142"/>
    </row>
    <row r="823" spans="1:5" ht="15.75" customHeight="1">
      <c r="A823" s="142"/>
      <c r="B823" s="142"/>
      <c r="C823" s="142"/>
      <c r="D823" s="142"/>
      <c r="E823" s="142"/>
    </row>
    <row r="824" spans="1:5" ht="15.75" customHeight="1">
      <c r="A824" s="142"/>
      <c r="B824" s="142"/>
      <c r="C824" s="142"/>
      <c r="D824" s="142"/>
      <c r="E824" s="142"/>
    </row>
    <row r="825" spans="1:5" ht="15.75" customHeight="1">
      <c r="A825" s="142"/>
      <c r="B825" s="142"/>
      <c r="C825" s="142"/>
      <c r="D825" s="142"/>
      <c r="E825" s="142"/>
    </row>
    <row r="826" spans="1:5" ht="15.75" customHeight="1">
      <c r="A826" s="142"/>
      <c r="B826" s="142"/>
      <c r="C826" s="142"/>
      <c r="D826" s="142"/>
      <c r="E826" s="142"/>
    </row>
    <row r="827" spans="1:5" ht="15.75" customHeight="1">
      <c r="A827" s="142"/>
      <c r="B827" s="142"/>
      <c r="C827" s="142"/>
      <c r="D827" s="142"/>
      <c r="E827" s="142"/>
    </row>
    <row r="828" spans="1:5" ht="15.75" customHeight="1">
      <c r="A828" s="142"/>
      <c r="B828" s="142"/>
      <c r="C828" s="142"/>
      <c r="D828" s="142"/>
      <c r="E828" s="142"/>
    </row>
    <row r="829" spans="1:5" ht="15.75" customHeight="1">
      <c r="A829" s="142"/>
      <c r="B829" s="142"/>
      <c r="C829" s="142"/>
      <c r="D829" s="142"/>
      <c r="E829" s="142"/>
    </row>
    <row r="830" spans="1:5" ht="15.75" customHeight="1">
      <c r="A830" s="142"/>
      <c r="B830" s="142"/>
      <c r="C830" s="142"/>
      <c r="D830" s="142"/>
      <c r="E830" s="142"/>
    </row>
    <row r="831" spans="1:5" ht="15.75" customHeight="1">
      <c r="A831" s="142"/>
      <c r="B831" s="142"/>
      <c r="C831" s="142"/>
      <c r="D831" s="142"/>
      <c r="E831" s="142"/>
    </row>
    <row r="832" spans="1:5" ht="15.75" customHeight="1">
      <c r="A832" s="142"/>
      <c r="B832" s="142"/>
      <c r="C832" s="142"/>
      <c r="D832" s="142"/>
      <c r="E832" s="142"/>
    </row>
    <row r="833" spans="1:5" ht="15.75" customHeight="1">
      <c r="A833" s="142"/>
      <c r="B833" s="142"/>
      <c r="C833" s="142"/>
      <c r="D833" s="142"/>
      <c r="E833" s="142"/>
    </row>
    <row r="834" spans="1:5" ht="15.75" customHeight="1">
      <c r="A834" s="142"/>
      <c r="B834" s="142"/>
      <c r="C834" s="142"/>
      <c r="D834" s="142"/>
      <c r="E834" s="142"/>
    </row>
    <row r="835" spans="1:5" ht="15.75" customHeight="1">
      <c r="A835" s="142"/>
      <c r="B835" s="142"/>
      <c r="C835" s="142"/>
      <c r="D835" s="142"/>
      <c r="E835" s="142"/>
    </row>
    <row r="836" spans="1:5" ht="15.75" customHeight="1">
      <c r="A836" s="142"/>
      <c r="B836" s="142"/>
      <c r="C836" s="142"/>
      <c r="D836" s="142"/>
      <c r="E836" s="142"/>
    </row>
    <row r="837" spans="1:5" ht="15.75" customHeight="1">
      <c r="A837" s="142"/>
      <c r="B837" s="142"/>
      <c r="C837" s="142"/>
      <c r="D837" s="142"/>
      <c r="E837" s="142"/>
    </row>
    <row r="838" spans="1:5" ht="15.75" customHeight="1">
      <c r="A838" s="142"/>
      <c r="B838" s="142"/>
      <c r="C838" s="142"/>
      <c r="D838" s="142"/>
      <c r="E838" s="142"/>
    </row>
    <row r="839" spans="1:5" ht="15.75" customHeight="1">
      <c r="A839" s="142"/>
      <c r="B839" s="142"/>
      <c r="C839" s="142"/>
      <c r="D839" s="142"/>
      <c r="E839" s="142"/>
    </row>
    <row r="840" spans="1:5" ht="15.75" customHeight="1">
      <c r="A840" s="142"/>
      <c r="B840" s="142"/>
      <c r="C840" s="142"/>
      <c r="D840" s="142"/>
      <c r="E840" s="142"/>
    </row>
    <row r="841" spans="1:5" ht="15.75" customHeight="1">
      <c r="A841" s="142"/>
      <c r="B841" s="142"/>
      <c r="C841" s="142"/>
      <c r="D841" s="142"/>
      <c r="E841" s="142"/>
    </row>
    <row r="842" spans="1:5" ht="15.75" customHeight="1">
      <c r="A842" s="142"/>
      <c r="B842" s="142"/>
      <c r="C842" s="142"/>
      <c r="D842" s="142"/>
      <c r="E842" s="142"/>
    </row>
    <row r="843" spans="1:5" ht="15.75" customHeight="1">
      <c r="A843" s="142"/>
      <c r="B843" s="142"/>
      <c r="C843" s="142"/>
      <c r="D843" s="142"/>
      <c r="E843" s="142"/>
    </row>
    <row r="844" spans="1:5" ht="15.75" customHeight="1">
      <c r="A844" s="142"/>
      <c r="B844" s="142"/>
      <c r="C844" s="142"/>
      <c r="D844" s="142"/>
      <c r="E844" s="142"/>
    </row>
    <row r="845" spans="1:5" ht="15.75" customHeight="1">
      <c r="A845" s="142"/>
      <c r="B845" s="142"/>
      <c r="C845" s="142"/>
      <c r="D845" s="142"/>
      <c r="E845" s="142"/>
    </row>
    <row r="846" spans="1:5" ht="15.75" customHeight="1">
      <c r="A846" s="142"/>
      <c r="B846" s="142"/>
      <c r="C846" s="142"/>
      <c r="D846" s="142"/>
      <c r="E846" s="142"/>
    </row>
    <row r="847" spans="1:5" ht="15.75" customHeight="1">
      <c r="A847" s="142"/>
      <c r="B847" s="142"/>
      <c r="C847" s="142"/>
      <c r="D847" s="142"/>
      <c r="E847" s="142"/>
    </row>
    <row r="848" spans="1:5" ht="15.75" customHeight="1">
      <c r="A848" s="142"/>
      <c r="B848" s="142"/>
      <c r="C848" s="142"/>
      <c r="D848" s="142"/>
      <c r="E848" s="142"/>
    </row>
    <row r="849" spans="1:5" ht="15.75" customHeight="1">
      <c r="A849" s="142"/>
      <c r="B849" s="142"/>
      <c r="C849" s="142"/>
      <c r="D849" s="142"/>
      <c r="E849" s="142"/>
    </row>
    <row r="850" spans="1:5" ht="15.75" customHeight="1">
      <c r="A850" s="142"/>
      <c r="B850" s="142"/>
      <c r="C850" s="142"/>
      <c r="D850" s="142"/>
      <c r="E850" s="142"/>
    </row>
    <row r="851" spans="1:5" ht="15.75" customHeight="1">
      <c r="A851" s="142"/>
      <c r="B851" s="142"/>
      <c r="C851" s="142"/>
      <c r="D851" s="142"/>
      <c r="E851" s="142"/>
    </row>
    <row r="852" spans="1:5" ht="15.75" customHeight="1">
      <c r="A852" s="142"/>
      <c r="B852" s="142"/>
      <c r="C852" s="142"/>
      <c r="D852" s="142"/>
      <c r="E852" s="142"/>
    </row>
    <row r="853" spans="1:5" ht="15.75" customHeight="1">
      <c r="A853" s="142"/>
      <c r="B853" s="142"/>
      <c r="C853" s="142"/>
      <c r="D853" s="142"/>
      <c r="E853" s="142"/>
    </row>
    <row r="854" spans="1:5" ht="15.75" customHeight="1">
      <c r="A854" s="142"/>
      <c r="B854" s="142"/>
      <c r="C854" s="142"/>
      <c r="D854" s="142"/>
      <c r="E854" s="142"/>
    </row>
    <row r="855" spans="1:5" ht="15.75" customHeight="1">
      <c r="A855" s="142"/>
      <c r="B855" s="142"/>
      <c r="C855" s="142"/>
      <c r="D855" s="142"/>
      <c r="E855" s="142"/>
    </row>
    <row r="856" spans="1:5" ht="15.75" customHeight="1">
      <c r="A856" s="142"/>
      <c r="B856" s="142"/>
      <c r="C856" s="142"/>
      <c r="D856" s="142"/>
      <c r="E856" s="142"/>
    </row>
    <row r="857" spans="1:5" ht="15.75" customHeight="1">
      <c r="A857" s="142"/>
      <c r="B857" s="142"/>
      <c r="C857" s="142"/>
      <c r="D857" s="142"/>
      <c r="E857" s="142"/>
    </row>
    <row r="858" spans="1:5" ht="15.75" customHeight="1">
      <c r="A858" s="142"/>
      <c r="B858" s="142"/>
      <c r="C858" s="142"/>
      <c r="D858" s="142"/>
      <c r="E858" s="142"/>
    </row>
    <row r="859" spans="1:5" ht="15.75" customHeight="1">
      <c r="A859" s="142"/>
      <c r="B859" s="142"/>
      <c r="C859" s="142"/>
      <c r="D859" s="142"/>
      <c r="E859" s="142"/>
    </row>
    <row r="860" spans="1:5" ht="15.75" customHeight="1">
      <c r="A860" s="142"/>
      <c r="B860" s="142"/>
      <c r="C860" s="142"/>
      <c r="D860" s="142"/>
      <c r="E860" s="142"/>
    </row>
    <row r="861" spans="1:5" ht="15.75" customHeight="1">
      <c r="A861" s="142"/>
      <c r="B861" s="142"/>
      <c r="C861" s="142"/>
      <c r="D861" s="142"/>
      <c r="E861" s="142"/>
    </row>
    <row r="862" spans="1:5" ht="15.75" customHeight="1">
      <c r="A862" s="142"/>
      <c r="B862" s="142"/>
      <c r="C862" s="142"/>
      <c r="D862" s="142"/>
      <c r="E862" s="142"/>
    </row>
    <row r="863" spans="1:5" ht="15.75" customHeight="1">
      <c r="A863" s="142"/>
      <c r="B863" s="142"/>
      <c r="C863" s="142"/>
      <c r="D863" s="142"/>
      <c r="E863" s="142"/>
    </row>
    <row r="864" spans="1:5" ht="15.75" customHeight="1">
      <c r="A864" s="142"/>
      <c r="B864" s="142"/>
      <c r="C864" s="142"/>
      <c r="D864" s="142"/>
      <c r="E864" s="142"/>
    </row>
    <row r="865" spans="1:5" ht="15.75" customHeight="1">
      <c r="A865" s="142"/>
      <c r="B865" s="142"/>
      <c r="C865" s="142"/>
      <c r="D865" s="142"/>
      <c r="E865" s="142"/>
    </row>
    <row r="866" spans="1:5" ht="15.75" customHeight="1">
      <c r="A866" s="142"/>
      <c r="B866" s="142"/>
      <c r="C866" s="142"/>
      <c r="D866" s="142"/>
      <c r="E866" s="142"/>
    </row>
    <row r="867" spans="1:5" ht="15.75" customHeight="1">
      <c r="A867" s="142"/>
      <c r="B867" s="142"/>
      <c r="C867" s="142"/>
      <c r="D867" s="142"/>
      <c r="E867" s="142"/>
    </row>
    <row r="868" spans="1:5" ht="15.75" customHeight="1">
      <c r="A868" s="142"/>
      <c r="B868" s="142"/>
      <c r="C868" s="142"/>
      <c r="D868" s="142"/>
      <c r="E868" s="142"/>
    </row>
    <row r="869" spans="1:5" ht="15.75" customHeight="1">
      <c r="A869" s="142"/>
      <c r="B869" s="142"/>
      <c r="C869" s="142"/>
      <c r="D869" s="142"/>
      <c r="E869" s="142"/>
    </row>
    <row r="870" spans="1:5" ht="15.75" customHeight="1">
      <c r="A870" s="142"/>
      <c r="B870" s="142"/>
      <c r="C870" s="142"/>
      <c r="D870" s="142"/>
      <c r="E870" s="142"/>
    </row>
    <row r="871" spans="1:5" ht="15.75" customHeight="1">
      <c r="A871" s="142"/>
      <c r="B871" s="142"/>
      <c r="C871" s="142"/>
      <c r="D871" s="142"/>
      <c r="E871" s="142"/>
    </row>
    <row r="872" spans="1:5" ht="15.75" customHeight="1">
      <c r="A872" s="142"/>
      <c r="B872" s="142"/>
      <c r="C872" s="142"/>
      <c r="D872" s="142"/>
      <c r="E872" s="142"/>
    </row>
    <row r="873" spans="1:5" ht="15.75" customHeight="1">
      <c r="A873" s="142"/>
      <c r="B873" s="142"/>
      <c r="C873" s="142"/>
      <c r="D873" s="142"/>
      <c r="E873" s="142"/>
    </row>
    <row r="874" spans="1:5" ht="15.75" customHeight="1">
      <c r="A874" s="142"/>
      <c r="B874" s="142"/>
      <c r="C874" s="142"/>
      <c r="D874" s="142"/>
      <c r="E874" s="142"/>
    </row>
    <row r="875" spans="1:5" ht="15.75" customHeight="1">
      <c r="A875" s="142"/>
      <c r="B875" s="142"/>
      <c r="C875" s="142"/>
      <c r="D875" s="142"/>
      <c r="E875" s="142"/>
    </row>
    <row r="876" spans="1:5" ht="15.75" customHeight="1">
      <c r="A876" s="142"/>
      <c r="B876" s="142"/>
      <c r="C876" s="142"/>
      <c r="D876" s="142"/>
      <c r="E876" s="142"/>
    </row>
    <row r="877" spans="1:5" ht="15.75" customHeight="1">
      <c r="A877" s="142"/>
      <c r="B877" s="142"/>
      <c r="C877" s="142"/>
      <c r="D877" s="142"/>
      <c r="E877" s="142"/>
    </row>
    <row r="878" spans="1:5" ht="15.75" customHeight="1">
      <c r="A878" s="142"/>
      <c r="B878" s="142"/>
      <c r="C878" s="142"/>
      <c r="D878" s="142"/>
      <c r="E878" s="142"/>
    </row>
    <row r="879" spans="1:5" ht="15.75" customHeight="1">
      <c r="A879" s="142"/>
      <c r="B879" s="142"/>
      <c r="C879" s="142"/>
      <c r="D879" s="142"/>
      <c r="E879" s="142"/>
    </row>
    <row r="880" spans="1:5" ht="15.75" customHeight="1">
      <c r="A880" s="142"/>
      <c r="B880" s="142"/>
      <c r="C880" s="142"/>
      <c r="D880" s="142"/>
      <c r="E880" s="142"/>
    </row>
    <row r="881" spans="1:5" ht="15.75" customHeight="1">
      <c r="A881" s="142"/>
      <c r="B881" s="142"/>
      <c r="C881" s="142"/>
      <c r="D881" s="142"/>
      <c r="E881" s="142"/>
    </row>
    <row r="882" spans="1:5" ht="15.75" customHeight="1">
      <c r="A882" s="142"/>
      <c r="B882" s="142"/>
      <c r="C882" s="142"/>
      <c r="D882" s="142"/>
      <c r="E882" s="142"/>
    </row>
    <row r="883" spans="1:5" ht="15.75" customHeight="1">
      <c r="A883" s="142"/>
      <c r="B883" s="142"/>
      <c r="C883" s="142"/>
      <c r="D883" s="142"/>
      <c r="E883" s="142"/>
    </row>
    <row r="884" spans="1:5" ht="15.75" customHeight="1">
      <c r="A884" s="142"/>
      <c r="B884" s="142"/>
      <c r="C884" s="142"/>
      <c r="D884" s="142"/>
      <c r="E884" s="142"/>
    </row>
    <row r="885" spans="1:5" ht="15.75" customHeight="1">
      <c r="A885" s="142"/>
      <c r="B885" s="142"/>
      <c r="C885" s="142"/>
      <c r="D885" s="142"/>
      <c r="E885" s="142"/>
    </row>
    <row r="886" spans="1:5" ht="15.75" customHeight="1">
      <c r="A886" s="142"/>
      <c r="B886" s="142"/>
      <c r="C886" s="142"/>
      <c r="D886" s="142"/>
      <c r="E886" s="142"/>
    </row>
    <row r="887" spans="1:5" ht="15.75" customHeight="1">
      <c r="A887" s="142"/>
      <c r="B887" s="142"/>
      <c r="C887" s="142"/>
      <c r="D887" s="142"/>
      <c r="E887" s="142"/>
    </row>
    <row r="888" spans="1:5" ht="15.75" customHeight="1">
      <c r="A888" s="142"/>
      <c r="B888" s="142"/>
      <c r="C888" s="142"/>
      <c r="D888" s="142"/>
      <c r="E888" s="142"/>
    </row>
    <row r="889" spans="1:5" ht="15.75" customHeight="1">
      <c r="A889" s="142"/>
      <c r="B889" s="142"/>
      <c r="C889" s="142"/>
      <c r="D889" s="142"/>
      <c r="E889" s="142"/>
    </row>
    <row r="890" spans="1:5" ht="15.75" customHeight="1">
      <c r="A890" s="142"/>
      <c r="B890" s="142"/>
      <c r="C890" s="142"/>
      <c r="D890" s="142"/>
      <c r="E890" s="142"/>
    </row>
    <row r="891" spans="1:5" ht="15.75" customHeight="1">
      <c r="A891" s="142"/>
      <c r="B891" s="142"/>
      <c r="C891" s="142"/>
      <c r="D891" s="142"/>
      <c r="E891" s="142"/>
    </row>
    <row r="892" spans="1:5" ht="15.75" customHeight="1">
      <c r="A892" s="142"/>
      <c r="B892" s="142"/>
      <c r="C892" s="142"/>
      <c r="D892" s="142"/>
      <c r="E892" s="142"/>
    </row>
    <row r="893" spans="1:5" ht="15.75" customHeight="1">
      <c r="A893" s="142"/>
      <c r="B893" s="142"/>
      <c r="C893" s="142"/>
      <c r="D893" s="142"/>
      <c r="E893" s="142"/>
    </row>
    <row r="894" spans="1:5" ht="15.75" customHeight="1">
      <c r="A894" s="142"/>
      <c r="B894" s="142"/>
      <c r="C894" s="142"/>
      <c r="D894" s="142"/>
      <c r="E894" s="142"/>
    </row>
    <row r="895" spans="1:5" ht="15.75" customHeight="1">
      <c r="A895" s="142"/>
      <c r="B895" s="142"/>
      <c r="C895" s="142"/>
      <c r="D895" s="142"/>
      <c r="E895" s="142"/>
    </row>
    <row r="896" spans="1:5" ht="15.75" customHeight="1">
      <c r="A896" s="142"/>
      <c r="B896" s="142"/>
      <c r="C896" s="142"/>
      <c r="D896" s="142"/>
      <c r="E896" s="142"/>
    </row>
    <row r="897" spans="1:5" ht="15.75" customHeight="1">
      <c r="A897" s="142"/>
      <c r="B897" s="142"/>
      <c r="C897" s="142"/>
      <c r="D897" s="142"/>
      <c r="E897" s="142"/>
    </row>
    <row r="898" spans="1:5" ht="15.75" customHeight="1">
      <c r="A898" s="142"/>
      <c r="B898" s="142"/>
      <c r="C898" s="142"/>
      <c r="D898" s="142"/>
      <c r="E898" s="142"/>
    </row>
    <row r="899" spans="1:5" ht="15.75" customHeight="1">
      <c r="A899" s="142"/>
      <c r="B899" s="142"/>
      <c r="C899" s="142"/>
      <c r="D899" s="142"/>
      <c r="E899" s="142"/>
    </row>
    <row r="900" spans="1:5" ht="15.75" customHeight="1">
      <c r="A900" s="142"/>
      <c r="B900" s="142"/>
      <c r="C900" s="142"/>
      <c r="D900" s="142"/>
      <c r="E900" s="142"/>
    </row>
    <row r="901" spans="1:5" ht="15.75" customHeight="1">
      <c r="A901" s="142"/>
      <c r="B901" s="142"/>
      <c r="C901" s="142"/>
      <c r="D901" s="142"/>
      <c r="E901" s="142"/>
    </row>
    <row r="902" spans="1:5" ht="15.75" customHeight="1">
      <c r="A902" s="142"/>
      <c r="B902" s="142"/>
      <c r="C902" s="142"/>
      <c r="D902" s="142"/>
      <c r="E902" s="142"/>
    </row>
    <row r="903" spans="1:5" ht="15.75" customHeight="1">
      <c r="A903" s="142"/>
      <c r="B903" s="142"/>
      <c r="C903" s="142"/>
      <c r="D903" s="142"/>
      <c r="E903" s="142"/>
    </row>
    <row r="904" spans="1:5" ht="15.75" customHeight="1">
      <c r="A904" s="142"/>
      <c r="B904" s="142"/>
      <c r="C904" s="142"/>
      <c r="D904" s="142"/>
      <c r="E904" s="142"/>
    </row>
    <row r="905" spans="1:5" ht="15.75" customHeight="1">
      <c r="A905" s="142"/>
      <c r="B905" s="142"/>
      <c r="C905" s="142"/>
      <c r="D905" s="142"/>
      <c r="E905" s="142"/>
    </row>
    <row r="906" spans="1:5" ht="15.75" customHeight="1">
      <c r="A906" s="142"/>
      <c r="B906" s="142"/>
      <c r="C906" s="142"/>
      <c r="D906" s="142"/>
      <c r="E906" s="142"/>
    </row>
    <row r="907" spans="1:5" ht="15.75" customHeight="1">
      <c r="A907" s="142"/>
      <c r="B907" s="142"/>
      <c r="C907" s="142"/>
      <c r="D907" s="142"/>
      <c r="E907" s="142"/>
    </row>
    <row r="908" spans="1:5" ht="15.75" customHeight="1">
      <c r="A908" s="142"/>
      <c r="B908" s="142"/>
      <c r="C908" s="142"/>
      <c r="D908" s="142"/>
      <c r="E908" s="142"/>
    </row>
    <row r="909" spans="1:5" ht="15.75" customHeight="1">
      <c r="A909" s="142"/>
      <c r="B909" s="142"/>
      <c r="C909" s="142"/>
      <c r="D909" s="142"/>
      <c r="E909" s="142"/>
    </row>
    <row r="910" spans="1:5" ht="15.75" customHeight="1">
      <c r="A910" s="142"/>
      <c r="B910" s="142"/>
      <c r="C910" s="142"/>
      <c r="D910" s="142"/>
      <c r="E910" s="142"/>
    </row>
    <row r="911" spans="1:5" ht="15.75" customHeight="1">
      <c r="A911" s="142"/>
      <c r="B911" s="142"/>
      <c r="C911" s="142"/>
      <c r="D911" s="142"/>
      <c r="E911" s="142"/>
    </row>
    <row r="912" spans="1:5" ht="15.75" customHeight="1">
      <c r="A912" s="142"/>
      <c r="B912" s="142"/>
      <c r="C912" s="142"/>
      <c r="D912" s="142"/>
      <c r="E912" s="142"/>
    </row>
    <row r="913" spans="1:5" ht="15.75" customHeight="1">
      <c r="A913" s="142"/>
      <c r="B913" s="142"/>
      <c r="C913" s="142"/>
      <c r="D913" s="142"/>
      <c r="E913" s="142"/>
    </row>
    <row r="914" spans="1:5" ht="15.75" customHeight="1">
      <c r="A914" s="142"/>
      <c r="B914" s="142"/>
      <c r="C914" s="142"/>
      <c r="D914" s="142"/>
      <c r="E914" s="142"/>
    </row>
    <row r="915" spans="1:5" ht="15.75" customHeight="1">
      <c r="A915" s="142"/>
      <c r="B915" s="142"/>
      <c r="C915" s="142"/>
      <c r="D915" s="142"/>
      <c r="E915" s="142"/>
    </row>
    <row r="916" spans="1:5" ht="15.75" customHeight="1">
      <c r="A916" s="142"/>
      <c r="B916" s="142"/>
      <c r="C916" s="142"/>
      <c r="D916" s="142"/>
      <c r="E916" s="142"/>
    </row>
    <row r="917" spans="1:5" ht="15.75" customHeight="1">
      <c r="A917" s="142"/>
      <c r="B917" s="142"/>
      <c r="C917" s="142"/>
      <c r="D917" s="142"/>
      <c r="E917" s="142"/>
    </row>
    <row r="918" spans="1:5" ht="15.75" customHeight="1">
      <c r="A918" s="142"/>
      <c r="B918" s="142"/>
      <c r="C918" s="142"/>
      <c r="D918" s="142"/>
      <c r="E918" s="142"/>
    </row>
    <row r="919" spans="1:5" ht="15.75" customHeight="1">
      <c r="A919" s="142"/>
      <c r="B919" s="142"/>
      <c r="C919" s="142"/>
      <c r="D919" s="142"/>
      <c r="E919" s="142"/>
    </row>
    <row r="920" spans="1:5" ht="15.75" customHeight="1">
      <c r="A920" s="142"/>
      <c r="B920" s="142"/>
      <c r="C920" s="142"/>
      <c r="D920" s="142"/>
      <c r="E920" s="142"/>
    </row>
    <row r="921" spans="1:5" ht="15.75" customHeight="1">
      <c r="A921" s="142"/>
      <c r="B921" s="142"/>
      <c r="C921" s="142"/>
      <c r="D921" s="142"/>
      <c r="E921" s="142"/>
    </row>
    <row r="922" spans="1:5" ht="15.75" customHeight="1">
      <c r="A922" s="142"/>
      <c r="B922" s="142"/>
      <c r="C922" s="142"/>
      <c r="D922" s="142"/>
      <c r="E922" s="142"/>
    </row>
    <row r="923" spans="1:5" ht="15.75" customHeight="1">
      <c r="A923" s="142"/>
      <c r="B923" s="142"/>
      <c r="C923" s="142"/>
      <c r="D923" s="142"/>
      <c r="E923" s="142"/>
    </row>
    <row r="924" spans="1:5" ht="15.75" customHeight="1">
      <c r="A924" s="142"/>
      <c r="B924" s="142"/>
      <c r="C924" s="142"/>
      <c r="D924" s="142"/>
      <c r="E924" s="142"/>
    </row>
    <row r="925" spans="1:5" ht="15.75" customHeight="1">
      <c r="A925" s="142"/>
      <c r="B925" s="142"/>
      <c r="C925" s="142"/>
      <c r="D925" s="142"/>
      <c r="E925" s="142"/>
    </row>
    <row r="926" spans="1:5" ht="15.75" customHeight="1">
      <c r="A926" s="142"/>
      <c r="B926" s="142"/>
      <c r="C926" s="142"/>
      <c r="D926" s="142"/>
      <c r="E926" s="142"/>
    </row>
    <row r="927" spans="1:5" ht="15.75" customHeight="1">
      <c r="A927" s="142"/>
      <c r="B927" s="142"/>
      <c r="C927" s="142"/>
      <c r="D927" s="142"/>
      <c r="E927" s="142"/>
    </row>
    <row r="928" spans="1:5" ht="15.75" customHeight="1">
      <c r="A928" s="142"/>
      <c r="B928" s="142"/>
      <c r="C928" s="142"/>
      <c r="D928" s="142"/>
      <c r="E928" s="142"/>
    </row>
    <row r="929" spans="1:5" ht="15.75" customHeight="1">
      <c r="A929" s="142"/>
      <c r="B929" s="142"/>
      <c r="C929" s="142"/>
      <c r="D929" s="142"/>
      <c r="E929" s="142"/>
    </row>
    <row r="930" spans="1:5" ht="15.75" customHeight="1">
      <c r="A930" s="142"/>
      <c r="B930" s="142"/>
      <c r="C930" s="142"/>
      <c r="D930" s="142"/>
      <c r="E930" s="142"/>
    </row>
    <row r="931" spans="1:5" ht="15.75" customHeight="1">
      <c r="A931" s="142"/>
      <c r="B931" s="142"/>
      <c r="C931" s="142"/>
      <c r="D931" s="142"/>
      <c r="E931" s="142"/>
    </row>
    <row r="932" spans="1:5" ht="15.75" customHeight="1">
      <c r="A932" s="142"/>
      <c r="B932" s="142"/>
      <c r="C932" s="142"/>
      <c r="D932" s="142"/>
      <c r="E932" s="142"/>
    </row>
    <row r="933" spans="1:5" ht="15.75" customHeight="1">
      <c r="A933" s="142"/>
      <c r="B933" s="142"/>
      <c r="C933" s="142"/>
      <c r="D933" s="142"/>
      <c r="E933" s="142"/>
    </row>
    <row r="934" spans="1:5" ht="15.75" customHeight="1">
      <c r="A934" s="142"/>
      <c r="B934" s="142"/>
      <c r="C934" s="142"/>
      <c r="D934" s="142"/>
      <c r="E934" s="142"/>
    </row>
    <row r="935" spans="1:5" ht="15.75" customHeight="1">
      <c r="A935" s="142"/>
      <c r="B935" s="142"/>
      <c r="C935" s="142"/>
      <c r="D935" s="142"/>
      <c r="E935" s="142"/>
    </row>
    <row r="936" spans="1:5" ht="15.75" customHeight="1">
      <c r="A936" s="142"/>
      <c r="B936" s="142"/>
      <c r="C936" s="142"/>
      <c r="D936" s="142"/>
      <c r="E936" s="142"/>
    </row>
    <row r="937" spans="1:5" ht="15.75" customHeight="1">
      <c r="A937" s="142"/>
      <c r="B937" s="142"/>
      <c r="C937" s="142"/>
      <c r="D937" s="142"/>
      <c r="E937" s="142"/>
    </row>
    <row r="938" spans="1:5" ht="15.75" customHeight="1">
      <c r="A938" s="142"/>
      <c r="B938" s="142"/>
      <c r="C938" s="142"/>
      <c r="D938" s="142"/>
      <c r="E938" s="142"/>
    </row>
    <row r="939" spans="1:5" ht="15.75" customHeight="1">
      <c r="A939" s="142"/>
      <c r="B939" s="142"/>
      <c r="C939" s="142"/>
      <c r="D939" s="142"/>
      <c r="E939" s="142"/>
    </row>
    <row r="940" spans="1:5" ht="15.75" customHeight="1">
      <c r="A940" s="142"/>
      <c r="B940" s="142"/>
      <c r="C940" s="142"/>
      <c r="D940" s="142"/>
      <c r="E940" s="142"/>
    </row>
    <row r="941" spans="1:5" ht="15.75" customHeight="1">
      <c r="A941" s="142"/>
      <c r="B941" s="142"/>
      <c r="C941" s="142"/>
      <c r="D941" s="142"/>
      <c r="E941" s="142"/>
    </row>
    <row r="942" spans="1:5" ht="15.75" customHeight="1">
      <c r="A942" s="142"/>
      <c r="B942" s="142"/>
      <c r="C942" s="142"/>
      <c r="D942" s="142"/>
      <c r="E942" s="142"/>
    </row>
    <row r="943" spans="1:5" ht="15.75" customHeight="1">
      <c r="A943" s="142"/>
      <c r="B943" s="142"/>
      <c r="C943" s="142"/>
      <c r="D943" s="142"/>
      <c r="E943" s="142"/>
    </row>
    <row r="944" spans="1:5" ht="15.75" customHeight="1">
      <c r="A944" s="142"/>
      <c r="B944" s="142"/>
      <c r="C944" s="142"/>
      <c r="D944" s="142"/>
      <c r="E944" s="142"/>
    </row>
    <row r="945" spans="1:5" ht="15.75" customHeight="1">
      <c r="A945" s="142"/>
      <c r="B945" s="142"/>
      <c r="C945" s="142"/>
      <c r="D945" s="142"/>
      <c r="E945" s="142"/>
    </row>
    <row r="946" spans="1:5" ht="15.75" customHeight="1">
      <c r="A946" s="142"/>
      <c r="B946" s="142"/>
      <c r="C946" s="142"/>
      <c r="D946" s="142"/>
      <c r="E946" s="142"/>
    </row>
    <row r="947" spans="1:5" ht="15.75" customHeight="1">
      <c r="A947" s="142"/>
      <c r="B947" s="142"/>
      <c r="C947" s="142"/>
      <c r="D947" s="142"/>
      <c r="E947" s="142"/>
    </row>
    <row r="948" spans="1:5" ht="15.75" customHeight="1">
      <c r="A948" s="142"/>
      <c r="B948" s="142"/>
      <c r="C948" s="142"/>
      <c r="D948" s="142"/>
      <c r="E948" s="142"/>
    </row>
    <row r="949" spans="1:5" ht="15.75" customHeight="1">
      <c r="A949" s="142"/>
      <c r="B949" s="142"/>
      <c r="C949" s="142"/>
      <c r="D949" s="142"/>
      <c r="E949" s="142"/>
    </row>
    <row r="950" spans="1:5" ht="15.75" customHeight="1">
      <c r="A950" s="142"/>
      <c r="B950" s="142"/>
      <c r="C950" s="142"/>
      <c r="D950" s="142"/>
      <c r="E950" s="142"/>
    </row>
    <row r="951" spans="1:5" ht="15.75" customHeight="1">
      <c r="A951" s="142"/>
      <c r="B951" s="142"/>
      <c r="C951" s="142"/>
      <c r="D951" s="142"/>
      <c r="E951" s="142"/>
    </row>
    <row r="952" spans="1:5" ht="15.75" customHeight="1">
      <c r="A952" s="142"/>
      <c r="B952" s="142"/>
      <c r="C952" s="142"/>
      <c r="D952" s="142"/>
      <c r="E952" s="142"/>
    </row>
    <row r="953" spans="1:5" ht="15.75" customHeight="1">
      <c r="A953" s="142"/>
      <c r="B953" s="142"/>
      <c r="C953" s="142"/>
      <c r="D953" s="142"/>
      <c r="E953" s="142"/>
    </row>
    <row r="954" spans="1:5" ht="15.75" customHeight="1">
      <c r="A954" s="142"/>
      <c r="B954" s="142"/>
      <c r="C954" s="142"/>
      <c r="D954" s="142"/>
      <c r="E954" s="142"/>
    </row>
    <row r="955" spans="1:5" ht="15.75" customHeight="1">
      <c r="A955" s="142"/>
      <c r="B955" s="142"/>
      <c r="C955" s="142"/>
      <c r="D955" s="142"/>
      <c r="E955" s="142"/>
    </row>
    <row r="956" spans="1:5" ht="15.75" customHeight="1">
      <c r="A956" s="142"/>
      <c r="B956" s="142"/>
      <c r="C956" s="142"/>
      <c r="D956" s="142"/>
      <c r="E956" s="142"/>
    </row>
    <row r="957" spans="1:5" ht="15.75" customHeight="1">
      <c r="A957" s="142"/>
      <c r="B957" s="142"/>
      <c r="C957" s="142"/>
      <c r="D957" s="142"/>
      <c r="E957" s="142"/>
    </row>
    <row r="958" spans="1:5" ht="15.75" customHeight="1">
      <c r="A958" s="142"/>
      <c r="B958" s="142"/>
      <c r="C958" s="142"/>
      <c r="D958" s="142"/>
      <c r="E958" s="142"/>
    </row>
    <row r="959" spans="1:5" ht="15.75" customHeight="1">
      <c r="A959" s="142"/>
      <c r="B959" s="142"/>
      <c r="C959" s="142"/>
      <c r="D959" s="142"/>
      <c r="E959" s="142"/>
    </row>
    <row r="960" spans="1:5" ht="15.75" customHeight="1">
      <c r="A960" s="142"/>
      <c r="B960" s="142"/>
      <c r="C960" s="142"/>
      <c r="D960" s="142"/>
      <c r="E960" s="142"/>
    </row>
    <row r="961" spans="1:5" ht="15.75" customHeight="1">
      <c r="A961" s="142"/>
      <c r="B961" s="142"/>
      <c r="C961" s="142"/>
      <c r="D961" s="142"/>
      <c r="E961" s="142"/>
    </row>
    <row r="962" spans="1:5" ht="15.75" customHeight="1">
      <c r="A962" s="142"/>
      <c r="B962" s="142"/>
      <c r="C962" s="142"/>
      <c r="D962" s="142"/>
      <c r="E962" s="142"/>
    </row>
    <row r="963" spans="1:5" ht="15.75" customHeight="1">
      <c r="A963" s="142"/>
      <c r="B963" s="142"/>
      <c r="C963" s="142"/>
      <c r="D963" s="142"/>
      <c r="E963" s="142"/>
    </row>
    <row r="964" spans="1:5" ht="15.75" customHeight="1">
      <c r="A964" s="142"/>
      <c r="B964" s="142"/>
      <c r="C964" s="142"/>
      <c r="D964" s="142"/>
      <c r="E964" s="142"/>
    </row>
    <row r="965" spans="1:5" ht="15.75" customHeight="1">
      <c r="A965" s="142"/>
      <c r="B965" s="142"/>
      <c r="C965" s="142"/>
      <c r="D965" s="142"/>
      <c r="E965" s="142"/>
    </row>
    <row r="966" spans="1:5" ht="15.75" customHeight="1">
      <c r="A966" s="142"/>
      <c r="B966" s="142"/>
      <c r="C966" s="142"/>
      <c r="D966" s="142"/>
      <c r="E966" s="142"/>
    </row>
    <row r="967" spans="1:5" ht="15.75" customHeight="1">
      <c r="A967" s="142"/>
      <c r="B967" s="142"/>
      <c r="C967" s="142"/>
      <c r="D967" s="142"/>
      <c r="E967" s="142"/>
    </row>
    <row r="968" spans="1:5" ht="15.75" customHeight="1">
      <c r="A968" s="142"/>
      <c r="B968" s="142"/>
      <c r="C968" s="142"/>
      <c r="D968" s="142"/>
      <c r="E968" s="142"/>
    </row>
    <row r="969" spans="1:5" ht="15.75" customHeight="1">
      <c r="A969" s="142"/>
      <c r="B969" s="142"/>
      <c r="C969" s="142"/>
      <c r="D969" s="142"/>
      <c r="E969" s="142"/>
    </row>
    <row r="970" spans="1:5" ht="15.75" customHeight="1">
      <c r="A970" s="142"/>
      <c r="B970" s="142"/>
      <c r="C970" s="142"/>
      <c r="D970" s="142"/>
      <c r="E970" s="142"/>
    </row>
    <row r="971" spans="1:5" ht="15.75" customHeight="1">
      <c r="A971" s="142"/>
      <c r="B971" s="142"/>
      <c r="C971" s="142"/>
      <c r="D971" s="142"/>
      <c r="E971" s="142"/>
    </row>
    <row r="972" spans="1:5" ht="15.75" customHeight="1">
      <c r="A972" s="142"/>
      <c r="B972" s="142"/>
      <c r="C972" s="142"/>
      <c r="D972" s="142"/>
      <c r="E972" s="142"/>
    </row>
    <row r="973" spans="1:5" ht="15.75" customHeight="1">
      <c r="A973" s="142"/>
      <c r="B973" s="142"/>
      <c r="C973" s="142"/>
      <c r="D973" s="142"/>
      <c r="E973" s="142"/>
    </row>
    <row r="974" spans="1:5" ht="15.75" customHeight="1">
      <c r="A974" s="142"/>
      <c r="B974" s="142"/>
      <c r="C974" s="142"/>
      <c r="D974" s="142"/>
      <c r="E974" s="142"/>
    </row>
    <row r="975" spans="1:5" ht="15.75" customHeight="1">
      <c r="A975" s="142"/>
      <c r="B975" s="142"/>
      <c r="C975" s="142"/>
      <c r="D975" s="142"/>
      <c r="E975" s="142"/>
    </row>
    <row r="976" spans="1:5" ht="15.75" customHeight="1">
      <c r="A976" s="142"/>
      <c r="B976" s="142"/>
      <c r="C976" s="142"/>
      <c r="D976" s="142"/>
      <c r="E976" s="142"/>
    </row>
    <row r="977" spans="1:5" ht="15.75" customHeight="1">
      <c r="A977" s="142"/>
      <c r="B977" s="142"/>
      <c r="C977" s="142"/>
      <c r="D977" s="142"/>
      <c r="E977" s="142"/>
    </row>
    <row r="978" spans="1:5" ht="15.75" customHeight="1">
      <c r="A978" s="142"/>
      <c r="B978" s="142"/>
      <c r="C978" s="142"/>
      <c r="D978" s="142"/>
      <c r="E978" s="142"/>
    </row>
    <row r="979" spans="1:5" ht="15.75" customHeight="1">
      <c r="A979" s="142"/>
      <c r="B979" s="142"/>
      <c r="C979" s="142"/>
      <c r="D979" s="142"/>
      <c r="E979" s="142"/>
    </row>
    <row r="980" spans="1:5" ht="15.75" customHeight="1">
      <c r="A980" s="142"/>
      <c r="B980" s="142"/>
      <c r="C980" s="142"/>
      <c r="D980" s="142"/>
      <c r="E980" s="142"/>
    </row>
    <row r="981" spans="1:5" ht="15.75" customHeight="1">
      <c r="A981" s="142"/>
      <c r="B981" s="142"/>
      <c r="C981" s="142"/>
      <c r="D981" s="142"/>
      <c r="E981" s="142"/>
    </row>
    <row r="982" spans="1:5" ht="15.75" customHeight="1">
      <c r="A982" s="142"/>
      <c r="B982" s="142"/>
      <c r="C982" s="142"/>
      <c r="D982" s="142"/>
      <c r="E982" s="142"/>
    </row>
    <row r="983" spans="1:5" ht="15.75" customHeight="1">
      <c r="A983" s="142"/>
      <c r="B983" s="142"/>
      <c r="C983" s="142"/>
      <c r="D983" s="142"/>
      <c r="E983" s="142"/>
    </row>
    <row r="984" spans="1:5" ht="15.75" customHeight="1">
      <c r="A984" s="142"/>
      <c r="B984" s="142"/>
      <c r="C984" s="142"/>
      <c r="D984" s="142"/>
      <c r="E984" s="142"/>
    </row>
    <row r="985" spans="1:5" ht="15.75" customHeight="1">
      <c r="A985" s="142"/>
      <c r="B985" s="142"/>
      <c r="C985" s="142"/>
      <c r="D985" s="142"/>
      <c r="E985" s="142"/>
    </row>
    <row r="986" spans="1:5" ht="15.75" customHeight="1">
      <c r="A986" s="142"/>
      <c r="B986" s="142"/>
      <c r="C986" s="142"/>
      <c r="D986" s="142"/>
      <c r="E986" s="142"/>
    </row>
    <row r="987" spans="1:5" ht="15.75" customHeight="1">
      <c r="A987" s="142"/>
      <c r="B987" s="142"/>
      <c r="C987" s="142"/>
      <c r="D987" s="142"/>
      <c r="E987" s="142"/>
    </row>
    <row r="988" spans="1:5" ht="15.75" customHeight="1">
      <c r="A988" s="142"/>
      <c r="B988" s="142"/>
      <c r="C988" s="142"/>
      <c r="D988" s="142"/>
      <c r="E988" s="142"/>
    </row>
    <row r="989" spans="1:5" ht="15.75" customHeight="1">
      <c r="A989" s="142"/>
      <c r="B989" s="142"/>
      <c r="C989" s="142"/>
      <c r="D989" s="142"/>
      <c r="E989" s="142"/>
    </row>
    <row r="990" spans="1:5" ht="15.75" customHeight="1">
      <c r="A990" s="142"/>
      <c r="B990" s="142"/>
      <c r="C990" s="142"/>
      <c r="D990" s="142"/>
      <c r="E990" s="142"/>
    </row>
    <row r="991" spans="1:5" ht="15.75" customHeight="1">
      <c r="A991" s="142"/>
      <c r="B991" s="142"/>
      <c r="C991" s="142"/>
      <c r="D991" s="142"/>
      <c r="E991" s="142"/>
    </row>
    <row r="992" spans="1:5" ht="15.75" customHeight="1">
      <c r="A992" s="142"/>
      <c r="B992" s="142"/>
      <c r="C992" s="142"/>
      <c r="D992" s="142"/>
      <c r="E992" s="142"/>
    </row>
    <row r="993" spans="1:5" ht="15.75" customHeight="1">
      <c r="A993" s="142"/>
      <c r="B993" s="142"/>
      <c r="C993" s="142"/>
      <c r="D993" s="142"/>
      <c r="E993" s="142"/>
    </row>
    <row r="994" spans="1:5" ht="15.75" customHeight="1">
      <c r="A994" s="142"/>
      <c r="B994" s="142"/>
      <c r="C994" s="142"/>
      <c r="D994" s="142"/>
      <c r="E994" s="142"/>
    </row>
    <row r="995" spans="1:5" ht="15.75" customHeight="1">
      <c r="A995" s="142"/>
      <c r="B995" s="142"/>
      <c r="C995" s="142"/>
      <c r="D995" s="142"/>
      <c r="E995" s="142"/>
    </row>
    <row r="996" spans="1:5" ht="15.75" customHeight="1">
      <c r="A996" s="142"/>
      <c r="B996" s="142"/>
      <c r="C996" s="142"/>
      <c r="D996" s="142"/>
      <c r="E996" s="142"/>
    </row>
    <row r="997" spans="1:5" ht="15.75" customHeight="1">
      <c r="A997" s="142"/>
      <c r="B997" s="142"/>
      <c r="C997" s="142"/>
      <c r="D997" s="142"/>
      <c r="E997" s="142"/>
    </row>
    <row r="998" spans="1:5" ht="15.75" customHeight="1">
      <c r="A998" s="142"/>
      <c r="B998" s="142"/>
      <c r="C998" s="142"/>
      <c r="D998" s="142"/>
      <c r="E998" s="142"/>
    </row>
    <row r="999" spans="1:5" ht="15.75" customHeight="1">
      <c r="A999" s="142"/>
      <c r="B999" s="142"/>
      <c r="C999" s="142"/>
      <c r="D999" s="142"/>
      <c r="E999" s="142"/>
    </row>
    <row r="1000" spans="1:5" ht="15.75" customHeight="1">
      <c r="A1000" s="142"/>
      <c r="B1000" s="142"/>
      <c r="C1000" s="142"/>
      <c r="D1000" s="142"/>
      <c r="E1000" s="142"/>
    </row>
    <row r="1001" spans="1:5" ht="15.75" customHeight="1">
      <c r="A1001" s="142"/>
      <c r="B1001" s="142"/>
      <c r="C1001" s="142"/>
      <c r="D1001" s="142"/>
      <c r="E1001" s="142"/>
    </row>
    <row r="1002" spans="1:5" ht="15.75" customHeight="1">
      <c r="A1002" s="142"/>
      <c r="B1002" s="142"/>
      <c r="C1002" s="142"/>
      <c r="D1002" s="142"/>
      <c r="E1002" s="142"/>
    </row>
    <row r="1003" spans="1:5" ht="15.75" customHeight="1">
      <c r="A1003" s="142"/>
      <c r="B1003" s="142"/>
      <c r="C1003" s="142"/>
      <c r="D1003" s="142"/>
      <c r="E1003" s="142"/>
    </row>
    <row r="1004" spans="1:5" ht="15.75" customHeight="1">
      <c r="A1004" s="142"/>
      <c r="B1004" s="142"/>
      <c r="C1004" s="142"/>
      <c r="D1004" s="142"/>
      <c r="E1004" s="142"/>
    </row>
    <row r="1005" spans="1:5" ht="15.75" customHeight="1">
      <c r="A1005" s="142"/>
      <c r="B1005" s="142"/>
      <c r="C1005" s="142"/>
      <c r="D1005" s="142"/>
      <c r="E1005" s="142"/>
    </row>
    <row r="1006" spans="1:5" ht="15.75" customHeight="1">
      <c r="A1006" s="142"/>
      <c r="B1006" s="142"/>
      <c r="C1006" s="142"/>
      <c r="D1006" s="142"/>
      <c r="E1006" s="142"/>
    </row>
    <row r="1007" spans="1:5" ht="15.75" customHeight="1">
      <c r="A1007" s="142"/>
      <c r="B1007" s="142"/>
      <c r="C1007" s="142"/>
      <c r="D1007" s="142"/>
      <c r="E1007" s="142"/>
    </row>
    <row r="1008" spans="1:5" ht="15.75" customHeight="1">
      <c r="A1008" s="142"/>
      <c r="B1008" s="142"/>
      <c r="C1008" s="142"/>
      <c r="D1008" s="142"/>
      <c r="E1008" s="142"/>
    </row>
    <row r="1009" spans="1:5" ht="15.75" customHeight="1">
      <c r="A1009" s="142"/>
      <c r="B1009" s="142"/>
      <c r="C1009" s="142"/>
      <c r="D1009" s="142"/>
      <c r="E1009" s="142"/>
    </row>
    <row r="1010" spans="1:5" ht="15.75" customHeight="1">
      <c r="A1010" s="142"/>
      <c r="B1010" s="142"/>
      <c r="C1010" s="142"/>
      <c r="D1010" s="142"/>
      <c r="E1010" s="142"/>
    </row>
    <row r="1011" spans="1:5" ht="15.75" customHeight="1">
      <c r="A1011" s="142"/>
      <c r="B1011" s="142"/>
      <c r="C1011" s="142"/>
      <c r="D1011" s="142"/>
      <c r="E1011" s="142"/>
    </row>
    <row r="1012" spans="1:5" ht="15.75" customHeight="1">
      <c r="A1012" s="142"/>
      <c r="B1012" s="142"/>
      <c r="C1012" s="142"/>
      <c r="D1012" s="142"/>
      <c r="E1012" s="142"/>
    </row>
  </sheetData>
  <mergeCells count="20">
    <mergeCell ref="D1:E1"/>
    <mergeCell ref="D2:E3"/>
    <mergeCell ref="A62:C62"/>
    <mergeCell ref="A1:A4"/>
    <mergeCell ref="C1:C4"/>
    <mergeCell ref="B30:B31"/>
    <mergeCell ref="B33:B35"/>
    <mergeCell ref="B38:B39"/>
    <mergeCell ref="B1:B4"/>
    <mergeCell ref="B5:B6"/>
    <mergeCell ref="B7:B9"/>
    <mergeCell ref="B10:B12"/>
    <mergeCell ref="B16:B18"/>
    <mergeCell ref="B48:B50"/>
    <mergeCell ref="B58:B60"/>
    <mergeCell ref="B65:B66"/>
    <mergeCell ref="B73:B74"/>
    <mergeCell ref="B27:B29"/>
    <mergeCell ref="B23:B24"/>
    <mergeCell ref="B25:B26"/>
  </mergeCells>
  <conditionalFormatting sqref="D5:D61 J1:J55">
    <cfRule type="duplicateValues" dxfId="23" priority="1"/>
  </conditionalFormatting>
  <conditionalFormatting sqref="G5:G57">
    <cfRule type="duplicateValues" dxfId="22" priority="3"/>
  </conditionalFormatting>
  <conditionalFormatting sqref="J1:J55 D5:D61">
    <cfRule type="duplicateValues" dxfId="21" priority="2"/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K1005"/>
  <sheetViews>
    <sheetView topLeftCell="C1" zoomScale="85" zoomScaleNormal="85" workbookViewId="0">
      <selection activeCell="M13" sqref="M13"/>
    </sheetView>
  </sheetViews>
  <sheetFormatPr defaultColWidth="8.7265625" defaultRowHeight="23.2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22.81640625" style="16" bestFit="1" customWidth="1"/>
    <col min="7" max="7" width="22.81640625" style="16" customWidth="1"/>
    <col min="8" max="8" width="21.81640625" style="16" bestFit="1" customWidth="1"/>
    <col min="9" max="9" width="18.54296875" style="16" customWidth="1"/>
    <col min="10" max="10" width="37.7265625" style="34" customWidth="1"/>
    <col min="11" max="11" width="10.54296875" style="34" bestFit="1" customWidth="1"/>
    <col min="12" max="16384" width="8.7265625" style="34"/>
  </cols>
  <sheetData>
    <row r="1" spans="1:11" ht="23.25" customHeight="1">
      <c r="A1" s="297" t="s">
        <v>0</v>
      </c>
      <c r="B1" s="297" t="s">
        <v>1</v>
      </c>
      <c r="C1" s="297" t="s">
        <v>2</v>
      </c>
      <c r="D1" s="325" t="s">
        <v>171</v>
      </c>
      <c r="E1" s="306"/>
      <c r="F1" s="306"/>
      <c r="G1" s="306"/>
      <c r="H1" s="305"/>
      <c r="I1" s="305"/>
    </row>
    <row r="2" spans="1:11" ht="23.25" customHeight="1">
      <c r="A2" s="296"/>
      <c r="B2" s="296"/>
      <c r="C2" s="296"/>
      <c r="D2" s="326" t="s">
        <v>172</v>
      </c>
      <c r="E2" s="327"/>
      <c r="F2" s="327"/>
      <c r="G2" s="328"/>
      <c r="H2" s="332" t="s">
        <v>173</v>
      </c>
      <c r="I2" s="333"/>
      <c r="J2" s="35">
        <f>SUBTOTAL(9,F5:F67)</f>
        <v>7511625</v>
      </c>
    </row>
    <row r="3" spans="1:11" ht="23.25" customHeight="1">
      <c r="A3" s="296"/>
      <c r="B3" s="296"/>
      <c r="C3" s="296"/>
      <c r="D3" s="329"/>
      <c r="E3" s="330"/>
      <c r="F3" s="330"/>
      <c r="G3" s="331"/>
      <c r="H3" s="334"/>
      <c r="I3" s="335"/>
    </row>
    <row r="4" spans="1:11" ht="23.25" customHeight="1">
      <c r="A4" s="295"/>
      <c r="B4" s="295"/>
      <c r="C4" s="295"/>
      <c r="D4" s="36" t="s">
        <v>174</v>
      </c>
      <c r="E4" s="36" t="s">
        <v>175</v>
      </c>
      <c r="F4" s="36" t="s">
        <v>176</v>
      </c>
      <c r="G4" s="36" t="s">
        <v>4</v>
      </c>
      <c r="H4" s="18" t="s">
        <v>177</v>
      </c>
      <c r="I4" s="18" t="s">
        <v>178</v>
      </c>
      <c r="J4" s="34" t="s">
        <v>384</v>
      </c>
    </row>
    <row r="5" spans="1:11" ht="23.25" customHeight="1">
      <c r="A5" s="6">
        <v>1</v>
      </c>
      <c r="B5" s="292" t="s">
        <v>6</v>
      </c>
      <c r="C5" s="37" t="s">
        <v>100</v>
      </c>
      <c r="D5" s="14">
        <f>[1]BE_DUONG!D5</f>
        <v>2229000</v>
      </c>
      <c r="E5" s="14">
        <f>[1]BE_DUONG!E5</f>
        <v>1771000</v>
      </c>
      <c r="F5" s="14">
        <f>BE_DUONG!F5</f>
        <v>941625</v>
      </c>
      <c r="G5" s="14">
        <f>[1]BE_DUONG!G5</f>
        <v>0</v>
      </c>
      <c r="H5" s="14">
        <f>[1]BE_DUONG!H5</f>
        <v>458000</v>
      </c>
      <c r="I5" s="14">
        <f>[1]BE_DUONG!I5</f>
        <v>442750</v>
      </c>
      <c r="J5" s="157" t="s">
        <v>390</v>
      </c>
      <c r="K5" s="202">
        <v>45904</v>
      </c>
    </row>
    <row r="6" spans="1:11" ht="23.25" customHeight="1">
      <c r="A6" s="6">
        <f t="shared" ref="A6:A67" si="0">A5+1</f>
        <v>2</v>
      </c>
      <c r="B6" s="295"/>
      <c r="C6" s="38" t="s">
        <v>101</v>
      </c>
      <c r="D6" s="14" t="str">
        <f t="shared" ref="D6:D37" si="1">IFERROR(VLOOKUP(C6,$O$4:$T$16,2,FALSE),"")</f>
        <v/>
      </c>
      <c r="E6" s="14" t="str">
        <f t="shared" ref="E6:E29" si="2">IFERROR(VLOOKUP(C6,$O$4:$T$16,4,FALSE),"")</f>
        <v/>
      </c>
      <c r="F6" s="14" t="str">
        <f t="shared" ref="F6:F29" si="3">IFERROR(VLOOKUP(C6,$O$4:$T$16,6,FALSE),"")</f>
        <v/>
      </c>
      <c r="G6" s="14"/>
      <c r="H6" s="14" t="str">
        <f t="shared" ref="H6:H26" si="4">IFERROR(VLOOKUP(C6,$O$4:$T$16,3,FALSE),"")</f>
        <v/>
      </c>
      <c r="I6" s="21" t="str">
        <f t="shared" ref="I6:I27" si="5">IFERROR(VLOOKUP(C6,$O$4:$T$16,5,FALSE),"")</f>
        <v/>
      </c>
      <c r="J6" s="157" t="s">
        <v>391</v>
      </c>
      <c r="K6" s="202">
        <v>45904</v>
      </c>
    </row>
    <row r="7" spans="1:11" ht="23.25" customHeight="1">
      <c r="A7" s="6">
        <f t="shared" si="0"/>
        <v>3</v>
      </c>
      <c r="B7" s="292" t="s">
        <v>9</v>
      </c>
      <c r="C7" s="37" t="s">
        <v>102</v>
      </c>
      <c r="D7" s="14">
        <f>[1]BE_CA!D7</f>
        <v>659000</v>
      </c>
      <c r="E7" s="14">
        <f>[1]BE_CA!E7</f>
        <v>508000</v>
      </c>
      <c r="F7" s="14">
        <f>BE_CA!F7</f>
        <v>119625</v>
      </c>
      <c r="G7" s="14">
        <f>[1]BE_CA!G7</f>
        <v>0</v>
      </c>
      <c r="H7" s="14">
        <f>[1]BE_CA!H7</f>
        <v>151000</v>
      </c>
      <c r="I7" s="14">
        <f>[1]BE_CA!I7</f>
        <v>127000</v>
      </c>
      <c r="J7" s="157" t="s">
        <v>747</v>
      </c>
      <c r="K7" s="202">
        <v>45904</v>
      </c>
    </row>
    <row r="8" spans="1:11" ht="23.25" customHeight="1">
      <c r="A8" s="6">
        <f t="shared" si="0"/>
        <v>4</v>
      </c>
      <c r="B8" s="296"/>
      <c r="C8" s="38" t="s">
        <v>103</v>
      </c>
      <c r="D8" s="14">
        <f>[1]BE_DUONG!D8</f>
        <v>225000</v>
      </c>
      <c r="E8" s="14">
        <f>[1]BE_DUONG!E8</f>
        <v>185000</v>
      </c>
      <c r="F8" s="14">
        <f>BE_DUONG!F8</f>
        <v>104250</v>
      </c>
      <c r="G8" s="14">
        <f>[1]BE_DUONG!G8</f>
        <v>0</v>
      </c>
      <c r="H8" s="14">
        <f>[1]BE_DUONG!H8</f>
        <v>40000</v>
      </c>
      <c r="I8" s="14">
        <f>[1]BE_DUONG!I8</f>
        <v>46250</v>
      </c>
      <c r="J8" s="157" t="s">
        <v>392</v>
      </c>
      <c r="K8" s="202">
        <v>45904</v>
      </c>
    </row>
    <row r="9" spans="1:11" ht="23.25" customHeight="1">
      <c r="A9" s="6">
        <f t="shared" si="0"/>
        <v>5</v>
      </c>
      <c r="B9" s="295"/>
      <c r="C9" s="38" t="s">
        <v>104</v>
      </c>
      <c r="D9" s="14">
        <f>[1]BE_DUONG!D9</f>
        <v>1134000</v>
      </c>
      <c r="E9" s="14">
        <f>[1]BE_DUONG!E9</f>
        <v>901000</v>
      </c>
      <c r="F9" s="14">
        <f>BE_DUONG!F9</f>
        <v>495375</v>
      </c>
      <c r="G9" s="14">
        <f>[1]BE_DUONG!G9</f>
        <v>0</v>
      </c>
      <c r="H9" s="14">
        <f>[1]BE_DUONG!H9</f>
        <v>233000</v>
      </c>
      <c r="I9" s="14">
        <f>[1]BE_DUONG!I9</f>
        <v>225250</v>
      </c>
      <c r="J9" s="157" t="s">
        <v>393</v>
      </c>
      <c r="K9" s="202">
        <v>45904</v>
      </c>
    </row>
    <row r="10" spans="1:11" ht="23.25" customHeight="1">
      <c r="A10" s="6">
        <f t="shared" si="0"/>
        <v>6</v>
      </c>
      <c r="B10" s="292" t="s">
        <v>13</v>
      </c>
      <c r="C10" s="38" t="s">
        <v>105</v>
      </c>
      <c r="D10" s="14">
        <f>[1]BE_DUONG!D10</f>
        <v>3288000</v>
      </c>
      <c r="E10" s="14">
        <f>[1]BE_DUONG!E10</f>
        <v>2562000</v>
      </c>
      <c r="F10" s="14">
        <f>BE_DUONG!F10</f>
        <v>1035750</v>
      </c>
      <c r="G10" s="14">
        <f>[1]BE_DUONG!G10</f>
        <v>0</v>
      </c>
      <c r="H10" s="14">
        <f>[1]BE_DUONG!H10</f>
        <v>726000</v>
      </c>
      <c r="I10" s="14">
        <f>[1]BE_DUONG!I10</f>
        <v>640500</v>
      </c>
      <c r="J10" s="157" t="s">
        <v>394</v>
      </c>
      <c r="K10" s="202">
        <v>45904</v>
      </c>
    </row>
    <row r="11" spans="1:11" ht="23.25" customHeight="1">
      <c r="A11" s="6">
        <f t="shared" si="0"/>
        <v>7</v>
      </c>
      <c r="B11" s="296"/>
      <c r="C11" s="37" t="s">
        <v>106</v>
      </c>
      <c r="D11" s="14">
        <f>[1]BE_DUONG!D11</f>
        <v>533000</v>
      </c>
      <c r="E11" s="14">
        <f>[1]BE_DUONG!E11</f>
        <v>403000</v>
      </c>
      <c r="F11" s="14">
        <f>BE_DUONG!F11</f>
        <v>487875</v>
      </c>
      <c r="G11" s="14">
        <f>[1]BE_DUONG!G11</f>
        <v>0</v>
      </c>
      <c r="H11" s="14">
        <f>[1]BE_DUONG!H11</f>
        <v>130000</v>
      </c>
      <c r="I11" s="14">
        <f>[1]BE_DUONG!I11</f>
        <v>100750</v>
      </c>
      <c r="J11" s="157" t="s">
        <v>395</v>
      </c>
      <c r="K11" s="202">
        <v>45904</v>
      </c>
    </row>
    <row r="12" spans="1:11" ht="23.25" customHeight="1">
      <c r="A12" s="6">
        <f t="shared" si="0"/>
        <v>8</v>
      </c>
      <c r="B12" s="295"/>
      <c r="C12" s="38" t="s">
        <v>107</v>
      </c>
      <c r="D12" s="14">
        <f>[1]BE_DUONG!D12</f>
        <v>1235000</v>
      </c>
      <c r="E12" s="14">
        <f>[1]BE_DUONG!E12</f>
        <v>969000</v>
      </c>
      <c r="F12" s="14">
        <f>BE_DUONG!F12</f>
        <v>322500</v>
      </c>
      <c r="G12" s="14">
        <f>[1]BE_DUONG!G12</f>
        <v>0</v>
      </c>
      <c r="H12" s="14">
        <f>[1]BE_DUONG!H12</f>
        <v>266000</v>
      </c>
      <c r="I12" s="14">
        <f>[1]BE_DUONG!I12</f>
        <v>242250</v>
      </c>
      <c r="J12" s="157" t="s">
        <v>396</v>
      </c>
      <c r="K12" s="202">
        <v>45904</v>
      </c>
    </row>
    <row r="13" spans="1:11" ht="23.25" customHeight="1">
      <c r="A13" s="6">
        <f t="shared" si="0"/>
        <v>9</v>
      </c>
      <c r="B13" s="7" t="s">
        <v>17</v>
      </c>
      <c r="C13" s="38" t="s">
        <v>108</v>
      </c>
      <c r="D13" s="14" t="str">
        <f t="shared" si="1"/>
        <v/>
      </c>
      <c r="E13" s="14" t="str">
        <f t="shared" si="2"/>
        <v/>
      </c>
      <c r="F13" s="14" t="str">
        <f t="shared" si="3"/>
        <v/>
      </c>
      <c r="G13" s="39"/>
      <c r="H13" s="14" t="str">
        <f t="shared" si="4"/>
        <v/>
      </c>
      <c r="I13" s="21" t="str">
        <f t="shared" si="5"/>
        <v/>
      </c>
      <c r="J13" s="157" t="s">
        <v>397</v>
      </c>
      <c r="K13" s="202">
        <v>45904</v>
      </c>
    </row>
    <row r="14" spans="1:11" ht="23.25" customHeight="1">
      <c r="A14" s="6">
        <f t="shared" si="0"/>
        <v>10</v>
      </c>
      <c r="B14" s="7" t="s">
        <v>19</v>
      </c>
      <c r="C14" s="38" t="s">
        <v>109</v>
      </c>
      <c r="D14" s="14">
        <f>[1]BE_CA!D14</f>
        <v>1091000</v>
      </c>
      <c r="E14" s="14">
        <f>[1]BE_CA!E14</f>
        <v>821000</v>
      </c>
      <c r="F14" s="14">
        <f>BE_CA!F14</f>
        <v>433125</v>
      </c>
      <c r="G14" s="14">
        <f>[1]BE_CA!G14</f>
        <v>0</v>
      </c>
      <c r="H14" s="14">
        <f>[1]BE_CA!H14</f>
        <v>270000</v>
      </c>
      <c r="I14" s="14">
        <f>[1]BE_CA!I14</f>
        <v>205250</v>
      </c>
      <c r="J14" s="157" t="s">
        <v>747</v>
      </c>
      <c r="K14" s="202">
        <v>45904</v>
      </c>
    </row>
    <row r="15" spans="1:11" ht="23.25" customHeight="1">
      <c r="A15" s="6">
        <f t="shared" si="0"/>
        <v>11</v>
      </c>
      <c r="B15" s="7" t="s">
        <v>21</v>
      </c>
      <c r="C15" s="37" t="s">
        <v>110</v>
      </c>
      <c r="D15" s="14">
        <f>[1]BE_CA!D15</f>
        <v>954000</v>
      </c>
      <c r="E15" s="14">
        <f>[1]BE_CA!E15</f>
        <v>775000</v>
      </c>
      <c r="F15" s="14">
        <f>BE_CA!F15</f>
        <v>373500</v>
      </c>
      <c r="G15" s="14">
        <f>[1]BE_CA!G15</f>
        <v>0</v>
      </c>
      <c r="H15" s="14">
        <f>[1]BE_CA!H15</f>
        <v>179000</v>
      </c>
      <c r="I15" s="14">
        <f>[1]BE_CA!I15</f>
        <v>193750</v>
      </c>
      <c r="J15" s="157" t="s">
        <v>747</v>
      </c>
      <c r="K15" s="202">
        <v>45904</v>
      </c>
    </row>
    <row r="16" spans="1:11" ht="23.25" customHeight="1">
      <c r="A16" s="6">
        <f t="shared" si="0"/>
        <v>12</v>
      </c>
      <c r="B16" s="292" t="s">
        <v>23</v>
      </c>
      <c r="C16" s="38" t="s">
        <v>111</v>
      </c>
      <c r="D16" s="14">
        <f>[1]BE_DUONG!D16</f>
        <v>522000</v>
      </c>
      <c r="E16" s="14">
        <f>[1]BE_DUONG!E16</f>
        <v>429000</v>
      </c>
      <c r="F16" s="14">
        <f>BE_DUONG!F16</f>
        <v>352500</v>
      </c>
      <c r="G16" s="14">
        <f>[1]BE_DUONG!G16</f>
        <v>0</v>
      </c>
      <c r="H16" s="14">
        <f>[1]BE_DUONG!H16</f>
        <v>93000</v>
      </c>
      <c r="I16" s="14">
        <f>[1]BE_DUONG!I16</f>
        <v>107250</v>
      </c>
      <c r="J16" s="157" t="s">
        <v>398</v>
      </c>
      <c r="K16" s="202">
        <v>45904</v>
      </c>
    </row>
    <row r="17" spans="1:11" ht="23.25" customHeight="1">
      <c r="A17" s="6">
        <f t="shared" si="0"/>
        <v>13</v>
      </c>
      <c r="B17" s="296"/>
      <c r="C17" s="38" t="s">
        <v>112</v>
      </c>
      <c r="D17" s="14">
        <f>[1]BE_DUONG!D17</f>
        <v>457000</v>
      </c>
      <c r="E17" s="14">
        <f>[1]BE_DUONG!E17</f>
        <v>357000</v>
      </c>
      <c r="F17" s="14" t="str">
        <f>BE_DUONG!F17</f>
        <v/>
      </c>
      <c r="G17" s="14">
        <f>[1]BE_DUONG!G17</f>
        <v>0</v>
      </c>
      <c r="H17" s="14">
        <f>[1]BE_DUONG!H17</f>
        <v>100000</v>
      </c>
      <c r="I17" s="14">
        <f>[1]BE_DUONG!I17</f>
        <v>89250</v>
      </c>
      <c r="J17" s="157" t="s">
        <v>399</v>
      </c>
      <c r="K17" s="202">
        <v>45904</v>
      </c>
    </row>
    <row r="18" spans="1:11" ht="23.25" customHeight="1">
      <c r="A18" s="6">
        <f t="shared" si="0"/>
        <v>14</v>
      </c>
      <c r="B18" s="295"/>
      <c r="C18" s="38" t="s">
        <v>113</v>
      </c>
      <c r="D18" s="14">
        <f>[1]BE_DUONG!D18</f>
        <v>98000</v>
      </c>
      <c r="E18" s="14">
        <f>[1]BE_DUONG!E18</f>
        <v>80000</v>
      </c>
      <c r="F18" s="14">
        <f>BE_DUONG!F18</f>
        <v>111750</v>
      </c>
      <c r="G18" s="14">
        <f>[1]BE_DUONG!G18</f>
        <v>0</v>
      </c>
      <c r="H18" s="14">
        <f>[1]BE_DUONG!H18</f>
        <v>18000</v>
      </c>
      <c r="I18" s="14">
        <f>[1]BE_DUONG!I18</f>
        <v>20000</v>
      </c>
      <c r="J18" s="157" t="s">
        <v>400</v>
      </c>
      <c r="K18" s="202">
        <v>45904</v>
      </c>
    </row>
    <row r="19" spans="1:11" ht="23.25" customHeight="1">
      <c r="A19" s="6">
        <f t="shared" si="0"/>
        <v>15</v>
      </c>
      <c r="B19" s="7" t="s">
        <v>27</v>
      </c>
      <c r="C19" s="38" t="s">
        <v>114</v>
      </c>
      <c r="D19" s="14">
        <f>[1]BE_CA!D19</f>
        <v>1052000</v>
      </c>
      <c r="E19" s="14">
        <f>[1]BE_CA!E19</f>
        <v>831000</v>
      </c>
      <c r="F19" s="14">
        <f>BE_CA!F19</f>
        <v>631875</v>
      </c>
      <c r="G19" s="14">
        <f>[1]BE_CA!G19</f>
        <v>0</v>
      </c>
      <c r="H19" s="14">
        <f>[1]BE_CA!H19</f>
        <v>221000</v>
      </c>
      <c r="I19" s="14">
        <f>[1]BE_CA!I19</f>
        <v>207750</v>
      </c>
      <c r="J19" s="157" t="s">
        <v>747</v>
      </c>
      <c r="K19" s="202">
        <v>45904</v>
      </c>
    </row>
    <row r="20" spans="1:11" ht="23.25" customHeight="1">
      <c r="A20" s="6">
        <f t="shared" si="0"/>
        <v>16</v>
      </c>
      <c r="B20" s="292" t="s">
        <v>29</v>
      </c>
      <c r="C20" s="38" t="s">
        <v>115</v>
      </c>
      <c r="D20" s="14">
        <f>[1]BE_DUONG!D20</f>
        <v>756000</v>
      </c>
      <c r="E20" s="14">
        <f>[1]BE_DUONG!E20</f>
        <v>587000</v>
      </c>
      <c r="F20" s="14">
        <f>BE_DUONG!F20</f>
        <v>786375</v>
      </c>
      <c r="G20" s="14">
        <f>[1]BE_DUONG!G20</f>
        <v>0</v>
      </c>
      <c r="H20" s="14">
        <f>[1]BE_DUONG!H20</f>
        <v>169000</v>
      </c>
      <c r="I20" s="14">
        <f>[1]BE_DUONG!I20</f>
        <v>146750</v>
      </c>
      <c r="J20" s="157" t="s">
        <v>401</v>
      </c>
      <c r="K20" s="202">
        <v>45904</v>
      </c>
    </row>
    <row r="21" spans="1:11" ht="23.25" customHeight="1">
      <c r="A21" s="6">
        <f t="shared" si="0"/>
        <v>17</v>
      </c>
      <c r="B21" s="293"/>
      <c r="C21" s="38" t="s">
        <v>116</v>
      </c>
      <c r="D21" s="14">
        <f>[1]BE_DUONG!D21</f>
        <v>903000</v>
      </c>
      <c r="E21" s="14">
        <f>[1]BE_DUONG!E21</f>
        <v>702000</v>
      </c>
      <c r="F21" s="14">
        <f>BE_DUONG!F21</f>
        <v>177000</v>
      </c>
      <c r="G21" s="14">
        <f>[1]BE_DUONG!G21</f>
        <v>0</v>
      </c>
      <c r="H21" s="14">
        <f>[1]BE_DUONG!H21</f>
        <v>201000</v>
      </c>
      <c r="I21" s="14">
        <f>[1]BE_DUONG!I21</f>
        <v>175500</v>
      </c>
      <c r="J21" s="157" t="s">
        <v>402</v>
      </c>
      <c r="K21" s="202">
        <v>45904</v>
      </c>
    </row>
    <row r="22" spans="1:11" ht="23.25" customHeight="1">
      <c r="A22" s="6">
        <f t="shared" si="0"/>
        <v>18</v>
      </c>
      <c r="B22" s="7" t="s">
        <v>31</v>
      </c>
      <c r="C22" s="38" t="s">
        <v>117</v>
      </c>
      <c r="D22" s="14" t="str">
        <f t="shared" si="1"/>
        <v/>
      </c>
      <c r="E22" s="14" t="str">
        <f t="shared" si="2"/>
        <v/>
      </c>
      <c r="F22" s="14" t="str">
        <f t="shared" si="3"/>
        <v/>
      </c>
      <c r="G22" s="39"/>
      <c r="H22" s="14" t="str">
        <f t="shared" si="4"/>
        <v/>
      </c>
      <c r="I22" s="21" t="str">
        <f t="shared" si="5"/>
        <v/>
      </c>
      <c r="J22" s="157" t="s">
        <v>403</v>
      </c>
      <c r="K22" s="202">
        <v>45904</v>
      </c>
    </row>
    <row r="23" spans="1:11" ht="23.25" customHeight="1">
      <c r="A23" s="6">
        <f>A22+1</f>
        <v>19</v>
      </c>
      <c r="B23" s="292" t="s">
        <v>33</v>
      </c>
      <c r="C23" s="38" t="s">
        <v>118</v>
      </c>
      <c r="D23" s="14">
        <f>[1]BE_CA!D23</f>
        <v>342000</v>
      </c>
      <c r="E23" s="14">
        <f>[1]BE_CA!E23</f>
        <v>266000</v>
      </c>
      <c r="F23" s="14">
        <f>BE_CA!F23</f>
        <v>504000</v>
      </c>
      <c r="G23" s="14">
        <f>[1]BE_CA!G23</f>
        <v>0</v>
      </c>
      <c r="H23" s="14">
        <f>[1]BE_CA!H23</f>
        <v>76000</v>
      </c>
      <c r="I23" s="14">
        <f>[1]BE_CA!I23</f>
        <v>66500</v>
      </c>
      <c r="J23" s="157" t="s">
        <v>747</v>
      </c>
      <c r="K23" s="202">
        <v>45904</v>
      </c>
    </row>
    <row r="24" spans="1:11" ht="23.25" customHeight="1">
      <c r="A24" s="6">
        <f t="shared" si="0"/>
        <v>20</v>
      </c>
      <c r="B24" s="294"/>
      <c r="C24" s="37" t="s">
        <v>119</v>
      </c>
      <c r="D24" s="14">
        <f>[1]BE_DUONG!D24</f>
        <v>1277000</v>
      </c>
      <c r="E24" s="14">
        <f>[1]BE_DUONG!E24</f>
        <v>989000</v>
      </c>
      <c r="F24" s="14">
        <f>BE_DUONG!F24</f>
        <v>159750</v>
      </c>
      <c r="G24" s="14">
        <f>[1]BE_DUONG!G24</f>
        <v>0</v>
      </c>
      <c r="H24" s="14">
        <f>[1]BE_DUONG!H24</f>
        <v>288000</v>
      </c>
      <c r="I24" s="14">
        <f>[1]BE_DUONG!I24</f>
        <v>247250</v>
      </c>
      <c r="J24" s="157" t="s">
        <v>404</v>
      </c>
      <c r="K24" s="202">
        <v>45904</v>
      </c>
    </row>
    <row r="25" spans="1:11" ht="23.25" customHeight="1">
      <c r="A25" s="6">
        <f t="shared" si="0"/>
        <v>21</v>
      </c>
      <c r="B25" s="294"/>
      <c r="C25" s="37" t="s">
        <v>120</v>
      </c>
      <c r="D25" s="14" t="str">
        <f t="shared" si="1"/>
        <v/>
      </c>
      <c r="E25" s="14" t="str">
        <f t="shared" si="2"/>
        <v/>
      </c>
      <c r="F25" s="14" t="str">
        <f t="shared" si="3"/>
        <v/>
      </c>
      <c r="G25" s="39"/>
      <c r="H25" s="14" t="str">
        <f t="shared" si="4"/>
        <v/>
      </c>
      <c r="I25" s="21" t="str">
        <f t="shared" si="5"/>
        <v/>
      </c>
      <c r="J25" s="157" t="s">
        <v>405</v>
      </c>
      <c r="K25" s="202">
        <v>45904</v>
      </c>
    </row>
    <row r="26" spans="1:11" ht="23.25" customHeight="1">
      <c r="A26" s="6">
        <f t="shared" si="0"/>
        <v>22</v>
      </c>
      <c r="B26" s="293"/>
      <c r="C26" s="38" t="s">
        <v>121</v>
      </c>
      <c r="D26" s="14" t="str">
        <f t="shared" si="1"/>
        <v/>
      </c>
      <c r="E26" s="14" t="str">
        <f t="shared" si="2"/>
        <v/>
      </c>
      <c r="F26" s="14" t="str">
        <f t="shared" si="3"/>
        <v/>
      </c>
      <c r="G26" s="39"/>
      <c r="H26" s="14" t="str">
        <f t="shared" si="4"/>
        <v/>
      </c>
      <c r="I26" s="21" t="str">
        <f t="shared" si="5"/>
        <v/>
      </c>
      <c r="J26" s="157" t="s">
        <v>406</v>
      </c>
      <c r="K26" s="202">
        <v>45904</v>
      </c>
    </row>
    <row r="27" spans="1:11" ht="23.25" customHeight="1">
      <c r="A27" s="6">
        <f t="shared" si="0"/>
        <v>23</v>
      </c>
      <c r="B27" s="292" t="s">
        <v>37</v>
      </c>
      <c r="C27" s="38" t="s">
        <v>122</v>
      </c>
      <c r="D27" s="14" t="str">
        <f t="shared" si="1"/>
        <v/>
      </c>
      <c r="E27" s="14" t="str">
        <f t="shared" si="2"/>
        <v/>
      </c>
      <c r="F27" s="14" t="str">
        <f t="shared" si="3"/>
        <v/>
      </c>
      <c r="G27" s="39"/>
      <c r="H27" s="39" t="str">
        <f t="shared" ref="H27:H67" si="6">IFERROR(VLOOKUP(C27,$O$4:$T$13,3,FALSE),"")</f>
        <v/>
      </c>
      <c r="I27" s="21" t="str">
        <f t="shared" si="5"/>
        <v/>
      </c>
      <c r="J27" s="157" t="s">
        <v>407</v>
      </c>
      <c r="K27" s="202">
        <v>45904</v>
      </c>
    </row>
    <row r="28" spans="1:11" ht="23.25" customHeight="1">
      <c r="A28" s="6">
        <f t="shared" si="0"/>
        <v>24</v>
      </c>
      <c r="B28" s="295"/>
      <c r="C28" s="38" t="s">
        <v>123</v>
      </c>
      <c r="D28" s="14" t="str">
        <f t="shared" si="1"/>
        <v/>
      </c>
      <c r="E28" s="14" t="str">
        <f t="shared" si="2"/>
        <v/>
      </c>
      <c r="F28" s="14" t="str">
        <f t="shared" si="3"/>
        <v/>
      </c>
      <c r="G28" s="39"/>
      <c r="H28" s="39" t="str">
        <f t="shared" si="6"/>
        <v/>
      </c>
      <c r="I28" s="40" t="str">
        <f t="shared" ref="I28:I67" si="7">IFERROR(VLOOKUP(C28,$O$4:$T$13,5,FALSE),"")</f>
        <v/>
      </c>
      <c r="J28" s="157" t="s">
        <v>408</v>
      </c>
      <c r="K28" s="202">
        <v>45904</v>
      </c>
    </row>
    <row r="29" spans="1:11" ht="23.25" customHeight="1">
      <c r="A29" s="6">
        <f t="shared" si="0"/>
        <v>25</v>
      </c>
      <c r="B29" s="292" t="s">
        <v>40</v>
      </c>
      <c r="C29" s="38" t="s">
        <v>124</v>
      </c>
      <c r="D29" s="14" t="str">
        <f t="shared" si="1"/>
        <v/>
      </c>
      <c r="E29" s="14" t="str">
        <f t="shared" si="2"/>
        <v/>
      </c>
      <c r="F29" s="14" t="str">
        <f t="shared" si="3"/>
        <v/>
      </c>
      <c r="G29" s="39"/>
      <c r="H29" s="39" t="str">
        <f t="shared" si="6"/>
        <v/>
      </c>
      <c r="I29" s="40" t="str">
        <f t="shared" si="7"/>
        <v/>
      </c>
      <c r="J29" s="157" t="s">
        <v>409</v>
      </c>
      <c r="K29" s="202">
        <v>45904</v>
      </c>
    </row>
    <row r="30" spans="1:11" ht="23.25" customHeight="1">
      <c r="A30" s="6">
        <f t="shared" si="0"/>
        <v>26</v>
      </c>
      <c r="B30" s="296"/>
      <c r="C30" s="38" t="s">
        <v>125</v>
      </c>
      <c r="D30" s="14" t="str">
        <f t="shared" si="1"/>
        <v/>
      </c>
      <c r="E30" s="39" t="str">
        <f t="shared" ref="E30:E66" si="8">IFERROR(VLOOKUP(C30,$O$4:$T$13,4,FALSE),"")</f>
        <v/>
      </c>
      <c r="F30" s="39" t="str">
        <f t="shared" ref="F30:F67" si="9">IFERROR(VLOOKUP(C30,$O$4:$T$13,6,FALSE),"")</f>
        <v/>
      </c>
      <c r="G30" s="39"/>
      <c r="H30" s="39" t="str">
        <f t="shared" si="6"/>
        <v/>
      </c>
      <c r="I30" s="40" t="str">
        <f t="shared" si="7"/>
        <v/>
      </c>
      <c r="J30" s="157" t="s">
        <v>410</v>
      </c>
      <c r="K30" s="202">
        <v>45904</v>
      </c>
    </row>
    <row r="31" spans="1:11" ht="23.25" customHeight="1">
      <c r="A31" s="6">
        <f t="shared" si="0"/>
        <v>27</v>
      </c>
      <c r="B31" s="295"/>
      <c r="C31" s="38" t="s">
        <v>126</v>
      </c>
      <c r="D31" s="14" t="str">
        <f t="shared" si="1"/>
        <v/>
      </c>
      <c r="E31" s="14" t="str">
        <f t="shared" si="8"/>
        <v/>
      </c>
      <c r="F31" s="14" t="str">
        <f t="shared" si="9"/>
        <v/>
      </c>
      <c r="G31" s="14"/>
      <c r="H31" s="14" t="str">
        <f t="shared" si="6"/>
        <v/>
      </c>
      <c r="I31" s="21" t="str">
        <f t="shared" si="7"/>
        <v/>
      </c>
      <c r="J31" s="157" t="s">
        <v>411</v>
      </c>
      <c r="K31" s="202">
        <v>45904</v>
      </c>
    </row>
    <row r="32" spans="1:11" ht="23.25" customHeight="1">
      <c r="A32" s="6">
        <f t="shared" si="0"/>
        <v>28</v>
      </c>
      <c r="B32" s="301" t="s">
        <v>44</v>
      </c>
      <c r="C32" s="38" t="s">
        <v>127</v>
      </c>
      <c r="D32" s="14" t="str">
        <f t="shared" si="1"/>
        <v/>
      </c>
      <c r="E32" s="14" t="str">
        <f t="shared" si="8"/>
        <v/>
      </c>
      <c r="F32" s="14" t="str">
        <f t="shared" si="9"/>
        <v/>
      </c>
      <c r="G32" s="14"/>
      <c r="H32" s="14" t="str">
        <f t="shared" si="6"/>
        <v/>
      </c>
      <c r="I32" s="21" t="str">
        <f t="shared" si="7"/>
        <v/>
      </c>
      <c r="J32" s="157" t="s">
        <v>412</v>
      </c>
      <c r="K32" s="202">
        <v>45904</v>
      </c>
    </row>
    <row r="33" spans="1:11" ht="23.25" customHeight="1">
      <c r="A33" s="6">
        <f t="shared" si="0"/>
        <v>29</v>
      </c>
      <c r="B33" s="303"/>
      <c r="C33" s="38" t="s">
        <v>128</v>
      </c>
      <c r="D33" s="14" t="str">
        <f t="shared" si="1"/>
        <v/>
      </c>
      <c r="E33" s="14" t="str">
        <f t="shared" si="8"/>
        <v/>
      </c>
      <c r="F33" s="14" t="str">
        <f t="shared" si="9"/>
        <v/>
      </c>
      <c r="G33" s="14"/>
      <c r="H33" s="14" t="str">
        <f t="shared" si="6"/>
        <v/>
      </c>
      <c r="I33" s="21" t="str">
        <f t="shared" si="7"/>
        <v/>
      </c>
      <c r="J33" s="157" t="s">
        <v>413</v>
      </c>
      <c r="K33" s="202">
        <v>45904</v>
      </c>
    </row>
    <row r="34" spans="1:11" ht="23.25" customHeight="1">
      <c r="A34" s="6">
        <f t="shared" si="0"/>
        <v>30</v>
      </c>
      <c r="B34" s="8" t="s">
        <v>47</v>
      </c>
      <c r="C34" s="38" t="s">
        <v>129</v>
      </c>
      <c r="D34" s="14" t="str">
        <f t="shared" si="1"/>
        <v/>
      </c>
      <c r="E34" s="14" t="str">
        <f t="shared" si="8"/>
        <v/>
      </c>
      <c r="F34" s="14" t="str">
        <f t="shared" si="9"/>
        <v/>
      </c>
      <c r="G34" s="14"/>
      <c r="H34" s="14" t="str">
        <f t="shared" si="6"/>
        <v/>
      </c>
      <c r="I34" s="21" t="str">
        <f t="shared" si="7"/>
        <v/>
      </c>
      <c r="J34" s="157" t="s">
        <v>414</v>
      </c>
      <c r="K34" s="202">
        <v>45904</v>
      </c>
    </row>
    <row r="35" spans="1:11" ht="23.25" customHeight="1">
      <c r="A35" s="6">
        <f t="shared" si="0"/>
        <v>31</v>
      </c>
      <c r="B35" s="292" t="s">
        <v>49</v>
      </c>
      <c r="C35" s="38" t="s">
        <v>130</v>
      </c>
      <c r="D35" s="14" t="str">
        <f t="shared" si="1"/>
        <v/>
      </c>
      <c r="E35" s="14" t="str">
        <f t="shared" si="8"/>
        <v/>
      </c>
      <c r="F35" s="14" t="str">
        <f t="shared" si="9"/>
        <v/>
      </c>
      <c r="G35" s="14"/>
      <c r="H35" s="14" t="str">
        <f t="shared" si="6"/>
        <v/>
      </c>
      <c r="I35" s="21" t="str">
        <f t="shared" si="7"/>
        <v/>
      </c>
      <c r="J35" s="157" t="s">
        <v>415</v>
      </c>
      <c r="K35" s="202">
        <v>45904</v>
      </c>
    </row>
    <row r="36" spans="1:11" ht="23.25" customHeight="1">
      <c r="A36" s="6">
        <f t="shared" si="0"/>
        <v>32</v>
      </c>
      <c r="B36" s="296"/>
      <c r="C36" s="38" t="s">
        <v>131</v>
      </c>
      <c r="D36" s="14" t="str">
        <f t="shared" si="1"/>
        <v/>
      </c>
      <c r="E36" s="14" t="str">
        <f t="shared" si="8"/>
        <v/>
      </c>
      <c r="F36" s="14" t="str">
        <f t="shared" si="9"/>
        <v/>
      </c>
      <c r="G36" s="14"/>
      <c r="H36" s="14" t="str">
        <f t="shared" si="6"/>
        <v/>
      </c>
      <c r="I36" s="21" t="str">
        <f t="shared" si="7"/>
        <v/>
      </c>
      <c r="J36" s="157" t="s">
        <v>416</v>
      </c>
      <c r="K36" s="202">
        <v>45904</v>
      </c>
    </row>
    <row r="37" spans="1:11" ht="23.25" customHeight="1">
      <c r="A37" s="6">
        <f t="shared" si="0"/>
        <v>33</v>
      </c>
      <c r="B37" s="295"/>
      <c r="C37" s="38" t="s">
        <v>132</v>
      </c>
      <c r="D37" s="14" t="str">
        <f t="shared" si="1"/>
        <v/>
      </c>
      <c r="E37" s="14" t="str">
        <f t="shared" si="8"/>
        <v/>
      </c>
      <c r="F37" s="14" t="str">
        <f t="shared" si="9"/>
        <v/>
      </c>
      <c r="G37" s="14"/>
      <c r="H37" s="14" t="str">
        <f t="shared" si="6"/>
        <v/>
      </c>
      <c r="I37" s="21" t="str">
        <f t="shared" si="7"/>
        <v/>
      </c>
      <c r="J37" s="157" t="s">
        <v>417</v>
      </c>
      <c r="K37" s="202">
        <v>45904</v>
      </c>
    </row>
    <row r="38" spans="1:11" ht="23.25" customHeight="1">
      <c r="A38" s="6">
        <f t="shared" si="0"/>
        <v>34</v>
      </c>
      <c r="B38" s="7" t="s">
        <v>53</v>
      </c>
      <c r="C38" s="38" t="s">
        <v>133</v>
      </c>
      <c r="D38" s="14" t="str">
        <f t="shared" ref="D38:D67" si="10">IFERROR(VLOOKUP(C38,$O$4:$T$13,2,FALSE),"")</f>
        <v/>
      </c>
      <c r="E38" s="14" t="str">
        <f t="shared" si="8"/>
        <v/>
      </c>
      <c r="F38" s="14" t="str">
        <f t="shared" si="9"/>
        <v/>
      </c>
      <c r="G38" s="14"/>
      <c r="H38" s="14" t="str">
        <f t="shared" si="6"/>
        <v/>
      </c>
      <c r="I38" s="21" t="str">
        <f t="shared" si="7"/>
        <v/>
      </c>
      <c r="J38" s="157" t="s">
        <v>418</v>
      </c>
      <c r="K38" s="202">
        <v>45904</v>
      </c>
    </row>
    <row r="39" spans="1:11" ht="23.25" customHeight="1">
      <c r="A39" s="6">
        <f t="shared" si="0"/>
        <v>35</v>
      </c>
      <c r="B39" s="7" t="s">
        <v>55</v>
      </c>
      <c r="C39" s="38" t="s">
        <v>134</v>
      </c>
      <c r="D39" s="14" t="str">
        <f t="shared" si="10"/>
        <v/>
      </c>
      <c r="E39" s="14" t="str">
        <f t="shared" si="8"/>
        <v/>
      </c>
      <c r="F39" s="14" t="str">
        <f t="shared" si="9"/>
        <v/>
      </c>
      <c r="G39" s="14"/>
      <c r="H39" s="14" t="str">
        <f t="shared" si="6"/>
        <v/>
      </c>
      <c r="I39" s="21" t="str">
        <f t="shared" si="7"/>
        <v/>
      </c>
      <c r="J39" s="157" t="s">
        <v>419</v>
      </c>
      <c r="K39" s="202">
        <v>45904</v>
      </c>
    </row>
    <row r="40" spans="1:11" ht="23.25" customHeight="1">
      <c r="A40" s="6">
        <f t="shared" si="0"/>
        <v>36</v>
      </c>
      <c r="B40" s="292" t="s">
        <v>57</v>
      </c>
      <c r="C40" s="38" t="s">
        <v>135</v>
      </c>
      <c r="D40" s="14" t="str">
        <f t="shared" si="10"/>
        <v/>
      </c>
      <c r="E40" s="14" t="str">
        <f t="shared" si="8"/>
        <v/>
      </c>
      <c r="F40" s="14" t="str">
        <f t="shared" si="9"/>
        <v/>
      </c>
      <c r="G40" s="14"/>
      <c r="H40" s="14" t="str">
        <f t="shared" si="6"/>
        <v/>
      </c>
      <c r="I40" s="21" t="str">
        <f t="shared" si="7"/>
        <v/>
      </c>
      <c r="J40" s="157" t="s">
        <v>420</v>
      </c>
      <c r="K40" s="202">
        <v>45904</v>
      </c>
    </row>
    <row r="41" spans="1:11" ht="23.25" customHeight="1">
      <c r="A41" s="6">
        <f t="shared" si="0"/>
        <v>37</v>
      </c>
      <c r="B41" s="295"/>
      <c r="C41" s="38" t="s">
        <v>136</v>
      </c>
      <c r="D41" s="14" t="str">
        <f t="shared" si="10"/>
        <v/>
      </c>
      <c r="E41" s="14" t="str">
        <f t="shared" si="8"/>
        <v/>
      </c>
      <c r="F41" s="14" t="str">
        <f t="shared" si="9"/>
        <v/>
      </c>
      <c r="G41" s="14"/>
      <c r="H41" s="14" t="str">
        <f t="shared" si="6"/>
        <v/>
      </c>
      <c r="I41" s="21" t="str">
        <f t="shared" si="7"/>
        <v/>
      </c>
      <c r="J41" s="157" t="s">
        <v>421</v>
      </c>
      <c r="K41" s="202">
        <v>45904</v>
      </c>
    </row>
    <row r="42" spans="1:11" ht="23.25" customHeight="1">
      <c r="A42" s="6">
        <f t="shared" si="0"/>
        <v>38</v>
      </c>
      <c r="B42" s="7" t="s">
        <v>60</v>
      </c>
      <c r="C42" s="38" t="s">
        <v>137</v>
      </c>
      <c r="D42" s="14" t="str">
        <f t="shared" si="10"/>
        <v/>
      </c>
      <c r="E42" s="14" t="str">
        <f t="shared" si="8"/>
        <v/>
      </c>
      <c r="F42" s="14" t="str">
        <f t="shared" si="9"/>
        <v/>
      </c>
      <c r="G42" s="14"/>
      <c r="H42" s="14" t="str">
        <f t="shared" si="6"/>
        <v/>
      </c>
      <c r="I42" s="21" t="str">
        <f t="shared" si="7"/>
        <v/>
      </c>
      <c r="J42" s="157" t="s">
        <v>422</v>
      </c>
      <c r="K42" s="202">
        <v>45904</v>
      </c>
    </row>
    <row r="43" spans="1:11" ht="23.25" customHeight="1">
      <c r="A43" s="6">
        <f t="shared" si="0"/>
        <v>39</v>
      </c>
      <c r="B43" s="7" t="s">
        <v>62</v>
      </c>
      <c r="C43" s="37" t="s">
        <v>138</v>
      </c>
      <c r="D43" s="14" t="str">
        <f t="shared" si="10"/>
        <v/>
      </c>
      <c r="E43" s="14" t="str">
        <f t="shared" si="8"/>
        <v/>
      </c>
      <c r="F43" s="14" t="str">
        <f t="shared" si="9"/>
        <v/>
      </c>
      <c r="G43" s="14"/>
      <c r="H43" s="14" t="str">
        <f t="shared" si="6"/>
        <v/>
      </c>
      <c r="I43" s="21" t="str">
        <f t="shared" si="7"/>
        <v/>
      </c>
      <c r="J43" s="157" t="s">
        <v>423</v>
      </c>
      <c r="K43" s="202">
        <v>45904</v>
      </c>
    </row>
    <row r="44" spans="1:11" ht="23.25" customHeight="1">
      <c r="A44" s="6">
        <f t="shared" si="0"/>
        <v>40</v>
      </c>
      <c r="B44" s="7" t="s">
        <v>64</v>
      </c>
      <c r="C44" s="38" t="s">
        <v>139</v>
      </c>
      <c r="D44" s="14" t="str">
        <f t="shared" si="10"/>
        <v/>
      </c>
      <c r="E44" s="14" t="str">
        <f t="shared" si="8"/>
        <v/>
      </c>
      <c r="F44" s="14" t="str">
        <f t="shared" si="9"/>
        <v/>
      </c>
      <c r="G44" s="14"/>
      <c r="H44" s="14" t="str">
        <f t="shared" si="6"/>
        <v/>
      </c>
      <c r="I44" s="21" t="str">
        <f t="shared" si="7"/>
        <v/>
      </c>
      <c r="J44" s="157" t="s">
        <v>424</v>
      </c>
      <c r="K44" s="202">
        <v>45904</v>
      </c>
    </row>
    <row r="45" spans="1:11" ht="23.25" customHeight="1">
      <c r="A45" s="6">
        <f t="shared" si="0"/>
        <v>41</v>
      </c>
      <c r="B45" s="7" t="s">
        <v>66</v>
      </c>
      <c r="C45" s="38" t="s">
        <v>140</v>
      </c>
      <c r="D45" s="39">
        <f>[1]BE_CA!D45</f>
        <v>1387000</v>
      </c>
      <c r="E45" s="39">
        <f>[1]BE_CA!E45</f>
        <v>1087000</v>
      </c>
      <c r="F45" s="39">
        <f>BE_CA!F45</f>
        <v>288000</v>
      </c>
      <c r="G45" s="39">
        <f>[1]BE_CA!G45</f>
        <v>0</v>
      </c>
      <c r="H45" s="39">
        <f>[1]BE_CA!H45</f>
        <v>300000</v>
      </c>
      <c r="I45" s="39">
        <f>[1]BE_CA!I45</f>
        <v>271750</v>
      </c>
      <c r="J45" s="157" t="s">
        <v>747</v>
      </c>
      <c r="K45" s="202">
        <v>45904</v>
      </c>
    </row>
    <row r="46" spans="1:11" ht="23.25" customHeight="1">
      <c r="A46" s="6">
        <f t="shared" si="0"/>
        <v>42</v>
      </c>
      <c r="B46" s="7" t="s">
        <v>68</v>
      </c>
      <c r="C46" s="38" t="s">
        <v>141</v>
      </c>
      <c r="D46" s="39">
        <f>[1]BE_CA!D46</f>
        <v>1451000</v>
      </c>
      <c r="E46" s="39">
        <f>[1]BE_CA!E46</f>
        <v>1129000</v>
      </c>
      <c r="F46" s="39" t="str">
        <f>BE_CA!F46</f>
        <v/>
      </c>
      <c r="G46" s="39">
        <f>[1]BE_CA!G46</f>
        <v>0</v>
      </c>
      <c r="H46" s="39">
        <f>[1]BE_CA!H46</f>
        <v>322000</v>
      </c>
      <c r="I46" s="39">
        <f>[1]BE_CA!I46</f>
        <v>282250</v>
      </c>
      <c r="J46" s="157" t="s">
        <v>747</v>
      </c>
      <c r="K46" s="202">
        <v>45904</v>
      </c>
    </row>
    <row r="47" spans="1:11" ht="23.25" customHeight="1">
      <c r="A47" s="6">
        <f t="shared" si="0"/>
        <v>43</v>
      </c>
      <c r="B47" s="7" t="s">
        <v>70</v>
      </c>
      <c r="C47" s="38" t="s">
        <v>142</v>
      </c>
      <c r="D47" s="39">
        <f>[1]BE_CA!D47</f>
        <v>1293000</v>
      </c>
      <c r="E47" s="39">
        <f>[1]BE_CA!E47</f>
        <v>1026000</v>
      </c>
      <c r="F47" s="39">
        <f>BE_CA!F47</f>
        <v>29250</v>
      </c>
      <c r="G47" s="39">
        <f>[1]BE_CA!G47</f>
        <v>0</v>
      </c>
      <c r="H47" s="39">
        <f>[1]BE_CA!H47</f>
        <v>267000</v>
      </c>
      <c r="I47" s="39">
        <f>[1]BE_CA!I47</f>
        <v>256500</v>
      </c>
      <c r="J47" s="157" t="s">
        <v>747</v>
      </c>
      <c r="K47" s="202">
        <v>45904</v>
      </c>
    </row>
    <row r="48" spans="1:11" ht="23.25" customHeight="1">
      <c r="A48" s="6">
        <f t="shared" si="0"/>
        <v>44</v>
      </c>
      <c r="B48" s="7" t="s">
        <v>72</v>
      </c>
      <c r="C48" s="38" t="s">
        <v>143</v>
      </c>
      <c r="D48" s="39">
        <f>[1]BE_CA!D48</f>
        <v>1671000</v>
      </c>
      <c r="E48" s="39">
        <f>[1]BE_CA!E48</f>
        <v>1334000</v>
      </c>
      <c r="F48" s="39">
        <f>BE_CA!F48</f>
        <v>31500</v>
      </c>
      <c r="G48" s="39">
        <f>[1]BE_CA!G48</f>
        <v>0</v>
      </c>
      <c r="H48" s="39">
        <f>[1]BE_CA!H48</f>
        <v>337000</v>
      </c>
      <c r="I48" s="39">
        <f>[1]BE_CA!I48</f>
        <v>333500</v>
      </c>
      <c r="J48" s="157" t="s">
        <v>747</v>
      </c>
      <c r="K48" s="202">
        <v>45904</v>
      </c>
    </row>
    <row r="49" spans="1:11" ht="23.25" customHeight="1">
      <c r="A49" s="6">
        <f t="shared" si="0"/>
        <v>45</v>
      </c>
      <c r="B49" s="9" t="s">
        <v>74</v>
      </c>
      <c r="C49" s="37" t="s">
        <v>144</v>
      </c>
      <c r="D49" s="39">
        <f>[1]BE_CA!D49</f>
        <v>2292000</v>
      </c>
      <c r="E49" s="39">
        <f>[1]BE_CA!E49</f>
        <v>1828000</v>
      </c>
      <c r="F49" s="39">
        <f>BE_CA!F49</f>
        <v>126000</v>
      </c>
      <c r="G49" s="39">
        <f>[1]BE_CA!G49</f>
        <v>0</v>
      </c>
      <c r="H49" s="39">
        <f>[1]BE_CA!H49</f>
        <v>464000</v>
      </c>
      <c r="I49" s="39">
        <f>[1]BE_CA!I49</f>
        <v>457000</v>
      </c>
      <c r="J49" s="157" t="s">
        <v>747</v>
      </c>
      <c r="K49" s="202">
        <v>45904</v>
      </c>
    </row>
    <row r="50" spans="1:11" ht="23.25" customHeight="1">
      <c r="A50" s="6">
        <f t="shared" si="0"/>
        <v>46</v>
      </c>
      <c r="B50" s="301" t="s">
        <v>76</v>
      </c>
      <c r="C50" s="38" t="s">
        <v>145</v>
      </c>
      <c r="D50" s="14" t="str">
        <f t="shared" si="10"/>
        <v/>
      </c>
      <c r="E50" s="14" t="str">
        <f t="shared" si="8"/>
        <v/>
      </c>
      <c r="F50" s="14" t="str">
        <f t="shared" si="9"/>
        <v/>
      </c>
      <c r="G50" s="14"/>
      <c r="H50" s="14" t="str">
        <f t="shared" si="6"/>
        <v/>
      </c>
      <c r="I50" s="21" t="str">
        <f t="shared" si="7"/>
        <v/>
      </c>
      <c r="J50" s="157" t="s">
        <v>425</v>
      </c>
      <c r="K50" s="202">
        <v>45904</v>
      </c>
    </row>
    <row r="51" spans="1:11" ht="23.25" customHeight="1">
      <c r="A51" s="6">
        <f t="shared" si="0"/>
        <v>47</v>
      </c>
      <c r="B51" s="302"/>
      <c r="C51" s="38" t="s">
        <v>146</v>
      </c>
      <c r="D51" s="14" t="str">
        <f t="shared" si="10"/>
        <v/>
      </c>
      <c r="E51" s="14" t="str">
        <f t="shared" si="8"/>
        <v/>
      </c>
      <c r="F51" s="14" t="str">
        <f t="shared" si="9"/>
        <v/>
      </c>
      <c r="G51" s="14"/>
      <c r="H51" s="14" t="str">
        <f t="shared" si="6"/>
        <v/>
      </c>
      <c r="I51" s="21" t="str">
        <f t="shared" si="7"/>
        <v/>
      </c>
      <c r="J51" s="157" t="s">
        <v>426</v>
      </c>
      <c r="K51" s="202">
        <v>45904</v>
      </c>
    </row>
    <row r="52" spans="1:11" ht="23.25" customHeight="1">
      <c r="A52" s="6">
        <f t="shared" si="0"/>
        <v>48</v>
      </c>
      <c r="B52" s="303"/>
      <c r="C52" s="38" t="s">
        <v>147</v>
      </c>
      <c r="D52" s="14" t="str">
        <f t="shared" si="10"/>
        <v/>
      </c>
      <c r="E52" s="14" t="str">
        <f t="shared" si="8"/>
        <v/>
      </c>
      <c r="F52" s="14" t="str">
        <f t="shared" si="9"/>
        <v/>
      </c>
      <c r="G52" s="14"/>
      <c r="H52" s="14" t="str">
        <f t="shared" si="6"/>
        <v/>
      </c>
      <c r="I52" s="21" t="str">
        <f t="shared" si="7"/>
        <v/>
      </c>
      <c r="J52" s="157" t="s">
        <v>427</v>
      </c>
      <c r="K52" s="202">
        <v>45904</v>
      </c>
    </row>
    <row r="53" spans="1:11" ht="23.25" customHeight="1">
      <c r="A53" s="6">
        <f t="shared" si="0"/>
        <v>49</v>
      </c>
      <c r="B53" s="7" t="s">
        <v>80</v>
      </c>
      <c r="C53" s="37" t="s">
        <v>148</v>
      </c>
      <c r="D53" s="14" t="str">
        <f t="shared" si="10"/>
        <v/>
      </c>
      <c r="E53" s="14" t="str">
        <f t="shared" si="8"/>
        <v/>
      </c>
      <c r="F53" s="14" t="str">
        <f t="shared" si="9"/>
        <v/>
      </c>
      <c r="G53" s="14"/>
      <c r="H53" s="14" t="str">
        <f t="shared" si="6"/>
        <v/>
      </c>
      <c r="I53" s="21" t="str">
        <f t="shared" si="7"/>
        <v/>
      </c>
      <c r="J53" s="157" t="s">
        <v>428</v>
      </c>
      <c r="K53" s="202">
        <v>45904</v>
      </c>
    </row>
    <row r="54" spans="1:11" ht="23.25" customHeight="1">
      <c r="A54" s="6">
        <f t="shared" si="0"/>
        <v>50</v>
      </c>
      <c r="B54" s="9" t="s">
        <v>82</v>
      </c>
      <c r="C54" s="38" t="s">
        <v>149</v>
      </c>
      <c r="D54" s="14" t="str">
        <f t="shared" si="10"/>
        <v/>
      </c>
      <c r="E54" s="14" t="str">
        <f t="shared" si="8"/>
        <v/>
      </c>
      <c r="F54" s="14" t="str">
        <f t="shared" si="9"/>
        <v/>
      </c>
      <c r="G54" s="14"/>
      <c r="H54" s="14" t="str">
        <f t="shared" si="6"/>
        <v/>
      </c>
      <c r="I54" s="21" t="str">
        <f t="shared" si="7"/>
        <v/>
      </c>
      <c r="J54" s="157" t="s">
        <v>429</v>
      </c>
      <c r="K54" s="202">
        <v>45904</v>
      </c>
    </row>
    <row r="55" spans="1:11" ht="23.25" customHeight="1">
      <c r="A55" s="6">
        <f t="shared" si="0"/>
        <v>51</v>
      </c>
      <c r="B55" s="9" t="s">
        <v>84</v>
      </c>
      <c r="C55" s="38" t="s">
        <v>150</v>
      </c>
      <c r="D55" s="14" t="str">
        <f t="shared" si="10"/>
        <v/>
      </c>
      <c r="E55" s="14" t="str">
        <f t="shared" si="8"/>
        <v/>
      </c>
      <c r="F55" s="14" t="str">
        <f t="shared" si="9"/>
        <v/>
      </c>
      <c r="G55" s="14"/>
      <c r="H55" s="14" t="str">
        <f t="shared" si="6"/>
        <v/>
      </c>
      <c r="I55" s="21" t="str">
        <f t="shared" si="7"/>
        <v/>
      </c>
      <c r="J55" s="157" t="s">
        <v>430</v>
      </c>
      <c r="K55" s="202">
        <v>45904</v>
      </c>
    </row>
    <row r="56" spans="1:11" ht="23.25" customHeight="1">
      <c r="A56" s="6">
        <f t="shared" si="0"/>
        <v>52</v>
      </c>
      <c r="B56" s="7" t="s">
        <v>86</v>
      </c>
      <c r="C56" s="38" t="s">
        <v>151</v>
      </c>
      <c r="D56" s="14" t="str">
        <f t="shared" si="10"/>
        <v/>
      </c>
      <c r="E56" s="14" t="str">
        <f t="shared" si="8"/>
        <v/>
      </c>
      <c r="F56" s="14" t="str">
        <f t="shared" si="9"/>
        <v/>
      </c>
      <c r="G56" s="14"/>
      <c r="H56" s="14" t="str">
        <f t="shared" si="6"/>
        <v/>
      </c>
      <c r="I56" s="21" t="str">
        <f t="shared" si="7"/>
        <v/>
      </c>
      <c r="J56" s="157" t="s">
        <v>431</v>
      </c>
      <c r="K56" s="202">
        <v>45904</v>
      </c>
    </row>
    <row r="57" spans="1:11" ht="23.25" customHeight="1">
      <c r="A57" s="6">
        <f t="shared" si="0"/>
        <v>53</v>
      </c>
      <c r="B57" s="7" t="s">
        <v>88</v>
      </c>
      <c r="C57" s="38" t="s">
        <v>152</v>
      </c>
      <c r="D57" s="14" t="str">
        <f t="shared" si="10"/>
        <v/>
      </c>
      <c r="E57" s="14" t="str">
        <f t="shared" si="8"/>
        <v/>
      </c>
      <c r="F57" s="14" t="str">
        <f t="shared" si="9"/>
        <v/>
      </c>
      <c r="G57" s="14"/>
      <c r="H57" s="14" t="str">
        <f t="shared" si="6"/>
        <v/>
      </c>
      <c r="I57" s="21" t="str">
        <f t="shared" si="7"/>
        <v/>
      </c>
      <c r="J57" s="157" t="s">
        <v>432</v>
      </c>
      <c r="K57" s="202">
        <v>45904</v>
      </c>
    </row>
    <row r="58" spans="1:11" ht="23.25" customHeight="1">
      <c r="A58" s="6">
        <f t="shared" si="0"/>
        <v>54</v>
      </c>
      <c r="B58" s="7" t="s">
        <v>90</v>
      </c>
      <c r="C58" s="38" t="s">
        <v>153</v>
      </c>
      <c r="D58" s="14" t="str">
        <f t="shared" si="10"/>
        <v/>
      </c>
      <c r="E58" s="14" t="str">
        <f t="shared" si="8"/>
        <v/>
      </c>
      <c r="F58" s="14" t="str">
        <f t="shared" si="9"/>
        <v/>
      </c>
      <c r="G58" s="14"/>
      <c r="H58" s="14" t="str">
        <f t="shared" si="6"/>
        <v/>
      </c>
      <c r="I58" s="21" t="str">
        <f t="shared" si="7"/>
        <v/>
      </c>
      <c r="J58" s="157" t="s">
        <v>433</v>
      </c>
      <c r="K58" s="202">
        <v>45904</v>
      </c>
    </row>
    <row r="59" spans="1:11" ht="23.25" customHeight="1">
      <c r="A59" s="6">
        <f t="shared" si="0"/>
        <v>55</v>
      </c>
      <c r="B59" s="9" t="s">
        <v>92</v>
      </c>
      <c r="C59" s="38" t="s">
        <v>154</v>
      </c>
      <c r="D59" s="14" t="str">
        <f t="shared" si="10"/>
        <v/>
      </c>
      <c r="E59" s="14" t="str">
        <f t="shared" si="8"/>
        <v/>
      </c>
      <c r="F59" s="14" t="str">
        <f t="shared" si="9"/>
        <v/>
      </c>
      <c r="G59" s="14"/>
      <c r="H59" s="14" t="str">
        <f t="shared" si="6"/>
        <v/>
      </c>
      <c r="I59" s="21" t="str">
        <f t="shared" si="7"/>
        <v/>
      </c>
      <c r="J59" s="157" t="s">
        <v>434</v>
      </c>
      <c r="K59" s="202">
        <v>45904</v>
      </c>
    </row>
    <row r="60" spans="1:11" ht="23.25" customHeight="1">
      <c r="A60" s="6">
        <f t="shared" si="0"/>
        <v>56</v>
      </c>
      <c r="B60" s="301" t="s">
        <v>94</v>
      </c>
      <c r="C60" s="37" t="s">
        <v>155</v>
      </c>
      <c r="D60" s="14" t="str">
        <f t="shared" si="10"/>
        <v/>
      </c>
      <c r="E60" s="14" t="str">
        <f t="shared" si="8"/>
        <v/>
      </c>
      <c r="F60" s="14" t="str">
        <f t="shared" si="9"/>
        <v/>
      </c>
      <c r="G60" s="14"/>
      <c r="H60" s="14" t="str">
        <f t="shared" si="6"/>
        <v/>
      </c>
      <c r="I60" s="21" t="str">
        <f t="shared" si="7"/>
        <v/>
      </c>
      <c r="J60" s="157" t="s">
        <v>435</v>
      </c>
      <c r="K60" s="202">
        <v>45904</v>
      </c>
    </row>
    <row r="61" spans="1:11" ht="23.25" customHeight="1">
      <c r="A61" s="6">
        <f t="shared" si="0"/>
        <v>57</v>
      </c>
      <c r="B61" s="302"/>
      <c r="C61" s="38" t="s">
        <v>156</v>
      </c>
      <c r="D61" s="14" t="str">
        <f t="shared" si="10"/>
        <v/>
      </c>
      <c r="E61" s="14" t="str">
        <f t="shared" si="8"/>
        <v/>
      </c>
      <c r="F61" s="14" t="str">
        <f t="shared" si="9"/>
        <v/>
      </c>
      <c r="G61" s="14"/>
      <c r="H61" s="14" t="str">
        <f t="shared" si="6"/>
        <v/>
      </c>
      <c r="I61" s="21" t="str">
        <f t="shared" si="7"/>
        <v/>
      </c>
      <c r="J61" s="157" t="s">
        <v>436</v>
      </c>
      <c r="K61" s="202">
        <v>45904</v>
      </c>
    </row>
    <row r="62" spans="1:11" ht="23.25" customHeight="1">
      <c r="A62" s="6">
        <f t="shared" si="0"/>
        <v>58</v>
      </c>
      <c r="B62" s="303"/>
      <c r="C62" s="38" t="s">
        <v>157</v>
      </c>
      <c r="D62" s="14" t="str">
        <f t="shared" si="10"/>
        <v/>
      </c>
      <c r="E62" s="14" t="str">
        <f t="shared" si="8"/>
        <v/>
      </c>
      <c r="F62" s="14" t="str">
        <f t="shared" si="9"/>
        <v/>
      </c>
      <c r="G62" s="14"/>
      <c r="H62" s="14" t="str">
        <f t="shared" si="6"/>
        <v/>
      </c>
      <c r="I62" s="21" t="str">
        <f t="shared" si="7"/>
        <v/>
      </c>
      <c r="J62" s="157" t="s">
        <v>437</v>
      </c>
      <c r="K62" s="202">
        <v>45904</v>
      </c>
    </row>
    <row r="63" spans="1:11" ht="23.25" customHeight="1">
      <c r="A63" s="6">
        <f t="shared" si="0"/>
        <v>59</v>
      </c>
      <c r="B63" s="9" t="s">
        <v>98</v>
      </c>
      <c r="C63" s="38" t="s">
        <v>158</v>
      </c>
      <c r="D63" s="14" t="str">
        <f t="shared" si="10"/>
        <v/>
      </c>
      <c r="E63" s="14" t="str">
        <f t="shared" si="8"/>
        <v/>
      </c>
      <c r="F63" s="14" t="str">
        <f t="shared" si="9"/>
        <v/>
      </c>
      <c r="G63" s="14"/>
      <c r="H63" s="14" t="str">
        <f t="shared" si="6"/>
        <v/>
      </c>
      <c r="I63" s="21" t="str">
        <f t="shared" si="7"/>
        <v/>
      </c>
      <c r="J63" s="157" t="s">
        <v>438</v>
      </c>
      <c r="K63" s="202">
        <v>45904</v>
      </c>
    </row>
    <row r="64" spans="1:11" ht="23.25" customHeight="1">
      <c r="A64" s="6">
        <f t="shared" si="0"/>
        <v>60</v>
      </c>
      <c r="B64" s="10"/>
      <c r="C64" s="38" t="s">
        <v>159</v>
      </c>
      <c r="D64" s="14" t="str">
        <f t="shared" si="10"/>
        <v/>
      </c>
      <c r="E64" s="14" t="str">
        <f t="shared" si="8"/>
        <v/>
      </c>
      <c r="F64" s="14" t="str">
        <f t="shared" si="9"/>
        <v/>
      </c>
      <c r="G64" s="14"/>
      <c r="H64" s="14" t="str">
        <f t="shared" si="6"/>
        <v/>
      </c>
      <c r="I64" s="21" t="str">
        <f t="shared" si="7"/>
        <v/>
      </c>
      <c r="J64" s="157" t="s">
        <v>439</v>
      </c>
      <c r="K64" s="202">
        <v>45904</v>
      </c>
    </row>
    <row r="65" spans="1:11" ht="23.25" customHeight="1">
      <c r="A65" s="6">
        <f t="shared" si="0"/>
        <v>61</v>
      </c>
      <c r="B65" s="11"/>
      <c r="C65" s="38" t="s">
        <v>160</v>
      </c>
      <c r="D65" s="14" t="str">
        <f t="shared" si="10"/>
        <v/>
      </c>
      <c r="E65" s="14" t="str">
        <f t="shared" si="8"/>
        <v/>
      </c>
      <c r="F65" s="14" t="str">
        <f t="shared" si="9"/>
        <v/>
      </c>
      <c r="G65" s="14"/>
      <c r="H65" s="14" t="str">
        <f t="shared" si="6"/>
        <v/>
      </c>
      <c r="I65" s="21" t="str">
        <f t="shared" si="7"/>
        <v/>
      </c>
      <c r="J65" s="157" t="s">
        <v>440</v>
      </c>
      <c r="K65" s="202">
        <v>45904</v>
      </c>
    </row>
    <row r="66" spans="1:11" ht="23.25" customHeight="1">
      <c r="A66" s="12">
        <f t="shared" si="0"/>
        <v>62</v>
      </c>
      <c r="B66" s="11"/>
      <c r="C66" s="41" t="s">
        <v>161</v>
      </c>
      <c r="D66" s="14" t="str">
        <f t="shared" si="10"/>
        <v/>
      </c>
      <c r="E66" s="14" t="str">
        <f t="shared" si="8"/>
        <v/>
      </c>
      <c r="F66" s="14" t="str">
        <f t="shared" si="9"/>
        <v/>
      </c>
      <c r="G66" s="42"/>
      <c r="H66" s="14" t="str">
        <f t="shared" si="6"/>
        <v/>
      </c>
      <c r="I66" s="21" t="str">
        <f t="shared" si="7"/>
        <v/>
      </c>
      <c r="J66" s="157" t="s">
        <v>441</v>
      </c>
      <c r="K66" s="202">
        <v>45904</v>
      </c>
    </row>
    <row r="67" spans="1:11" ht="23.25" customHeight="1">
      <c r="A67" s="13">
        <f t="shared" si="0"/>
        <v>63</v>
      </c>
      <c r="B67" s="14"/>
      <c r="C67" s="43" t="s">
        <v>162</v>
      </c>
      <c r="D67" s="14" t="str">
        <f t="shared" si="10"/>
        <v/>
      </c>
      <c r="E67" s="14" t="str">
        <f>IFERROR(VLOOKUP(C67,$O$4:$T$13,4,FALSE),"")</f>
        <v/>
      </c>
      <c r="F67" s="14" t="str">
        <f t="shared" si="9"/>
        <v/>
      </c>
      <c r="G67" s="14"/>
      <c r="H67" s="14" t="str">
        <f t="shared" si="6"/>
        <v/>
      </c>
      <c r="I67" s="21" t="str">
        <f t="shared" si="7"/>
        <v/>
      </c>
      <c r="J67" s="157" t="s">
        <v>442</v>
      </c>
      <c r="K67" s="202">
        <v>45904</v>
      </c>
    </row>
    <row r="68" spans="1:11" ht="23.2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spans="1:11" ht="23.2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spans="1:11" ht="23.2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spans="1:11" ht="23.2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spans="1:11" ht="23.2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spans="1:11" ht="23.2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spans="1:11" ht="23.2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spans="1:11" ht="23.2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spans="1:11" ht="23.2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spans="1:11" ht="23.2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spans="1:11" ht="23.2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spans="1:11" ht="23.2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spans="1:11" ht="23.2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23.2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23.2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23.2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23.2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23.2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23.2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23.2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23.2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23.2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23.2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23.2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23.2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23.2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23.2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23.2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23.2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23.2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23.2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23.2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23.2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23.2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23.2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23.2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23.2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23.2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23.2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23.2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23.2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23.2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23.2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23.2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23.2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23.2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23.2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23.2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23.2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23.2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23.2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23.2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23.2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23.2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23.2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23.2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23.2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23.2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23.2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23.2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23.2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23.2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23.2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23.2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23.2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23.2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23.2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23.2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23.2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23.2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ht="23.2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ht="23.2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ht="23.2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ht="23.2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ht="23.2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ht="23.2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ht="23.2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ht="23.2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ht="23.2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ht="23.2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ht="23.2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ht="23.2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ht="23.2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ht="23.2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ht="23.2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ht="23.2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ht="23.2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ht="23.2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ht="23.2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ht="23.2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ht="23.2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ht="23.2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ht="23.2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ht="23.2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ht="23.2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ht="23.2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ht="23.2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ht="23.2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ht="23.2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ht="23.2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ht="23.2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ht="23.2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ht="23.2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ht="23.2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ht="23.2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ht="23.2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ht="23.2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ht="23.2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ht="23.2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ht="23.2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ht="23.2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ht="23.2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ht="23.2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ht="23.2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ht="23.2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ht="23.2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ht="23.2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ht="23.2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ht="23.2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ht="23.2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ht="23.2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ht="23.2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ht="23.2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ht="23.2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ht="23.2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ht="23.2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ht="23.2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ht="23.2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ht="23.2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ht="23.2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ht="23.2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ht="23.2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ht="23.2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ht="23.2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ht="23.2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ht="23.2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ht="23.2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ht="23.2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ht="23.2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ht="23.2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ht="23.2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ht="23.2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ht="23.2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ht="23.2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ht="23.2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ht="23.2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ht="23.2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ht="23.2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ht="23.2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ht="23.2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ht="23.2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ht="23.2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ht="23.2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ht="23.2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ht="23.2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ht="23.2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ht="23.2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ht="23.2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ht="23.2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ht="23.2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ht="23.2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ht="23.2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ht="23.2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ht="23.2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ht="23.2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ht="23.2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ht="23.2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ht="23.2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ht="23.2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ht="23.2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ht="23.2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ht="23.2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ht="23.2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ht="23.2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ht="23.2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ht="23.2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 ht="23.2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 ht="23.2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 ht="23.2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 ht="23.2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 ht="23.2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 ht="23.2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 ht="23.2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 ht="23.2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 ht="23.2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 ht="23.2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 ht="23.2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ht="23.2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 ht="23.2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ht="23.2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ht="23.25" customHeight="1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 ht="23.25" customHeight="1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 ht="23.25" customHeight="1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 ht="23.25" customHeight="1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 ht="23.25" customHeight="1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 ht="23.25" customHeight="1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 ht="23.2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 ht="23.25" customHeight="1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 ht="23.2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 ht="23.25" customHeight="1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 ht="23.2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 ht="23.25" customHeight="1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 ht="23.2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 ht="23.25" customHeight="1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 ht="23.25" customHeight="1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 ht="23.2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 ht="23.25" customHeight="1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 ht="23.25" customHeight="1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 ht="23.25" customHeight="1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 ht="23.25" customHeight="1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 ht="23.25" customHeight="1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 ht="23.25" customHeight="1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 ht="23.25" customHeight="1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 ht="23.25" customHeight="1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 ht="23.25" customHeight="1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 ht="23.25" customHeight="1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 ht="23.25" customHeight="1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 ht="23.25" customHeight="1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 ht="23.25" customHeight="1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 ht="23.25" customHeight="1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 ht="23.25" customHeight="1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 ht="23.25" customHeight="1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 ht="23.25" customHeight="1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 ht="23.25" customHeight="1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 ht="23.25" customHeight="1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 ht="23.25" customHeight="1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 ht="23.25" customHeight="1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 ht="23.25" customHeight="1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 ht="23.25" customHeight="1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ht="23.25" customHeight="1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 ht="23.25" customHeight="1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 ht="23.25" customHeight="1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 ht="23.25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23.25" customHeight="1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 ht="23.25" customHeight="1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 ht="23.25" customHeight="1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 ht="23.25" customHeight="1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 ht="23.25" customHeight="1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 ht="23.25" customHeight="1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 ht="23.25" customHeight="1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 ht="23.25" customHeight="1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 ht="23.25" customHeight="1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 ht="23.25" customHeight="1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 ht="23.25" customHeight="1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 ht="23.25" customHeight="1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 ht="23.25" customHeight="1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 ht="23.25" customHeight="1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 ht="23.25" customHeight="1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 ht="23.25" customHeight="1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 ht="23.25" customHeight="1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 ht="23.25" customHeight="1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 ht="23.25" customHeight="1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 ht="23.25" customHeight="1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 ht="23.25" customHeight="1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 ht="23.25" customHeight="1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 ht="23.25" customHeight="1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 ht="23.25" customHeight="1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 ht="23.25" customHeight="1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 ht="23.25" customHeight="1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 ht="23.25" customHeight="1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 ht="23.25" customHeight="1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 ht="23.25" customHeight="1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 ht="23.25" customHeight="1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 ht="23.25" customHeight="1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 ht="23.25" customHeight="1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 ht="23.25" customHeight="1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 ht="23.25" customHeight="1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 ht="23.25" customHeight="1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 ht="23.25" customHeight="1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 ht="23.25" customHeight="1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ht="23.25" customHeight="1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 ht="23.25" customHeight="1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 ht="23.25" customHeight="1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 ht="23.25" customHeight="1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 ht="23.25" customHeight="1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 ht="23.25" customHeight="1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 ht="23.25" customHeight="1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 ht="23.25" customHeight="1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 ht="23.25" customHeight="1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 ht="23.25" customHeight="1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 ht="23.25" customHeight="1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 ht="23.25" customHeight="1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 ht="23.25" customHeight="1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 ht="23.25" customHeight="1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 ht="23.25" customHeight="1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 ht="23.25" customHeight="1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 ht="23.25" customHeight="1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 ht="23.25" customHeight="1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 ht="23.25" customHeight="1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 ht="23.25" customHeight="1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 ht="23.25" customHeight="1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 ht="23.25" customHeight="1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 ht="23.25" customHeight="1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 ht="23.25" customHeight="1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 ht="23.25" customHeight="1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 ht="23.25" customHeight="1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 ht="23.25" customHeight="1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 ht="23.25" customHeight="1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 ht="23.25" customHeight="1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 ht="23.25" customHeight="1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 ht="23.25" customHeight="1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 ht="23.25" customHeight="1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 ht="23.25" customHeight="1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 ht="23.25" customHeight="1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 ht="23.25" customHeight="1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 ht="23.25" customHeight="1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 ht="23.2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 ht="23.25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23.2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 ht="23.25" customHeight="1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 ht="23.2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 ht="23.25" customHeight="1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 ht="23.25" customHeight="1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 ht="23.25" customHeight="1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 ht="23.25" customHeight="1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 ht="23.25" customHeight="1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 ht="23.25" customHeight="1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 ht="23.25" customHeight="1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 ht="23.25" customHeight="1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 ht="23.25" customHeight="1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 ht="23.25" customHeight="1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 ht="23.2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 ht="23.25" customHeight="1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 ht="23.2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 ht="23.25" customHeight="1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 ht="23.2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 ht="23.25" customHeight="1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 ht="23.25" customHeight="1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 ht="23.25" customHeight="1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 ht="23.25" customHeight="1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 ht="23.25" customHeight="1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 ht="23.25" customHeight="1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 ht="23.25" customHeight="1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 ht="23.25" customHeight="1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 ht="23.25" customHeight="1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 ht="23.25" customHeight="1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 ht="23.25" customHeight="1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 ht="23.25" customHeight="1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 ht="23.2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 ht="23.25" customHeight="1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 ht="23.2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 ht="23.25" customHeight="1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 ht="23.2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 ht="23.25" customHeight="1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 ht="23.2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 ht="23.25" customHeight="1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 ht="23.2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 ht="23.25" customHeight="1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 ht="23.25" customHeight="1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 ht="23.25" customHeight="1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 ht="23.25" customHeight="1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 ht="23.25" customHeight="1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 ht="23.25" customHeight="1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 ht="23.25" customHeight="1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 ht="23.25" customHeight="1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 ht="23.25" customHeight="1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 ht="23.25" customHeight="1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 ht="23.25" customHeight="1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 ht="23.25" customHeight="1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 ht="23.25" customHeight="1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ht="23.25" customHeight="1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ht="23.2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ht="23.25" customHeight="1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ht="23.25" customHeight="1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ht="23.2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ht="23.25" customHeight="1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ht="23.25" customHeight="1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ht="23.25" customHeight="1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ht="23.25" customHeight="1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ht="23.2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ht="23.25" customHeight="1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ht="23.2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ht="23.25" customHeight="1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ht="23.2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ht="23.25" customHeight="1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ht="23.25" customHeight="1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ht="23.25" customHeight="1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ht="23.25" customHeight="1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ht="23.25" customHeight="1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ht="23.25" customHeight="1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ht="23.25" customHeight="1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ht="23.25" customHeight="1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ht="23.25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23.25" customHeight="1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ht="23.25" customHeight="1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ht="23.25" customHeight="1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 ht="23.25" customHeight="1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 ht="23.25" customHeight="1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 ht="23.25" customHeight="1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 ht="23.25" customHeight="1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 ht="23.25" customHeight="1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 ht="23.25" customHeight="1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 ht="23.25" customHeight="1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 ht="23.25" customHeight="1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 ht="23.25" customHeight="1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 ht="23.25" customHeight="1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 ht="23.25" customHeight="1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 ht="23.25" customHeight="1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 ht="23.25" customHeight="1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 ht="23.25" customHeight="1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 ht="23.25" customHeight="1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 ht="23.25" customHeight="1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 ht="23.25" customHeight="1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 ht="23.25" customHeight="1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 ht="23.25" customHeight="1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 ht="23.25" customHeight="1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 ht="23.25" customHeight="1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 ht="23.25" customHeight="1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 ht="23.25" customHeight="1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 ht="23.25" customHeight="1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 ht="23.25" customHeight="1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 ht="23.25" customHeight="1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 ht="23.25" customHeight="1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 ht="23.25" customHeight="1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 ht="23.25" customHeight="1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 ht="23.25" customHeight="1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 ht="23.25" customHeight="1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 ht="23.25" customHeight="1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 ht="23.25" customHeight="1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 ht="23.25" customHeight="1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 ht="23.25" customHeight="1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 ht="23.25" customHeight="1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 ht="23.25" customHeight="1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 ht="23.25" customHeight="1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 ht="23.25" customHeight="1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 ht="23.25" customHeight="1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 ht="23.25" customHeight="1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 ht="23.25" customHeight="1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 ht="23.25" customHeight="1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 ht="23.25" customHeight="1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 ht="23.25" customHeight="1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 ht="23.25" customHeight="1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 ht="23.25" customHeight="1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 ht="23.25" customHeight="1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 ht="23.2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 ht="23.25" customHeight="1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 ht="23.2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 ht="23.25" customHeight="1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 ht="23.2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 ht="23.25" customHeight="1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 ht="23.2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 ht="23.25" customHeight="1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 ht="23.2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 ht="23.25" customHeight="1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 ht="23.25" customHeight="1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 ht="23.25" customHeight="1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 ht="23.25" customHeight="1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 ht="23.25" customHeight="1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 ht="23.25" customHeight="1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 ht="23.25" customHeight="1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 ht="23.25" customHeight="1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 ht="23.25" customHeight="1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 ht="23.25" customHeight="1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 ht="23.25" customHeight="1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 ht="23.25" customHeight="1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 ht="23.25" customHeight="1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 ht="23.25" customHeight="1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 ht="23.25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23.25" customHeight="1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 ht="23.25" customHeight="1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 ht="23.2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 ht="23.25" customHeight="1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 ht="23.2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 ht="23.25" customHeight="1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 ht="23.2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 ht="23.25" customHeight="1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 ht="23.25" customHeight="1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 ht="23.25" customHeight="1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 ht="23.25" customHeight="1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 ht="23.25" customHeight="1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 ht="23.25" customHeight="1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 ht="23.25" customHeight="1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 ht="23.25" customHeight="1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 ht="23.25" customHeight="1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 ht="23.25" customHeight="1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 ht="23.25" customHeight="1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 ht="23.25" customHeight="1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 ht="23.25" customHeight="1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 ht="23.25" customHeight="1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 ht="23.25" customHeight="1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 ht="23.25" customHeight="1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 ht="23.25" customHeight="1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 ht="23.25" customHeight="1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 ht="23.25" customHeight="1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 ht="23.25" customHeight="1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 ht="23.25" customHeight="1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 ht="23.25" customHeight="1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 ht="23.25" customHeight="1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 ht="23.25" customHeight="1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 ht="23.25" customHeight="1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 ht="23.25" customHeight="1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 ht="23.25" customHeight="1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 ht="23.25" customHeight="1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 ht="23.25" customHeight="1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 ht="23.25" customHeight="1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 ht="23.25" customHeight="1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 ht="23.25" customHeight="1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 ht="23.25" customHeight="1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 ht="23.25" customHeight="1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 ht="23.25" customHeight="1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 ht="23.25" customHeight="1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 ht="23.25" customHeight="1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 ht="23.25" customHeight="1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 ht="23.25" customHeight="1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 ht="23.25" customHeight="1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 ht="23.25" customHeight="1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 ht="23.25" customHeight="1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 ht="23.25" customHeight="1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 ht="23.25" customHeight="1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 ht="23.25" customHeight="1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 ht="23.25" customHeight="1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 ht="23.25" customHeight="1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 ht="23.25" customHeight="1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 ht="23.25" customHeight="1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 ht="23.25" customHeight="1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 ht="23.25" customHeight="1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 ht="23.25" customHeight="1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 ht="23.25" customHeight="1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 ht="23.25" customHeight="1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 ht="23.25" customHeight="1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 ht="23.2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 ht="23.25" customHeight="1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 ht="23.2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 ht="23.25" customHeight="1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 ht="23.2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 ht="23.25" customHeight="1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 ht="23.2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 ht="23.25" customHeight="1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 ht="23.25" customHeight="1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 ht="23.25" customHeight="1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 ht="23.25" customHeight="1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 ht="23.25" customHeight="1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 ht="23.2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23.25" customHeight="1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 ht="23.25" customHeight="1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 ht="23.25" customHeight="1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 ht="23.25" customHeight="1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 ht="23.25" customHeight="1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 ht="23.25" customHeight="1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 ht="23.25" customHeight="1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 ht="23.25" customHeight="1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 ht="23.25" customHeight="1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 ht="23.25" customHeight="1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 ht="23.25" customHeight="1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 ht="23.25" customHeight="1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 ht="23.25" customHeight="1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 ht="23.25" customHeight="1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 ht="23.25" customHeight="1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 ht="23.25" customHeight="1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 ht="23.25" customHeight="1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 ht="23.25" customHeight="1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 ht="23.25" customHeight="1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 ht="23.25" customHeight="1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 ht="23.25" customHeight="1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 ht="23.25" customHeight="1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 ht="23.25" customHeight="1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 ht="23.25" customHeight="1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 ht="23.25" customHeight="1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 ht="23.25" customHeight="1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 ht="23.25" customHeight="1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 ht="23.25" customHeight="1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 ht="23.25" customHeight="1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 ht="23.25" customHeight="1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 ht="23.25" customHeight="1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 ht="23.25" customHeight="1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 ht="23.25" customHeight="1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 ht="23.25" customHeight="1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 ht="23.25" customHeight="1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 ht="23.25" customHeight="1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 ht="23.25" customHeight="1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 ht="23.25" customHeight="1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 ht="23.25" customHeight="1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 ht="23.25" customHeight="1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 ht="23.25" customHeight="1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 ht="23.25" customHeight="1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 ht="23.25" customHeight="1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 ht="23.25" customHeight="1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 ht="23.25" customHeight="1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 ht="23.25" customHeight="1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 ht="23.25" customHeight="1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 ht="23.25" customHeight="1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 ht="23.25" customHeight="1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 ht="23.25" customHeight="1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 ht="23.25" customHeight="1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 ht="23.25" customHeight="1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 ht="23.25" customHeight="1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 ht="23.25" customHeight="1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 ht="23.25" customHeight="1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 ht="23.25" customHeight="1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 ht="23.25" customHeight="1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 ht="23.25" customHeight="1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 ht="23.25" customHeight="1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 ht="23.25" customHeight="1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 ht="23.25" customHeight="1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 ht="23.25" customHeight="1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 ht="23.25" customHeight="1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 ht="23.25" customHeight="1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 ht="23.25" customHeight="1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 ht="23.25" customHeight="1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 ht="23.25" customHeight="1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 ht="23.25" customHeight="1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 ht="23.25" customHeight="1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 ht="23.25" customHeight="1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 ht="23.25" customHeight="1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 ht="23.25" customHeight="1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 ht="23.25" customHeight="1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 ht="23.25" customHeight="1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 ht="23.25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23.25" customHeight="1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 ht="23.25" customHeight="1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 ht="23.25" customHeight="1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 ht="23.25" customHeight="1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 ht="23.25" customHeight="1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 ht="23.25" customHeight="1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 ht="23.25" customHeight="1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 ht="23.25" customHeight="1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 ht="23.25" customHeight="1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 ht="23.25" customHeight="1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 ht="23.25" customHeight="1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 ht="23.25" customHeight="1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 ht="23.25" customHeight="1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 ht="23.25" customHeight="1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 ht="23.25" customHeight="1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 ht="23.25" customHeight="1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 ht="23.25" customHeight="1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 ht="23.25" customHeight="1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 ht="23.25" customHeight="1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 ht="23.25" customHeight="1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 ht="23.25" customHeight="1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 ht="23.25" customHeight="1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 ht="23.25" customHeight="1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 ht="23.25" customHeight="1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 ht="23.25" customHeight="1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 ht="23.25" customHeight="1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 ht="23.25" customHeight="1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 ht="23.25" customHeight="1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 ht="23.25" customHeight="1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 ht="23.25" customHeight="1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 ht="23.25" customHeight="1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 ht="23.25" customHeight="1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 ht="23.25" customHeight="1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 ht="23.25" customHeight="1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 ht="23.25" customHeight="1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 ht="23.25" customHeight="1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 ht="23.25" customHeight="1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 ht="23.25" customHeight="1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 ht="23.25" customHeight="1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 ht="23.25" customHeight="1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 ht="23.25" customHeight="1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 ht="23.25" customHeight="1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 ht="23.25" customHeight="1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 ht="23.25" customHeight="1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 ht="23.25" customHeight="1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 ht="23.25" customHeight="1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 ht="23.25" customHeight="1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 ht="23.25" customHeight="1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 ht="23.25" customHeight="1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 ht="23.25" customHeight="1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 ht="23.25" customHeight="1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 ht="23.25" customHeight="1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 ht="23.25" customHeight="1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 ht="23.25" customHeight="1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 ht="23.25" customHeight="1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 ht="23.25" customHeight="1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 ht="23.25" customHeight="1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 ht="23.25" customHeight="1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 ht="23.25" customHeight="1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 ht="23.25" customHeight="1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 ht="23.25" customHeight="1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 ht="23.25" customHeight="1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 ht="23.25" customHeight="1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 ht="23.25" customHeight="1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 ht="23.25" customHeight="1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 ht="23.25" customHeight="1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 ht="23.25" customHeight="1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 ht="23.25" customHeight="1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 ht="23.25" customHeight="1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 ht="23.25" customHeight="1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 ht="23.25" customHeight="1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 ht="23.25" customHeight="1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 ht="23.25" customHeight="1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 ht="23.25" customHeight="1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 ht="23.25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23.25" customHeight="1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 ht="23.25" customHeight="1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 ht="23.25" customHeight="1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 ht="23.25" customHeight="1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 ht="23.25" customHeight="1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 ht="23.25" customHeight="1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 ht="23.25" customHeight="1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 ht="23.25" customHeight="1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 ht="23.25" customHeight="1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 ht="23.25" customHeight="1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 ht="23.25" customHeight="1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 ht="23.25" customHeight="1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 ht="23.25" customHeight="1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 ht="23.25" customHeight="1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 ht="23.25" customHeight="1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 ht="23.25" customHeight="1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 ht="23.25" customHeight="1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 ht="23.25" customHeight="1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 ht="23.25" customHeight="1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 ht="23.25" customHeight="1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 ht="23.25" customHeight="1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 ht="23.25" customHeight="1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 ht="23.25" customHeight="1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 ht="23.25" customHeight="1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 ht="23.25" customHeight="1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 ht="23.25" customHeight="1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 ht="23.25" customHeight="1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 ht="23.25" customHeight="1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ht="23.25" customHeight="1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 ht="23.25" customHeight="1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 ht="23.25" customHeight="1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 ht="23.25" customHeight="1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 ht="23.25" customHeight="1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 ht="23.25" customHeight="1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 ht="23.25" customHeight="1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 ht="23.25" customHeight="1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 ht="23.25" customHeight="1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 ht="23.25" customHeight="1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 ht="23.25" customHeight="1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 ht="23.25" customHeight="1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 ht="23.25" customHeight="1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 ht="23.25" customHeight="1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 ht="23.25" customHeight="1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 ht="23.25" customHeight="1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 ht="23.25" customHeight="1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 ht="23.25" customHeight="1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 ht="23.25" customHeight="1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 ht="23.25" customHeight="1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 ht="23.25" customHeight="1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 ht="23.25" customHeight="1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 ht="23.25" customHeight="1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 ht="23.25" customHeight="1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 ht="23.25" customHeight="1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 ht="23.25" customHeight="1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 ht="23.25" customHeight="1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 ht="23.25" customHeight="1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 ht="23.25" customHeight="1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 ht="23.25" customHeight="1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 ht="23.25" customHeight="1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 ht="23.25" customHeight="1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 ht="23.25" customHeight="1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 ht="23.25" customHeight="1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 ht="23.25" customHeight="1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 ht="23.25" customHeight="1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 ht="23.25" customHeight="1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 ht="23.25" customHeight="1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 ht="23.25" customHeight="1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 ht="23.25" customHeight="1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 ht="23.25" customHeight="1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 ht="23.25" customHeight="1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 ht="23.25" customHeight="1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 ht="23.25" customHeight="1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 ht="23.25" customHeight="1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 ht="23.25" customHeight="1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 ht="23.25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23.25" customHeight="1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 ht="23.25" customHeight="1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 ht="23.25" customHeight="1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 ht="23.25" customHeight="1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 ht="23.25" customHeight="1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 ht="23.25" customHeight="1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 ht="23.25" customHeight="1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 ht="23.25" customHeight="1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 ht="23.25" customHeight="1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 ht="23.25" customHeight="1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 ht="23.25" customHeight="1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 ht="23.25" customHeight="1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 ht="23.25" customHeight="1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 ht="23.25" customHeight="1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 ht="23.25" customHeight="1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 ht="23.25" customHeight="1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 ht="23.25" customHeight="1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 ht="23.25" customHeight="1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 ht="23.25" customHeight="1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 ht="23.25" customHeight="1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 ht="23.25" customHeight="1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 ht="23.25" customHeight="1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 ht="23.25" customHeight="1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 ht="23.25" customHeight="1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 ht="23.25" customHeight="1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 ht="23.2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 ht="23.25" customHeight="1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 ht="23.2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 ht="23.25" customHeight="1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 ht="23.2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 ht="23.25" customHeight="1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 ht="23.2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 ht="23.25" customHeight="1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 ht="23.25" customHeight="1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 ht="23.25" customHeight="1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 ht="23.25" customHeight="1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 ht="23.25" customHeight="1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 ht="23.2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 ht="23.25" customHeight="1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 ht="23.25" customHeight="1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 ht="23.25" customHeight="1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 ht="23.25" customHeight="1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 ht="23.25" customHeight="1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 ht="23.25" customHeight="1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 ht="23.25" customHeight="1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 ht="23.25" customHeight="1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 ht="23.25" customHeight="1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 ht="23.25" customHeight="1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 ht="23.25" customHeight="1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 ht="23.25" customHeight="1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 ht="23.25" customHeight="1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 ht="23.25" customHeight="1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 ht="23.25" customHeight="1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 ht="23.25" customHeight="1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 ht="23.25" customHeight="1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 ht="23.25" customHeight="1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 ht="23.25" customHeight="1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 ht="23.25" customHeight="1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 ht="23.25" customHeight="1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 ht="23.25" customHeight="1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 ht="23.25" customHeight="1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 ht="23.25" customHeight="1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 ht="23.25" customHeight="1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 ht="23.25" customHeight="1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 ht="23.25" customHeight="1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 ht="23.25" customHeight="1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 ht="23.25" customHeight="1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 ht="23.25" customHeight="1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 ht="23.25" customHeight="1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 ht="23.25" customHeight="1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 ht="23.25" customHeight="1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 ht="23.25" customHeight="1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 ht="23.25" customHeight="1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 ht="23.25" customHeight="1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 ht="23.25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23.25" customHeight="1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 ht="23.25" customHeight="1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 ht="23.25" customHeight="1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 ht="23.25" customHeight="1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 ht="23.25" customHeight="1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 ht="23.25" customHeight="1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 ht="23.25" customHeight="1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 ht="23.25" customHeight="1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 ht="23.25" customHeight="1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 ht="23.25" customHeight="1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 ht="23.25" customHeight="1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 ht="23.25" customHeight="1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 ht="23.2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 ht="23.25" customHeight="1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 ht="23.2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 ht="23.25" customHeight="1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 ht="23.2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 ht="23.25" customHeight="1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 ht="23.2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 ht="23.25" customHeight="1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 ht="23.25" customHeight="1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 ht="23.25" customHeight="1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 ht="23.25" customHeight="1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 ht="23.25" customHeight="1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 ht="23.2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 ht="23.25" customHeight="1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 ht="23.25" customHeight="1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 ht="23.25" customHeight="1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 ht="23.25" customHeight="1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 ht="23.25" customHeight="1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 ht="23.25" customHeight="1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 ht="23.25" customHeight="1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 ht="23.25" customHeight="1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 ht="23.25" customHeight="1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 ht="23.25" customHeight="1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 ht="23.25" customHeight="1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 ht="23.25" customHeight="1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 ht="23.25" customHeight="1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 ht="23.25" customHeight="1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 ht="23.25" customHeight="1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 ht="23.25" customHeight="1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 ht="23.25" customHeight="1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 ht="23.25" customHeight="1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 ht="23.25" customHeight="1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 ht="23.25" customHeight="1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 ht="23.25" customHeight="1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 ht="23.25" customHeight="1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 ht="23.2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 ht="23.25" customHeight="1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 ht="23.2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 ht="23.25" customHeight="1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 ht="23.2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 ht="23.25" customHeight="1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 ht="23.2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 ht="23.25" customHeight="1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 ht="23.25" customHeight="1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 ht="23.25" customHeight="1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 ht="23.25" customHeight="1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 ht="23.25" customHeight="1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 ht="23.25" customHeight="1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 ht="23.2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 ht="23.25" customHeight="1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 ht="23.25" customHeight="1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 ht="23.25" customHeight="1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 ht="23.25" customHeight="1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 ht="23.25" customHeight="1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 ht="23.25" customHeight="1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 ht="23.25" customHeight="1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 ht="23.25" customHeight="1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 ht="23.25" customHeight="1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 ht="23.25" customHeight="1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 ht="23.25" customHeight="1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 ht="23.25" customHeight="1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 ht="23.25" customHeight="1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 ht="23.25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23.25" customHeight="1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 ht="23.25" customHeight="1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 ht="23.25" customHeight="1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 ht="23.25" customHeight="1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 ht="23.25" customHeight="1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 ht="23.25" customHeight="1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 ht="23.25" customHeight="1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 ht="23.25" customHeight="1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 ht="23.25" customHeight="1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 ht="23.25" customHeight="1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 ht="23.25" customHeight="1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 ht="23.25" customHeight="1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 ht="23.25" customHeight="1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 ht="23.25" customHeight="1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 ht="23.25" customHeight="1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 ht="23.25" customHeight="1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 ht="23.25" customHeight="1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 ht="23.25" customHeight="1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 ht="23.25" customHeight="1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 ht="23.25" customHeight="1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 ht="23.25" customHeight="1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 ht="23.25" customHeight="1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 ht="23.25" customHeight="1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 ht="23.25" customHeight="1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 ht="23.25" customHeight="1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 ht="23.25" customHeight="1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 ht="23.25" customHeight="1">
      <c r="C1002" s="15"/>
    </row>
    <row r="1003" spans="1:9" ht="23.25" customHeight="1">
      <c r="C1003" s="15"/>
    </row>
    <row r="1004" spans="1:9" ht="23.25" customHeight="1">
      <c r="C1004" s="15"/>
    </row>
    <row r="1005" spans="1:9" ht="23.25" customHeight="1">
      <c r="C1005" s="15"/>
    </row>
  </sheetData>
  <mergeCells count="19">
    <mergeCell ref="B60:B62"/>
    <mergeCell ref="B27:B28"/>
    <mergeCell ref="B29:B31"/>
    <mergeCell ref="B32:B33"/>
    <mergeCell ref="B35:B37"/>
    <mergeCell ref="B40:B41"/>
    <mergeCell ref="B50:B52"/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F807E33-43EF-4C20-9005-9760066A8C3C}">
            <xm:f>BE_DUONG!$J$3+BE_CA!$J$2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2" id="{8975962D-CC65-4172-A2C5-512265672911}">
            <xm:f>BE_DUONG!$J$3+BE_CA!$J$2</xm:f>
            <x14:dxf/>
          </x14:cfRule>
          <xm:sqref>J2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5"/>
  <sheetViews>
    <sheetView zoomScale="85" zoomScaleNormal="85" workbookViewId="0">
      <selection activeCell="F7" sqref="F7"/>
    </sheetView>
  </sheetViews>
  <sheetFormatPr defaultColWidth="8.7265625"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22.81640625" style="16" bestFit="1" customWidth="1"/>
    <col min="7" max="7" width="22.81640625" style="16" customWidth="1"/>
    <col min="8" max="8" width="21.81640625" style="16" bestFit="1" customWidth="1"/>
    <col min="9" max="9" width="18.54296875" style="16" customWidth="1"/>
    <col min="10" max="10" width="12.81640625" style="34" bestFit="1" customWidth="1"/>
    <col min="11" max="15" width="8.7265625" style="34"/>
    <col min="16" max="16" width="41.453125" style="141" bestFit="1" customWidth="1"/>
    <col min="17" max="17" width="25" style="141" bestFit="1" customWidth="1"/>
    <col min="18" max="26" width="8.7265625" style="141"/>
    <col min="27" max="16384" width="8.7265625" style="34"/>
  </cols>
  <sheetData>
    <row r="1" spans="1:17" ht="15.5">
      <c r="A1" s="297" t="s">
        <v>0</v>
      </c>
      <c r="B1" s="297" t="s">
        <v>1</v>
      </c>
      <c r="C1" s="297" t="s">
        <v>2</v>
      </c>
      <c r="D1" s="325" t="s">
        <v>171</v>
      </c>
      <c r="E1" s="306"/>
      <c r="F1" s="306"/>
      <c r="G1" s="306"/>
      <c r="H1" s="305"/>
      <c r="I1" s="305"/>
    </row>
    <row r="2" spans="1:17" ht="12.65" customHeight="1">
      <c r="A2" s="296"/>
      <c r="B2" s="296"/>
      <c r="C2" s="299"/>
      <c r="D2" s="288" t="s">
        <v>172</v>
      </c>
      <c r="E2" s="288"/>
      <c r="F2" s="288"/>
      <c r="G2" s="288"/>
      <c r="H2" s="332" t="s">
        <v>173</v>
      </c>
      <c r="I2" s="333"/>
    </row>
    <row r="3" spans="1:17" ht="12.65" customHeight="1">
      <c r="A3" s="296"/>
      <c r="B3" s="296"/>
      <c r="C3" s="299"/>
      <c r="D3" s="288"/>
      <c r="E3" s="288"/>
      <c r="F3" s="288"/>
      <c r="G3" s="288"/>
      <c r="H3" s="334"/>
      <c r="I3" s="335"/>
      <c r="J3" s="35">
        <f>SUBTOTAL(9,F5:F67)</f>
        <v>4974750</v>
      </c>
      <c r="P3" s="171" t="s">
        <v>165</v>
      </c>
      <c r="Q3" s="141" t="s">
        <v>179</v>
      </c>
    </row>
    <row r="4" spans="1:17" ht="15" customHeight="1">
      <c r="A4" s="295"/>
      <c r="B4" s="295"/>
      <c r="C4" s="296"/>
      <c r="D4" s="36" t="s">
        <v>174</v>
      </c>
      <c r="E4" s="36" t="s">
        <v>175</v>
      </c>
      <c r="F4" s="36" t="s">
        <v>176</v>
      </c>
      <c r="G4" s="36"/>
      <c r="H4" s="18" t="s">
        <v>177</v>
      </c>
      <c r="I4" s="18" t="s">
        <v>178</v>
      </c>
      <c r="P4" s="169" t="s">
        <v>181</v>
      </c>
      <c r="Q4" s="170">
        <v>111750</v>
      </c>
    </row>
    <row r="5" spans="1:17" ht="15.5">
      <c r="A5" s="6">
        <v>1</v>
      </c>
      <c r="B5" s="336" t="s">
        <v>6</v>
      </c>
      <c r="C5" s="44" t="s">
        <v>180</v>
      </c>
      <c r="D5" s="14" t="str">
        <f>IFERROR(VLOOKUP(C5,#REF!,2,FALSE),"")</f>
        <v/>
      </c>
      <c r="E5" s="14" t="str">
        <f>IFERROR(VLOOKUP(C5,#REF!,4,FALSE),"")</f>
        <v/>
      </c>
      <c r="F5" s="14">
        <f>IFERROR(VLOOKUP(C5,$P$4:$Q$14,2,FALSE),"")</f>
        <v>941625</v>
      </c>
      <c r="G5" s="14"/>
      <c r="H5" s="14" t="str">
        <f>IFERROR(VLOOKUP(C5,#REF!,3,FALSE),"")</f>
        <v/>
      </c>
      <c r="I5" s="21" t="str">
        <f>IFERROR(VLOOKUP(C5,#REF!,5,FALSE),"")</f>
        <v/>
      </c>
      <c r="K5" s="101"/>
      <c r="P5" s="169" t="s">
        <v>182</v>
      </c>
      <c r="Q5" s="170">
        <v>786375</v>
      </c>
    </row>
    <row r="6" spans="1:17" ht="15.5">
      <c r="A6" s="6">
        <f t="shared" ref="A6:A67" si="0">A5+1</f>
        <v>2</v>
      </c>
      <c r="B6" s="300"/>
      <c r="C6" s="23" t="s">
        <v>101</v>
      </c>
      <c r="D6" s="14" t="str">
        <f>IFERROR(VLOOKUP(C6,#REF!,2,FALSE),"")</f>
        <v/>
      </c>
      <c r="E6" s="14" t="str">
        <f>IFERROR(VLOOKUP(C6,#REF!,4,FALSE),"")</f>
        <v/>
      </c>
      <c r="F6" s="14" t="str">
        <f t="shared" ref="F6:F67" si="1">IFERROR(VLOOKUP(C6,$P$4:$Q$14,2,FALSE),"")</f>
        <v/>
      </c>
      <c r="G6" s="14"/>
      <c r="H6" s="14" t="str">
        <f>IFERROR(VLOOKUP(C6,#REF!,3,FALSE),"")</f>
        <v/>
      </c>
      <c r="I6" s="21" t="str">
        <f>IFERROR(VLOOKUP(C6,#REF!,5,FALSE),"")</f>
        <v/>
      </c>
      <c r="P6" s="169" t="s">
        <v>183</v>
      </c>
      <c r="Q6" s="170">
        <v>104250</v>
      </c>
    </row>
    <row r="7" spans="1:17" ht="15.5">
      <c r="A7" s="6">
        <f t="shared" si="0"/>
        <v>3</v>
      </c>
      <c r="B7" s="336" t="s">
        <v>9</v>
      </c>
      <c r="C7" s="45" t="s">
        <v>102</v>
      </c>
      <c r="D7" s="14" t="str">
        <f>IFERROR(VLOOKUP(C7,#REF!,2,FALSE),"")</f>
        <v/>
      </c>
      <c r="E7" s="14" t="str">
        <f>IFERROR(VLOOKUP(C7,#REF!,4,FALSE),"")</f>
        <v/>
      </c>
      <c r="F7" s="14" t="str">
        <f t="shared" si="1"/>
        <v/>
      </c>
      <c r="G7" s="39"/>
      <c r="H7" s="14" t="str">
        <f>IFERROR(VLOOKUP(C7,#REF!,3,FALSE),"")</f>
        <v/>
      </c>
      <c r="I7" s="21" t="str">
        <f>IFERROR(VLOOKUP(C7,#REF!,5,FALSE),"")</f>
        <v/>
      </c>
      <c r="P7" s="169" t="s">
        <v>184</v>
      </c>
      <c r="Q7" s="170">
        <v>159750</v>
      </c>
    </row>
    <row r="8" spans="1:17" ht="15.5">
      <c r="A8" s="6">
        <f t="shared" si="0"/>
        <v>4</v>
      </c>
      <c r="B8" s="299"/>
      <c r="C8" s="46" t="s">
        <v>183</v>
      </c>
      <c r="D8" s="14" t="str">
        <f>IFERROR(VLOOKUP(C8,#REF!,2,FALSE),"")</f>
        <v/>
      </c>
      <c r="E8" s="14" t="str">
        <f>IFERROR(VLOOKUP(C8,#REF!,4,FALSE),"")</f>
        <v/>
      </c>
      <c r="F8" s="14">
        <f t="shared" si="1"/>
        <v>104250</v>
      </c>
      <c r="G8" s="39"/>
      <c r="H8" s="14" t="str">
        <f>IFERROR(VLOOKUP(C8,#REF!,3,FALSE),"")</f>
        <v/>
      </c>
      <c r="I8" s="21" t="str">
        <f>IFERROR(VLOOKUP(C8,#REF!,5,FALSE),"")</f>
        <v/>
      </c>
      <c r="P8" s="169" t="s">
        <v>185</v>
      </c>
      <c r="Q8" s="170">
        <v>495375</v>
      </c>
    </row>
    <row r="9" spans="1:17" ht="15.5">
      <c r="A9" s="6">
        <f t="shared" si="0"/>
        <v>5</v>
      </c>
      <c r="B9" s="300"/>
      <c r="C9" s="46" t="s">
        <v>185</v>
      </c>
      <c r="D9" s="14" t="str">
        <f>IFERROR(VLOOKUP(C9,#REF!,2,FALSE),"")</f>
        <v/>
      </c>
      <c r="E9" s="14" t="str">
        <f>IFERROR(VLOOKUP(C9,#REF!,4,FALSE),"")</f>
        <v/>
      </c>
      <c r="F9" s="14">
        <f t="shared" si="1"/>
        <v>495375</v>
      </c>
      <c r="G9" s="39"/>
      <c r="H9" s="14" t="str">
        <f>IFERROR(VLOOKUP(C9,#REF!,3,FALSE),"")</f>
        <v/>
      </c>
      <c r="I9" s="21" t="str">
        <f>IFERROR(VLOOKUP(C9,#REF!,5,FALSE),"")</f>
        <v/>
      </c>
      <c r="P9" s="169" t="s">
        <v>187</v>
      </c>
      <c r="Q9" s="170">
        <v>322500</v>
      </c>
    </row>
    <row r="10" spans="1:17" ht="15.5">
      <c r="A10" s="6">
        <f t="shared" si="0"/>
        <v>6</v>
      </c>
      <c r="B10" s="336" t="s">
        <v>13</v>
      </c>
      <c r="C10" s="46" t="s">
        <v>186</v>
      </c>
      <c r="D10" s="14" t="str">
        <f>IFERROR(VLOOKUP(C10,#REF!,2,FALSE),"")</f>
        <v/>
      </c>
      <c r="E10" s="14" t="str">
        <f>IFERROR(VLOOKUP(C10,#REF!,4,FALSE),"")</f>
        <v/>
      </c>
      <c r="F10" s="14">
        <f t="shared" si="1"/>
        <v>1035750</v>
      </c>
      <c r="G10" s="39"/>
      <c r="H10" s="14" t="str">
        <f>IFERROR(VLOOKUP(C10,#REF!,3,FALSE),"")</f>
        <v/>
      </c>
      <c r="I10" s="21" t="str">
        <f>IFERROR(VLOOKUP(C10,#REF!,5,FALSE),"")</f>
        <v/>
      </c>
      <c r="P10" s="169" t="s">
        <v>189</v>
      </c>
      <c r="Q10" s="170">
        <v>177000</v>
      </c>
    </row>
    <row r="11" spans="1:17" ht="15.5">
      <c r="A11" s="6">
        <f t="shared" si="0"/>
        <v>7</v>
      </c>
      <c r="B11" s="299"/>
      <c r="C11" s="46" t="s">
        <v>188</v>
      </c>
      <c r="D11" s="14" t="str">
        <f>IFERROR(VLOOKUP(C11,#REF!,2,FALSE),"")</f>
        <v/>
      </c>
      <c r="E11" s="14" t="str">
        <f>IFERROR(VLOOKUP(C11,#REF!,4,FALSE),"")</f>
        <v/>
      </c>
      <c r="F11" s="14">
        <f t="shared" si="1"/>
        <v>487875</v>
      </c>
      <c r="G11" s="39"/>
      <c r="H11" s="14" t="str">
        <f>IFERROR(VLOOKUP(C11,#REF!,3,FALSE),"")</f>
        <v/>
      </c>
      <c r="I11" s="21" t="str">
        <f>IFERROR(VLOOKUP(C11,#REF!,5,FALSE),"")</f>
        <v/>
      </c>
      <c r="P11" s="169" t="s">
        <v>190</v>
      </c>
      <c r="Q11" s="170">
        <v>352500</v>
      </c>
    </row>
    <row r="12" spans="1:17" ht="15.5">
      <c r="A12" s="6">
        <f t="shared" si="0"/>
        <v>8</v>
      </c>
      <c r="B12" s="300"/>
      <c r="C12" s="46" t="s">
        <v>187</v>
      </c>
      <c r="D12" s="14" t="str">
        <f>IFERROR(VLOOKUP(C12,#REF!,2,FALSE),"")</f>
        <v/>
      </c>
      <c r="E12" s="14" t="str">
        <f>IFERROR(VLOOKUP(C12,#REF!,4,FALSE),"")</f>
        <v/>
      </c>
      <c r="F12" s="14">
        <f t="shared" si="1"/>
        <v>322500</v>
      </c>
      <c r="G12" s="39"/>
      <c r="H12" s="14" t="str">
        <f>IFERROR(VLOOKUP(C12,#REF!,3,FALSE),"")</f>
        <v/>
      </c>
      <c r="I12" s="21" t="str">
        <f>IFERROR(VLOOKUP(C12,#REF!,5,FALSE),"")</f>
        <v/>
      </c>
      <c r="P12" s="169" t="s">
        <v>186</v>
      </c>
      <c r="Q12" s="170">
        <v>1035750</v>
      </c>
    </row>
    <row r="13" spans="1:17" ht="15.5">
      <c r="A13" s="6">
        <f t="shared" si="0"/>
        <v>9</v>
      </c>
      <c r="B13" s="47" t="s">
        <v>17</v>
      </c>
      <c r="C13" s="48" t="s">
        <v>108</v>
      </c>
      <c r="D13" s="14" t="str">
        <f>IFERROR(VLOOKUP(C13,#REF!,2,FALSE),"")</f>
        <v/>
      </c>
      <c r="E13" s="14" t="str">
        <f>IFERROR(VLOOKUP(C13,#REF!,4,FALSE),"")</f>
        <v/>
      </c>
      <c r="F13" s="14" t="str">
        <f t="shared" si="1"/>
        <v/>
      </c>
      <c r="G13" s="39"/>
      <c r="H13" s="14" t="str">
        <f>IFERROR(VLOOKUP(C13,#REF!,3,FALSE),"")</f>
        <v/>
      </c>
      <c r="I13" s="21" t="str">
        <f>IFERROR(VLOOKUP(C13,#REF!,5,FALSE),"")</f>
        <v/>
      </c>
      <c r="P13" s="169" t="s">
        <v>180</v>
      </c>
      <c r="Q13" s="170">
        <v>941625</v>
      </c>
    </row>
    <row r="14" spans="1:17" ht="15.5">
      <c r="A14" s="6">
        <f t="shared" si="0"/>
        <v>10</v>
      </c>
      <c r="B14" s="47" t="s">
        <v>19</v>
      </c>
      <c r="C14" s="45" t="s">
        <v>191</v>
      </c>
      <c r="D14" s="14" t="str">
        <f>IFERROR(VLOOKUP(C14,#REF!,2,FALSE),"")</f>
        <v/>
      </c>
      <c r="E14" s="14" t="str">
        <f>IFERROR(VLOOKUP(C14,#REF!,4,FALSE),"")</f>
        <v/>
      </c>
      <c r="F14" s="14" t="str">
        <f t="shared" si="1"/>
        <v/>
      </c>
      <c r="G14" s="39"/>
      <c r="H14" s="14" t="str">
        <f>IFERROR(VLOOKUP(C14,#REF!,3,FALSE),"")</f>
        <v/>
      </c>
      <c r="I14" s="21" t="str">
        <f>IFERROR(VLOOKUP(C14,#REF!,5,FALSE),"")</f>
        <v/>
      </c>
      <c r="P14" s="169" t="s">
        <v>188</v>
      </c>
      <c r="Q14" s="170">
        <v>487875</v>
      </c>
    </row>
    <row r="15" spans="1:17" ht="15.5">
      <c r="A15" s="6">
        <f t="shared" si="0"/>
        <v>11</v>
      </c>
      <c r="B15" s="47" t="s">
        <v>21</v>
      </c>
      <c r="C15" s="45" t="s">
        <v>192</v>
      </c>
      <c r="D15" s="14" t="str">
        <f>IFERROR(VLOOKUP(C15,#REF!,2,FALSE),"")</f>
        <v/>
      </c>
      <c r="E15" s="14" t="str">
        <f>IFERROR(VLOOKUP(C15,#REF!,4,FALSE),"")</f>
        <v/>
      </c>
      <c r="F15" s="14" t="str">
        <f t="shared" si="1"/>
        <v/>
      </c>
      <c r="G15" s="39"/>
      <c r="H15" s="14" t="str">
        <f>IFERROR(VLOOKUP(C15,#REF!,3,FALSE),"")</f>
        <v/>
      </c>
      <c r="I15" s="21" t="str">
        <f>IFERROR(VLOOKUP(C15,#REF!,5,FALSE),"")</f>
        <v/>
      </c>
      <c r="P15" s="169" t="s">
        <v>170</v>
      </c>
      <c r="Q15" s="170">
        <v>4974750</v>
      </c>
    </row>
    <row r="16" spans="1:17" ht="15.5">
      <c r="A16" s="6">
        <f t="shared" si="0"/>
        <v>12</v>
      </c>
      <c r="B16" s="336" t="s">
        <v>23</v>
      </c>
      <c r="C16" s="44" t="s">
        <v>190</v>
      </c>
      <c r="D16" s="14" t="str">
        <f>IFERROR(VLOOKUP(C16,#REF!,2,FALSE),"")</f>
        <v/>
      </c>
      <c r="E16" s="14" t="str">
        <f>IFERROR(VLOOKUP(C16,#REF!,4,FALSE),"")</f>
        <v/>
      </c>
      <c r="F16" s="14">
        <f t="shared" si="1"/>
        <v>352500</v>
      </c>
      <c r="G16" s="39"/>
      <c r="H16" s="14" t="str">
        <f>IFERROR(VLOOKUP(C16,#REF!,3,FALSE),"")</f>
        <v/>
      </c>
      <c r="I16" s="21" t="str">
        <f>IFERROR(VLOOKUP(C16,#REF!,5,FALSE),"")</f>
        <v/>
      </c>
    </row>
    <row r="17" spans="1:9" ht="15.5">
      <c r="A17" s="6">
        <f t="shared" si="0"/>
        <v>13</v>
      </c>
      <c r="B17" s="299"/>
      <c r="C17" s="48" t="s">
        <v>112</v>
      </c>
      <c r="D17" s="14" t="str">
        <f>IFERROR(VLOOKUP(C17,#REF!,2,FALSE),"")</f>
        <v/>
      </c>
      <c r="E17" s="14" t="str">
        <f>IFERROR(VLOOKUP(C17,#REF!,4,FALSE),"")</f>
        <v/>
      </c>
      <c r="F17" s="14" t="str">
        <f t="shared" si="1"/>
        <v/>
      </c>
      <c r="G17" s="39"/>
      <c r="H17" s="14" t="str">
        <f>IFERROR(VLOOKUP(C17,#REF!,3,FALSE),"")</f>
        <v/>
      </c>
      <c r="I17" s="21" t="str">
        <f>IFERROR(VLOOKUP(C17,#REF!,5,FALSE),"")</f>
        <v/>
      </c>
    </row>
    <row r="18" spans="1:9" ht="15.5">
      <c r="A18" s="6">
        <f t="shared" si="0"/>
        <v>14</v>
      </c>
      <c r="B18" s="300"/>
      <c r="C18" s="48" t="s">
        <v>113</v>
      </c>
      <c r="D18" s="14" t="str">
        <f>IFERROR(VLOOKUP(C18,#REF!,2,FALSE),"")</f>
        <v/>
      </c>
      <c r="E18" s="14" t="str">
        <f>IFERROR(VLOOKUP(C18,#REF!,4,FALSE),"")</f>
        <v/>
      </c>
      <c r="F18" s="14">
        <f t="shared" si="1"/>
        <v>111750</v>
      </c>
      <c r="G18" s="39"/>
      <c r="H18" s="14" t="str">
        <f>IFERROR(VLOOKUP(C18,#REF!,3,FALSE),"")</f>
        <v/>
      </c>
      <c r="I18" s="21" t="str">
        <f>IFERROR(VLOOKUP(C18,#REF!,5,FALSE),"")</f>
        <v/>
      </c>
    </row>
    <row r="19" spans="1:9" ht="15.5">
      <c r="A19" s="6">
        <f t="shared" si="0"/>
        <v>15</v>
      </c>
      <c r="B19" s="47" t="s">
        <v>27</v>
      </c>
      <c r="C19" s="45" t="s">
        <v>193</v>
      </c>
      <c r="D19" s="14" t="str">
        <f>IFERROR(VLOOKUP(C19,#REF!,2,FALSE),"")</f>
        <v/>
      </c>
      <c r="E19" s="14" t="str">
        <f>IFERROR(VLOOKUP(C19,#REF!,4,FALSE),"")</f>
        <v/>
      </c>
      <c r="F19" s="14" t="str">
        <f t="shared" si="1"/>
        <v/>
      </c>
      <c r="G19" s="39"/>
      <c r="H19" s="14" t="str">
        <f>IFERROR(VLOOKUP(C19,#REF!,3,FALSE),"")</f>
        <v/>
      </c>
      <c r="I19" s="21" t="str">
        <f>IFERROR(VLOOKUP(C19,#REF!,5,FALSE),"")</f>
        <v/>
      </c>
    </row>
    <row r="20" spans="1:9" ht="15.5">
      <c r="A20" s="6">
        <f t="shared" si="0"/>
        <v>16</v>
      </c>
      <c r="B20" s="336" t="s">
        <v>29</v>
      </c>
      <c r="C20" s="44" t="s">
        <v>182</v>
      </c>
      <c r="D20" s="14" t="str">
        <f>IFERROR(VLOOKUP(C20,#REF!,2,FALSE),"")</f>
        <v/>
      </c>
      <c r="E20" s="14" t="str">
        <f>IFERROR(VLOOKUP(C20,#REF!,4,FALSE),"")</f>
        <v/>
      </c>
      <c r="F20" s="14">
        <f t="shared" si="1"/>
        <v>786375</v>
      </c>
      <c r="G20" s="39"/>
      <c r="H20" s="14" t="str">
        <f>IFERROR(VLOOKUP(C20,#REF!,3,FALSE),"")</f>
        <v/>
      </c>
      <c r="I20" s="21" t="str">
        <f>IFERROR(VLOOKUP(C20,#REF!,5,FALSE),"")</f>
        <v/>
      </c>
    </row>
    <row r="21" spans="1:9" ht="15.5">
      <c r="A21" s="6">
        <f t="shared" si="0"/>
        <v>17</v>
      </c>
      <c r="B21" s="338"/>
      <c r="C21" s="44" t="s">
        <v>189</v>
      </c>
      <c r="D21" s="14" t="str">
        <f>IFERROR(VLOOKUP(C21,#REF!,2,FALSE),"")</f>
        <v/>
      </c>
      <c r="E21" s="14" t="str">
        <f>IFERROR(VLOOKUP(C21,#REF!,4,FALSE),"")</f>
        <v/>
      </c>
      <c r="F21" s="14">
        <f t="shared" si="1"/>
        <v>177000</v>
      </c>
      <c r="G21" s="39"/>
      <c r="H21" s="14" t="str">
        <f>IFERROR(VLOOKUP(C21,#REF!,3,FALSE),"")</f>
        <v/>
      </c>
      <c r="I21" s="21" t="str">
        <f>IFERROR(VLOOKUP(C21,#REF!,5,FALSE),"")</f>
        <v/>
      </c>
    </row>
    <row r="22" spans="1:9" ht="15.5">
      <c r="A22" s="6">
        <f t="shared" si="0"/>
        <v>18</v>
      </c>
      <c r="B22" s="47" t="s">
        <v>31</v>
      </c>
      <c r="C22" s="48" t="s">
        <v>117</v>
      </c>
      <c r="D22" s="14" t="str">
        <f>IFERROR(VLOOKUP(C22,#REF!,2,FALSE),"")</f>
        <v/>
      </c>
      <c r="E22" s="14" t="str">
        <f>IFERROR(VLOOKUP(C22,#REF!,4,FALSE),"")</f>
        <v/>
      </c>
      <c r="F22" s="14" t="str">
        <f t="shared" si="1"/>
        <v/>
      </c>
      <c r="G22" s="39"/>
      <c r="H22" s="14" t="str">
        <f>IFERROR(VLOOKUP(C22,#REF!,3,FALSE),"")</f>
        <v/>
      </c>
      <c r="I22" s="21" t="str">
        <f>IFERROR(VLOOKUP(C22,#REF!,5,FALSE),"")</f>
        <v/>
      </c>
    </row>
    <row r="23" spans="1:9" ht="15.5">
      <c r="A23" s="6">
        <f>A22+1</f>
        <v>19</v>
      </c>
      <c r="B23" s="336" t="s">
        <v>33</v>
      </c>
      <c r="C23" s="45" t="s">
        <v>194</v>
      </c>
      <c r="D23" s="14" t="str">
        <f>IFERROR(VLOOKUP(C23,#REF!,2,FALSE),"")</f>
        <v/>
      </c>
      <c r="E23" s="14" t="str">
        <f>IFERROR(VLOOKUP(C23,#REF!,4,FALSE),"")</f>
        <v/>
      </c>
      <c r="F23" s="14" t="str">
        <f t="shared" si="1"/>
        <v/>
      </c>
      <c r="G23" s="39"/>
      <c r="H23" s="14" t="str">
        <f>IFERROR(VLOOKUP(C23,#REF!,3,FALSE),"")</f>
        <v/>
      </c>
      <c r="I23" s="21" t="str">
        <f>IFERROR(VLOOKUP(C23,#REF!,5,FALSE),"")</f>
        <v/>
      </c>
    </row>
    <row r="24" spans="1:9" ht="15.5">
      <c r="A24" s="6">
        <f t="shared" si="0"/>
        <v>20</v>
      </c>
      <c r="B24" s="337"/>
      <c r="C24" s="44" t="s">
        <v>184</v>
      </c>
      <c r="D24" s="14" t="str">
        <f>IFERROR(VLOOKUP(C24,#REF!,2,FALSE),"")</f>
        <v/>
      </c>
      <c r="E24" s="14" t="str">
        <f>IFERROR(VLOOKUP(C24,#REF!,4,FALSE),"")</f>
        <v/>
      </c>
      <c r="F24" s="14">
        <f t="shared" si="1"/>
        <v>159750</v>
      </c>
      <c r="G24" s="39"/>
      <c r="H24" s="14" t="str">
        <f>IFERROR(VLOOKUP(C24,#REF!,3,FALSE),"")</f>
        <v/>
      </c>
      <c r="I24" s="21" t="str">
        <f>IFERROR(VLOOKUP(C24,#REF!,5,FALSE),"")</f>
        <v/>
      </c>
    </row>
    <row r="25" spans="1:9" ht="15.5">
      <c r="A25" s="6">
        <f t="shared" si="0"/>
        <v>21</v>
      </c>
      <c r="B25" s="337"/>
      <c r="C25" s="49" t="s">
        <v>120</v>
      </c>
      <c r="D25" s="14" t="str">
        <f>IFERROR(VLOOKUP(C25,#REF!,2,FALSE),"")</f>
        <v/>
      </c>
      <c r="E25" s="14" t="str">
        <f>IFERROR(VLOOKUP(C25,#REF!,4,FALSE),"")</f>
        <v/>
      </c>
      <c r="F25" s="14" t="str">
        <f t="shared" si="1"/>
        <v/>
      </c>
      <c r="G25" s="39"/>
      <c r="H25" s="14" t="str">
        <f>IFERROR(VLOOKUP(C25,#REF!,3,FALSE),"")</f>
        <v/>
      </c>
      <c r="I25" s="21" t="str">
        <f>IFERROR(VLOOKUP(C25,#REF!,5,FALSE),"")</f>
        <v/>
      </c>
    </row>
    <row r="26" spans="1:9" ht="15.5">
      <c r="A26" s="6">
        <f t="shared" si="0"/>
        <v>22</v>
      </c>
      <c r="B26" s="338"/>
      <c r="C26" s="48" t="s">
        <v>121</v>
      </c>
      <c r="D26" s="14" t="str">
        <f>IFERROR(VLOOKUP(C26,#REF!,2,FALSE),"")</f>
        <v/>
      </c>
      <c r="E26" s="14" t="str">
        <f>IFERROR(VLOOKUP(C26,#REF!,4,FALSE),"")</f>
        <v/>
      </c>
      <c r="F26" s="14" t="str">
        <f t="shared" si="1"/>
        <v/>
      </c>
      <c r="G26" s="39"/>
      <c r="H26" s="14" t="str">
        <f>IFERROR(VLOOKUP(C26,#REF!,3,FALSE),"")</f>
        <v/>
      </c>
      <c r="I26" s="21" t="str">
        <f>IFERROR(VLOOKUP(C26,#REF!,5,FALSE),"")</f>
        <v/>
      </c>
    </row>
    <row r="27" spans="1:9" ht="15.5">
      <c r="A27" s="6">
        <f t="shared" si="0"/>
        <v>23</v>
      </c>
      <c r="B27" s="336" t="s">
        <v>37</v>
      </c>
      <c r="C27" s="48" t="s">
        <v>122</v>
      </c>
      <c r="D27" s="14" t="str">
        <f>IFERROR(VLOOKUP(C27,#REF!,2,FALSE),"")</f>
        <v/>
      </c>
      <c r="E27" s="14" t="str">
        <f>IFERROR(VLOOKUP(C27,#REF!,4,FALSE),"")</f>
        <v/>
      </c>
      <c r="F27" s="14" t="str">
        <f t="shared" si="1"/>
        <v/>
      </c>
      <c r="G27" s="39"/>
      <c r="H27" s="39" t="str">
        <f>IFERROR(VLOOKUP(C27,#REF!,3,FALSE),"")</f>
        <v/>
      </c>
      <c r="I27" s="21" t="str">
        <f>IFERROR(VLOOKUP(C27,#REF!,5,FALSE),"")</f>
        <v/>
      </c>
    </row>
    <row r="28" spans="1:9" ht="15.5">
      <c r="A28" s="6">
        <f t="shared" si="0"/>
        <v>24</v>
      </c>
      <c r="B28" s="300"/>
      <c r="C28" s="48" t="s">
        <v>123</v>
      </c>
      <c r="D28" s="14" t="str">
        <f>IFERROR(VLOOKUP(C28,#REF!,2,FALSE),"")</f>
        <v/>
      </c>
      <c r="E28" s="14" t="str">
        <f>IFERROR(VLOOKUP(C28,#REF!,4,FALSE),"")</f>
        <v/>
      </c>
      <c r="F28" s="14" t="str">
        <f t="shared" si="1"/>
        <v/>
      </c>
      <c r="G28" s="39"/>
      <c r="H28" s="39" t="str">
        <f>IFERROR(VLOOKUP(C28,#REF!,3,FALSE),"")</f>
        <v/>
      </c>
      <c r="I28" s="40" t="str">
        <f>IFERROR(VLOOKUP(C28,#REF!,5,FALSE),"")</f>
        <v/>
      </c>
    </row>
    <row r="29" spans="1:9" ht="15.5">
      <c r="A29" s="6">
        <f t="shared" si="0"/>
        <v>25</v>
      </c>
      <c r="B29" s="336" t="s">
        <v>40</v>
      </c>
      <c r="C29" s="48" t="s">
        <v>124</v>
      </c>
      <c r="D29" s="14" t="str">
        <f>IFERROR(VLOOKUP(C29,#REF!,2,FALSE),"")</f>
        <v/>
      </c>
      <c r="E29" s="14" t="str">
        <f>IFERROR(VLOOKUP(C29,#REF!,4,FALSE),"")</f>
        <v/>
      </c>
      <c r="F29" s="14" t="str">
        <f t="shared" si="1"/>
        <v/>
      </c>
      <c r="G29" s="39"/>
      <c r="H29" s="39" t="str">
        <f>IFERROR(VLOOKUP(C29,#REF!,3,FALSE),"")</f>
        <v/>
      </c>
      <c r="I29" s="40" t="str">
        <f>IFERROR(VLOOKUP(C29,#REF!,5,FALSE),"")</f>
        <v/>
      </c>
    </row>
    <row r="30" spans="1:9" ht="15.5">
      <c r="A30" s="6">
        <f t="shared" si="0"/>
        <v>26</v>
      </c>
      <c r="B30" s="299"/>
      <c r="C30" s="48" t="s">
        <v>125</v>
      </c>
      <c r="D30" s="14" t="str">
        <f>IFERROR(VLOOKUP(C30,#REF!,2,FALSE),"")</f>
        <v/>
      </c>
      <c r="E30" s="39" t="str">
        <f>IFERROR(VLOOKUP(C30,#REF!,4,FALSE),"")</f>
        <v/>
      </c>
      <c r="F30" s="14" t="str">
        <f t="shared" si="1"/>
        <v/>
      </c>
      <c r="G30" s="39"/>
      <c r="H30" s="39" t="str">
        <f>IFERROR(VLOOKUP(C30,#REF!,3,FALSE),"")</f>
        <v/>
      </c>
      <c r="I30" s="40" t="str">
        <f>IFERROR(VLOOKUP(C30,#REF!,5,FALSE),"")</f>
        <v/>
      </c>
    </row>
    <row r="31" spans="1:9" ht="15.5">
      <c r="A31" s="6">
        <f t="shared" si="0"/>
        <v>27</v>
      </c>
      <c r="B31" s="300"/>
      <c r="C31" s="23" t="s">
        <v>126</v>
      </c>
      <c r="D31" s="14" t="str">
        <f>IFERROR(VLOOKUP(C31,#REF!,2,FALSE),"")</f>
        <v/>
      </c>
      <c r="E31" s="14" t="str">
        <f>IFERROR(VLOOKUP(C31,#REF!,4,FALSE),"")</f>
        <v/>
      </c>
      <c r="F31" s="14" t="str">
        <f t="shared" si="1"/>
        <v/>
      </c>
      <c r="G31" s="14"/>
      <c r="H31" s="14" t="str">
        <f>IFERROR(VLOOKUP(C31,#REF!,3,FALSE),"")</f>
        <v/>
      </c>
      <c r="I31" s="21" t="str">
        <f>IFERROR(VLOOKUP(C31,#REF!,5,FALSE),"")</f>
        <v/>
      </c>
    </row>
    <row r="32" spans="1:9" ht="15.5">
      <c r="A32" s="6">
        <f t="shared" si="0"/>
        <v>28</v>
      </c>
      <c r="B32" s="339" t="s">
        <v>44</v>
      </c>
      <c r="C32" s="23" t="s">
        <v>127</v>
      </c>
      <c r="D32" s="14" t="str">
        <f>IFERROR(VLOOKUP(C32,#REF!,2,FALSE),"")</f>
        <v/>
      </c>
      <c r="E32" s="14" t="str">
        <f>IFERROR(VLOOKUP(C32,#REF!,4,FALSE),"")</f>
        <v/>
      </c>
      <c r="F32" s="14" t="str">
        <f t="shared" si="1"/>
        <v/>
      </c>
      <c r="G32" s="14"/>
      <c r="H32" s="14" t="str">
        <f>IFERROR(VLOOKUP(C32,#REF!,3,FALSE),"")</f>
        <v/>
      </c>
      <c r="I32" s="21" t="str">
        <f>IFERROR(VLOOKUP(C32,#REF!,5,FALSE),"")</f>
        <v/>
      </c>
    </row>
    <row r="33" spans="1:9" ht="15.5">
      <c r="A33" s="6">
        <f t="shared" si="0"/>
        <v>29</v>
      </c>
      <c r="B33" s="308"/>
      <c r="C33" s="23" t="s">
        <v>128</v>
      </c>
      <c r="D33" s="14" t="str">
        <f>IFERROR(VLOOKUP(C33,#REF!,2,FALSE),"")</f>
        <v/>
      </c>
      <c r="E33" s="14" t="str">
        <f>IFERROR(VLOOKUP(C33,#REF!,4,FALSE),"")</f>
        <v/>
      </c>
      <c r="F33" s="14" t="str">
        <f t="shared" si="1"/>
        <v/>
      </c>
      <c r="G33" s="14"/>
      <c r="H33" s="14" t="str">
        <f>IFERROR(VLOOKUP(C33,#REF!,3,FALSE),"")</f>
        <v/>
      </c>
      <c r="I33" s="21" t="str">
        <f>IFERROR(VLOOKUP(C33,#REF!,5,FALSE),"")</f>
        <v/>
      </c>
    </row>
    <row r="34" spans="1:9" ht="15.5">
      <c r="A34" s="6">
        <f t="shared" si="0"/>
        <v>30</v>
      </c>
      <c r="B34" s="50" t="s">
        <v>47</v>
      </c>
      <c r="C34" s="23" t="s">
        <v>129</v>
      </c>
      <c r="D34" s="14" t="str">
        <f>IFERROR(VLOOKUP(C34,#REF!,2,FALSE),"")</f>
        <v/>
      </c>
      <c r="E34" s="14" t="str">
        <f>IFERROR(VLOOKUP(C34,#REF!,4,FALSE),"")</f>
        <v/>
      </c>
      <c r="F34" s="14" t="str">
        <f t="shared" si="1"/>
        <v/>
      </c>
      <c r="G34" s="14"/>
      <c r="H34" s="14" t="str">
        <f>IFERROR(VLOOKUP(C34,#REF!,3,FALSE),"")</f>
        <v/>
      </c>
      <c r="I34" s="21" t="str">
        <f>IFERROR(VLOOKUP(C34,#REF!,5,FALSE),"")</f>
        <v/>
      </c>
    </row>
    <row r="35" spans="1:9" ht="15.5">
      <c r="A35" s="6">
        <f t="shared" si="0"/>
        <v>31</v>
      </c>
      <c r="B35" s="336" t="s">
        <v>49</v>
      </c>
      <c r="C35" s="23" t="s">
        <v>130</v>
      </c>
      <c r="D35" s="14" t="str">
        <f>IFERROR(VLOOKUP(C35,#REF!,2,FALSE),"")</f>
        <v/>
      </c>
      <c r="E35" s="14" t="str">
        <f>IFERROR(VLOOKUP(C35,#REF!,4,FALSE),"")</f>
        <v/>
      </c>
      <c r="F35" s="14" t="str">
        <f t="shared" si="1"/>
        <v/>
      </c>
      <c r="G35" s="14"/>
      <c r="H35" s="14" t="str">
        <f>IFERROR(VLOOKUP(C35,#REF!,3,FALSE),"")</f>
        <v/>
      </c>
      <c r="I35" s="21" t="str">
        <f>IFERROR(VLOOKUP(C35,#REF!,5,FALSE),"")</f>
        <v/>
      </c>
    </row>
    <row r="36" spans="1:9" ht="15.5">
      <c r="A36" s="6">
        <f t="shared" si="0"/>
        <v>32</v>
      </c>
      <c r="B36" s="299"/>
      <c r="C36" s="23" t="s">
        <v>131</v>
      </c>
      <c r="D36" s="14" t="str">
        <f>IFERROR(VLOOKUP(C36,#REF!,2,FALSE),"")</f>
        <v/>
      </c>
      <c r="E36" s="14" t="str">
        <f>IFERROR(VLOOKUP(C36,#REF!,4,FALSE),"")</f>
        <v/>
      </c>
      <c r="F36" s="14" t="str">
        <f t="shared" si="1"/>
        <v/>
      </c>
      <c r="G36" s="14"/>
      <c r="H36" s="14" t="str">
        <f>IFERROR(VLOOKUP(C36,#REF!,3,FALSE),"")</f>
        <v/>
      </c>
      <c r="I36" s="21" t="str">
        <f>IFERROR(VLOOKUP(C36,#REF!,5,FALSE),"")</f>
        <v/>
      </c>
    </row>
    <row r="37" spans="1:9" ht="15.5">
      <c r="A37" s="6">
        <f t="shared" si="0"/>
        <v>33</v>
      </c>
      <c r="B37" s="300"/>
      <c r="C37" s="23" t="s">
        <v>132</v>
      </c>
      <c r="D37" s="14" t="str">
        <f>IFERROR(VLOOKUP(C37,#REF!,2,FALSE),"")</f>
        <v/>
      </c>
      <c r="E37" s="14" t="str">
        <f>IFERROR(VLOOKUP(C37,#REF!,4,FALSE),"")</f>
        <v/>
      </c>
      <c r="F37" s="14" t="str">
        <f t="shared" si="1"/>
        <v/>
      </c>
      <c r="G37" s="14"/>
      <c r="H37" s="14" t="str">
        <f>IFERROR(VLOOKUP(C37,#REF!,3,FALSE),"")</f>
        <v/>
      </c>
      <c r="I37" s="21" t="str">
        <f>IFERROR(VLOOKUP(C37,#REF!,5,FALSE),"")</f>
        <v/>
      </c>
    </row>
    <row r="38" spans="1:9" ht="15.5">
      <c r="A38" s="6">
        <f t="shared" si="0"/>
        <v>34</v>
      </c>
      <c r="B38" s="47" t="s">
        <v>53</v>
      </c>
      <c r="C38" s="23" t="s">
        <v>133</v>
      </c>
      <c r="D38" s="14" t="str">
        <f>IFERROR(VLOOKUP(C38,#REF!,2,FALSE),"")</f>
        <v/>
      </c>
      <c r="E38" s="14" t="str">
        <f>IFERROR(VLOOKUP(C38,#REF!,4,FALSE),"")</f>
        <v/>
      </c>
      <c r="F38" s="14" t="str">
        <f t="shared" si="1"/>
        <v/>
      </c>
      <c r="G38" s="14"/>
      <c r="H38" s="14" t="str">
        <f>IFERROR(VLOOKUP(C38,#REF!,3,FALSE),"")</f>
        <v/>
      </c>
      <c r="I38" s="21" t="str">
        <f>IFERROR(VLOOKUP(C38,#REF!,5,FALSE),"")</f>
        <v/>
      </c>
    </row>
    <row r="39" spans="1:9" ht="15.5">
      <c r="A39" s="6">
        <f t="shared" si="0"/>
        <v>35</v>
      </c>
      <c r="B39" s="47" t="s">
        <v>55</v>
      </c>
      <c r="C39" s="23" t="s">
        <v>134</v>
      </c>
      <c r="D39" s="14" t="str">
        <f>IFERROR(VLOOKUP(C39,#REF!,2,FALSE),"")</f>
        <v/>
      </c>
      <c r="E39" s="14" t="str">
        <f>IFERROR(VLOOKUP(C39,#REF!,4,FALSE),"")</f>
        <v/>
      </c>
      <c r="F39" s="14" t="str">
        <f t="shared" si="1"/>
        <v/>
      </c>
      <c r="G39" s="14"/>
      <c r="H39" s="14" t="str">
        <f>IFERROR(VLOOKUP(C39,#REF!,3,FALSE),"")</f>
        <v/>
      </c>
      <c r="I39" s="21" t="str">
        <f>IFERROR(VLOOKUP(C39,#REF!,5,FALSE),"")</f>
        <v/>
      </c>
    </row>
    <row r="40" spans="1:9" ht="15.5">
      <c r="A40" s="6">
        <f t="shared" si="0"/>
        <v>36</v>
      </c>
      <c r="B40" s="336" t="s">
        <v>57</v>
      </c>
      <c r="C40" s="23" t="s">
        <v>135</v>
      </c>
      <c r="D40" s="14" t="str">
        <f>IFERROR(VLOOKUP(C40,#REF!,2,FALSE),"")</f>
        <v/>
      </c>
      <c r="E40" s="14" t="str">
        <f>IFERROR(VLOOKUP(C40,#REF!,4,FALSE),"")</f>
        <v/>
      </c>
      <c r="F40" s="14" t="str">
        <f t="shared" si="1"/>
        <v/>
      </c>
      <c r="G40" s="14"/>
      <c r="H40" s="14" t="str">
        <f>IFERROR(VLOOKUP(C40,#REF!,3,FALSE),"")</f>
        <v/>
      </c>
      <c r="I40" s="21" t="str">
        <f>IFERROR(VLOOKUP(C40,#REF!,5,FALSE),"")</f>
        <v/>
      </c>
    </row>
    <row r="41" spans="1:9" ht="15.5">
      <c r="A41" s="6">
        <f t="shared" si="0"/>
        <v>37</v>
      </c>
      <c r="B41" s="300"/>
      <c r="C41" s="23" t="s">
        <v>136</v>
      </c>
      <c r="D41" s="14" t="str">
        <f>IFERROR(VLOOKUP(C41,#REF!,2,FALSE),"")</f>
        <v/>
      </c>
      <c r="E41" s="14" t="str">
        <f>IFERROR(VLOOKUP(C41,#REF!,4,FALSE),"")</f>
        <v/>
      </c>
      <c r="F41" s="14" t="str">
        <f t="shared" si="1"/>
        <v/>
      </c>
      <c r="G41" s="14"/>
      <c r="H41" s="14" t="str">
        <f>IFERROR(VLOOKUP(C41,#REF!,3,FALSE),"")</f>
        <v/>
      </c>
      <c r="I41" s="21" t="str">
        <f>IFERROR(VLOOKUP(C41,#REF!,5,FALSE),"")</f>
        <v/>
      </c>
    </row>
    <row r="42" spans="1:9" ht="15.5">
      <c r="A42" s="6">
        <f t="shared" si="0"/>
        <v>38</v>
      </c>
      <c r="B42" s="47" t="s">
        <v>60</v>
      </c>
      <c r="C42" s="23" t="s">
        <v>137</v>
      </c>
      <c r="D42" s="14" t="str">
        <f>IFERROR(VLOOKUP(C42,#REF!,2,FALSE),"")</f>
        <v/>
      </c>
      <c r="E42" s="14" t="str">
        <f>IFERROR(VLOOKUP(C42,#REF!,4,FALSE),"")</f>
        <v/>
      </c>
      <c r="F42" s="14" t="str">
        <f t="shared" si="1"/>
        <v/>
      </c>
      <c r="G42" s="14"/>
      <c r="H42" s="14" t="str">
        <f>IFERROR(VLOOKUP(C42,#REF!,3,FALSE),"")</f>
        <v/>
      </c>
      <c r="I42" s="21" t="str">
        <f>IFERROR(VLOOKUP(C42,#REF!,5,FALSE),"")</f>
        <v/>
      </c>
    </row>
    <row r="43" spans="1:9" ht="15.5">
      <c r="A43" s="6">
        <f t="shared" si="0"/>
        <v>39</v>
      </c>
      <c r="B43" s="47" t="s">
        <v>62</v>
      </c>
      <c r="C43" s="27" t="s">
        <v>138</v>
      </c>
      <c r="D43" s="14" t="str">
        <f>IFERROR(VLOOKUP(C43,#REF!,2,FALSE),"")</f>
        <v/>
      </c>
      <c r="E43" s="14" t="str">
        <f>IFERROR(VLOOKUP(C43,#REF!,4,FALSE),"")</f>
        <v/>
      </c>
      <c r="F43" s="14" t="str">
        <f t="shared" si="1"/>
        <v/>
      </c>
      <c r="G43" s="14"/>
      <c r="H43" s="14" t="str">
        <f>IFERROR(VLOOKUP(C43,#REF!,3,FALSE),"")</f>
        <v/>
      </c>
      <c r="I43" s="21" t="str">
        <f>IFERROR(VLOOKUP(C43,#REF!,5,FALSE),"")</f>
        <v/>
      </c>
    </row>
    <row r="44" spans="1:9" ht="15.5">
      <c r="A44" s="6">
        <f t="shared" si="0"/>
        <v>40</v>
      </c>
      <c r="B44" s="47" t="s">
        <v>64</v>
      </c>
      <c r="C44" s="23" t="s">
        <v>139</v>
      </c>
      <c r="D44" s="14" t="str">
        <f>IFERROR(VLOOKUP(C44,#REF!,2,FALSE),"")</f>
        <v/>
      </c>
      <c r="E44" s="14" t="str">
        <f>IFERROR(VLOOKUP(C44,#REF!,4,FALSE),"")</f>
        <v/>
      </c>
      <c r="F44" s="14" t="str">
        <f t="shared" si="1"/>
        <v/>
      </c>
      <c r="G44" s="14"/>
      <c r="H44" s="14" t="str">
        <f>IFERROR(VLOOKUP(C44,#REF!,3,FALSE),"")</f>
        <v/>
      </c>
      <c r="I44" s="21" t="str">
        <f>IFERROR(VLOOKUP(C44,#REF!,5,FALSE),"")</f>
        <v/>
      </c>
    </row>
    <row r="45" spans="1:9" ht="15.5">
      <c r="A45" s="6">
        <f t="shared" si="0"/>
        <v>41</v>
      </c>
      <c r="B45" s="47" t="s">
        <v>66</v>
      </c>
      <c r="C45" s="45" t="s">
        <v>195</v>
      </c>
      <c r="D45" s="39" t="str">
        <f>IFERROR(VLOOKUP(C45,#REF!,2,FALSE),"")</f>
        <v/>
      </c>
      <c r="E45" s="39" t="str">
        <f>IFERROR(VLOOKUP(C45,#REF!,4,FALSE),"")</f>
        <v/>
      </c>
      <c r="F45" s="14" t="str">
        <f t="shared" si="1"/>
        <v/>
      </c>
      <c r="G45" s="39"/>
      <c r="H45" s="39" t="str">
        <f>IFERROR(VLOOKUP(C45,#REF!,3,FALSE),"")</f>
        <v/>
      </c>
      <c r="I45" s="40" t="str">
        <f>IFERROR(VLOOKUP(C45,#REF!,5,FALSE),"")</f>
        <v/>
      </c>
    </row>
    <row r="46" spans="1:9" ht="15.5">
      <c r="A46" s="6">
        <f t="shared" si="0"/>
        <v>42</v>
      </c>
      <c r="B46" s="47" t="s">
        <v>68</v>
      </c>
      <c r="C46" s="45" t="s">
        <v>196</v>
      </c>
      <c r="D46" s="39" t="str">
        <f>IFERROR(VLOOKUP(C46,#REF!,2,FALSE),"")</f>
        <v/>
      </c>
      <c r="E46" s="39" t="str">
        <f>IFERROR(VLOOKUP(C46,#REF!,4,FALSE),"")</f>
        <v/>
      </c>
      <c r="F46" s="14" t="str">
        <f t="shared" si="1"/>
        <v/>
      </c>
      <c r="G46" s="39"/>
      <c r="H46" s="39" t="str">
        <f>IFERROR(VLOOKUP(C46,#REF!,3,FALSE),"")</f>
        <v/>
      </c>
      <c r="I46" s="40" t="str">
        <f>IFERROR(VLOOKUP(C46,#REF!,5,FALSE),"")</f>
        <v/>
      </c>
    </row>
    <row r="47" spans="1:9" ht="15.5">
      <c r="A47" s="6">
        <f t="shared" si="0"/>
        <v>43</v>
      </c>
      <c r="B47" s="47" t="s">
        <v>70</v>
      </c>
      <c r="C47" s="45" t="s">
        <v>197</v>
      </c>
      <c r="D47" s="39" t="str">
        <f>IFERROR(VLOOKUP(C47,#REF!,2,FALSE),"")</f>
        <v/>
      </c>
      <c r="E47" s="39" t="str">
        <f>IFERROR(VLOOKUP(C47,#REF!,4,FALSE),"")</f>
        <v/>
      </c>
      <c r="F47" s="14" t="str">
        <f t="shared" si="1"/>
        <v/>
      </c>
      <c r="G47" s="39"/>
      <c r="H47" s="39" t="str">
        <f>IFERROR(VLOOKUP(C47,#REF!,3,FALSE),"")</f>
        <v/>
      </c>
      <c r="I47" s="40" t="str">
        <f>IFERROR(VLOOKUP(C47,#REF!,5,FALSE),"")</f>
        <v/>
      </c>
    </row>
    <row r="48" spans="1:9" ht="15.5">
      <c r="A48" s="6">
        <f t="shared" si="0"/>
        <v>44</v>
      </c>
      <c r="B48" s="47" t="s">
        <v>72</v>
      </c>
      <c r="C48" s="45" t="s">
        <v>198</v>
      </c>
      <c r="D48" s="39" t="str">
        <f>IFERROR(VLOOKUP(C48,#REF!,2,FALSE),"")</f>
        <v/>
      </c>
      <c r="E48" s="39" t="str">
        <f>IFERROR(VLOOKUP(C48,#REF!,4,FALSE),"")</f>
        <v/>
      </c>
      <c r="F48" s="14" t="str">
        <f t="shared" si="1"/>
        <v/>
      </c>
      <c r="G48" s="39"/>
      <c r="H48" s="39" t="str">
        <f>IFERROR(VLOOKUP(C48,#REF!,3,FALSE),"")</f>
        <v/>
      </c>
      <c r="I48" s="40" t="str">
        <f>IFERROR(VLOOKUP(C48,#REF!,5,FALSE),"")</f>
        <v/>
      </c>
    </row>
    <row r="49" spans="1:9" ht="15.5">
      <c r="A49" s="6">
        <f t="shared" si="0"/>
        <v>45</v>
      </c>
      <c r="B49" s="51" t="s">
        <v>74</v>
      </c>
      <c r="C49" s="45" t="s">
        <v>144</v>
      </c>
      <c r="D49" s="39" t="str">
        <f>IFERROR(VLOOKUP(C49,#REF!,2,FALSE),"")</f>
        <v/>
      </c>
      <c r="E49" s="39" t="str">
        <f>IFERROR(VLOOKUP(C49,#REF!,4,FALSE),"")</f>
        <v/>
      </c>
      <c r="F49" s="14" t="str">
        <f t="shared" si="1"/>
        <v/>
      </c>
      <c r="G49" s="39"/>
      <c r="H49" s="39" t="str">
        <f>IFERROR(VLOOKUP(C49,#REF!,3,FALSE),"")</f>
        <v/>
      </c>
      <c r="I49" s="40" t="str">
        <f>IFERROR(VLOOKUP(C49,#REF!,5,FALSE),"")</f>
        <v/>
      </c>
    </row>
    <row r="50" spans="1:9" ht="15.5">
      <c r="A50" s="6">
        <f t="shared" si="0"/>
        <v>46</v>
      </c>
      <c r="B50" s="339" t="s">
        <v>76</v>
      </c>
      <c r="C50" s="23" t="s">
        <v>145</v>
      </c>
      <c r="D50" s="14" t="str">
        <f>IFERROR(VLOOKUP(C50,#REF!,2,FALSE),"")</f>
        <v/>
      </c>
      <c r="E50" s="14" t="str">
        <f>IFERROR(VLOOKUP(C50,#REF!,4,FALSE),"")</f>
        <v/>
      </c>
      <c r="F50" s="14" t="str">
        <f t="shared" si="1"/>
        <v/>
      </c>
      <c r="G50" s="14"/>
      <c r="H50" s="14" t="str">
        <f>IFERROR(VLOOKUP(C50,#REF!,3,FALSE),"")</f>
        <v/>
      </c>
      <c r="I50" s="21" t="str">
        <f>IFERROR(VLOOKUP(C50,#REF!,5,FALSE),"")</f>
        <v/>
      </c>
    </row>
    <row r="51" spans="1:9" ht="15.5">
      <c r="A51" s="6">
        <f t="shared" si="0"/>
        <v>47</v>
      </c>
      <c r="B51" s="340"/>
      <c r="C51" s="23" t="s">
        <v>146</v>
      </c>
      <c r="D51" s="14" t="str">
        <f>IFERROR(VLOOKUP(C51,#REF!,2,FALSE),"")</f>
        <v/>
      </c>
      <c r="E51" s="14" t="str">
        <f>IFERROR(VLOOKUP(C51,#REF!,4,FALSE),"")</f>
        <v/>
      </c>
      <c r="F51" s="14" t="str">
        <f t="shared" si="1"/>
        <v/>
      </c>
      <c r="G51" s="14"/>
      <c r="H51" s="14" t="str">
        <f>IFERROR(VLOOKUP(C51,#REF!,3,FALSE),"")</f>
        <v/>
      </c>
      <c r="I51" s="21" t="str">
        <f>IFERROR(VLOOKUP(C51,#REF!,5,FALSE),"")</f>
        <v/>
      </c>
    </row>
    <row r="52" spans="1:9" ht="15.5">
      <c r="A52" s="6">
        <f t="shared" si="0"/>
        <v>48</v>
      </c>
      <c r="B52" s="308"/>
      <c r="C52" s="23" t="s">
        <v>147</v>
      </c>
      <c r="D52" s="14" t="str">
        <f>IFERROR(VLOOKUP(C52,#REF!,2,FALSE),"")</f>
        <v/>
      </c>
      <c r="E52" s="14" t="str">
        <f>IFERROR(VLOOKUP(C52,#REF!,4,FALSE),"")</f>
        <v/>
      </c>
      <c r="F52" s="14" t="str">
        <f t="shared" si="1"/>
        <v/>
      </c>
      <c r="G52" s="14"/>
      <c r="H52" s="14" t="str">
        <f>IFERROR(VLOOKUP(C52,#REF!,3,FALSE),"")</f>
        <v/>
      </c>
      <c r="I52" s="21" t="str">
        <f>IFERROR(VLOOKUP(C52,#REF!,5,FALSE),"")</f>
        <v/>
      </c>
    </row>
    <row r="53" spans="1:9" ht="15.5">
      <c r="A53" s="6">
        <f t="shared" si="0"/>
        <v>49</v>
      </c>
      <c r="B53" s="47" t="s">
        <v>80</v>
      </c>
      <c r="C53" s="27" t="s">
        <v>148</v>
      </c>
      <c r="D53" s="14" t="str">
        <f>IFERROR(VLOOKUP(C53,#REF!,2,FALSE),"")</f>
        <v/>
      </c>
      <c r="E53" s="14" t="str">
        <f>IFERROR(VLOOKUP(C53,#REF!,4,FALSE),"")</f>
        <v/>
      </c>
      <c r="F53" s="14" t="str">
        <f t="shared" si="1"/>
        <v/>
      </c>
      <c r="G53" s="14"/>
      <c r="H53" s="14" t="str">
        <f>IFERROR(VLOOKUP(C53,#REF!,3,FALSE),"")</f>
        <v/>
      </c>
      <c r="I53" s="21" t="str">
        <f>IFERROR(VLOOKUP(C53,#REF!,5,FALSE),"")</f>
        <v/>
      </c>
    </row>
    <row r="54" spans="1:9" ht="15.5">
      <c r="A54" s="6">
        <f t="shared" si="0"/>
        <v>50</v>
      </c>
      <c r="B54" s="51" t="s">
        <v>82</v>
      </c>
      <c r="C54" s="23" t="s">
        <v>149</v>
      </c>
      <c r="D54" s="14" t="str">
        <f>IFERROR(VLOOKUP(C54,#REF!,2,FALSE),"")</f>
        <v/>
      </c>
      <c r="E54" s="14" t="str">
        <f>IFERROR(VLOOKUP(C54,#REF!,4,FALSE),"")</f>
        <v/>
      </c>
      <c r="F54" s="14" t="str">
        <f t="shared" si="1"/>
        <v/>
      </c>
      <c r="G54" s="14"/>
      <c r="H54" s="14" t="str">
        <f>IFERROR(VLOOKUP(C54,#REF!,3,FALSE),"")</f>
        <v/>
      </c>
      <c r="I54" s="21" t="str">
        <f>IFERROR(VLOOKUP(C54,#REF!,5,FALSE),"")</f>
        <v/>
      </c>
    </row>
    <row r="55" spans="1:9" ht="15.5">
      <c r="A55" s="6">
        <f t="shared" si="0"/>
        <v>51</v>
      </c>
      <c r="B55" s="51" t="s">
        <v>84</v>
      </c>
      <c r="C55" s="23" t="s">
        <v>150</v>
      </c>
      <c r="D55" s="14" t="str">
        <f>IFERROR(VLOOKUP(C55,#REF!,2,FALSE),"")</f>
        <v/>
      </c>
      <c r="E55" s="14" t="str">
        <f>IFERROR(VLOOKUP(C55,#REF!,4,FALSE),"")</f>
        <v/>
      </c>
      <c r="F55" s="14" t="str">
        <f t="shared" si="1"/>
        <v/>
      </c>
      <c r="G55" s="14"/>
      <c r="H55" s="14" t="str">
        <f>IFERROR(VLOOKUP(C55,#REF!,3,FALSE),"")</f>
        <v/>
      </c>
      <c r="I55" s="21" t="str">
        <f>IFERROR(VLOOKUP(C55,#REF!,5,FALSE),"")</f>
        <v/>
      </c>
    </row>
    <row r="56" spans="1:9" ht="15.5">
      <c r="A56" s="6">
        <f t="shared" si="0"/>
        <v>52</v>
      </c>
      <c r="B56" s="47" t="s">
        <v>86</v>
      </c>
      <c r="C56" s="23" t="s">
        <v>151</v>
      </c>
      <c r="D56" s="14" t="str">
        <f>IFERROR(VLOOKUP(C56,#REF!,2,FALSE),"")</f>
        <v/>
      </c>
      <c r="E56" s="14" t="str">
        <f>IFERROR(VLOOKUP(C56,#REF!,4,FALSE),"")</f>
        <v/>
      </c>
      <c r="F56" s="14" t="str">
        <f t="shared" si="1"/>
        <v/>
      </c>
      <c r="G56" s="14"/>
      <c r="H56" s="14" t="str">
        <f>IFERROR(VLOOKUP(C56,#REF!,3,FALSE),"")</f>
        <v/>
      </c>
      <c r="I56" s="21" t="str">
        <f>IFERROR(VLOOKUP(C56,#REF!,5,FALSE),"")</f>
        <v/>
      </c>
    </row>
    <row r="57" spans="1:9" ht="15.5">
      <c r="A57" s="6">
        <f t="shared" si="0"/>
        <v>53</v>
      </c>
      <c r="B57" s="47" t="s">
        <v>88</v>
      </c>
      <c r="C57" s="23" t="s">
        <v>152</v>
      </c>
      <c r="D57" s="14" t="str">
        <f>IFERROR(VLOOKUP(C57,#REF!,2,FALSE),"")</f>
        <v/>
      </c>
      <c r="E57" s="14" t="str">
        <f>IFERROR(VLOOKUP(C57,#REF!,4,FALSE),"")</f>
        <v/>
      </c>
      <c r="F57" s="14" t="str">
        <f t="shared" si="1"/>
        <v/>
      </c>
      <c r="G57" s="14"/>
      <c r="H57" s="14" t="str">
        <f>IFERROR(VLOOKUP(C57,#REF!,3,FALSE),"")</f>
        <v/>
      </c>
      <c r="I57" s="21" t="str">
        <f>IFERROR(VLOOKUP(C57,#REF!,5,FALSE),"")</f>
        <v/>
      </c>
    </row>
    <row r="58" spans="1:9" ht="15.5">
      <c r="A58" s="6">
        <f t="shared" si="0"/>
        <v>54</v>
      </c>
      <c r="B58" s="47" t="s">
        <v>90</v>
      </c>
      <c r="C58" s="23" t="s">
        <v>153</v>
      </c>
      <c r="D58" s="14" t="str">
        <f>IFERROR(VLOOKUP(C58,#REF!,2,FALSE),"")</f>
        <v/>
      </c>
      <c r="E58" s="14" t="str">
        <f>IFERROR(VLOOKUP(C58,#REF!,4,FALSE),"")</f>
        <v/>
      </c>
      <c r="F58" s="14" t="str">
        <f t="shared" si="1"/>
        <v/>
      </c>
      <c r="G58" s="14"/>
      <c r="H58" s="14" t="str">
        <f>IFERROR(VLOOKUP(C58,#REF!,3,FALSE),"")</f>
        <v/>
      </c>
      <c r="I58" s="21" t="str">
        <f>IFERROR(VLOOKUP(C58,#REF!,5,FALSE),"")</f>
        <v/>
      </c>
    </row>
    <row r="59" spans="1:9" ht="15.5">
      <c r="A59" s="6">
        <f t="shared" si="0"/>
        <v>55</v>
      </c>
      <c r="B59" s="51" t="s">
        <v>92</v>
      </c>
      <c r="C59" s="23" t="s">
        <v>154</v>
      </c>
      <c r="D59" s="14" t="str">
        <f>IFERROR(VLOOKUP(C59,#REF!,2,FALSE),"")</f>
        <v/>
      </c>
      <c r="E59" s="14" t="str">
        <f>IFERROR(VLOOKUP(C59,#REF!,4,FALSE),"")</f>
        <v/>
      </c>
      <c r="F59" s="14" t="str">
        <f t="shared" si="1"/>
        <v/>
      </c>
      <c r="G59" s="14"/>
      <c r="H59" s="14" t="str">
        <f>IFERROR(VLOOKUP(C59,#REF!,3,FALSE),"")</f>
        <v/>
      </c>
      <c r="I59" s="21" t="str">
        <f>IFERROR(VLOOKUP(C59,#REF!,5,FALSE),"")</f>
        <v/>
      </c>
    </row>
    <row r="60" spans="1:9" ht="15.5">
      <c r="A60" s="6">
        <f t="shared" si="0"/>
        <v>56</v>
      </c>
      <c r="B60" s="339" t="s">
        <v>94</v>
      </c>
      <c r="C60" s="27" t="s">
        <v>155</v>
      </c>
      <c r="D60" s="14" t="str">
        <f>IFERROR(VLOOKUP(C60,#REF!,2,FALSE),"")</f>
        <v/>
      </c>
      <c r="E60" s="14" t="str">
        <f>IFERROR(VLOOKUP(C60,#REF!,4,FALSE),"")</f>
        <v/>
      </c>
      <c r="F60" s="14" t="str">
        <f t="shared" si="1"/>
        <v/>
      </c>
      <c r="G60" s="14"/>
      <c r="H60" s="14" t="str">
        <f>IFERROR(VLOOKUP(C60,#REF!,3,FALSE),"")</f>
        <v/>
      </c>
      <c r="I60" s="21" t="str">
        <f>IFERROR(VLOOKUP(C60,#REF!,5,FALSE),"")</f>
        <v/>
      </c>
    </row>
    <row r="61" spans="1:9" ht="15.5">
      <c r="A61" s="6">
        <f t="shared" si="0"/>
        <v>57</v>
      </c>
      <c r="B61" s="340"/>
      <c r="C61" s="23" t="s">
        <v>156</v>
      </c>
      <c r="D61" s="14" t="str">
        <f>IFERROR(VLOOKUP(C61,#REF!,2,FALSE),"")</f>
        <v/>
      </c>
      <c r="E61" s="14" t="str">
        <f>IFERROR(VLOOKUP(C61,#REF!,4,FALSE),"")</f>
        <v/>
      </c>
      <c r="F61" s="14" t="str">
        <f t="shared" si="1"/>
        <v/>
      </c>
      <c r="G61" s="14"/>
      <c r="H61" s="14" t="str">
        <f>IFERROR(VLOOKUP(C61,#REF!,3,FALSE),"")</f>
        <v/>
      </c>
      <c r="I61" s="21" t="str">
        <f>IFERROR(VLOOKUP(C61,#REF!,5,FALSE),"")</f>
        <v/>
      </c>
    </row>
    <row r="62" spans="1:9" ht="15.5">
      <c r="A62" s="6">
        <f t="shared" si="0"/>
        <v>58</v>
      </c>
      <c r="B62" s="308"/>
      <c r="C62" s="23" t="s">
        <v>157</v>
      </c>
      <c r="D62" s="14" t="str">
        <f>IFERROR(VLOOKUP(C62,#REF!,2,FALSE),"")</f>
        <v/>
      </c>
      <c r="E62" s="14" t="str">
        <f>IFERROR(VLOOKUP(C62,#REF!,4,FALSE),"")</f>
        <v/>
      </c>
      <c r="F62" s="14" t="str">
        <f t="shared" si="1"/>
        <v/>
      </c>
      <c r="G62" s="14"/>
      <c r="H62" s="14" t="str">
        <f>IFERROR(VLOOKUP(C62,#REF!,3,FALSE),"")</f>
        <v/>
      </c>
      <c r="I62" s="21" t="str">
        <f>IFERROR(VLOOKUP(C62,#REF!,5,FALSE),"")</f>
        <v/>
      </c>
    </row>
    <row r="63" spans="1:9" ht="15.5">
      <c r="A63" s="6">
        <f t="shared" si="0"/>
        <v>59</v>
      </c>
      <c r="B63" s="51" t="s">
        <v>98</v>
      </c>
      <c r="C63" s="23" t="s">
        <v>158</v>
      </c>
      <c r="D63" s="14" t="str">
        <f>IFERROR(VLOOKUP(C63,#REF!,2,FALSE),"")</f>
        <v/>
      </c>
      <c r="E63" s="14" t="str">
        <f>IFERROR(VLOOKUP(C63,#REF!,4,FALSE),"")</f>
        <v/>
      </c>
      <c r="F63" s="14" t="str">
        <f t="shared" si="1"/>
        <v/>
      </c>
      <c r="G63" s="14"/>
      <c r="H63" s="14" t="str">
        <f>IFERROR(VLOOKUP(C63,#REF!,3,FALSE),"")</f>
        <v/>
      </c>
      <c r="I63" s="21" t="str">
        <f>IFERROR(VLOOKUP(C63,#REF!,5,FALSE),"")</f>
        <v/>
      </c>
    </row>
    <row r="64" spans="1:9" ht="15.5">
      <c r="A64" s="6">
        <f t="shared" si="0"/>
        <v>60</v>
      </c>
      <c r="B64" s="10"/>
      <c r="C64" s="23" t="s">
        <v>159</v>
      </c>
      <c r="D64" s="14" t="str">
        <f>IFERROR(VLOOKUP(C64,#REF!,2,FALSE),"")</f>
        <v/>
      </c>
      <c r="E64" s="14" t="str">
        <f>IFERROR(VLOOKUP(C64,#REF!,4,FALSE),"")</f>
        <v/>
      </c>
      <c r="F64" s="14" t="str">
        <f t="shared" si="1"/>
        <v/>
      </c>
      <c r="G64" s="14"/>
      <c r="H64" s="14" t="str">
        <f>IFERROR(VLOOKUP(C64,#REF!,3,FALSE),"")</f>
        <v/>
      </c>
      <c r="I64" s="21" t="str">
        <f>IFERROR(VLOOKUP(C64,#REF!,5,FALSE),"")</f>
        <v/>
      </c>
    </row>
    <row r="65" spans="1:9" ht="15.5">
      <c r="A65" s="6">
        <f t="shared" si="0"/>
        <v>61</v>
      </c>
      <c r="B65" s="11"/>
      <c r="C65" s="23" t="s">
        <v>160</v>
      </c>
      <c r="D65" s="14" t="str">
        <f>IFERROR(VLOOKUP(C65,#REF!,2,FALSE),"")</f>
        <v/>
      </c>
      <c r="E65" s="14" t="str">
        <f>IFERROR(VLOOKUP(C65,#REF!,4,FALSE),"")</f>
        <v/>
      </c>
      <c r="F65" s="14" t="str">
        <f t="shared" si="1"/>
        <v/>
      </c>
      <c r="G65" s="14"/>
      <c r="H65" s="14" t="str">
        <f>IFERROR(VLOOKUP(C65,#REF!,3,FALSE),"")</f>
        <v/>
      </c>
      <c r="I65" s="21" t="str">
        <f>IFERROR(VLOOKUP(C65,#REF!,5,FALSE),"")</f>
        <v/>
      </c>
    </row>
    <row r="66" spans="1:9" ht="15.5">
      <c r="A66" s="12">
        <f t="shared" si="0"/>
        <v>62</v>
      </c>
      <c r="B66" s="11"/>
      <c r="C66" s="23" t="s">
        <v>161</v>
      </c>
      <c r="D66" s="14" t="str">
        <f>IFERROR(VLOOKUP(C66,#REF!,2,FALSE),"")</f>
        <v/>
      </c>
      <c r="E66" s="14" t="str">
        <f>IFERROR(VLOOKUP(C66,#REF!,4,FALSE),"")</f>
        <v/>
      </c>
      <c r="F66" s="14" t="str">
        <f t="shared" si="1"/>
        <v/>
      </c>
      <c r="G66" s="42"/>
      <c r="H66" s="14" t="str">
        <f>IFERROR(VLOOKUP(C66,#REF!,3,FALSE),"")</f>
        <v/>
      </c>
      <c r="I66" s="21" t="str">
        <f>IFERROR(VLOOKUP(C66,#REF!,5,FALSE),"")</f>
        <v/>
      </c>
    </row>
    <row r="67" spans="1:9" ht="15.5">
      <c r="A67" s="13">
        <f t="shared" si="0"/>
        <v>63</v>
      </c>
      <c r="B67" s="52"/>
      <c r="C67" s="27" t="s">
        <v>162</v>
      </c>
      <c r="D67" s="14" t="str">
        <f>IFERROR(VLOOKUP(C67,#REF!,2,FALSE),"")</f>
        <v/>
      </c>
      <c r="E67" s="14" t="str">
        <f>IFERROR(VLOOKUP(C67,#REF!,4,FALSE),"")</f>
        <v/>
      </c>
      <c r="F67" s="14" t="str">
        <f t="shared" si="1"/>
        <v/>
      </c>
      <c r="G67" s="14"/>
      <c r="H67" s="14" t="str">
        <f>IFERROR(VLOOKUP(C67,#REF!,3,FALSE),"")</f>
        <v/>
      </c>
      <c r="I67" s="21" t="str">
        <f>IFERROR(VLOOKUP(C67,#REF!,5,FALSE),"")</f>
        <v/>
      </c>
    </row>
    <row r="68" spans="1:9">
      <c r="A68" s="11"/>
      <c r="B68" s="11"/>
      <c r="C68" s="11"/>
      <c r="D68" s="11"/>
      <c r="E68" s="11"/>
      <c r="F68" s="11"/>
      <c r="G68" s="11"/>
      <c r="H68" s="11"/>
      <c r="I68" s="11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  <row r="70" spans="1:9">
      <c r="A70" s="11"/>
      <c r="B70" s="11"/>
      <c r="C70" s="11"/>
      <c r="D70" s="11"/>
      <c r="E70" s="11"/>
      <c r="F70" s="11"/>
      <c r="G70" s="11"/>
      <c r="H70" s="11"/>
      <c r="I70" s="11"/>
    </row>
    <row r="71" spans="1:9">
      <c r="A71" s="11"/>
      <c r="B71" s="11"/>
      <c r="C71" s="11"/>
      <c r="D71" s="11"/>
      <c r="E71" s="11"/>
      <c r="F71" s="11"/>
      <c r="G71" s="11"/>
      <c r="H71" s="11"/>
      <c r="I71" s="11"/>
    </row>
    <row r="72" spans="1:9">
      <c r="A72" s="11"/>
      <c r="B72" s="11"/>
      <c r="C72" s="11"/>
      <c r="D72" s="11"/>
      <c r="E72" s="11"/>
      <c r="F72" s="11"/>
      <c r="G72" s="11"/>
      <c r="H72" s="11"/>
      <c r="I72" s="11"/>
    </row>
    <row r="73" spans="1:9">
      <c r="A73" s="11"/>
      <c r="B73" s="11"/>
      <c r="C73" s="11"/>
      <c r="D73" s="11"/>
      <c r="E73" s="11"/>
      <c r="F73" s="11"/>
      <c r="G73" s="11"/>
      <c r="H73" s="11"/>
      <c r="I73" s="11"/>
    </row>
    <row r="74" spans="1:9">
      <c r="A74" s="11"/>
      <c r="B74" s="11"/>
      <c r="C74" s="11"/>
      <c r="D74" s="11"/>
      <c r="E74" s="11"/>
      <c r="F74" s="11"/>
      <c r="G74" s="11"/>
      <c r="H74" s="11"/>
      <c r="I74" s="11"/>
    </row>
    <row r="75" spans="1:9">
      <c r="A75" s="11"/>
      <c r="B75" s="11"/>
      <c r="C75" s="11"/>
      <c r="D75" s="11"/>
      <c r="E75" s="11"/>
      <c r="F75" s="11"/>
      <c r="G75" s="11"/>
      <c r="H75" s="11"/>
      <c r="I75" s="11"/>
    </row>
    <row r="76" spans="1:9">
      <c r="A76" s="11"/>
      <c r="B76" s="11"/>
      <c r="C76" s="11"/>
      <c r="D76" s="11"/>
      <c r="E76" s="11"/>
      <c r="F76" s="11"/>
      <c r="G76" s="11"/>
      <c r="H76" s="11"/>
      <c r="I76" s="11"/>
    </row>
    <row r="77" spans="1:9">
      <c r="A77" s="11"/>
      <c r="B77" s="11"/>
      <c r="C77" s="11"/>
      <c r="D77" s="11"/>
      <c r="E77" s="11"/>
      <c r="F77" s="11"/>
      <c r="G77" s="11"/>
      <c r="H77" s="11"/>
      <c r="I77" s="11"/>
    </row>
    <row r="78" spans="1:9">
      <c r="A78" s="11"/>
      <c r="B78" s="11"/>
      <c r="C78" s="11"/>
      <c r="D78" s="11"/>
      <c r="E78" s="11"/>
      <c r="F78" s="11"/>
      <c r="G78" s="11"/>
      <c r="H78" s="11"/>
      <c r="I78" s="11"/>
    </row>
    <row r="79" spans="1:9">
      <c r="A79" s="11"/>
      <c r="B79" s="11"/>
      <c r="C79" s="11"/>
      <c r="D79" s="11"/>
      <c r="E79" s="11"/>
      <c r="F79" s="11"/>
      <c r="G79" s="11"/>
      <c r="H79" s="11"/>
      <c r="I79" s="11"/>
    </row>
    <row r="80" spans="1:9">
      <c r="A80" s="11"/>
      <c r="B80" s="11"/>
      <c r="C80" s="11"/>
      <c r="D80" s="11"/>
      <c r="E80" s="11"/>
      <c r="F80" s="11"/>
      <c r="G80" s="11"/>
      <c r="H80" s="11"/>
      <c r="I80" s="11"/>
    </row>
    <row r="81" spans="1:9">
      <c r="A81" s="11"/>
      <c r="B81" s="11"/>
      <c r="C81" s="11"/>
      <c r="D81" s="11"/>
      <c r="E81" s="11"/>
      <c r="F81" s="11"/>
      <c r="G81" s="11"/>
      <c r="H81" s="11"/>
      <c r="I81" s="11"/>
    </row>
    <row r="82" spans="1:9">
      <c r="A82" s="11"/>
      <c r="B82" s="11"/>
      <c r="C82" s="11"/>
      <c r="D82" s="11"/>
      <c r="E82" s="11"/>
      <c r="F82" s="11"/>
      <c r="G82" s="11"/>
      <c r="H82" s="11"/>
      <c r="I82" s="11"/>
    </row>
    <row r="83" spans="1:9">
      <c r="A83" s="11"/>
      <c r="B83" s="11"/>
      <c r="C83" s="11"/>
      <c r="D83" s="11"/>
      <c r="E83" s="11"/>
      <c r="F83" s="11"/>
      <c r="G83" s="11"/>
      <c r="H83" s="11"/>
      <c r="I83" s="11"/>
    </row>
    <row r="84" spans="1:9">
      <c r="A84" s="11"/>
      <c r="B84" s="11"/>
      <c r="C84" s="11"/>
      <c r="D84" s="11"/>
      <c r="E84" s="11"/>
      <c r="F84" s="11"/>
      <c r="G84" s="11"/>
      <c r="H84" s="11"/>
      <c r="I84" s="11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s="11"/>
      <c r="B88" s="11"/>
      <c r="C88" s="11"/>
      <c r="D88" s="11"/>
      <c r="E88" s="11"/>
      <c r="F88" s="11"/>
      <c r="G88" s="11"/>
      <c r="H88" s="11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1"/>
      <c r="B90" s="11"/>
      <c r="C90" s="11"/>
      <c r="D90" s="11"/>
      <c r="E90" s="11"/>
      <c r="F90" s="11"/>
      <c r="G90" s="11"/>
      <c r="H90" s="11"/>
      <c r="I90" s="11"/>
    </row>
    <row r="91" spans="1:9">
      <c r="A91" s="11"/>
      <c r="B91" s="11"/>
      <c r="C91" s="11"/>
      <c r="D91" s="11"/>
      <c r="E91" s="11"/>
      <c r="F91" s="11"/>
      <c r="G91" s="11"/>
      <c r="H91" s="11"/>
      <c r="I91" s="11"/>
    </row>
    <row r="92" spans="1:9">
      <c r="A92" s="11"/>
      <c r="B92" s="11"/>
      <c r="C92" s="11"/>
      <c r="D92" s="11"/>
      <c r="E92" s="11"/>
      <c r="F92" s="11"/>
      <c r="G92" s="11"/>
      <c r="H92" s="11"/>
      <c r="I92" s="11"/>
    </row>
    <row r="93" spans="1:9">
      <c r="A93" s="11"/>
      <c r="B93" s="11"/>
      <c r="C93" s="11"/>
      <c r="D93" s="11"/>
      <c r="E93" s="11"/>
      <c r="F93" s="11"/>
      <c r="G93" s="11"/>
      <c r="H93" s="11"/>
      <c r="I93" s="11"/>
    </row>
    <row r="94" spans="1:9">
      <c r="A94" s="11"/>
      <c r="B94" s="11"/>
      <c r="C94" s="11"/>
      <c r="D94" s="11"/>
      <c r="E94" s="11"/>
      <c r="F94" s="11"/>
      <c r="G94" s="11"/>
      <c r="H94" s="11"/>
      <c r="I94" s="11"/>
    </row>
    <row r="95" spans="1:9">
      <c r="A95" s="11"/>
      <c r="B95" s="11"/>
      <c r="C95" s="11"/>
      <c r="D95" s="11"/>
      <c r="E95" s="11"/>
      <c r="F95" s="11"/>
      <c r="G95" s="11"/>
      <c r="H95" s="11"/>
      <c r="I95" s="11"/>
    </row>
    <row r="96" spans="1:9">
      <c r="A96" s="11"/>
      <c r="B96" s="11"/>
      <c r="C96" s="11"/>
      <c r="D96" s="11"/>
      <c r="E96" s="11"/>
      <c r="F96" s="11"/>
      <c r="G96" s="11"/>
      <c r="H96" s="11"/>
      <c r="I96" s="11"/>
    </row>
    <row r="97" spans="1:9">
      <c r="A97" s="11"/>
      <c r="B97" s="11"/>
      <c r="C97" s="11"/>
      <c r="D97" s="11"/>
      <c r="E97" s="11"/>
      <c r="F97" s="11"/>
      <c r="G97" s="11"/>
      <c r="H97" s="11"/>
      <c r="I97" s="11"/>
    </row>
    <row r="98" spans="1:9">
      <c r="A98" s="11"/>
      <c r="B98" s="11"/>
      <c r="C98" s="11"/>
      <c r="D98" s="11"/>
      <c r="E98" s="11"/>
      <c r="F98" s="11"/>
      <c r="G98" s="11"/>
      <c r="H98" s="11"/>
      <c r="I98" s="11"/>
    </row>
    <row r="99" spans="1:9">
      <c r="A99" s="11"/>
      <c r="B99" s="11"/>
      <c r="C99" s="11"/>
      <c r="D99" s="11"/>
      <c r="E99" s="11"/>
      <c r="F99" s="11"/>
      <c r="G99" s="11"/>
      <c r="H99" s="11"/>
      <c r="I99" s="11"/>
    </row>
    <row r="100" spans="1:9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>
      <c r="C1002" s="15"/>
    </row>
    <row r="1003" spans="1:9">
      <c r="C1003" s="15"/>
    </row>
    <row r="1004" spans="1:9">
      <c r="C1004" s="15"/>
    </row>
    <row r="1005" spans="1:9">
      <c r="C1005" s="15"/>
    </row>
  </sheetData>
  <mergeCells count="19">
    <mergeCell ref="B60:B62"/>
    <mergeCell ref="B27:B28"/>
    <mergeCell ref="B29:B31"/>
    <mergeCell ref="B32:B33"/>
    <mergeCell ref="B35:B37"/>
    <mergeCell ref="B40:B41"/>
    <mergeCell ref="B50:B52"/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</mergeCells>
  <conditionalFormatting sqref="J3">
    <cfRule type="expression" dxfId="19" priority="14">
      <formula>$J$3=#REF!</formula>
    </cfRule>
    <cfRule type="expression" dxfId="18" priority="15">
      <formula>$J$3=#REF!</formula>
    </cfRule>
    <cfRule type="expression" dxfId="17" priority="16">
      <formula>$J$3&lt;&gt;#REF!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5"/>
  <sheetViews>
    <sheetView zoomScale="70" zoomScaleNormal="70" workbookViewId="0">
      <selection activeCell="J15" sqref="J15"/>
    </sheetView>
  </sheetViews>
  <sheetFormatPr defaultColWidth="14.453125" defaultRowHeight="15" customHeight="1"/>
  <cols>
    <col min="1" max="1" width="6.81640625" style="16" customWidth="1"/>
    <col min="2" max="2" width="18.81640625" style="16" customWidth="1"/>
    <col min="3" max="3" width="80.7265625" style="16" customWidth="1"/>
    <col min="4" max="4" width="14.7265625" style="16" customWidth="1"/>
    <col min="5" max="5" width="16.453125" style="16" customWidth="1"/>
    <col min="6" max="6" width="22.81640625" style="16" bestFit="1" customWidth="1"/>
    <col min="7" max="7" width="22.81640625" style="16" customWidth="1"/>
    <col min="8" max="8" width="21.81640625" style="16" bestFit="1" customWidth="1"/>
    <col min="9" max="9" width="18.54296875" style="16" customWidth="1"/>
    <col min="10" max="10" width="17.81640625" style="16" customWidth="1"/>
    <col min="11" max="11" width="8.7265625" style="16" customWidth="1"/>
    <col min="12" max="12" width="17.1796875" style="16" bestFit="1" customWidth="1"/>
    <col min="13" max="13" width="15" style="16" bestFit="1" customWidth="1"/>
    <col min="14" max="14" width="8.7265625" style="16" customWidth="1"/>
    <col min="15" max="15" width="38.1796875" style="141" bestFit="1" customWidth="1"/>
    <col min="16" max="16" width="25" style="141" bestFit="1" customWidth="1"/>
    <col min="17" max="20" width="9.1796875" style="141"/>
    <col min="21" max="26" width="14.453125" style="141"/>
    <col min="27" max="16384" width="14.453125" style="16"/>
  </cols>
  <sheetData>
    <row r="1" spans="1:16" ht="15.75" customHeight="1">
      <c r="A1" s="297" t="s">
        <v>0</v>
      </c>
      <c r="B1" s="297" t="s">
        <v>1</v>
      </c>
      <c r="C1" s="297" t="s">
        <v>2</v>
      </c>
      <c r="D1" s="325" t="s">
        <v>171</v>
      </c>
      <c r="E1" s="306"/>
      <c r="F1" s="306"/>
      <c r="G1" s="306"/>
      <c r="H1" s="305"/>
      <c r="I1" s="305"/>
      <c r="J1" s="19"/>
      <c r="K1" s="19"/>
      <c r="L1" s="19"/>
      <c r="M1" s="19"/>
      <c r="N1" s="19"/>
    </row>
    <row r="2" spans="1:16" ht="15.75" customHeight="1">
      <c r="A2" s="296"/>
      <c r="B2" s="296"/>
      <c r="C2" s="299"/>
      <c r="D2" s="288" t="s">
        <v>172</v>
      </c>
      <c r="E2" s="288"/>
      <c r="F2" s="288"/>
      <c r="G2" s="288"/>
      <c r="H2" s="332" t="s">
        <v>173</v>
      </c>
      <c r="I2" s="333"/>
      <c r="J2" s="53">
        <f>SUBTOTAL(9,F5:F67)</f>
        <v>2536875</v>
      </c>
      <c r="K2" s="19"/>
      <c r="L2" s="19"/>
      <c r="M2" s="19"/>
      <c r="N2" s="19"/>
    </row>
    <row r="3" spans="1:16" ht="15.75" customHeight="1">
      <c r="A3" s="296"/>
      <c r="B3" s="296"/>
      <c r="C3" s="299"/>
      <c r="D3" s="288"/>
      <c r="E3" s="288"/>
      <c r="F3" s="288"/>
      <c r="G3" s="288"/>
      <c r="H3" s="334"/>
      <c r="I3" s="335"/>
      <c r="J3" s="19"/>
      <c r="K3" s="19"/>
      <c r="L3" s="19"/>
      <c r="M3" s="19"/>
      <c r="N3" s="19"/>
      <c r="O3" s="171" t="s">
        <v>165</v>
      </c>
      <c r="P3" s="141" t="s">
        <v>179</v>
      </c>
    </row>
    <row r="4" spans="1:16" ht="15.75" customHeight="1">
      <c r="A4" s="295"/>
      <c r="B4" s="295"/>
      <c r="C4" s="296"/>
      <c r="D4" s="36" t="s">
        <v>174</v>
      </c>
      <c r="E4" s="36" t="s">
        <v>175</v>
      </c>
      <c r="F4" s="36" t="s">
        <v>176</v>
      </c>
      <c r="G4" s="36"/>
      <c r="H4" s="18" t="s">
        <v>177</v>
      </c>
      <c r="I4" s="18" t="s">
        <v>178</v>
      </c>
      <c r="J4" s="19"/>
      <c r="K4" s="19"/>
      <c r="L4" s="19"/>
      <c r="M4" s="54" t="s">
        <v>199</v>
      </c>
      <c r="N4" s="19"/>
      <c r="O4" s="169" t="s">
        <v>198</v>
      </c>
      <c r="P4" s="170">
        <v>31500</v>
      </c>
    </row>
    <row r="5" spans="1:16" ht="15.75" customHeight="1">
      <c r="A5" s="6">
        <v>1</v>
      </c>
      <c r="B5" s="336" t="s">
        <v>6</v>
      </c>
      <c r="C5" s="27" t="s">
        <v>100</v>
      </c>
      <c r="D5" s="14" t="str">
        <f>IFERROR(VLOOKUP(C5,#REF!,2,FALSE),"")</f>
        <v/>
      </c>
      <c r="E5" s="14" t="str">
        <f>IFERROR(VLOOKUP(C5,#REF!,4,FALSE),"")</f>
        <v/>
      </c>
      <c r="F5" s="14" t="str">
        <f>IFERROR(VLOOKUP(C5,$O$4:$P$12,2,FALSE),"")</f>
        <v/>
      </c>
      <c r="G5" s="14"/>
      <c r="H5" s="14" t="str">
        <f>IFERROR(VLOOKUP(C5,#REF!,3,FALSE),"")</f>
        <v/>
      </c>
      <c r="I5" s="21" t="str">
        <f>IFERROR(VLOOKUP(C5,#REF!,5,FALSE),"")</f>
        <v/>
      </c>
      <c r="J5" s="19"/>
      <c r="K5" s="19"/>
      <c r="L5" s="19"/>
      <c r="M5" s="19"/>
      <c r="N5" s="19"/>
      <c r="O5" s="169" t="s">
        <v>144</v>
      </c>
      <c r="P5" s="170">
        <v>126000</v>
      </c>
    </row>
    <row r="6" spans="1:16" ht="15.75" customHeight="1">
      <c r="A6" s="6">
        <f t="shared" ref="A6:A67" si="0">A5+1</f>
        <v>2</v>
      </c>
      <c r="B6" s="300"/>
      <c r="C6" s="23" t="s">
        <v>101</v>
      </c>
      <c r="D6" s="14" t="str">
        <f>IFERROR(VLOOKUP(C6,#REF!,2,FALSE),"")</f>
        <v/>
      </c>
      <c r="E6" s="14" t="str">
        <f>IFERROR(VLOOKUP(C6,#REF!,4,FALSE),"")</f>
        <v/>
      </c>
      <c r="F6" s="14" t="str">
        <f t="shared" ref="F6:F67" si="1">IFERROR(VLOOKUP(C6,$O$4:$P$12,2,FALSE),"")</f>
        <v/>
      </c>
      <c r="G6" s="14"/>
      <c r="H6" s="14" t="str">
        <f>IFERROR(VLOOKUP(C6,#REF!,3,FALSE),"")</f>
        <v/>
      </c>
      <c r="I6" s="21" t="str">
        <f>IFERROR(VLOOKUP(C6,#REF!,5,FALSE),"")</f>
        <v/>
      </c>
      <c r="J6" s="19"/>
      <c r="K6" s="19"/>
      <c r="L6" s="19"/>
      <c r="M6" s="19"/>
      <c r="N6" s="19"/>
      <c r="O6" s="169" t="s">
        <v>192</v>
      </c>
      <c r="P6" s="170">
        <v>373500</v>
      </c>
    </row>
    <row r="7" spans="1:16" ht="15.75" customHeight="1">
      <c r="A7" s="6">
        <f t="shared" si="0"/>
        <v>3</v>
      </c>
      <c r="B7" s="336" t="s">
        <v>9</v>
      </c>
      <c r="C7" s="55" t="s">
        <v>102</v>
      </c>
      <c r="D7" s="56" t="str">
        <f>IFERROR(VLOOKUP(C7,#REF!,2,FALSE),"")</f>
        <v/>
      </c>
      <c r="E7" s="56" t="str">
        <f>IFERROR(VLOOKUP(C7,#REF!,4,FALSE),"")</f>
        <v/>
      </c>
      <c r="F7" s="14">
        <f t="shared" si="1"/>
        <v>119625</v>
      </c>
      <c r="G7" s="14"/>
      <c r="H7" s="14" t="str">
        <f>IFERROR(VLOOKUP(C7,#REF!,3,FALSE),"")</f>
        <v/>
      </c>
      <c r="I7" s="57" t="str">
        <f>IFERROR(VLOOKUP(C7,#REF!,5,FALSE),"")</f>
        <v/>
      </c>
      <c r="J7" s="19"/>
      <c r="K7" s="19"/>
      <c r="L7" s="19"/>
      <c r="M7" s="19"/>
      <c r="N7" s="19"/>
      <c r="O7" s="169" t="s">
        <v>194</v>
      </c>
      <c r="P7" s="170">
        <v>504000</v>
      </c>
    </row>
    <row r="8" spans="1:16" ht="15.75" customHeight="1">
      <c r="A8" s="6">
        <f t="shared" si="0"/>
        <v>4</v>
      </c>
      <c r="B8" s="299"/>
      <c r="C8" s="23" t="s">
        <v>103</v>
      </c>
      <c r="D8" s="14" t="str">
        <f>IFERROR(VLOOKUP(C8,#REF!,2,FALSE),"")</f>
        <v/>
      </c>
      <c r="E8" s="14" t="str">
        <f>IFERROR(VLOOKUP(C8,#REF!,4,FALSE),"")</f>
        <v/>
      </c>
      <c r="F8" s="14" t="str">
        <f t="shared" si="1"/>
        <v/>
      </c>
      <c r="G8" s="14"/>
      <c r="H8" s="14" t="str">
        <f>IFERROR(VLOOKUP(C8,#REF!,3,FALSE),"")</f>
        <v/>
      </c>
      <c r="I8" s="21" t="str">
        <f>IFERROR(VLOOKUP(C8,#REF!,5,FALSE),"")</f>
        <v/>
      </c>
      <c r="J8" s="19"/>
      <c r="K8" s="19"/>
      <c r="L8" s="19"/>
      <c r="M8" s="19"/>
      <c r="N8" s="19"/>
      <c r="O8" s="169" t="s">
        <v>191</v>
      </c>
      <c r="P8" s="170">
        <v>433125</v>
      </c>
    </row>
    <row r="9" spans="1:16" ht="15.75" customHeight="1">
      <c r="A9" s="6">
        <f t="shared" si="0"/>
        <v>5</v>
      </c>
      <c r="B9" s="300"/>
      <c r="C9" s="23" t="s">
        <v>104</v>
      </c>
      <c r="D9" s="14" t="str">
        <f>IFERROR(VLOOKUP(C9,#REF!,2,FALSE),"")</f>
        <v/>
      </c>
      <c r="E9" s="14" t="str">
        <f>IFERROR(VLOOKUP(C9,#REF!,4,FALSE),"")</f>
        <v/>
      </c>
      <c r="F9" s="14" t="str">
        <f t="shared" si="1"/>
        <v/>
      </c>
      <c r="G9" s="14"/>
      <c r="H9" s="14" t="str">
        <f>IFERROR(VLOOKUP(C9,#REF!,3,FALSE),"")</f>
        <v/>
      </c>
      <c r="I9" s="21" t="str">
        <f>IFERROR(VLOOKUP(C9,#REF!,5,FALSE),"")</f>
        <v/>
      </c>
      <c r="J9" s="19"/>
      <c r="K9" s="19"/>
      <c r="L9" s="19"/>
      <c r="M9" s="19"/>
      <c r="N9" s="19"/>
      <c r="O9" s="169" t="s">
        <v>193</v>
      </c>
      <c r="P9" s="170">
        <v>631875</v>
      </c>
    </row>
    <row r="10" spans="1:16" ht="15.75" customHeight="1">
      <c r="A10" s="6">
        <f t="shared" si="0"/>
        <v>6</v>
      </c>
      <c r="B10" s="336" t="s">
        <v>13</v>
      </c>
      <c r="C10" s="23" t="s">
        <v>105</v>
      </c>
      <c r="D10" s="14" t="str">
        <f>IFERROR(VLOOKUP(C10,#REF!,2,FALSE),"")</f>
        <v/>
      </c>
      <c r="E10" s="14" t="str">
        <f>IFERROR(VLOOKUP(C10,#REF!,4,FALSE),"")</f>
        <v/>
      </c>
      <c r="F10" s="14" t="str">
        <f t="shared" si="1"/>
        <v/>
      </c>
      <c r="G10" s="14"/>
      <c r="H10" s="14" t="str">
        <f>IFERROR(VLOOKUP(C10,#REF!,3,FALSE),"")</f>
        <v/>
      </c>
      <c r="I10" s="21" t="str">
        <f>IFERROR(VLOOKUP(C10,#REF!,5,FALSE),"")</f>
        <v/>
      </c>
      <c r="J10" s="19"/>
      <c r="K10" s="19"/>
      <c r="L10" s="19"/>
      <c r="M10" s="19"/>
      <c r="N10" s="19"/>
      <c r="O10" s="169" t="s">
        <v>197</v>
      </c>
      <c r="P10" s="170">
        <v>29250</v>
      </c>
    </row>
    <row r="11" spans="1:16" ht="15.75" customHeight="1">
      <c r="A11" s="6">
        <f t="shared" si="0"/>
        <v>7</v>
      </c>
      <c r="B11" s="299"/>
      <c r="C11" s="27" t="s">
        <v>106</v>
      </c>
      <c r="D11" s="14" t="str">
        <f>IFERROR(VLOOKUP(C11,#REF!,2,FALSE),"")</f>
        <v/>
      </c>
      <c r="E11" s="14" t="str">
        <f>IFERROR(VLOOKUP(C11,#REF!,4,FALSE),"")</f>
        <v/>
      </c>
      <c r="F11" s="14" t="str">
        <f t="shared" si="1"/>
        <v/>
      </c>
      <c r="G11" s="14"/>
      <c r="H11" s="14" t="str">
        <f>IFERROR(VLOOKUP(C11,#REF!,3,FALSE),"")</f>
        <v/>
      </c>
      <c r="I11" s="21" t="str">
        <f>IFERROR(VLOOKUP(C11,#REF!,5,FALSE),"")</f>
        <v/>
      </c>
      <c r="J11" s="19"/>
      <c r="K11" s="19"/>
      <c r="L11" s="19"/>
      <c r="M11" s="19"/>
      <c r="N11" s="19"/>
      <c r="O11" s="169" t="s">
        <v>195</v>
      </c>
      <c r="P11" s="170">
        <v>288000</v>
      </c>
    </row>
    <row r="12" spans="1:16" ht="15.75" customHeight="1">
      <c r="A12" s="6">
        <f t="shared" si="0"/>
        <v>8</v>
      </c>
      <c r="B12" s="300"/>
      <c r="C12" s="23" t="s">
        <v>107</v>
      </c>
      <c r="D12" s="14" t="str">
        <f>IFERROR(VLOOKUP(C12,#REF!,2,FALSE),"")</f>
        <v/>
      </c>
      <c r="E12" s="14" t="str">
        <f>IFERROR(VLOOKUP(C12,#REF!,4,FALSE),"")</f>
        <v/>
      </c>
      <c r="F12" s="14" t="str">
        <f t="shared" si="1"/>
        <v/>
      </c>
      <c r="G12" s="14"/>
      <c r="H12" s="14" t="str">
        <f>IFERROR(VLOOKUP(C12,#REF!,3,FALSE),"")</f>
        <v/>
      </c>
      <c r="I12" s="21" t="str">
        <f>IFERROR(VLOOKUP(C12,#REF!,5,FALSE),"")</f>
        <v/>
      </c>
      <c r="J12" s="19"/>
      <c r="K12" s="19"/>
      <c r="L12" s="19"/>
      <c r="M12" s="19"/>
      <c r="N12" s="19"/>
      <c r="O12" s="169" t="s">
        <v>102</v>
      </c>
      <c r="P12" s="170">
        <v>119625</v>
      </c>
    </row>
    <row r="13" spans="1:16" ht="15.75" customHeight="1">
      <c r="A13" s="6">
        <f t="shared" si="0"/>
        <v>9</v>
      </c>
      <c r="B13" s="47" t="s">
        <v>17</v>
      </c>
      <c r="C13" s="23" t="s">
        <v>108</v>
      </c>
      <c r="D13" s="14" t="str">
        <f>IFERROR(VLOOKUP(C13,#REF!,2,FALSE),"")</f>
        <v/>
      </c>
      <c r="E13" s="14" t="str">
        <f>IFERROR(VLOOKUP(C13,#REF!,4,FALSE),"")</f>
        <v/>
      </c>
      <c r="F13" s="14" t="str">
        <f t="shared" si="1"/>
        <v/>
      </c>
      <c r="G13" s="14"/>
      <c r="H13" s="14" t="str">
        <f>IFERROR(VLOOKUP(C13,#REF!,3,FALSE),"")</f>
        <v/>
      </c>
      <c r="I13" s="21" t="str">
        <f>IFERROR(VLOOKUP(C13,#REF!,5,FALSE),"")</f>
        <v/>
      </c>
      <c r="J13" s="19"/>
      <c r="K13" s="19"/>
      <c r="L13" s="19"/>
      <c r="M13" s="19"/>
      <c r="N13" s="19"/>
      <c r="O13" s="169" t="s">
        <v>170</v>
      </c>
      <c r="P13" s="170">
        <v>2536875</v>
      </c>
    </row>
    <row r="14" spans="1:16" ht="15.75" customHeight="1">
      <c r="A14" s="6">
        <f t="shared" si="0"/>
        <v>10</v>
      </c>
      <c r="B14" s="47" t="s">
        <v>19</v>
      </c>
      <c r="C14" s="55" t="s">
        <v>191</v>
      </c>
      <c r="D14" s="56" t="str">
        <f>IFERROR(VLOOKUP(C14,#REF!,2,FALSE),"")</f>
        <v/>
      </c>
      <c r="E14" s="56" t="str">
        <f>IFERROR(VLOOKUP(C14,#REF!,4,FALSE),"")</f>
        <v/>
      </c>
      <c r="F14" s="14">
        <f t="shared" si="1"/>
        <v>433125</v>
      </c>
      <c r="G14" s="14"/>
      <c r="H14" s="14" t="str">
        <f>IFERROR(VLOOKUP(C14,#REF!,3,FALSE),"")</f>
        <v/>
      </c>
      <c r="I14" s="57" t="str">
        <f>IFERROR(VLOOKUP(C14,#REF!,5,FALSE),"")</f>
        <v/>
      </c>
      <c r="J14" s="19"/>
      <c r="K14" s="19"/>
      <c r="L14" s="19"/>
      <c r="M14" s="19"/>
      <c r="N14" s="19"/>
    </row>
    <row r="15" spans="1:16" ht="15.75" customHeight="1">
      <c r="A15" s="6">
        <f t="shared" si="0"/>
        <v>11</v>
      </c>
      <c r="B15" s="47" t="s">
        <v>21</v>
      </c>
      <c r="C15" s="55" t="s">
        <v>192</v>
      </c>
      <c r="D15" s="56" t="str">
        <f>IFERROR(VLOOKUP(C15,#REF!,2,FALSE),"")</f>
        <v/>
      </c>
      <c r="E15" s="56" t="str">
        <f>IFERROR(VLOOKUP(C15,#REF!,4,FALSE),"")</f>
        <v/>
      </c>
      <c r="F15" s="14">
        <f t="shared" si="1"/>
        <v>373500</v>
      </c>
      <c r="G15" s="14"/>
      <c r="H15" s="14" t="str">
        <f>IFERROR(VLOOKUP(C15,#REF!,3,FALSE),"")</f>
        <v/>
      </c>
      <c r="I15" s="57" t="str">
        <f>IFERROR(VLOOKUP(C15,#REF!,5,FALSE),"")</f>
        <v/>
      </c>
      <c r="J15" s="19"/>
      <c r="K15" s="19"/>
      <c r="L15" s="19"/>
      <c r="M15" s="19"/>
      <c r="N15" s="19"/>
    </row>
    <row r="16" spans="1:16" ht="15.75" customHeight="1">
      <c r="A16" s="6">
        <f t="shared" si="0"/>
        <v>12</v>
      </c>
      <c r="B16" s="336" t="s">
        <v>23</v>
      </c>
      <c r="C16" s="23" t="s">
        <v>111</v>
      </c>
      <c r="D16" s="14" t="str">
        <f>IFERROR(VLOOKUP(C16,#REF!,2,FALSE),"")</f>
        <v/>
      </c>
      <c r="E16" s="14" t="str">
        <f>IFERROR(VLOOKUP(C16,#REF!,4,FALSE),"")</f>
        <v/>
      </c>
      <c r="F16" s="14" t="str">
        <f t="shared" si="1"/>
        <v/>
      </c>
      <c r="G16" s="14"/>
      <c r="H16" s="14" t="str">
        <f>IFERROR(VLOOKUP(C16,#REF!,3,FALSE),"")</f>
        <v/>
      </c>
      <c r="I16" s="21" t="str">
        <f>IFERROR(VLOOKUP(C16,#REF!,5,FALSE),"")</f>
        <v/>
      </c>
      <c r="J16" s="19"/>
      <c r="K16" s="19"/>
      <c r="L16" s="19"/>
      <c r="M16" s="19"/>
      <c r="N16" s="19"/>
    </row>
    <row r="17" spans="1:26" ht="15.75" customHeight="1">
      <c r="A17" s="6">
        <f t="shared" si="0"/>
        <v>13</v>
      </c>
      <c r="B17" s="299"/>
      <c r="C17" s="23" t="s">
        <v>112</v>
      </c>
      <c r="D17" s="14" t="str">
        <f>IFERROR(VLOOKUP(C17,#REF!,2,FALSE),"")</f>
        <v/>
      </c>
      <c r="E17" s="14" t="str">
        <f>IFERROR(VLOOKUP(C17,#REF!,4,FALSE),"")</f>
        <v/>
      </c>
      <c r="F17" s="14" t="str">
        <f t="shared" si="1"/>
        <v/>
      </c>
      <c r="G17" s="14"/>
      <c r="H17" s="14" t="str">
        <f>IFERROR(VLOOKUP(C17,#REF!,3,FALSE),"")</f>
        <v/>
      </c>
      <c r="I17" s="21" t="str">
        <f>IFERROR(VLOOKUP(C17,#REF!,5,FALSE),"")</f>
        <v/>
      </c>
      <c r="J17" s="19"/>
      <c r="K17" s="19"/>
      <c r="L17" s="19"/>
      <c r="M17" s="19"/>
      <c r="N17" s="19"/>
    </row>
    <row r="18" spans="1:26" ht="15.75" customHeight="1">
      <c r="A18" s="6">
        <f t="shared" si="0"/>
        <v>14</v>
      </c>
      <c r="B18" s="300"/>
      <c r="C18" s="23" t="s">
        <v>113</v>
      </c>
      <c r="D18" s="14" t="str">
        <f>IFERROR(VLOOKUP(C18,#REF!,2,FALSE),"")</f>
        <v/>
      </c>
      <c r="E18" s="14" t="str">
        <f>IFERROR(VLOOKUP(C18,#REF!,4,FALSE),"")</f>
        <v/>
      </c>
      <c r="F18" s="14" t="str">
        <f t="shared" si="1"/>
        <v/>
      </c>
      <c r="G18" s="14"/>
      <c r="H18" s="14" t="str">
        <f>IFERROR(VLOOKUP(C18,#REF!,3,FALSE),"")</f>
        <v/>
      </c>
      <c r="I18" s="21" t="str">
        <f>IFERROR(VLOOKUP(C18,#REF!,5,FALSE),"")</f>
        <v/>
      </c>
      <c r="J18" s="19"/>
      <c r="K18" s="19"/>
      <c r="L18" s="19"/>
      <c r="M18" s="19"/>
      <c r="N18" s="19"/>
    </row>
    <row r="19" spans="1:26" ht="15.75" customHeight="1">
      <c r="A19" s="6">
        <f t="shared" si="0"/>
        <v>15</v>
      </c>
      <c r="B19" s="47" t="s">
        <v>27</v>
      </c>
      <c r="C19" s="55" t="s">
        <v>193</v>
      </c>
      <c r="D19" s="56" t="str">
        <f>IFERROR(VLOOKUP(C19,#REF!,2,FALSE),"")</f>
        <v/>
      </c>
      <c r="E19" s="56" t="str">
        <f>IFERROR(VLOOKUP(C19,#REF!,4,FALSE),"")</f>
        <v/>
      </c>
      <c r="F19" s="14">
        <f t="shared" si="1"/>
        <v>631875</v>
      </c>
      <c r="G19" s="14"/>
      <c r="H19" s="14" t="str">
        <f>IFERROR(VLOOKUP(C19,#REF!,3,FALSE),"")</f>
        <v/>
      </c>
      <c r="I19" s="57" t="str">
        <f>IFERROR(VLOOKUP(C19,#REF!,5,FALSE),"")</f>
        <v/>
      </c>
      <c r="J19" s="19"/>
      <c r="K19" s="19"/>
      <c r="L19" s="19"/>
      <c r="M19" s="19"/>
      <c r="N19" s="19"/>
    </row>
    <row r="20" spans="1:26" s="22" customFormat="1" ht="15.75" customHeight="1">
      <c r="A20" s="6">
        <f t="shared" si="0"/>
        <v>16</v>
      </c>
      <c r="B20" s="336" t="s">
        <v>29</v>
      </c>
      <c r="C20" s="23" t="s">
        <v>115</v>
      </c>
      <c r="D20" s="14" t="str">
        <f>IFERROR(VLOOKUP(C20,#REF!,2,FALSE),"")</f>
        <v/>
      </c>
      <c r="E20" s="14" t="str">
        <f>IFERROR(VLOOKUP(C20,#REF!,4,FALSE),"")</f>
        <v/>
      </c>
      <c r="F20" s="14" t="str">
        <f t="shared" si="1"/>
        <v/>
      </c>
      <c r="G20" s="14"/>
      <c r="H20" s="14" t="str">
        <f>IFERROR(VLOOKUP(C20,#REF!,3,FALSE),"")</f>
        <v/>
      </c>
      <c r="I20" s="21" t="str">
        <f>IFERROR(VLOOKUP(C20,#REF!,5,FALSE),"")</f>
        <v/>
      </c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</row>
    <row r="21" spans="1:26" ht="15.75" customHeight="1">
      <c r="A21" s="6">
        <f t="shared" si="0"/>
        <v>17</v>
      </c>
      <c r="B21" s="338"/>
      <c r="C21" s="23" t="s">
        <v>116</v>
      </c>
      <c r="D21" s="14" t="str">
        <f>IFERROR(VLOOKUP(C21,#REF!,2,FALSE),"")</f>
        <v/>
      </c>
      <c r="E21" s="14" t="str">
        <f>IFERROR(VLOOKUP(C21,#REF!,4,FALSE),"")</f>
        <v/>
      </c>
      <c r="F21" s="14" t="str">
        <f t="shared" si="1"/>
        <v/>
      </c>
      <c r="G21" s="14"/>
      <c r="H21" s="14" t="str">
        <f>IFERROR(VLOOKUP(C21,#REF!,3,FALSE),"")</f>
        <v/>
      </c>
      <c r="I21" s="21" t="str">
        <f>IFERROR(VLOOKUP(C21,#REF!,5,FALSE),"")</f>
        <v/>
      </c>
      <c r="J21" s="19"/>
      <c r="K21" s="19"/>
      <c r="L21" s="19"/>
      <c r="M21" s="19"/>
      <c r="N21" s="19"/>
    </row>
    <row r="22" spans="1:26" ht="15.75" customHeight="1">
      <c r="A22" s="6">
        <f t="shared" si="0"/>
        <v>18</v>
      </c>
      <c r="B22" s="47" t="s">
        <v>31</v>
      </c>
      <c r="C22" s="23" t="s">
        <v>117</v>
      </c>
      <c r="D22" s="14" t="str">
        <f>IFERROR(VLOOKUP(C22,#REF!,2,FALSE),"")</f>
        <v/>
      </c>
      <c r="E22" s="14" t="str">
        <f>IFERROR(VLOOKUP(C22,#REF!,4,FALSE),"")</f>
        <v/>
      </c>
      <c r="F22" s="14" t="str">
        <f t="shared" si="1"/>
        <v/>
      </c>
      <c r="G22" s="14"/>
      <c r="H22" s="14" t="str">
        <f>IFERROR(VLOOKUP(C22,#REF!,3,FALSE),"")</f>
        <v/>
      </c>
      <c r="I22" s="21" t="str">
        <f>IFERROR(VLOOKUP(C22,#REF!,5,FALSE),"")</f>
        <v/>
      </c>
      <c r="J22" s="19"/>
      <c r="K22" s="19"/>
      <c r="L22" s="19"/>
      <c r="M22" s="19"/>
      <c r="N22" s="19"/>
    </row>
    <row r="23" spans="1:26" s="22" customFormat="1" ht="15.75" customHeight="1">
      <c r="A23" s="6">
        <f>A22+1</f>
        <v>19</v>
      </c>
      <c r="B23" s="336" t="s">
        <v>33</v>
      </c>
      <c r="C23" s="55" t="s">
        <v>194</v>
      </c>
      <c r="D23" s="56" t="str">
        <f>IFERROR(VLOOKUP(C23,#REF!,2,FALSE),"")</f>
        <v/>
      </c>
      <c r="E23" s="56" t="str">
        <f>IFERROR(VLOOKUP(C23,#REF!,4,FALSE),"")</f>
        <v/>
      </c>
      <c r="F23" s="14">
        <f t="shared" si="1"/>
        <v>504000</v>
      </c>
      <c r="G23" s="14"/>
      <c r="H23" s="14" t="str">
        <f>IFERROR(VLOOKUP(C23,#REF!,3,FALSE),"")</f>
        <v/>
      </c>
      <c r="I23" s="57" t="str">
        <f>IFERROR(VLOOKUP(C23,#REF!,5,FALSE),"")</f>
        <v/>
      </c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</row>
    <row r="24" spans="1:26" ht="15.75" customHeight="1">
      <c r="A24" s="6">
        <f t="shared" si="0"/>
        <v>20</v>
      </c>
      <c r="B24" s="337"/>
      <c r="C24" s="27" t="s">
        <v>119</v>
      </c>
      <c r="D24" s="14" t="str">
        <f>IFERROR(VLOOKUP(C24,#REF!,2,FALSE),"")</f>
        <v/>
      </c>
      <c r="E24" s="14" t="str">
        <f>IFERROR(VLOOKUP(C24,#REF!,4,FALSE),"")</f>
        <v/>
      </c>
      <c r="F24" s="14" t="str">
        <f t="shared" si="1"/>
        <v/>
      </c>
      <c r="G24" s="14"/>
      <c r="H24" s="14" t="str">
        <f>IFERROR(VLOOKUP(C24,#REF!,3,FALSE),"")</f>
        <v/>
      </c>
      <c r="I24" s="21" t="str">
        <f>IFERROR(VLOOKUP(C24,#REF!,5,FALSE),"")</f>
        <v/>
      </c>
      <c r="J24" s="19"/>
      <c r="K24" s="19"/>
      <c r="L24" s="19"/>
      <c r="M24" s="19"/>
      <c r="N24" s="19"/>
    </row>
    <row r="25" spans="1:26" ht="15.75" customHeight="1">
      <c r="A25" s="6">
        <f t="shared" si="0"/>
        <v>21</v>
      </c>
      <c r="B25" s="337"/>
      <c r="C25" s="27" t="s">
        <v>120</v>
      </c>
      <c r="D25" s="14" t="str">
        <f>IFERROR(VLOOKUP(C25,#REF!,2,FALSE),"")</f>
        <v/>
      </c>
      <c r="E25" s="14" t="str">
        <f>IFERROR(VLOOKUP(C25,#REF!,4,FALSE),"")</f>
        <v/>
      </c>
      <c r="F25" s="14" t="str">
        <f t="shared" si="1"/>
        <v/>
      </c>
      <c r="G25" s="14"/>
      <c r="H25" s="14" t="str">
        <f>IFERROR(VLOOKUP(C25,#REF!,3,FALSE),"")</f>
        <v/>
      </c>
      <c r="I25" s="21" t="str">
        <f>IFERROR(VLOOKUP(C25,#REF!,5,FALSE),"")</f>
        <v/>
      </c>
      <c r="J25" s="19"/>
      <c r="K25" s="19"/>
      <c r="L25" s="19"/>
      <c r="M25" s="19"/>
      <c r="N25" s="19"/>
    </row>
    <row r="26" spans="1:26" ht="15.75" customHeight="1">
      <c r="A26" s="6">
        <f t="shared" si="0"/>
        <v>22</v>
      </c>
      <c r="B26" s="338"/>
      <c r="C26" s="23" t="s">
        <v>121</v>
      </c>
      <c r="D26" s="14" t="str">
        <f>IFERROR(VLOOKUP(C26,#REF!,2,FALSE),"")</f>
        <v/>
      </c>
      <c r="E26" s="14" t="str">
        <f>IFERROR(VLOOKUP(C26,#REF!,4,FALSE),"")</f>
        <v/>
      </c>
      <c r="F26" s="14" t="str">
        <f t="shared" si="1"/>
        <v/>
      </c>
      <c r="G26" s="14"/>
      <c r="H26" s="14" t="str">
        <f>IFERROR(VLOOKUP(C26,#REF!,3,FALSE),"")</f>
        <v/>
      </c>
      <c r="I26" s="21" t="str">
        <f>IFERROR(VLOOKUP(C26,#REF!,5,FALSE),"")</f>
        <v/>
      </c>
      <c r="J26" s="19"/>
      <c r="K26" s="19"/>
      <c r="L26" s="19"/>
      <c r="M26" s="19"/>
      <c r="N26" s="19"/>
    </row>
    <row r="27" spans="1:26" ht="15.75" customHeight="1">
      <c r="A27" s="6">
        <f t="shared" si="0"/>
        <v>23</v>
      </c>
      <c r="B27" s="336" t="s">
        <v>37</v>
      </c>
      <c r="C27" s="23" t="s">
        <v>122</v>
      </c>
      <c r="D27" s="14" t="str">
        <f>IFERROR(VLOOKUP(C27,#REF!,2,FALSE),"")</f>
        <v/>
      </c>
      <c r="E27" s="14" t="str">
        <f>IFERROR(VLOOKUP(C27,#REF!,4,FALSE),"")</f>
        <v/>
      </c>
      <c r="F27" s="14" t="str">
        <f t="shared" si="1"/>
        <v/>
      </c>
      <c r="G27" s="14"/>
      <c r="H27" s="14" t="str">
        <f>IFERROR(VLOOKUP(C27,#REF!,3,FALSE),"")</f>
        <v/>
      </c>
      <c r="I27" s="21" t="str">
        <f>IFERROR(VLOOKUP(C27,#REF!,5,FALSE),"")</f>
        <v/>
      </c>
      <c r="J27" s="19"/>
      <c r="K27" s="19"/>
      <c r="L27" s="19"/>
      <c r="M27" s="19"/>
      <c r="N27" s="19"/>
    </row>
    <row r="28" spans="1:26" ht="15.75" customHeight="1">
      <c r="A28" s="6">
        <f t="shared" si="0"/>
        <v>24</v>
      </c>
      <c r="B28" s="300"/>
      <c r="C28" s="23" t="s">
        <v>123</v>
      </c>
      <c r="D28" s="14" t="str">
        <f>IFERROR(VLOOKUP(C28,#REF!,2,FALSE),"")</f>
        <v/>
      </c>
      <c r="E28" s="14" t="str">
        <f>IFERROR(VLOOKUP(C28,#REF!,4,FALSE),"")</f>
        <v/>
      </c>
      <c r="F28" s="14" t="str">
        <f t="shared" si="1"/>
        <v/>
      </c>
      <c r="G28" s="14"/>
      <c r="H28" s="14" t="str">
        <f>IFERROR(VLOOKUP(C28,#REF!,3,FALSE),"")</f>
        <v/>
      </c>
      <c r="I28" s="21" t="str">
        <f>IFERROR(VLOOKUP(C28,#REF!,5,FALSE),"")</f>
        <v/>
      </c>
      <c r="J28" s="19"/>
      <c r="K28" s="19"/>
      <c r="L28" s="19"/>
      <c r="M28" s="19"/>
      <c r="N28" s="19"/>
    </row>
    <row r="29" spans="1:26" ht="15.75" customHeight="1">
      <c r="A29" s="6">
        <f t="shared" si="0"/>
        <v>25</v>
      </c>
      <c r="B29" s="336" t="s">
        <v>40</v>
      </c>
      <c r="C29" s="23" t="s">
        <v>124</v>
      </c>
      <c r="D29" s="14" t="str">
        <f>IFERROR(VLOOKUP(C29,#REF!,2,FALSE),"")</f>
        <v/>
      </c>
      <c r="E29" s="14" t="str">
        <f>IFERROR(VLOOKUP(C29,#REF!,4,FALSE),"")</f>
        <v/>
      </c>
      <c r="F29" s="14" t="str">
        <f t="shared" si="1"/>
        <v/>
      </c>
      <c r="G29" s="14"/>
      <c r="H29" s="14" t="str">
        <f>IFERROR(VLOOKUP(C29,#REF!,3,FALSE),"")</f>
        <v/>
      </c>
      <c r="I29" s="21" t="str">
        <f>IFERROR(VLOOKUP(C29,#REF!,5,FALSE),"")</f>
        <v/>
      </c>
      <c r="J29" s="19"/>
      <c r="K29" s="19"/>
      <c r="L29" s="19"/>
      <c r="M29" s="19"/>
      <c r="N29" s="19"/>
    </row>
    <row r="30" spans="1:26" ht="15.75" customHeight="1">
      <c r="A30" s="6">
        <f t="shared" si="0"/>
        <v>26</v>
      </c>
      <c r="B30" s="299"/>
      <c r="C30" s="23" t="s">
        <v>125</v>
      </c>
      <c r="D30" s="14" t="str">
        <f>IFERROR(VLOOKUP(C30,#REF!,2,FALSE),"")</f>
        <v/>
      </c>
      <c r="E30" s="14" t="str">
        <f>IFERROR(VLOOKUP(C30,#REF!,4,FALSE),"")</f>
        <v/>
      </c>
      <c r="F30" s="14" t="str">
        <f t="shared" si="1"/>
        <v/>
      </c>
      <c r="G30" s="14"/>
      <c r="H30" s="14" t="str">
        <f>IFERROR(VLOOKUP(C30,#REF!,3,FALSE),"")</f>
        <v/>
      </c>
      <c r="I30" s="21" t="str">
        <f>IFERROR(VLOOKUP(C30,#REF!,5,FALSE),"")</f>
        <v/>
      </c>
      <c r="J30" s="19"/>
      <c r="K30" s="19"/>
      <c r="L30" s="19"/>
      <c r="M30" s="19"/>
      <c r="N30" s="19"/>
    </row>
    <row r="31" spans="1:26" ht="15.75" customHeight="1">
      <c r="A31" s="6">
        <f t="shared" si="0"/>
        <v>27</v>
      </c>
      <c r="B31" s="300"/>
      <c r="C31" s="23" t="s">
        <v>126</v>
      </c>
      <c r="D31" s="14" t="str">
        <f>IFERROR(VLOOKUP(C31,#REF!,2,FALSE),"")</f>
        <v/>
      </c>
      <c r="E31" s="14" t="str">
        <f>IFERROR(VLOOKUP(C31,#REF!,4,FALSE),"")</f>
        <v/>
      </c>
      <c r="F31" s="14" t="str">
        <f t="shared" si="1"/>
        <v/>
      </c>
      <c r="G31" s="14"/>
      <c r="H31" s="14" t="str">
        <f>IFERROR(VLOOKUP(C31,#REF!,3,FALSE),"")</f>
        <v/>
      </c>
      <c r="I31" s="21" t="str">
        <f>IFERROR(VLOOKUP(C31,#REF!,5,FALSE),"")</f>
        <v/>
      </c>
      <c r="J31" s="19"/>
      <c r="K31" s="19"/>
      <c r="L31" s="19"/>
      <c r="M31" s="19"/>
      <c r="N31" s="19"/>
    </row>
    <row r="32" spans="1:26" ht="15.75" customHeight="1">
      <c r="A32" s="6">
        <f t="shared" si="0"/>
        <v>28</v>
      </c>
      <c r="B32" s="339" t="s">
        <v>44</v>
      </c>
      <c r="C32" s="23" t="s">
        <v>127</v>
      </c>
      <c r="D32" s="14" t="str">
        <f>IFERROR(VLOOKUP(C32,#REF!,2,FALSE),"")</f>
        <v/>
      </c>
      <c r="E32" s="14" t="str">
        <f>IFERROR(VLOOKUP(C32,#REF!,4,FALSE),"")</f>
        <v/>
      </c>
      <c r="F32" s="14" t="str">
        <f t="shared" si="1"/>
        <v/>
      </c>
      <c r="G32" s="14"/>
      <c r="H32" s="14" t="str">
        <f>IFERROR(VLOOKUP(C32,#REF!,3,FALSE),"")</f>
        <v/>
      </c>
      <c r="I32" s="21" t="str">
        <f>IFERROR(VLOOKUP(C32,#REF!,5,FALSE),"")</f>
        <v/>
      </c>
      <c r="J32" s="19"/>
      <c r="K32" s="19"/>
      <c r="L32" s="19"/>
      <c r="M32" s="19"/>
      <c r="N32" s="19"/>
    </row>
    <row r="33" spans="1:14" ht="15.75" customHeight="1">
      <c r="A33" s="6">
        <f t="shared" si="0"/>
        <v>29</v>
      </c>
      <c r="B33" s="308"/>
      <c r="C33" s="23" t="s">
        <v>128</v>
      </c>
      <c r="D33" s="14" t="str">
        <f>IFERROR(VLOOKUP(C33,#REF!,2,FALSE),"")</f>
        <v/>
      </c>
      <c r="E33" s="14" t="str">
        <f>IFERROR(VLOOKUP(C33,#REF!,4,FALSE),"")</f>
        <v/>
      </c>
      <c r="F33" s="14" t="str">
        <f t="shared" si="1"/>
        <v/>
      </c>
      <c r="G33" s="14"/>
      <c r="H33" s="14" t="str">
        <f>IFERROR(VLOOKUP(C33,#REF!,3,FALSE),"")</f>
        <v/>
      </c>
      <c r="I33" s="21" t="str">
        <f>IFERROR(VLOOKUP(C33,#REF!,5,FALSE),"")</f>
        <v/>
      </c>
      <c r="J33" s="19"/>
      <c r="K33" s="19"/>
      <c r="L33" s="19"/>
      <c r="M33" s="19"/>
      <c r="N33" s="19"/>
    </row>
    <row r="34" spans="1:14" ht="15.75" customHeight="1">
      <c r="A34" s="6">
        <f t="shared" si="0"/>
        <v>30</v>
      </c>
      <c r="B34" s="50" t="s">
        <v>47</v>
      </c>
      <c r="C34" s="23" t="s">
        <v>129</v>
      </c>
      <c r="D34" s="14" t="str">
        <f>IFERROR(VLOOKUP(C34,#REF!,2,FALSE),"")</f>
        <v/>
      </c>
      <c r="E34" s="14" t="str">
        <f>IFERROR(VLOOKUP(C34,#REF!,4,FALSE),"")</f>
        <v/>
      </c>
      <c r="F34" s="14" t="str">
        <f t="shared" si="1"/>
        <v/>
      </c>
      <c r="G34" s="14"/>
      <c r="H34" s="14" t="str">
        <f>IFERROR(VLOOKUP(C34,#REF!,3,FALSE),"")</f>
        <v/>
      </c>
      <c r="I34" s="21" t="str">
        <f>IFERROR(VLOOKUP(C34,#REF!,5,FALSE),"")</f>
        <v/>
      </c>
      <c r="J34" s="19"/>
      <c r="K34" s="19"/>
      <c r="L34" s="19"/>
      <c r="M34" s="19"/>
      <c r="N34" s="19"/>
    </row>
    <row r="35" spans="1:14" ht="15.75" customHeight="1">
      <c r="A35" s="6">
        <f t="shared" si="0"/>
        <v>31</v>
      </c>
      <c r="B35" s="336" t="s">
        <v>49</v>
      </c>
      <c r="C35" s="23" t="s">
        <v>130</v>
      </c>
      <c r="D35" s="14" t="str">
        <f>IFERROR(VLOOKUP(C35,#REF!,2,FALSE),"")</f>
        <v/>
      </c>
      <c r="E35" s="14" t="str">
        <f>IFERROR(VLOOKUP(C35,#REF!,4,FALSE),"")</f>
        <v/>
      </c>
      <c r="F35" s="14" t="str">
        <f t="shared" si="1"/>
        <v/>
      </c>
      <c r="G35" s="14"/>
      <c r="H35" s="14" t="str">
        <f>IFERROR(VLOOKUP(C35,#REF!,3,FALSE),"")</f>
        <v/>
      </c>
      <c r="I35" s="21" t="str">
        <f>IFERROR(VLOOKUP(C35,#REF!,5,FALSE),"")</f>
        <v/>
      </c>
      <c r="J35" s="19"/>
      <c r="K35" s="19"/>
      <c r="L35" s="19"/>
      <c r="M35" s="19"/>
      <c r="N35" s="19"/>
    </row>
    <row r="36" spans="1:14" ht="15.75" customHeight="1">
      <c r="A36" s="6">
        <f t="shared" si="0"/>
        <v>32</v>
      </c>
      <c r="B36" s="299"/>
      <c r="C36" s="23" t="s">
        <v>131</v>
      </c>
      <c r="D36" s="14" t="str">
        <f>IFERROR(VLOOKUP(C36,#REF!,2,FALSE),"")</f>
        <v/>
      </c>
      <c r="E36" s="14" t="str">
        <f>IFERROR(VLOOKUP(C36,#REF!,4,FALSE),"")</f>
        <v/>
      </c>
      <c r="F36" s="14" t="str">
        <f t="shared" si="1"/>
        <v/>
      </c>
      <c r="G36" s="14"/>
      <c r="H36" s="14" t="str">
        <f>IFERROR(VLOOKUP(C36,#REF!,3,FALSE),"")</f>
        <v/>
      </c>
      <c r="I36" s="21" t="str">
        <f>IFERROR(VLOOKUP(C36,#REF!,5,FALSE),"")</f>
        <v/>
      </c>
      <c r="J36" s="19"/>
      <c r="K36" s="19"/>
      <c r="L36" s="19"/>
      <c r="M36" s="19"/>
      <c r="N36" s="19"/>
    </row>
    <row r="37" spans="1:14" ht="15.75" customHeight="1">
      <c r="A37" s="6">
        <f t="shared" si="0"/>
        <v>33</v>
      </c>
      <c r="B37" s="300"/>
      <c r="C37" s="23" t="s">
        <v>132</v>
      </c>
      <c r="D37" s="14" t="str">
        <f>IFERROR(VLOOKUP(C37,#REF!,2,FALSE),"")</f>
        <v/>
      </c>
      <c r="E37" s="14" t="str">
        <f>IFERROR(VLOOKUP(C37,#REF!,4,FALSE),"")</f>
        <v/>
      </c>
      <c r="F37" s="14" t="str">
        <f t="shared" si="1"/>
        <v/>
      </c>
      <c r="G37" s="14"/>
      <c r="H37" s="14" t="str">
        <f>IFERROR(VLOOKUP(C37,#REF!,3,FALSE),"")</f>
        <v/>
      </c>
      <c r="I37" s="21" t="str">
        <f>IFERROR(VLOOKUP(C37,#REF!,5,FALSE),"")</f>
        <v/>
      </c>
      <c r="J37" s="19"/>
      <c r="K37" s="19"/>
      <c r="L37" s="19"/>
      <c r="M37" s="19"/>
      <c r="N37" s="19"/>
    </row>
    <row r="38" spans="1:14" ht="15.75" customHeight="1">
      <c r="A38" s="6">
        <f t="shared" si="0"/>
        <v>34</v>
      </c>
      <c r="B38" s="47" t="s">
        <v>53</v>
      </c>
      <c r="C38" s="23" t="s">
        <v>133</v>
      </c>
      <c r="D38" s="14" t="str">
        <f>IFERROR(VLOOKUP(C38,#REF!,2,FALSE),"")</f>
        <v/>
      </c>
      <c r="E38" s="14" t="str">
        <f>IFERROR(VLOOKUP(C38,#REF!,4,FALSE),"")</f>
        <v/>
      </c>
      <c r="F38" s="14" t="str">
        <f t="shared" si="1"/>
        <v/>
      </c>
      <c r="G38" s="14"/>
      <c r="H38" s="14" t="str">
        <f>IFERROR(VLOOKUP(C38,#REF!,3,FALSE),"")</f>
        <v/>
      </c>
      <c r="I38" s="21" t="str">
        <f>IFERROR(VLOOKUP(C38,#REF!,5,FALSE),"")</f>
        <v/>
      </c>
      <c r="J38" s="19"/>
      <c r="K38" s="19"/>
      <c r="L38" s="19"/>
      <c r="M38" s="19"/>
      <c r="N38" s="19"/>
    </row>
    <row r="39" spans="1:14" ht="15.75" customHeight="1">
      <c r="A39" s="6">
        <f t="shared" si="0"/>
        <v>35</v>
      </c>
      <c r="B39" s="47" t="s">
        <v>55</v>
      </c>
      <c r="C39" s="23" t="s">
        <v>134</v>
      </c>
      <c r="D39" s="14" t="str">
        <f>IFERROR(VLOOKUP(C39,#REF!,2,FALSE),"")</f>
        <v/>
      </c>
      <c r="E39" s="14" t="str">
        <f>IFERROR(VLOOKUP(C39,#REF!,4,FALSE),"")</f>
        <v/>
      </c>
      <c r="F39" s="14" t="str">
        <f t="shared" si="1"/>
        <v/>
      </c>
      <c r="G39" s="14"/>
      <c r="H39" s="14" t="str">
        <f>IFERROR(VLOOKUP(C39,#REF!,3,FALSE),"")</f>
        <v/>
      </c>
      <c r="I39" s="21" t="str">
        <f>IFERROR(VLOOKUP(C39,#REF!,5,FALSE),"")</f>
        <v/>
      </c>
      <c r="J39" s="19"/>
      <c r="K39" s="19"/>
      <c r="L39" s="19"/>
      <c r="M39" s="19"/>
      <c r="N39" s="19"/>
    </row>
    <row r="40" spans="1:14" ht="15.75" customHeight="1">
      <c r="A40" s="6">
        <f t="shared" si="0"/>
        <v>36</v>
      </c>
      <c r="B40" s="336" t="s">
        <v>57</v>
      </c>
      <c r="C40" s="23" t="s">
        <v>135</v>
      </c>
      <c r="D40" s="14" t="str">
        <f>IFERROR(VLOOKUP(C40,#REF!,2,FALSE),"")</f>
        <v/>
      </c>
      <c r="E40" s="14" t="str">
        <f>IFERROR(VLOOKUP(C40,#REF!,4,FALSE),"")</f>
        <v/>
      </c>
      <c r="F40" s="14" t="str">
        <f t="shared" si="1"/>
        <v/>
      </c>
      <c r="G40" s="14"/>
      <c r="H40" s="14" t="str">
        <f>IFERROR(VLOOKUP(C40,#REF!,3,FALSE),"")</f>
        <v/>
      </c>
      <c r="I40" s="21" t="str">
        <f>IFERROR(VLOOKUP(C40,#REF!,5,FALSE),"")</f>
        <v/>
      </c>
      <c r="J40" s="19"/>
      <c r="K40" s="19"/>
      <c r="L40" s="19"/>
      <c r="M40" s="19"/>
      <c r="N40" s="19"/>
    </row>
    <row r="41" spans="1:14" ht="15.75" customHeight="1">
      <c r="A41" s="6">
        <f t="shared" si="0"/>
        <v>37</v>
      </c>
      <c r="B41" s="300"/>
      <c r="C41" s="23" t="s">
        <v>136</v>
      </c>
      <c r="D41" s="14" t="str">
        <f>IFERROR(VLOOKUP(C41,#REF!,2,FALSE),"")</f>
        <v/>
      </c>
      <c r="E41" s="14" t="str">
        <f>IFERROR(VLOOKUP(C41,#REF!,4,FALSE),"")</f>
        <v/>
      </c>
      <c r="F41" s="14" t="str">
        <f t="shared" si="1"/>
        <v/>
      </c>
      <c r="G41" s="14"/>
      <c r="H41" s="14" t="str">
        <f>IFERROR(VLOOKUP(C41,#REF!,3,FALSE),"")</f>
        <v/>
      </c>
      <c r="I41" s="21" t="str">
        <f>IFERROR(VLOOKUP(C41,#REF!,5,FALSE),"")</f>
        <v/>
      </c>
      <c r="J41" s="19"/>
      <c r="K41" s="19"/>
      <c r="L41" s="19"/>
      <c r="M41" s="19"/>
      <c r="N41" s="19"/>
    </row>
    <row r="42" spans="1:14" ht="15.75" customHeight="1">
      <c r="A42" s="6">
        <f t="shared" si="0"/>
        <v>38</v>
      </c>
      <c r="B42" s="47" t="s">
        <v>60</v>
      </c>
      <c r="C42" s="23" t="s">
        <v>137</v>
      </c>
      <c r="D42" s="14" t="str">
        <f>IFERROR(VLOOKUP(C42,#REF!,2,FALSE),"")</f>
        <v/>
      </c>
      <c r="E42" s="14" t="str">
        <f>IFERROR(VLOOKUP(C42,#REF!,4,FALSE),"")</f>
        <v/>
      </c>
      <c r="F42" s="14" t="str">
        <f t="shared" si="1"/>
        <v/>
      </c>
      <c r="G42" s="14"/>
      <c r="H42" s="14" t="str">
        <f>IFERROR(VLOOKUP(C42,#REF!,3,FALSE),"")</f>
        <v/>
      </c>
      <c r="I42" s="21" t="str">
        <f>IFERROR(VLOOKUP(C42,#REF!,5,FALSE),"")</f>
        <v/>
      </c>
      <c r="J42" s="19"/>
      <c r="K42" s="19"/>
      <c r="L42" s="19"/>
      <c r="M42" s="19"/>
      <c r="N42" s="19"/>
    </row>
    <row r="43" spans="1:14" ht="15.75" customHeight="1">
      <c r="A43" s="6">
        <f t="shared" si="0"/>
        <v>39</v>
      </c>
      <c r="B43" s="47" t="s">
        <v>62</v>
      </c>
      <c r="C43" s="27" t="s">
        <v>138</v>
      </c>
      <c r="D43" s="14" t="str">
        <f>IFERROR(VLOOKUP(C43,#REF!,2,FALSE),"")</f>
        <v/>
      </c>
      <c r="E43" s="14" t="str">
        <f>IFERROR(VLOOKUP(C43,#REF!,4,FALSE),"")</f>
        <v/>
      </c>
      <c r="F43" s="14" t="str">
        <f t="shared" si="1"/>
        <v/>
      </c>
      <c r="G43" s="14"/>
      <c r="H43" s="14" t="str">
        <f>IFERROR(VLOOKUP(C43,#REF!,3,FALSE),"")</f>
        <v/>
      </c>
      <c r="I43" s="21" t="str">
        <f>IFERROR(VLOOKUP(C43,#REF!,5,FALSE),"")</f>
        <v/>
      </c>
      <c r="J43" s="19"/>
      <c r="K43" s="19"/>
      <c r="L43" s="19"/>
      <c r="M43" s="19"/>
      <c r="N43" s="19"/>
    </row>
    <row r="44" spans="1:14" ht="15.75" customHeight="1">
      <c r="A44" s="6">
        <f t="shared" si="0"/>
        <v>40</v>
      </c>
      <c r="B44" s="47" t="s">
        <v>64</v>
      </c>
      <c r="C44" s="23" t="s">
        <v>139</v>
      </c>
      <c r="D44" s="14" t="str">
        <f>IFERROR(VLOOKUP(C44,#REF!,2,FALSE),"")</f>
        <v/>
      </c>
      <c r="E44" s="14" t="str">
        <f>IFERROR(VLOOKUP(C44,#REF!,4,FALSE),"")</f>
        <v/>
      </c>
      <c r="F44" s="14" t="str">
        <f t="shared" si="1"/>
        <v/>
      </c>
      <c r="G44" s="14"/>
      <c r="H44" s="14" t="str">
        <f>IFERROR(VLOOKUP(C44,#REF!,3,FALSE),"")</f>
        <v/>
      </c>
      <c r="I44" s="21" t="str">
        <f>IFERROR(VLOOKUP(C44,#REF!,5,FALSE),"")</f>
        <v/>
      </c>
      <c r="J44" s="19"/>
      <c r="K44" s="19"/>
      <c r="L44" s="19"/>
      <c r="M44" s="19"/>
      <c r="N44" s="19"/>
    </row>
    <row r="45" spans="1:14" ht="15.75" customHeight="1">
      <c r="A45" s="6">
        <f t="shared" si="0"/>
        <v>41</v>
      </c>
      <c r="B45" s="47" t="s">
        <v>66</v>
      </c>
      <c r="C45" s="55" t="s">
        <v>195</v>
      </c>
      <c r="D45" s="56" t="str">
        <f>IFERROR(VLOOKUP(C45,#REF!,2,FALSE),"")</f>
        <v/>
      </c>
      <c r="E45" s="56" t="str">
        <f>IFERROR(VLOOKUP(C45,#REF!,4,FALSE),"")</f>
        <v/>
      </c>
      <c r="F45" s="14">
        <f t="shared" si="1"/>
        <v>288000</v>
      </c>
      <c r="G45" s="14"/>
      <c r="H45" s="14" t="str">
        <f>IFERROR(VLOOKUP(C45,#REF!,3,FALSE),"")</f>
        <v/>
      </c>
      <c r="I45" s="57" t="str">
        <f>IFERROR(VLOOKUP(C45,#REF!,5,FALSE),"")</f>
        <v/>
      </c>
      <c r="J45" s="19"/>
      <c r="K45" s="19"/>
      <c r="L45" s="19"/>
      <c r="M45" s="19"/>
      <c r="N45" s="19"/>
    </row>
    <row r="46" spans="1:14" ht="15.75" customHeight="1">
      <c r="A46" s="6">
        <f t="shared" si="0"/>
        <v>42</v>
      </c>
      <c r="B46" s="47" t="s">
        <v>68</v>
      </c>
      <c r="C46" s="55" t="s">
        <v>196</v>
      </c>
      <c r="D46" s="56" t="str">
        <f>IFERROR(VLOOKUP(C46,#REF!,2,FALSE),"")</f>
        <v/>
      </c>
      <c r="E46" s="56" t="str">
        <f>IFERROR(VLOOKUP(C46,#REF!,4,FALSE),"")</f>
        <v/>
      </c>
      <c r="F46" s="14" t="str">
        <f t="shared" si="1"/>
        <v/>
      </c>
      <c r="G46" s="14"/>
      <c r="H46" s="14" t="str">
        <f>IFERROR(VLOOKUP(C46,#REF!,3,FALSE),"")</f>
        <v/>
      </c>
      <c r="I46" s="57" t="str">
        <f>IFERROR(VLOOKUP(C46,#REF!,5,FALSE),"")</f>
        <v/>
      </c>
      <c r="J46" s="19"/>
      <c r="K46" s="19"/>
      <c r="L46" s="19"/>
      <c r="M46" s="19"/>
      <c r="N46" s="19"/>
    </row>
    <row r="47" spans="1:14" ht="15.75" customHeight="1">
      <c r="A47" s="6">
        <f t="shared" si="0"/>
        <v>43</v>
      </c>
      <c r="B47" s="47" t="s">
        <v>70</v>
      </c>
      <c r="C47" s="55" t="s">
        <v>197</v>
      </c>
      <c r="D47" s="56" t="str">
        <f>IFERROR(VLOOKUP(C47,#REF!,2,FALSE),"")</f>
        <v/>
      </c>
      <c r="E47" s="56" t="str">
        <f>IFERROR(VLOOKUP(C47,#REF!,4,FALSE),"")</f>
        <v/>
      </c>
      <c r="F47" s="14">
        <f t="shared" si="1"/>
        <v>29250</v>
      </c>
      <c r="G47" s="14"/>
      <c r="H47" s="14" t="str">
        <f>IFERROR(VLOOKUP(C47,#REF!,3,FALSE),"")</f>
        <v/>
      </c>
      <c r="I47" s="57" t="str">
        <f>IFERROR(VLOOKUP(C47,#REF!,5,FALSE),"")</f>
        <v/>
      </c>
      <c r="J47" s="19"/>
      <c r="K47" s="19"/>
      <c r="L47" s="19"/>
      <c r="M47" s="19"/>
      <c r="N47" s="19"/>
    </row>
    <row r="48" spans="1:14" ht="15.75" customHeight="1">
      <c r="A48" s="6">
        <f t="shared" si="0"/>
        <v>44</v>
      </c>
      <c r="B48" s="47" t="s">
        <v>72</v>
      </c>
      <c r="C48" s="55" t="s">
        <v>198</v>
      </c>
      <c r="D48" s="56" t="str">
        <f>IFERROR(VLOOKUP(C48,#REF!,2,FALSE),"")</f>
        <v/>
      </c>
      <c r="E48" s="56" t="str">
        <f>IFERROR(VLOOKUP(C48,#REF!,4,FALSE),"")</f>
        <v/>
      </c>
      <c r="F48" s="14">
        <f t="shared" si="1"/>
        <v>31500</v>
      </c>
      <c r="G48" s="14"/>
      <c r="H48" s="14" t="str">
        <f>IFERROR(VLOOKUP(C48,#REF!,3,FALSE),"")</f>
        <v/>
      </c>
      <c r="I48" s="57" t="str">
        <f>IFERROR(VLOOKUP(C48,#REF!,5,FALSE),"")</f>
        <v/>
      </c>
      <c r="J48" s="19"/>
      <c r="K48" s="19"/>
      <c r="L48" s="19"/>
      <c r="M48" s="19"/>
      <c r="N48" s="19"/>
    </row>
    <row r="49" spans="1:14" ht="18" customHeight="1">
      <c r="A49" s="6">
        <f t="shared" si="0"/>
        <v>45</v>
      </c>
      <c r="B49" s="51" t="s">
        <v>74</v>
      </c>
      <c r="C49" s="55" t="s">
        <v>144</v>
      </c>
      <c r="D49" s="56" t="str">
        <f>IFERROR(VLOOKUP(C49,#REF!,2,FALSE),"")</f>
        <v/>
      </c>
      <c r="E49" s="56" t="str">
        <f>IFERROR(VLOOKUP(C49,#REF!,4,FALSE),"")</f>
        <v/>
      </c>
      <c r="F49" s="14">
        <f t="shared" si="1"/>
        <v>126000</v>
      </c>
      <c r="G49" s="14"/>
      <c r="H49" s="14" t="str">
        <f>IFERROR(VLOOKUP(C49,#REF!,3,FALSE),"")</f>
        <v/>
      </c>
      <c r="I49" s="57" t="str">
        <f>IFERROR(VLOOKUP(C49,#REF!,5,FALSE),"")</f>
        <v/>
      </c>
      <c r="J49" s="19"/>
      <c r="K49" s="19"/>
      <c r="L49" s="19"/>
      <c r="M49" s="19"/>
      <c r="N49" s="19"/>
    </row>
    <row r="50" spans="1:14" ht="18" customHeight="1">
      <c r="A50" s="6">
        <f t="shared" si="0"/>
        <v>46</v>
      </c>
      <c r="B50" s="339" t="s">
        <v>76</v>
      </c>
      <c r="C50" s="23" t="s">
        <v>145</v>
      </c>
      <c r="D50" s="14" t="str">
        <f>IFERROR(VLOOKUP(C50,#REF!,2,FALSE),"")</f>
        <v/>
      </c>
      <c r="E50" s="14" t="str">
        <f>IFERROR(VLOOKUP(C50,#REF!,4,FALSE),"")</f>
        <v/>
      </c>
      <c r="F50" s="14" t="str">
        <f t="shared" si="1"/>
        <v/>
      </c>
      <c r="G50" s="14"/>
      <c r="H50" s="14" t="str">
        <f>IFERROR(VLOOKUP(C50,#REF!,3,FALSE),"")</f>
        <v/>
      </c>
      <c r="I50" s="21" t="str">
        <f>IFERROR(VLOOKUP(C50,#REF!,5,FALSE),"")</f>
        <v/>
      </c>
      <c r="J50" s="19"/>
      <c r="K50" s="19"/>
      <c r="L50" s="19"/>
      <c r="M50" s="19"/>
      <c r="N50" s="19"/>
    </row>
    <row r="51" spans="1:14" ht="18" customHeight="1">
      <c r="A51" s="6">
        <f t="shared" si="0"/>
        <v>47</v>
      </c>
      <c r="B51" s="340"/>
      <c r="C51" s="23" t="s">
        <v>146</v>
      </c>
      <c r="D51" s="14" t="str">
        <f>IFERROR(VLOOKUP(C51,#REF!,2,FALSE),"")</f>
        <v/>
      </c>
      <c r="E51" s="14" t="str">
        <f>IFERROR(VLOOKUP(C51,#REF!,4,FALSE),"")</f>
        <v/>
      </c>
      <c r="F51" s="14" t="str">
        <f t="shared" si="1"/>
        <v/>
      </c>
      <c r="G51" s="14"/>
      <c r="H51" s="14" t="str">
        <f>IFERROR(VLOOKUP(C51,#REF!,3,FALSE),"")</f>
        <v/>
      </c>
      <c r="I51" s="21" t="str">
        <f>IFERROR(VLOOKUP(C51,#REF!,5,FALSE),"")</f>
        <v/>
      </c>
      <c r="J51" s="19"/>
      <c r="K51" s="19"/>
      <c r="L51" s="19"/>
      <c r="M51" s="19"/>
      <c r="N51" s="19"/>
    </row>
    <row r="52" spans="1:14" ht="18" customHeight="1">
      <c r="A52" s="6">
        <f t="shared" si="0"/>
        <v>48</v>
      </c>
      <c r="B52" s="308"/>
      <c r="C52" s="23" t="s">
        <v>147</v>
      </c>
      <c r="D52" s="14" t="str">
        <f>IFERROR(VLOOKUP(C52,#REF!,2,FALSE),"")</f>
        <v/>
      </c>
      <c r="E52" s="14" t="str">
        <f>IFERROR(VLOOKUP(C52,#REF!,4,FALSE),"")</f>
        <v/>
      </c>
      <c r="F52" s="14" t="str">
        <f t="shared" si="1"/>
        <v/>
      </c>
      <c r="G52" s="14"/>
      <c r="H52" s="14" t="str">
        <f>IFERROR(VLOOKUP(C52,#REF!,3,FALSE),"")</f>
        <v/>
      </c>
      <c r="I52" s="21" t="str">
        <f>IFERROR(VLOOKUP(C52,#REF!,5,FALSE),"")</f>
        <v/>
      </c>
      <c r="J52" s="19"/>
      <c r="K52" s="19"/>
      <c r="L52" s="19"/>
      <c r="M52" s="19"/>
      <c r="N52" s="19"/>
    </row>
    <row r="53" spans="1:14" ht="15.75" customHeight="1">
      <c r="A53" s="6">
        <f t="shared" si="0"/>
        <v>49</v>
      </c>
      <c r="B53" s="47" t="s">
        <v>80</v>
      </c>
      <c r="C53" s="27" t="s">
        <v>148</v>
      </c>
      <c r="D53" s="14" t="str">
        <f>IFERROR(VLOOKUP(C53,#REF!,2,FALSE),"")</f>
        <v/>
      </c>
      <c r="E53" s="14" t="str">
        <f>IFERROR(VLOOKUP(C53,#REF!,4,FALSE),"")</f>
        <v/>
      </c>
      <c r="F53" s="14" t="str">
        <f t="shared" si="1"/>
        <v/>
      </c>
      <c r="G53" s="14"/>
      <c r="H53" s="14" t="str">
        <f>IFERROR(VLOOKUP(C53,#REF!,3,FALSE),"")</f>
        <v/>
      </c>
      <c r="I53" s="21" t="str">
        <f>IFERROR(VLOOKUP(C53,#REF!,5,FALSE),"")</f>
        <v/>
      </c>
      <c r="J53" s="19"/>
      <c r="K53" s="19"/>
      <c r="L53" s="19"/>
      <c r="M53" s="19"/>
      <c r="N53" s="19"/>
    </row>
    <row r="54" spans="1:14" ht="15.75" customHeight="1">
      <c r="A54" s="6">
        <f t="shared" si="0"/>
        <v>50</v>
      </c>
      <c r="B54" s="51" t="s">
        <v>82</v>
      </c>
      <c r="C54" s="23" t="s">
        <v>149</v>
      </c>
      <c r="D54" s="14" t="str">
        <f>IFERROR(VLOOKUP(C54,#REF!,2,FALSE),"")</f>
        <v/>
      </c>
      <c r="E54" s="14" t="str">
        <f>IFERROR(VLOOKUP(C54,#REF!,4,FALSE),"")</f>
        <v/>
      </c>
      <c r="F54" s="14" t="str">
        <f t="shared" si="1"/>
        <v/>
      </c>
      <c r="G54" s="14"/>
      <c r="H54" s="14" t="str">
        <f>IFERROR(VLOOKUP(C54,#REF!,3,FALSE),"")</f>
        <v/>
      </c>
      <c r="I54" s="21" t="str">
        <f>IFERROR(VLOOKUP(C54,#REF!,5,FALSE),"")</f>
        <v/>
      </c>
      <c r="J54" s="19"/>
      <c r="K54" s="19"/>
      <c r="L54" s="19"/>
      <c r="M54" s="19"/>
      <c r="N54" s="19"/>
    </row>
    <row r="55" spans="1:14" ht="15.75" customHeight="1">
      <c r="A55" s="6">
        <f t="shared" si="0"/>
        <v>51</v>
      </c>
      <c r="B55" s="51" t="s">
        <v>84</v>
      </c>
      <c r="C55" s="23" t="s">
        <v>150</v>
      </c>
      <c r="D55" s="14" t="str">
        <f>IFERROR(VLOOKUP(C55,#REF!,2,FALSE),"")</f>
        <v/>
      </c>
      <c r="E55" s="14" t="str">
        <f>IFERROR(VLOOKUP(C55,#REF!,4,FALSE),"")</f>
        <v/>
      </c>
      <c r="F55" s="14" t="str">
        <f t="shared" si="1"/>
        <v/>
      </c>
      <c r="G55" s="14"/>
      <c r="H55" s="14" t="str">
        <f>IFERROR(VLOOKUP(C55,#REF!,3,FALSE),"")</f>
        <v/>
      </c>
      <c r="I55" s="21" t="str">
        <f>IFERROR(VLOOKUP(C55,#REF!,5,FALSE),"")</f>
        <v/>
      </c>
      <c r="J55" s="19"/>
      <c r="K55" s="19"/>
      <c r="L55" s="19"/>
      <c r="M55" s="19"/>
      <c r="N55" s="19"/>
    </row>
    <row r="56" spans="1:14" ht="15.75" customHeight="1">
      <c r="A56" s="6">
        <f t="shared" si="0"/>
        <v>52</v>
      </c>
      <c r="B56" s="47" t="s">
        <v>86</v>
      </c>
      <c r="C56" s="23" t="s">
        <v>151</v>
      </c>
      <c r="D56" s="14" t="str">
        <f>IFERROR(VLOOKUP(C56,#REF!,2,FALSE),"")</f>
        <v/>
      </c>
      <c r="E56" s="14" t="str">
        <f>IFERROR(VLOOKUP(C56,#REF!,4,FALSE),"")</f>
        <v/>
      </c>
      <c r="F56" s="14" t="str">
        <f t="shared" si="1"/>
        <v/>
      </c>
      <c r="G56" s="14"/>
      <c r="H56" s="14" t="str">
        <f>IFERROR(VLOOKUP(C56,#REF!,3,FALSE),"")</f>
        <v/>
      </c>
      <c r="I56" s="21" t="str">
        <f>IFERROR(VLOOKUP(C56,#REF!,5,FALSE),"")</f>
        <v/>
      </c>
      <c r="J56" s="19"/>
      <c r="K56" s="19"/>
      <c r="L56" s="19"/>
      <c r="M56" s="19"/>
      <c r="N56" s="19"/>
    </row>
    <row r="57" spans="1:14" ht="15.75" customHeight="1">
      <c r="A57" s="6">
        <f t="shared" si="0"/>
        <v>53</v>
      </c>
      <c r="B57" s="47" t="s">
        <v>88</v>
      </c>
      <c r="C57" s="23" t="s">
        <v>152</v>
      </c>
      <c r="D57" s="14" t="str">
        <f>IFERROR(VLOOKUP(C57,#REF!,2,FALSE),"")</f>
        <v/>
      </c>
      <c r="E57" s="14" t="str">
        <f>IFERROR(VLOOKUP(C57,#REF!,4,FALSE),"")</f>
        <v/>
      </c>
      <c r="F57" s="14" t="str">
        <f t="shared" si="1"/>
        <v/>
      </c>
      <c r="G57" s="14"/>
      <c r="H57" s="14" t="str">
        <f>IFERROR(VLOOKUP(C57,#REF!,3,FALSE),"")</f>
        <v/>
      </c>
      <c r="I57" s="21" t="str">
        <f>IFERROR(VLOOKUP(C57,#REF!,5,FALSE),"")</f>
        <v/>
      </c>
      <c r="J57" s="19"/>
      <c r="K57" s="19"/>
      <c r="L57" s="19"/>
      <c r="M57" s="19"/>
      <c r="N57" s="19"/>
    </row>
    <row r="58" spans="1:14" ht="15.75" customHeight="1">
      <c r="A58" s="6">
        <f t="shared" si="0"/>
        <v>54</v>
      </c>
      <c r="B58" s="47" t="s">
        <v>90</v>
      </c>
      <c r="C58" s="23" t="s">
        <v>153</v>
      </c>
      <c r="D58" s="14" t="str">
        <f>IFERROR(VLOOKUP(C58,#REF!,2,FALSE),"")</f>
        <v/>
      </c>
      <c r="E58" s="14" t="str">
        <f>IFERROR(VLOOKUP(C58,#REF!,4,FALSE),"")</f>
        <v/>
      </c>
      <c r="F58" s="14" t="str">
        <f t="shared" si="1"/>
        <v/>
      </c>
      <c r="G58" s="14"/>
      <c r="H58" s="14" t="str">
        <f>IFERROR(VLOOKUP(C58,#REF!,3,FALSE),"")</f>
        <v/>
      </c>
      <c r="I58" s="21" t="str">
        <f>IFERROR(VLOOKUP(C58,#REF!,5,FALSE),"")</f>
        <v/>
      </c>
      <c r="J58" s="19"/>
      <c r="K58" s="19"/>
      <c r="L58" s="19"/>
      <c r="M58" s="19"/>
      <c r="N58" s="19"/>
    </row>
    <row r="59" spans="1:14" ht="15.75" customHeight="1">
      <c r="A59" s="6">
        <f t="shared" si="0"/>
        <v>55</v>
      </c>
      <c r="B59" s="51" t="s">
        <v>92</v>
      </c>
      <c r="C59" s="23" t="s">
        <v>154</v>
      </c>
      <c r="D59" s="14" t="str">
        <f>IFERROR(VLOOKUP(C59,#REF!,2,FALSE),"")</f>
        <v/>
      </c>
      <c r="E59" s="14" t="str">
        <f>IFERROR(VLOOKUP(C59,#REF!,4,FALSE),"")</f>
        <v/>
      </c>
      <c r="F59" s="14" t="str">
        <f t="shared" si="1"/>
        <v/>
      </c>
      <c r="G59" s="14"/>
      <c r="H59" s="14" t="str">
        <f>IFERROR(VLOOKUP(C59,#REF!,3,FALSE),"")</f>
        <v/>
      </c>
      <c r="I59" s="21" t="str">
        <f>IFERROR(VLOOKUP(C59,#REF!,5,FALSE),"")</f>
        <v/>
      </c>
      <c r="J59" s="19"/>
      <c r="K59" s="19"/>
      <c r="L59" s="19"/>
      <c r="M59" s="19"/>
      <c r="N59" s="19"/>
    </row>
    <row r="60" spans="1:14" ht="15.75" customHeight="1">
      <c r="A60" s="6">
        <f t="shared" si="0"/>
        <v>56</v>
      </c>
      <c r="B60" s="339" t="s">
        <v>94</v>
      </c>
      <c r="C60" s="27" t="s">
        <v>155</v>
      </c>
      <c r="D60" s="14" t="str">
        <f>IFERROR(VLOOKUP(C60,#REF!,2,FALSE),"")</f>
        <v/>
      </c>
      <c r="E60" s="14" t="str">
        <f>IFERROR(VLOOKUP(C60,#REF!,4,FALSE),"")</f>
        <v/>
      </c>
      <c r="F60" s="14" t="str">
        <f t="shared" si="1"/>
        <v/>
      </c>
      <c r="G60" s="14"/>
      <c r="H60" s="14" t="str">
        <f>IFERROR(VLOOKUP(C60,#REF!,3,FALSE),"")</f>
        <v/>
      </c>
      <c r="I60" s="21" t="str">
        <f>IFERROR(VLOOKUP(C60,#REF!,5,FALSE),"")</f>
        <v/>
      </c>
      <c r="J60" s="19"/>
      <c r="K60" s="19"/>
      <c r="L60" s="19"/>
      <c r="M60" s="19"/>
      <c r="N60" s="19"/>
    </row>
    <row r="61" spans="1:14" ht="15.75" customHeight="1">
      <c r="A61" s="6">
        <f t="shared" si="0"/>
        <v>57</v>
      </c>
      <c r="B61" s="340"/>
      <c r="C61" s="23" t="s">
        <v>156</v>
      </c>
      <c r="D61" s="14" t="str">
        <f>IFERROR(VLOOKUP(C61,#REF!,2,FALSE),"")</f>
        <v/>
      </c>
      <c r="E61" s="14" t="str">
        <f>IFERROR(VLOOKUP(C61,#REF!,4,FALSE),"")</f>
        <v/>
      </c>
      <c r="F61" s="14" t="str">
        <f t="shared" si="1"/>
        <v/>
      </c>
      <c r="G61" s="14"/>
      <c r="H61" s="14" t="str">
        <f>IFERROR(VLOOKUP(C61,#REF!,3,FALSE),"")</f>
        <v/>
      </c>
      <c r="I61" s="21" t="str">
        <f>IFERROR(VLOOKUP(C61,#REF!,5,FALSE),"")</f>
        <v/>
      </c>
      <c r="J61" s="19"/>
      <c r="K61" s="19"/>
      <c r="L61" s="19"/>
      <c r="M61" s="19"/>
      <c r="N61" s="19"/>
    </row>
    <row r="62" spans="1:14" ht="15.75" customHeight="1">
      <c r="A62" s="6">
        <f t="shared" si="0"/>
        <v>58</v>
      </c>
      <c r="B62" s="308"/>
      <c r="C62" s="23" t="s">
        <v>157</v>
      </c>
      <c r="D62" s="14" t="str">
        <f>IFERROR(VLOOKUP(C62,#REF!,2,FALSE),"")</f>
        <v/>
      </c>
      <c r="E62" s="14" t="str">
        <f>IFERROR(VLOOKUP(C62,#REF!,4,FALSE),"")</f>
        <v/>
      </c>
      <c r="F62" s="14" t="str">
        <f t="shared" si="1"/>
        <v/>
      </c>
      <c r="G62" s="14"/>
      <c r="H62" s="14" t="str">
        <f>IFERROR(VLOOKUP(C62,#REF!,3,FALSE),"")</f>
        <v/>
      </c>
      <c r="I62" s="21" t="str">
        <f>IFERROR(VLOOKUP(C62,#REF!,5,FALSE),"")</f>
        <v/>
      </c>
      <c r="J62" s="19"/>
      <c r="K62" s="19"/>
      <c r="L62" s="19"/>
      <c r="M62" s="19"/>
      <c r="N62" s="19"/>
    </row>
    <row r="63" spans="1:14" ht="15.75" customHeight="1">
      <c r="A63" s="6">
        <f t="shared" si="0"/>
        <v>59</v>
      </c>
      <c r="B63" s="51" t="s">
        <v>98</v>
      </c>
      <c r="C63" s="23" t="s">
        <v>158</v>
      </c>
      <c r="D63" s="14" t="str">
        <f>IFERROR(VLOOKUP(C63,#REF!,2,FALSE),"")</f>
        <v/>
      </c>
      <c r="E63" s="14" t="str">
        <f>IFERROR(VLOOKUP(C63,#REF!,4,FALSE),"")</f>
        <v/>
      </c>
      <c r="F63" s="14" t="str">
        <f t="shared" si="1"/>
        <v/>
      </c>
      <c r="G63" s="14"/>
      <c r="H63" s="14" t="str">
        <f>IFERROR(VLOOKUP(C63,#REF!,3,FALSE),"")</f>
        <v/>
      </c>
      <c r="I63" s="21" t="str">
        <f>IFERROR(VLOOKUP(C63,#REF!,5,FALSE),"")</f>
        <v/>
      </c>
      <c r="J63" s="19"/>
      <c r="K63" s="19"/>
      <c r="L63" s="19"/>
      <c r="M63" s="19"/>
      <c r="N63" s="19"/>
    </row>
    <row r="64" spans="1:14" ht="15.75" customHeight="1">
      <c r="A64" s="6">
        <f t="shared" si="0"/>
        <v>60</v>
      </c>
      <c r="B64" s="10"/>
      <c r="C64" s="23" t="s">
        <v>159</v>
      </c>
      <c r="D64" s="14" t="str">
        <f>IFERROR(VLOOKUP(C64,#REF!,2,FALSE),"")</f>
        <v/>
      </c>
      <c r="E64" s="14" t="str">
        <f>IFERROR(VLOOKUP(C64,#REF!,4,FALSE),"")</f>
        <v/>
      </c>
      <c r="F64" s="14" t="str">
        <f t="shared" si="1"/>
        <v/>
      </c>
      <c r="G64" s="14"/>
      <c r="H64" s="14" t="str">
        <f>IFERROR(VLOOKUP(C64,#REF!,3,FALSE),"")</f>
        <v/>
      </c>
      <c r="I64" s="21" t="str">
        <f>IFERROR(VLOOKUP(C64,#REF!,5,FALSE),"")</f>
        <v/>
      </c>
      <c r="J64" s="19"/>
      <c r="K64" s="19"/>
      <c r="L64" s="19"/>
      <c r="M64" s="19"/>
      <c r="N64" s="19"/>
    </row>
    <row r="65" spans="1:14" ht="15.75" customHeight="1">
      <c r="A65" s="6">
        <f t="shared" si="0"/>
        <v>61</v>
      </c>
      <c r="B65" s="11"/>
      <c r="C65" s="23" t="s">
        <v>160</v>
      </c>
      <c r="D65" s="14" t="str">
        <f>IFERROR(VLOOKUP(C65,#REF!,2,FALSE),"")</f>
        <v/>
      </c>
      <c r="E65" s="14" t="str">
        <f>IFERROR(VLOOKUP(C65,#REF!,4,FALSE),"")</f>
        <v/>
      </c>
      <c r="F65" s="14" t="str">
        <f t="shared" si="1"/>
        <v/>
      </c>
      <c r="G65" s="14"/>
      <c r="H65" s="14" t="str">
        <f>IFERROR(VLOOKUP(C65,#REF!,3,FALSE),"")</f>
        <v/>
      </c>
      <c r="I65" s="21" t="str">
        <f>IFERROR(VLOOKUP(C65,#REF!,5,FALSE),"")</f>
        <v/>
      </c>
      <c r="J65" s="19"/>
      <c r="K65" s="19"/>
      <c r="L65" s="19"/>
      <c r="M65" s="19"/>
      <c r="N65" s="19"/>
    </row>
    <row r="66" spans="1:14" ht="15.75" customHeight="1">
      <c r="A66" s="12">
        <f t="shared" si="0"/>
        <v>62</v>
      </c>
      <c r="B66" s="11"/>
      <c r="C66" s="23" t="s">
        <v>161</v>
      </c>
      <c r="D66" s="14" t="str">
        <f>IFERROR(VLOOKUP(C66,#REF!,2,FALSE),"")</f>
        <v/>
      </c>
      <c r="E66" s="14" t="str">
        <f>IFERROR(VLOOKUP(C66,#REF!,4,FALSE),"")</f>
        <v/>
      </c>
      <c r="F66" s="14" t="str">
        <f t="shared" si="1"/>
        <v/>
      </c>
      <c r="G66" s="42"/>
      <c r="H66" s="14" t="str">
        <f>IFERROR(VLOOKUP(C66,#REF!,3,FALSE),"")</f>
        <v/>
      </c>
      <c r="I66" s="21" t="str">
        <f>IFERROR(VLOOKUP(C66,#REF!,5,FALSE),"")</f>
        <v/>
      </c>
      <c r="J66" s="19"/>
      <c r="K66" s="19"/>
      <c r="L66" s="19"/>
      <c r="M66" s="19"/>
      <c r="N66" s="19"/>
    </row>
    <row r="67" spans="1:14" ht="15.75" customHeight="1">
      <c r="A67" s="13">
        <f t="shared" si="0"/>
        <v>63</v>
      </c>
      <c r="B67" s="52"/>
      <c r="C67" s="27" t="s">
        <v>162</v>
      </c>
      <c r="D67" s="14" t="str">
        <f>IFERROR(VLOOKUP(C67,#REF!,2,FALSE),"")</f>
        <v/>
      </c>
      <c r="E67" s="14" t="str">
        <f>IFERROR(VLOOKUP(C67,#REF!,4,FALSE),"")</f>
        <v/>
      </c>
      <c r="F67" s="14" t="str">
        <f t="shared" si="1"/>
        <v/>
      </c>
      <c r="G67" s="14"/>
      <c r="H67" s="14" t="str">
        <f>IFERROR(VLOOKUP(C67,#REF!,3,FALSE),"")</f>
        <v/>
      </c>
      <c r="I67" s="21" t="str">
        <f>IFERROR(VLOOKUP(C67,#REF!,5,FALSE),"")</f>
        <v/>
      </c>
      <c r="J67" s="19"/>
      <c r="K67" s="19"/>
      <c r="L67" s="19"/>
      <c r="M67" s="19"/>
      <c r="N67" s="19"/>
    </row>
    <row r="68" spans="1:1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9"/>
      <c r="K68" s="19"/>
      <c r="L68" s="19"/>
      <c r="M68" s="19"/>
      <c r="N68" s="19"/>
    </row>
    <row r="69" spans="1:1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9"/>
      <c r="K69" s="19"/>
      <c r="L69" s="19"/>
      <c r="M69" s="19"/>
      <c r="N69" s="19"/>
    </row>
    <row r="70" spans="1:1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9"/>
      <c r="K70" s="19"/>
      <c r="L70" s="19"/>
      <c r="M70" s="19"/>
      <c r="N70" s="19"/>
    </row>
    <row r="71" spans="1:1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9"/>
      <c r="K71" s="19"/>
      <c r="L71" s="19"/>
      <c r="M71" s="19"/>
      <c r="N71" s="19"/>
    </row>
    <row r="72" spans="1:1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9"/>
      <c r="K72" s="19"/>
      <c r="L72" s="19"/>
      <c r="M72" s="19"/>
      <c r="N72" s="19"/>
    </row>
    <row r="73" spans="1:1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9"/>
      <c r="K73" s="19"/>
      <c r="L73" s="19"/>
      <c r="M73" s="19"/>
      <c r="N73" s="19"/>
    </row>
    <row r="74" spans="1:1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9"/>
      <c r="K74" s="19"/>
      <c r="L74" s="19"/>
      <c r="M74" s="19"/>
      <c r="N74" s="19"/>
    </row>
    <row r="75" spans="1:1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9"/>
      <c r="K75" s="19"/>
      <c r="L75" s="19"/>
      <c r="M75" s="19"/>
      <c r="N75" s="19"/>
    </row>
    <row r="76" spans="1:1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9"/>
      <c r="K76" s="19"/>
      <c r="L76" s="19"/>
      <c r="M76" s="19"/>
      <c r="N76" s="19"/>
    </row>
    <row r="77" spans="1:1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9"/>
      <c r="K77" s="19"/>
      <c r="L77" s="19"/>
      <c r="M77" s="19"/>
      <c r="N77" s="19"/>
    </row>
    <row r="78" spans="1:1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9"/>
      <c r="K78" s="19"/>
      <c r="L78" s="19"/>
      <c r="M78" s="19"/>
      <c r="N78" s="19"/>
    </row>
    <row r="79" spans="1:1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9"/>
      <c r="K79" s="19"/>
      <c r="L79" s="19"/>
      <c r="M79" s="19"/>
      <c r="N79" s="19"/>
    </row>
    <row r="80" spans="1:1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9"/>
      <c r="K80" s="19"/>
      <c r="L80" s="19"/>
      <c r="M80" s="19"/>
      <c r="N80" s="19"/>
    </row>
    <row r="81" spans="1:1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9"/>
      <c r="K81" s="19"/>
      <c r="L81" s="19"/>
      <c r="M81" s="19"/>
      <c r="N81" s="19"/>
    </row>
    <row r="82" spans="1:1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9"/>
      <c r="K82" s="19"/>
      <c r="L82" s="19"/>
      <c r="M82" s="19"/>
      <c r="N82" s="19"/>
    </row>
    <row r="83" spans="1:1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9"/>
      <c r="K83" s="19"/>
      <c r="L83" s="19"/>
      <c r="M83" s="19"/>
      <c r="N83" s="19"/>
    </row>
    <row r="84" spans="1:1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9"/>
      <c r="K84" s="19"/>
      <c r="L84" s="19"/>
      <c r="M84" s="19"/>
      <c r="N84" s="19"/>
    </row>
    <row r="85" spans="1:1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9"/>
      <c r="K85" s="19"/>
      <c r="L85" s="19"/>
      <c r="M85" s="19"/>
      <c r="N85" s="19"/>
    </row>
    <row r="86" spans="1:1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9"/>
      <c r="K86" s="19"/>
      <c r="L86" s="19"/>
      <c r="M86" s="19"/>
      <c r="N86" s="19"/>
    </row>
    <row r="87" spans="1:1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9"/>
      <c r="K87" s="19"/>
      <c r="L87" s="19"/>
      <c r="M87" s="19"/>
      <c r="N87" s="19"/>
    </row>
    <row r="88" spans="1:1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9"/>
      <c r="K88" s="19"/>
      <c r="L88" s="19"/>
      <c r="M88" s="19"/>
      <c r="N88" s="19"/>
    </row>
    <row r="89" spans="1:1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9"/>
      <c r="K89" s="19"/>
      <c r="L89" s="19"/>
      <c r="M89" s="19"/>
      <c r="N89" s="19"/>
    </row>
    <row r="90" spans="1:1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9"/>
      <c r="K90" s="19"/>
      <c r="L90" s="19"/>
      <c r="M90" s="19"/>
      <c r="N90" s="19"/>
    </row>
    <row r="91" spans="1:1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9"/>
      <c r="K91" s="19"/>
      <c r="L91" s="19"/>
      <c r="M91" s="19"/>
      <c r="N91" s="19"/>
    </row>
    <row r="92" spans="1:1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9"/>
      <c r="K92" s="19"/>
      <c r="L92" s="19"/>
      <c r="M92" s="19"/>
      <c r="N92" s="19"/>
    </row>
    <row r="93" spans="1:1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9"/>
      <c r="K93" s="19"/>
      <c r="L93" s="19"/>
      <c r="M93" s="19"/>
      <c r="N93" s="19"/>
    </row>
    <row r="94" spans="1:1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9"/>
      <c r="K94" s="19"/>
      <c r="L94" s="19"/>
      <c r="M94" s="19"/>
      <c r="N94" s="19"/>
    </row>
    <row r="95" spans="1:1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9"/>
      <c r="K95" s="19"/>
      <c r="L95" s="19"/>
      <c r="M95" s="19"/>
      <c r="N95" s="19"/>
    </row>
    <row r="96" spans="1:1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9"/>
      <c r="K96" s="19"/>
      <c r="L96" s="19"/>
      <c r="M96" s="19"/>
      <c r="N96" s="19"/>
    </row>
    <row r="97" spans="1:1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9"/>
      <c r="K97" s="19"/>
      <c r="L97" s="19"/>
      <c r="M97" s="19"/>
      <c r="N97" s="19"/>
    </row>
    <row r="98" spans="1:1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9"/>
      <c r="K98" s="19"/>
      <c r="L98" s="19"/>
      <c r="M98" s="19"/>
      <c r="N98" s="19"/>
    </row>
    <row r="99" spans="1:1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9"/>
      <c r="K99" s="19"/>
      <c r="L99" s="19"/>
      <c r="M99" s="19"/>
      <c r="N99" s="19"/>
    </row>
    <row r="100" spans="1:1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9"/>
      <c r="K100" s="19"/>
      <c r="L100" s="19"/>
      <c r="M100" s="19"/>
      <c r="N100" s="19"/>
    </row>
    <row r="101" spans="1:1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9"/>
      <c r="K101" s="19"/>
      <c r="L101" s="19"/>
      <c r="M101" s="19"/>
      <c r="N101" s="19"/>
    </row>
    <row r="102" spans="1:1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9"/>
      <c r="K102" s="19"/>
      <c r="L102" s="19"/>
      <c r="M102" s="19"/>
      <c r="N102" s="19"/>
    </row>
    <row r="103" spans="1:1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9"/>
      <c r="K103" s="19"/>
      <c r="L103" s="19"/>
      <c r="M103" s="19"/>
      <c r="N103" s="19"/>
    </row>
    <row r="104" spans="1:1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9"/>
      <c r="K104" s="19"/>
      <c r="L104" s="19"/>
      <c r="M104" s="19"/>
      <c r="N104" s="19"/>
    </row>
    <row r="105" spans="1:1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9"/>
      <c r="K105" s="19"/>
      <c r="L105" s="19"/>
      <c r="M105" s="19"/>
      <c r="N105" s="19"/>
    </row>
    <row r="106" spans="1:1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9"/>
      <c r="K106" s="19"/>
      <c r="L106" s="19"/>
      <c r="M106" s="19"/>
      <c r="N106" s="19"/>
    </row>
    <row r="107" spans="1:1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9"/>
      <c r="K107" s="19"/>
      <c r="L107" s="19"/>
      <c r="M107" s="19"/>
      <c r="N107" s="19"/>
    </row>
    <row r="108" spans="1:1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9"/>
      <c r="K108" s="19"/>
      <c r="L108" s="19"/>
      <c r="M108" s="19"/>
      <c r="N108" s="19"/>
    </row>
    <row r="109" spans="1:1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9"/>
      <c r="K109" s="19"/>
      <c r="L109" s="19"/>
      <c r="M109" s="19"/>
      <c r="N109" s="19"/>
    </row>
    <row r="110" spans="1:1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9"/>
      <c r="K110" s="19"/>
      <c r="L110" s="19"/>
      <c r="M110" s="19"/>
      <c r="N110" s="19"/>
    </row>
    <row r="111" spans="1:1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9"/>
      <c r="K111" s="19"/>
      <c r="L111" s="19"/>
      <c r="M111" s="19"/>
      <c r="N111" s="19"/>
    </row>
    <row r="112" spans="1:1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9"/>
      <c r="K112" s="19"/>
      <c r="L112" s="19"/>
      <c r="M112" s="19"/>
      <c r="N112" s="19"/>
    </row>
    <row r="113" spans="1:1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9"/>
      <c r="K113" s="19"/>
      <c r="L113" s="19"/>
      <c r="M113" s="19"/>
      <c r="N113" s="19"/>
    </row>
    <row r="114" spans="1: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9"/>
      <c r="K114" s="19"/>
      <c r="L114" s="19"/>
      <c r="M114" s="19"/>
      <c r="N114" s="19"/>
    </row>
    <row r="115" spans="1:1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9"/>
      <c r="K115" s="19"/>
      <c r="L115" s="19"/>
      <c r="M115" s="19"/>
      <c r="N115" s="19"/>
    </row>
    <row r="116" spans="1:1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9"/>
      <c r="K116" s="19"/>
      <c r="L116" s="19"/>
      <c r="M116" s="19"/>
      <c r="N116" s="19"/>
    </row>
    <row r="117" spans="1:1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9"/>
      <c r="K117" s="19"/>
      <c r="L117" s="19"/>
      <c r="M117" s="19"/>
      <c r="N117" s="19"/>
    </row>
    <row r="118" spans="1:1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9"/>
      <c r="K118" s="19"/>
      <c r="L118" s="19"/>
      <c r="M118" s="19"/>
      <c r="N118" s="19"/>
    </row>
    <row r="119" spans="1:1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9"/>
      <c r="K119" s="19"/>
      <c r="L119" s="19"/>
      <c r="M119" s="19"/>
      <c r="N119" s="19"/>
    </row>
    <row r="120" spans="1:1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9"/>
      <c r="K120" s="19"/>
      <c r="L120" s="19"/>
      <c r="M120" s="19"/>
      <c r="N120" s="19"/>
    </row>
    <row r="121" spans="1:1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9"/>
      <c r="K121" s="19"/>
      <c r="L121" s="19"/>
      <c r="M121" s="19"/>
      <c r="N121" s="19"/>
    </row>
    <row r="122" spans="1:1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9"/>
      <c r="K122" s="19"/>
      <c r="L122" s="19"/>
      <c r="M122" s="19"/>
      <c r="N122" s="19"/>
    </row>
    <row r="123" spans="1:1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9"/>
      <c r="K123" s="19"/>
      <c r="L123" s="19"/>
      <c r="M123" s="19"/>
      <c r="N123" s="19"/>
    </row>
    <row r="124" spans="1:1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9"/>
      <c r="K124" s="19"/>
      <c r="L124" s="19"/>
      <c r="M124" s="19"/>
      <c r="N124" s="19"/>
    </row>
    <row r="125" spans="1:1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9"/>
      <c r="K125" s="19"/>
      <c r="L125" s="19"/>
      <c r="M125" s="19"/>
      <c r="N125" s="19"/>
    </row>
    <row r="126" spans="1:1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9"/>
      <c r="K126" s="19"/>
      <c r="L126" s="19"/>
      <c r="M126" s="19"/>
      <c r="N126" s="19"/>
    </row>
    <row r="127" spans="1:1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9"/>
      <c r="K127" s="19"/>
      <c r="L127" s="19"/>
      <c r="M127" s="19"/>
      <c r="N127" s="19"/>
    </row>
    <row r="128" spans="1:1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9"/>
      <c r="K128" s="19"/>
      <c r="L128" s="19"/>
      <c r="M128" s="19"/>
      <c r="N128" s="19"/>
    </row>
    <row r="129" spans="1:1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9"/>
      <c r="K129" s="19"/>
      <c r="L129" s="19"/>
      <c r="M129" s="19"/>
      <c r="N129" s="19"/>
    </row>
    <row r="130" spans="1:1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9"/>
      <c r="K130" s="19"/>
      <c r="L130" s="19"/>
      <c r="M130" s="19"/>
      <c r="N130" s="19"/>
    </row>
    <row r="131" spans="1:1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9"/>
      <c r="K131" s="19"/>
      <c r="L131" s="19"/>
      <c r="M131" s="19"/>
      <c r="N131" s="19"/>
    </row>
    <row r="132" spans="1:1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9"/>
      <c r="K132" s="19"/>
      <c r="L132" s="19"/>
      <c r="M132" s="19"/>
      <c r="N132" s="19"/>
    </row>
    <row r="133" spans="1:1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9"/>
      <c r="K133" s="19"/>
      <c r="L133" s="19"/>
      <c r="M133" s="19"/>
      <c r="N133" s="19"/>
    </row>
    <row r="134" spans="1:1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9"/>
      <c r="K134" s="19"/>
      <c r="L134" s="19"/>
      <c r="M134" s="19"/>
      <c r="N134" s="19"/>
    </row>
    <row r="135" spans="1:1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9"/>
      <c r="K135" s="19"/>
      <c r="L135" s="19"/>
      <c r="M135" s="19"/>
      <c r="N135" s="19"/>
    </row>
    <row r="136" spans="1:1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9"/>
      <c r="K136" s="19"/>
      <c r="L136" s="19"/>
      <c r="M136" s="19"/>
      <c r="N136" s="19"/>
    </row>
    <row r="137" spans="1:1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9"/>
      <c r="K137" s="19"/>
      <c r="L137" s="19"/>
      <c r="M137" s="19"/>
      <c r="N137" s="19"/>
    </row>
    <row r="138" spans="1:1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9"/>
      <c r="K138" s="19"/>
      <c r="L138" s="19"/>
      <c r="M138" s="19"/>
      <c r="N138" s="19"/>
    </row>
    <row r="139" spans="1:1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9"/>
      <c r="K139" s="19"/>
      <c r="L139" s="19"/>
      <c r="M139" s="19"/>
      <c r="N139" s="19"/>
    </row>
    <row r="140" spans="1:1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9"/>
      <c r="K140" s="19"/>
      <c r="L140" s="19"/>
      <c r="M140" s="19"/>
      <c r="N140" s="19"/>
    </row>
    <row r="141" spans="1:1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9"/>
      <c r="K141" s="19"/>
      <c r="L141" s="19"/>
      <c r="M141" s="19"/>
      <c r="N141" s="19"/>
    </row>
    <row r="142" spans="1:1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9"/>
      <c r="K142" s="19"/>
      <c r="L142" s="19"/>
      <c r="M142" s="19"/>
      <c r="N142" s="19"/>
    </row>
    <row r="143" spans="1:1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9"/>
      <c r="K143" s="19"/>
      <c r="L143" s="19"/>
      <c r="M143" s="19"/>
      <c r="N143" s="19"/>
    </row>
    <row r="144" spans="1:1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9"/>
      <c r="K144" s="19"/>
      <c r="L144" s="19"/>
      <c r="M144" s="19"/>
      <c r="N144" s="19"/>
    </row>
    <row r="145" spans="1:1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9"/>
      <c r="K145" s="19"/>
      <c r="L145" s="19"/>
      <c r="M145" s="19"/>
      <c r="N145" s="19"/>
    </row>
    <row r="146" spans="1:1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9"/>
      <c r="K146" s="19"/>
      <c r="L146" s="19"/>
      <c r="M146" s="19"/>
      <c r="N146" s="19"/>
    </row>
    <row r="147" spans="1:1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9"/>
      <c r="K147" s="19"/>
      <c r="L147" s="19"/>
      <c r="M147" s="19"/>
      <c r="N147" s="19"/>
    </row>
    <row r="148" spans="1:1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9"/>
      <c r="K148" s="19"/>
      <c r="L148" s="19"/>
      <c r="M148" s="19"/>
      <c r="N148" s="19"/>
    </row>
    <row r="149" spans="1:1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9"/>
      <c r="K149" s="19"/>
      <c r="L149" s="19"/>
      <c r="M149" s="19"/>
      <c r="N149" s="19"/>
    </row>
    <row r="150" spans="1:1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9"/>
      <c r="K150" s="19"/>
      <c r="L150" s="19"/>
      <c r="M150" s="19"/>
      <c r="N150" s="19"/>
    </row>
    <row r="151" spans="1:1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9"/>
      <c r="K151" s="19"/>
      <c r="L151" s="19"/>
      <c r="M151" s="19"/>
      <c r="N151" s="19"/>
    </row>
    <row r="152" spans="1:1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9"/>
      <c r="K152" s="19"/>
      <c r="L152" s="19"/>
      <c r="M152" s="19"/>
      <c r="N152" s="19"/>
    </row>
    <row r="153" spans="1:1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9"/>
      <c r="K153" s="19"/>
      <c r="L153" s="19"/>
      <c r="M153" s="19"/>
      <c r="N153" s="19"/>
    </row>
    <row r="154" spans="1:1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9"/>
      <c r="K154" s="19"/>
      <c r="L154" s="19"/>
      <c r="M154" s="19"/>
      <c r="N154" s="19"/>
    </row>
    <row r="155" spans="1:1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9"/>
      <c r="K155" s="19"/>
      <c r="L155" s="19"/>
      <c r="M155" s="19"/>
      <c r="N155" s="19"/>
    </row>
    <row r="156" spans="1:1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9"/>
      <c r="K156" s="19"/>
      <c r="L156" s="19"/>
      <c r="M156" s="19"/>
      <c r="N156" s="19"/>
    </row>
    <row r="157" spans="1:1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9"/>
      <c r="K157" s="19"/>
      <c r="L157" s="19"/>
      <c r="M157" s="19"/>
      <c r="N157" s="19"/>
    </row>
    <row r="158" spans="1:1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9"/>
      <c r="K158" s="19"/>
      <c r="L158" s="19"/>
      <c r="M158" s="19"/>
      <c r="N158" s="19"/>
    </row>
    <row r="159" spans="1:1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9"/>
      <c r="K159" s="19"/>
      <c r="L159" s="19"/>
      <c r="M159" s="19"/>
      <c r="N159" s="19"/>
    </row>
    <row r="160" spans="1:1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9"/>
      <c r="K160" s="19"/>
      <c r="L160" s="19"/>
      <c r="M160" s="19"/>
      <c r="N160" s="19"/>
    </row>
    <row r="161" spans="1:1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9"/>
      <c r="K161" s="19"/>
      <c r="L161" s="19"/>
      <c r="M161" s="19"/>
      <c r="N161" s="19"/>
    </row>
    <row r="162" spans="1:1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9"/>
      <c r="K162" s="19"/>
      <c r="L162" s="19"/>
      <c r="M162" s="19"/>
      <c r="N162" s="19"/>
    </row>
    <row r="163" spans="1:1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9"/>
      <c r="K163" s="19"/>
      <c r="L163" s="19"/>
      <c r="M163" s="19"/>
      <c r="N163" s="19"/>
    </row>
    <row r="164" spans="1:1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9"/>
      <c r="K164" s="19"/>
      <c r="L164" s="19"/>
      <c r="M164" s="19"/>
      <c r="N164" s="19"/>
    </row>
    <row r="165" spans="1:1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9"/>
      <c r="K165" s="19"/>
      <c r="L165" s="19"/>
      <c r="M165" s="19"/>
      <c r="N165" s="19"/>
    </row>
    <row r="166" spans="1:1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9"/>
      <c r="K166" s="19"/>
      <c r="L166" s="19"/>
      <c r="M166" s="19"/>
      <c r="N166" s="19"/>
    </row>
    <row r="167" spans="1:1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9"/>
      <c r="K167" s="19"/>
      <c r="L167" s="19"/>
      <c r="M167" s="19"/>
      <c r="N167" s="19"/>
    </row>
    <row r="168" spans="1:1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9"/>
      <c r="K168" s="19"/>
      <c r="L168" s="19"/>
      <c r="M168" s="19"/>
      <c r="N168" s="19"/>
    </row>
    <row r="169" spans="1:1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9"/>
      <c r="K169" s="19"/>
      <c r="L169" s="19"/>
      <c r="M169" s="19"/>
      <c r="N169" s="19"/>
    </row>
    <row r="170" spans="1:1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9"/>
      <c r="K170" s="19"/>
      <c r="L170" s="19"/>
      <c r="M170" s="19"/>
      <c r="N170" s="19"/>
    </row>
    <row r="171" spans="1:1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9"/>
      <c r="K171" s="19"/>
      <c r="L171" s="19"/>
      <c r="M171" s="19"/>
      <c r="N171" s="19"/>
    </row>
    <row r="172" spans="1:1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9"/>
      <c r="K172" s="19"/>
      <c r="L172" s="19"/>
      <c r="M172" s="19"/>
      <c r="N172" s="19"/>
    </row>
    <row r="173" spans="1:1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9"/>
      <c r="K173" s="19"/>
      <c r="L173" s="19"/>
      <c r="M173" s="19"/>
      <c r="N173" s="19"/>
    </row>
    <row r="174" spans="1:1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9"/>
      <c r="K174" s="19"/>
      <c r="L174" s="19"/>
      <c r="M174" s="19"/>
      <c r="N174" s="19"/>
    </row>
    <row r="175" spans="1:1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9"/>
      <c r="K175" s="19"/>
      <c r="L175" s="19"/>
      <c r="M175" s="19"/>
      <c r="N175" s="19"/>
    </row>
    <row r="176" spans="1:1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9"/>
      <c r="K176" s="19"/>
      <c r="L176" s="19"/>
      <c r="M176" s="19"/>
      <c r="N176" s="19"/>
    </row>
    <row r="177" spans="1:1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9"/>
      <c r="K177" s="19"/>
      <c r="L177" s="19"/>
      <c r="M177" s="19"/>
      <c r="N177" s="19"/>
    </row>
    <row r="178" spans="1:1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9"/>
      <c r="K178" s="19"/>
      <c r="L178" s="19"/>
      <c r="M178" s="19"/>
      <c r="N178" s="19"/>
    </row>
    <row r="179" spans="1:1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9"/>
      <c r="K179" s="19"/>
      <c r="L179" s="19"/>
      <c r="M179" s="19"/>
      <c r="N179" s="19"/>
    </row>
    <row r="180" spans="1:1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9"/>
      <c r="K180" s="19"/>
      <c r="L180" s="19"/>
      <c r="M180" s="19"/>
      <c r="N180" s="19"/>
    </row>
    <row r="181" spans="1:1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9"/>
      <c r="K181" s="19"/>
      <c r="L181" s="19"/>
      <c r="M181" s="19"/>
      <c r="N181" s="19"/>
    </row>
    <row r="182" spans="1:1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9"/>
      <c r="K182" s="19"/>
      <c r="L182" s="19"/>
      <c r="M182" s="19"/>
      <c r="N182" s="19"/>
    </row>
    <row r="183" spans="1:1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9"/>
      <c r="K183" s="19"/>
      <c r="L183" s="19"/>
      <c r="M183" s="19"/>
      <c r="N183" s="19"/>
    </row>
    <row r="184" spans="1:1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9"/>
      <c r="K184" s="19"/>
      <c r="L184" s="19"/>
      <c r="M184" s="19"/>
      <c r="N184" s="19"/>
    </row>
    <row r="185" spans="1:1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9"/>
      <c r="K185" s="19"/>
      <c r="L185" s="19"/>
      <c r="M185" s="19"/>
      <c r="N185" s="19"/>
    </row>
    <row r="186" spans="1:1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9"/>
      <c r="K186" s="19"/>
      <c r="L186" s="19"/>
      <c r="M186" s="19"/>
      <c r="N186" s="19"/>
    </row>
    <row r="187" spans="1:1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9"/>
      <c r="K187" s="19"/>
      <c r="L187" s="19"/>
      <c r="M187" s="19"/>
      <c r="N187" s="19"/>
    </row>
    <row r="188" spans="1:1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9"/>
      <c r="K188" s="19"/>
      <c r="L188" s="19"/>
      <c r="M188" s="19"/>
      <c r="N188" s="19"/>
    </row>
    <row r="189" spans="1:1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9"/>
      <c r="K189" s="19"/>
      <c r="L189" s="19"/>
      <c r="M189" s="19"/>
      <c r="N189" s="19"/>
    </row>
    <row r="190" spans="1:1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9"/>
      <c r="K190" s="19"/>
      <c r="L190" s="19"/>
      <c r="M190" s="19"/>
      <c r="N190" s="19"/>
    </row>
    <row r="191" spans="1:1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9"/>
      <c r="K191" s="19"/>
      <c r="L191" s="19"/>
      <c r="M191" s="19"/>
      <c r="N191" s="19"/>
    </row>
    <row r="192" spans="1:1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9"/>
      <c r="K192" s="19"/>
      <c r="L192" s="19"/>
      <c r="M192" s="19"/>
      <c r="N192" s="19"/>
    </row>
    <row r="193" spans="1:1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9"/>
      <c r="K193" s="19"/>
      <c r="L193" s="19"/>
      <c r="M193" s="19"/>
      <c r="N193" s="19"/>
    </row>
    <row r="194" spans="1:1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9"/>
      <c r="K194" s="19"/>
      <c r="L194" s="19"/>
      <c r="M194" s="19"/>
      <c r="N194" s="19"/>
    </row>
    <row r="195" spans="1:1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9"/>
      <c r="K195" s="19"/>
      <c r="L195" s="19"/>
      <c r="M195" s="19"/>
      <c r="N195" s="19"/>
    </row>
    <row r="196" spans="1:1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9"/>
      <c r="K196" s="19"/>
      <c r="L196" s="19"/>
      <c r="M196" s="19"/>
      <c r="N196" s="19"/>
    </row>
    <row r="197" spans="1:1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9"/>
      <c r="K197" s="19"/>
      <c r="L197" s="19"/>
      <c r="M197" s="19"/>
      <c r="N197" s="19"/>
    </row>
    <row r="198" spans="1:1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9"/>
      <c r="K198" s="19"/>
      <c r="L198" s="19"/>
      <c r="M198" s="19"/>
      <c r="N198" s="19"/>
    </row>
    <row r="199" spans="1:1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9"/>
      <c r="K199" s="19"/>
      <c r="L199" s="19"/>
      <c r="M199" s="19"/>
      <c r="N199" s="19"/>
    </row>
    <row r="200" spans="1:1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9"/>
      <c r="K200" s="19"/>
      <c r="L200" s="19"/>
      <c r="M200" s="19"/>
      <c r="N200" s="19"/>
    </row>
    <row r="201" spans="1:1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9"/>
      <c r="K201" s="19"/>
      <c r="L201" s="19"/>
      <c r="M201" s="19"/>
      <c r="N201" s="19"/>
    </row>
    <row r="202" spans="1:1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9"/>
      <c r="K202" s="19"/>
      <c r="L202" s="19"/>
      <c r="M202" s="19"/>
      <c r="N202" s="19"/>
    </row>
    <row r="203" spans="1:1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9"/>
      <c r="K203" s="19"/>
      <c r="L203" s="19"/>
      <c r="M203" s="19"/>
      <c r="N203" s="19"/>
    </row>
    <row r="204" spans="1:1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9"/>
      <c r="K204" s="19"/>
      <c r="L204" s="19"/>
      <c r="M204" s="19"/>
      <c r="N204" s="19"/>
    </row>
    <row r="205" spans="1:1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9"/>
      <c r="K205" s="19"/>
      <c r="L205" s="19"/>
      <c r="M205" s="19"/>
      <c r="N205" s="19"/>
    </row>
    <row r="206" spans="1:1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9"/>
      <c r="K206" s="19"/>
      <c r="L206" s="19"/>
      <c r="M206" s="19"/>
      <c r="N206" s="19"/>
    </row>
    <row r="207" spans="1:1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9"/>
      <c r="K207" s="19"/>
      <c r="L207" s="19"/>
      <c r="M207" s="19"/>
      <c r="N207" s="19"/>
    </row>
    <row r="208" spans="1:1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9"/>
      <c r="K208" s="19"/>
      <c r="L208" s="19"/>
      <c r="M208" s="19"/>
      <c r="N208" s="19"/>
    </row>
    <row r="209" spans="1:1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9"/>
      <c r="K209" s="19"/>
      <c r="L209" s="19"/>
      <c r="M209" s="19"/>
      <c r="N209" s="19"/>
    </row>
    <row r="210" spans="1:1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9"/>
      <c r="K210" s="19"/>
      <c r="L210" s="19"/>
      <c r="M210" s="19"/>
      <c r="N210" s="19"/>
    </row>
    <row r="211" spans="1:1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9"/>
      <c r="K211" s="19"/>
      <c r="L211" s="19"/>
      <c r="M211" s="19"/>
      <c r="N211" s="19"/>
    </row>
    <row r="212" spans="1:1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9"/>
      <c r="K212" s="19"/>
      <c r="L212" s="19"/>
      <c r="M212" s="19"/>
      <c r="N212" s="19"/>
    </row>
    <row r="213" spans="1:1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9"/>
      <c r="K213" s="19"/>
      <c r="L213" s="19"/>
      <c r="M213" s="19"/>
      <c r="N213" s="19"/>
    </row>
    <row r="214" spans="1: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9"/>
      <c r="K214" s="19"/>
      <c r="L214" s="19"/>
      <c r="M214" s="19"/>
      <c r="N214" s="19"/>
    </row>
    <row r="215" spans="1:1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9"/>
      <c r="K215" s="19"/>
      <c r="L215" s="19"/>
      <c r="M215" s="19"/>
      <c r="N215" s="19"/>
    </row>
    <row r="216" spans="1:1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9"/>
      <c r="K216" s="19"/>
      <c r="L216" s="19"/>
      <c r="M216" s="19"/>
      <c r="N216" s="19"/>
    </row>
    <row r="217" spans="1:1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9"/>
      <c r="K217" s="19"/>
      <c r="L217" s="19"/>
      <c r="M217" s="19"/>
      <c r="N217" s="19"/>
    </row>
    <row r="218" spans="1:1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9"/>
      <c r="K218" s="19"/>
      <c r="L218" s="19"/>
      <c r="M218" s="19"/>
      <c r="N218" s="19"/>
    </row>
    <row r="219" spans="1:1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9"/>
      <c r="K219" s="19"/>
      <c r="L219" s="19"/>
      <c r="M219" s="19"/>
      <c r="N219" s="19"/>
    </row>
    <row r="220" spans="1:1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9"/>
      <c r="K220" s="19"/>
      <c r="L220" s="19"/>
      <c r="M220" s="19"/>
      <c r="N220" s="19"/>
    </row>
    <row r="221" spans="1:14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9"/>
      <c r="K221" s="19"/>
      <c r="L221" s="19"/>
      <c r="M221" s="19"/>
      <c r="N221" s="19"/>
    </row>
    <row r="222" spans="1:14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9"/>
      <c r="K222" s="19"/>
      <c r="L222" s="19"/>
      <c r="M222" s="19"/>
      <c r="N222" s="19"/>
    </row>
    <row r="223" spans="1:14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9"/>
      <c r="K223" s="19"/>
      <c r="L223" s="19"/>
      <c r="M223" s="19"/>
      <c r="N223" s="19"/>
    </row>
    <row r="224" spans="1:1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9"/>
      <c r="K224" s="19"/>
      <c r="L224" s="19"/>
      <c r="M224" s="19"/>
      <c r="N224" s="19"/>
    </row>
    <row r="225" spans="1:14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9"/>
      <c r="K225" s="19"/>
      <c r="L225" s="19"/>
      <c r="M225" s="19"/>
      <c r="N225" s="19"/>
    </row>
    <row r="226" spans="1:14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9"/>
      <c r="K226" s="19"/>
      <c r="L226" s="19"/>
      <c r="M226" s="19"/>
      <c r="N226" s="19"/>
    </row>
    <row r="227" spans="1:14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9"/>
      <c r="K227" s="19"/>
      <c r="L227" s="19"/>
      <c r="M227" s="19"/>
      <c r="N227" s="19"/>
    </row>
    <row r="228" spans="1:14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9"/>
      <c r="K228" s="19"/>
      <c r="L228" s="19"/>
      <c r="M228" s="19"/>
      <c r="N228" s="19"/>
    </row>
    <row r="229" spans="1:1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9"/>
      <c r="K229" s="19"/>
      <c r="L229" s="19"/>
      <c r="M229" s="19"/>
      <c r="N229" s="19"/>
    </row>
    <row r="230" spans="1:1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9"/>
      <c r="K230" s="19"/>
      <c r="L230" s="19"/>
      <c r="M230" s="19"/>
      <c r="N230" s="19"/>
    </row>
    <row r="231" spans="1:1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9"/>
      <c r="K231" s="19"/>
      <c r="L231" s="19"/>
      <c r="M231" s="19"/>
      <c r="N231" s="19"/>
    </row>
    <row r="232" spans="1:1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9"/>
      <c r="K232" s="19"/>
      <c r="L232" s="19"/>
      <c r="M232" s="19"/>
      <c r="N232" s="19"/>
    </row>
    <row r="233" spans="1:1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9"/>
      <c r="K233" s="19"/>
      <c r="L233" s="19"/>
      <c r="M233" s="19"/>
      <c r="N233" s="19"/>
    </row>
    <row r="234" spans="1:1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9"/>
      <c r="K234" s="19"/>
      <c r="L234" s="19"/>
      <c r="M234" s="19"/>
      <c r="N234" s="19"/>
    </row>
    <row r="235" spans="1:1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9"/>
      <c r="K235" s="19"/>
      <c r="L235" s="19"/>
      <c r="M235" s="19"/>
      <c r="N235" s="19"/>
    </row>
    <row r="236" spans="1:1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9"/>
      <c r="K236" s="19"/>
      <c r="L236" s="19"/>
      <c r="M236" s="19"/>
      <c r="N236" s="19"/>
    </row>
    <row r="237" spans="1:1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9"/>
      <c r="K237" s="19"/>
      <c r="L237" s="19"/>
      <c r="M237" s="19"/>
      <c r="N237" s="19"/>
    </row>
    <row r="238" spans="1:1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9"/>
      <c r="K238" s="19"/>
      <c r="L238" s="19"/>
      <c r="M238" s="19"/>
      <c r="N238" s="19"/>
    </row>
    <row r="239" spans="1:1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9"/>
      <c r="K239" s="19"/>
      <c r="L239" s="19"/>
      <c r="M239" s="19"/>
      <c r="N239" s="19"/>
    </row>
    <row r="240" spans="1:1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9"/>
      <c r="K240" s="19"/>
      <c r="L240" s="19"/>
      <c r="M240" s="19"/>
      <c r="N240" s="19"/>
    </row>
    <row r="241" spans="1:1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9"/>
      <c r="K241" s="19"/>
      <c r="L241" s="19"/>
      <c r="M241" s="19"/>
      <c r="N241" s="19"/>
    </row>
    <row r="242" spans="1:1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9"/>
      <c r="K242" s="19"/>
      <c r="L242" s="19"/>
      <c r="M242" s="19"/>
      <c r="N242" s="19"/>
    </row>
    <row r="243" spans="1:1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9"/>
      <c r="K243" s="19"/>
      <c r="L243" s="19"/>
      <c r="M243" s="19"/>
      <c r="N243" s="19"/>
    </row>
    <row r="244" spans="1:1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9"/>
      <c r="K244" s="19"/>
      <c r="L244" s="19"/>
      <c r="M244" s="19"/>
      <c r="N244" s="19"/>
    </row>
    <row r="245" spans="1:1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9"/>
      <c r="K245" s="19"/>
      <c r="L245" s="19"/>
      <c r="M245" s="19"/>
      <c r="N245" s="19"/>
    </row>
    <row r="246" spans="1:1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9"/>
      <c r="K246" s="19"/>
      <c r="L246" s="19"/>
      <c r="M246" s="19"/>
      <c r="N246" s="19"/>
    </row>
    <row r="247" spans="1:14" ht="15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14" ht="15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14" ht="15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14" ht="15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14" ht="15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14" ht="15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14" ht="15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14" ht="15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14" ht="15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14" ht="15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ht="15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ht="15.75" customHeight="1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 ht="15.75" customHeight="1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 ht="15.75" customHeight="1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 ht="15.75" customHeight="1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 ht="15.75" customHeight="1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 ht="15.75" customHeight="1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 ht="15.7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 ht="15.75" customHeight="1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 ht="15.7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 ht="15.75" customHeight="1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 ht="15.7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 ht="15.75" customHeight="1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 ht="15.7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 ht="15.75" customHeight="1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 ht="15.75" customHeight="1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 ht="15.7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 ht="15.75" customHeight="1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 ht="15.75" customHeight="1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 ht="15.75" customHeight="1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 ht="15.75" customHeight="1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 ht="15.75" customHeight="1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 ht="15.75" customHeight="1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 ht="15.75" customHeight="1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 ht="15.75" customHeight="1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 ht="15.75" customHeight="1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 ht="15.75" customHeight="1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 ht="15.75" customHeight="1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 ht="15.75" customHeight="1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 ht="15.75" customHeight="1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 ht="15.75" customHeight="1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 ht="15.75" customHeight="1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 ht="15.75" customHeight="1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 ht="15.75" customHeight="1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 ht="15.75" customHeight="1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 ht="15.75" customHeight="1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 ht="15.75" customHeight="1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 ht="15.75" customHeight="1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 ht="15.75" customHeight="1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 ht="15.75" customHeight="1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ht="15.75" customHeight="1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 ht="15.75" customHeight="1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 ht="15.75" customHeight="1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 ht="15.75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15.75" customHeight="1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 ht="15.75" customHeight="1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 ht="15.75" customHeight="1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 ht="15.75" customHeight="1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 ht="15.75" customHeight="1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 ht="15.75" customHeight="1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 ht="15.75" customHeight="1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 ht="15.75" customHeight="1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 ht="15.75" customHeight="1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 ht="15.75" customHeight="1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 ht="15.75" customHeight="1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 ht="15.75" customHeight="1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 ht="15.75" customHeight="1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 ht="15.75" customHeight="1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 ht="15.75" customHeight="1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 ht="15.75" customHeight="1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 ht="15.75" customHeight="1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 ht="15.75" customHeight="1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 ht="15.75" customHeight="1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 ht="15.75" customHeight="1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 ht="15.75" customHeight="1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 ht="15.75" customHeight="1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 ht="15.75" customHeight="1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 ht="15.75" customHeight="1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 ht="15.75" customHeight="1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 ht="15.75" customHeight="1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 ht="15.75" customHeight="1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 ht="15.75" customHeight="1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 ht="15.75" customHeight="1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 ht="15.75" customHeight="1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 ht="15.75" customHeight="1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 ht="15.75" customHeight="1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 ht="15.75" customHeight="1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 ht="15.75" customHeight="1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 ht="15.75" customHeight="1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 ht="15.75" customHeight="1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 ht="15.75" customHeight="1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ht="15.75" customHeight="1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 ht="15.75" customHeight="1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 ht="15.75" customHeight="1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 ht="15.75" customHeight="1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 ht="15.75" customHeight="1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 ht="15.75" customHeight="1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 ht="15.75" customHeight="1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 ht="15.75" customHeight="1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 ht="15.75" customHeight="1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 ht="15.75" customHeight="1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 ht="15.75" customHeight="1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 ht="15.75" customHeight="1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 ht="15.75" customHeight="1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 ht="15.75" customHeight="1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 ht="15.75" customHeight="1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 ht="15.75" customHeight="1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 ht="15.75" customHeight="1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 ht="15.75" customHeight="1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 ht="15.75" customHeight="1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 ht="15.75" customHeight="1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 ht="15.75" customHeight="1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 ht="15.75" customHeight="1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 ht="15.75" customHeight="1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 ht="15.75" customHeight="1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 ht="15.75" customHeight="1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 ht="15.75" customHeight="1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 ht="15.75" customHeight="1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 ht="15.75" customHeight="1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 ht="15.75" customHeight="1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 ht="15.75" customHeight="1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 ht="15.75" customHeight="1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 ht="15.75" customHeight="1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 ht="15.75" customHeight="1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 ht="15.75" customHeight="1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 ht="15.75" customHeight="1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 ht="15.75" customHeight="1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 ht="15.7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 ht="15.75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15.7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 ht="15.75" customHeight="1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 ht="15.7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 ht="15.75" customHeight="1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 ht="15.75" customHeight="1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 ht="15.75" customHeight="1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 ht="15.75" customHeight="1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 ht="15.75" customHeight="1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 ht="15.75" customHeight="1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 ht="15.75" customHeight="1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 ht="15.75" customHeight="1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 ht="15.75" customHeight="1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 ht="15.75" customHeight="1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 ht="15.7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 ht="15.75" customHeight="1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 ht="15.7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 ht="15.75" customHeight="1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 ht="15.7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 ht="15.75" customHeight="1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 ht="15.75" customHeight="1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 ht="15.75" customHeight="1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 ht="15.75" customHeight="1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 ht="15.75" customHeight="1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 ht="15.75" customHeight="1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 ht="15.75" customHeight="1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 ht="15.75" customHeight="1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 ht="15.75" customHeight="1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 ht="15.75" customHeight="1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 ht="15.75" customHeight="1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 ht="15.75" customHeight="1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 ht="15.7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 ht="15.75" customHeight="1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 ht="15.7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 ht="15.75" customHeight="1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 ht="15.7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 ht="15.75" customHeight="1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 ht="15.7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 ht="15.75" customHeight="1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 ht="15.7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 ht="15.75" customHeight="1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 ht="15.75" customHeight="1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 ht="15.75" customHeight="1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 ht="15.75" customHeight="1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 ht="15.75" customHeight="1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 ht="15.75" customHeight="1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 ht="15.75" customHeight="1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 ht="15.75" customHeight="1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 ht="15.75" customHeight="1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 ht="15.75" customHeight="1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 ht="15.75" customHeight="1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 ht="15.75" customHeight="1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 ht="15.75" customHeight="1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ht="15.75" customHeight="1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ht="15.7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ht="15.75" customHeight="1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ht="15.75" customHeight="1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ht="15.7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ht="15.75" customHeight="1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ht="15.75" customHeight="1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ht="15.75" customHeight="1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ht="15.75" customHeight="1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ht="15.7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ht="15.75" customHeight="1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ht="15.7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ht="15.75" customHeight="1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ht="15.7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ht="15.75" customHeight="1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ht="15.75" customHeight="1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ht="15.75" customHeight="1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ht="15.75" customHeight="1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ht="15.75" customHeight="1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ht="15.75" customHeight="1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ht="15.75" customHeight="1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ht="15.75" customHeight="1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ht="15.75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15.75" customHeight="1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ht="15.75" customHeight="1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ht="15.75" customHeight="1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 ht="15.75" customHeight="1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 ht="15.75" customHeight="1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 ht="15.75" customHeight="1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 ht="15.75" customHeight="1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 ht="15.75" customHeight="1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 ht="15.75" customHeight="1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 ht="15.75" customHeight="1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 ht="15.75" customHeight="1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 ht="15.75" customHeight="1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 ht="15.75" customHeight="1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 ht="15.75" customHeight="1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 ht="15.75" customHeight="1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 ht="15.75" customHeight="1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 ht="15.75" customHeight="1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 ht="15.75" customHeight="1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 ht="15.75" customHeight="1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 ht="15.75" customHeight="1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 ht="15.75" customHeight="1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 ht="15.75" customHeight="1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 ht="15.75" customHeight="1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 ht="15.75" customHeight="1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 ht="15.75" customHeight="1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 ht="15.75" customHeight="1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 ht="15.75" customHeight="1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 ht="15.75" customHeight="1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 ht="15.75" customHeight="1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 ht="15.75" customHeight="1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 ht="15.75" customHeight="1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 ht="15.75" customHeight="1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 ht="15.75" customHeight="1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 ht="15.75" customHeight="1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 ht="15.75" customHeight="1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 ht="15.75" customHeight="1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 ht="15.75" customHeight="1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 ht="15.75" customHeight="1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 ht="15.75" customHeight="1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 ht="15.75" customHeight="1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 ht="15.75" customHeight="1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 ht="15.75" customHeight="1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 ht="15.75" customHeight="1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 ht="15.75" customHeight="1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 ht="15.75" customHeight="1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 ht="15.75" customHeight="1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 ht="15.75" customHeight="1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 ht="15.75" customHeight="1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 ht="15.75" customHeight="1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 ht="15.75" customHeight="1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 ht="15.75" customHeight="1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 ht="15.7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 ht="15.75" customHeight="1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 ht="15.7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 ht="15.75" customHeight="1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 ht="15.7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 ht="15.75" customHeight="1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 ht="15.7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 ht="15.75" customHeight="1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 ht="15.7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 ht="15.75" customHeight="1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 ht="15.75" customHeight="1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 ht="15.75" customHeight="1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 ht="15.75" customHeight="1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 ht="15.75" customHeight="1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 ht="15.75" customHeight="1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 ht="15.75" customHeight="1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 ht="15.75" customHeight="1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 ht="15.75" customHeight="1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 ht="15.75" customHeight="1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 ht="15.75" customHeight="1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 ht="15.75" customHeight="1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 ht="15.75" customHeight="1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 ht="15.75" customHeight="1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 ht="15.75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15.75" customHeight="1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 ht="15.75" customHeight="1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 ht="15.7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 ht="15.75" customHeight="1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 ht="15.7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 ht="15.75" customHeight="1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 ht="15.7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 ht="15.75" customHeight="1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 ht="15.75" customHeight="1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 ht="15.75" customHeight="1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 ht="15.75" customHeight="1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 ht="15.75" customHeight="1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 ht="15.75" customHeight="1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 ht="15.75" customHeight="1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 ht="15.75" customHeight="1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 ht="15.75" customHeight="1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 ht="15.75" customHeight="1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 ht="15.75" customHeight="1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 ht="15.75" customHeight="1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 ht="15.75" customHeight="1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 ht="15.75" customHeight="1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 ht="15.75" customHeight="1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 ht="15.75" customHeight="1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 ht="15.75" customHeight="1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 ht="15.75" customHeight="1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 ht="15.75" customHeight="1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 ht="15.75" customHeight="1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 ht="15.75" customHeight="1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 ht="15.75" customHeight="1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 ht="15.75" customHeight="1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 ht="15.75" customHeight="1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 ht="15.75" customHeight="1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 ht="15.75" customHeight="1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 ht="15.75" customHeight="1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 ht="15.75" customHeight="1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 ht="15.75" customHeight="1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 ht="15.75" customHeight="1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 ht="15.75" customHeight="1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 ht="15.75" customHeight="1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 ht="15.75" customHeight="1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 ht="15.75" customHeight="1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 ht="15.75" customHeight="1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 ht="15.75" customHeight="1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 ht="15.75" customHeight="1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 ht="15.75" customHeight="1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 ht="15.75" customHeight="1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 ht="15.75" customHeight="1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 ht="15.75" customHeight="1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 ht="15.75" customHeight="1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 ht="15.75" customHeight="1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 ht="15.75" customHeight="1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 ht="15.75" customHeight="1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 ht="15.75" customHeight="1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 ht="15.75" customHeight="1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 ht="15.75" customHeight="1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 ht="15.75" customHeight="1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 ht="15.75" customHeight="1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 ht="15.75" customHeight="1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 ht="15.75" customHeight="1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 ht="15.75" customHeight="1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 ht="15.75" customHeight="1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 ht="15.75" customHeight="1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 ht="15.7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 ht="15.75" customHeight="1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 ht="15.7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 ht="15.75" customHeight="1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 ht="15.7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 ht="15.75" customHeight="1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 ht="15.7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 ht="15.75" customHeight="1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 ht="15.75" customHeight="1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 ht="15.75" customHeight="1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 ht="15.75" customHeight="1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 ht="15.75" customHeight="1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 ht="15.7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15.75" customHeight="1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 ht="15.75" customHeight="1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 ht="15.75" customHeight="1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 ht="15.75" customHeight="1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 ht="15.75" customHeight="1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 ht="15.75" customHeight="1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 ht="15.75" customHeight="1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 ht="15.75" customHeight="1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 ht="15.75" customHeight="1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 ht="15.75" customHeight="1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 ht="15.75" customHeight="1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 ht="15.75" customHeight="1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 ht="15.75" customHeight="1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 ht="15.75" customHeight="1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 ht="15.75" customHeight="1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 ht="15.75" customHeight="1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 ht="15.75" customHeight="1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 ht="15.75" customHeight="1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 ht="15.75" customHeight="1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 ht="15.75" customHeight="1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 ht="15.75" customHeight="1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 ht="15.75" customHeight="1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 ht="15.75" customHeight="1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 ht="15.75" customHeight="1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 ht="15.75" customHeight="1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 ht="15.75" customHeight="1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 ht="15.75" customHeight="1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 ht="15.75" customHeight="1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 ht="15.75" customHeight="1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 ht="15.75" customHeight="1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 ht="15.75" customHeight="1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 ht="15.75" customHeight="1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 ht="15.75" customHeight="1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 ht="15.75" customHeight="1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 ht="15.75" customHeight="1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 ht="15.75" customHeight="1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 ht="15.75" customHeight="1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 ht="15.75" customHeight="1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 ht="15.75" customHeight="1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 ht="15.75" customHeight="1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 ht="15.75" customHeight="1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 ht="15.75" customHeight="1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 ht="15.75" customHeight="1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 ht="15.75" customHeight="1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 ht="15.75" customHeight="1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 ht="15.75" customHeight="1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 ht="15.75" customHeight="1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 ht="15.75" customHeight="1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 ht="15.75" customHeight="1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 ht="15.75" customHeight="1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 ht="15.75" customHeight="1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 ht="15.75" customHeight="1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 ht="15.75" customHeight="1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 ht="15.75" customHeight="1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 ht="15.75" customHeight="1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 ht="15.75" customHeight="1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 ht="15.75" customHeight="1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 ht="15.75" customHeight="1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 ht="15.75" customHeight="1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 ht="15.75" customHeight="1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 ht="15.75" customHeight="1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 ht="15.75" customHeight="1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 ht="15.75" customHeight="1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 ht="15.75" customHeight="1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 ht="15.75" customHeight="1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 ht="15.75" customHeight="1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 ht="15.75" customHeight="1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 ht="15.75" customHeight="1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 ht="15.75" customHeight="1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 ht="15.75" customHeight="1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 ht="15.75" customHeight="1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 ht="15.75" customHeight="1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 ht="15.75" customHeight="1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 ht="15.75" customHeight="1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 ht="15.75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15.75" customHeight="1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 ht="15.75" customHeight="1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 ht="15.75" customHeight="1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 ht="15.75" customHeight="1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 ht="15.75" customHeight="1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 ht="15.75" customHeight="1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 ht="15.75" customHeight="1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 ht="15.75" customHeight="1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 ht="15.75" customHeight="1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 ht="15.75" customHeight="1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 ht="15.75" customHeight="1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 ht="15.75" customHeight="1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 ht="15.75" customHeight="1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 ht="15.75" customHeight="1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 ht="15.75" customHeight="1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 ht="15.75" customHeight="1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 ht="15.75" customHeight="1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 ht="15.75" customHeight="1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 ht="15.75" customHeight="1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 ht="15.75" customHeight="1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 ht="15.75" customHeight="1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 ht="15.75" customHeight="1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 ht="15.75" customHeight="1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 ht="15.75" customHeight="1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 ht="15.75" customHeight="1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 ht="15.75" customHeight="1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 ht="15.75" customHeight="1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 ht="15.75" customHeight="1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 ht="15.75" customHeight="1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 ht="15.75" customHeight="1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 ht="15.75" customHeight="1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 ht="15.75" customHeight="1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 ht="15.75" customHeight="1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 ht="15.75" customHeight="1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 ht="15.75" customHeight="1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 ht="15.75" customHeight="1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 ht="15.75" customHeight="1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 ht="15.75" customHeight="1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 ht="15.75" customHeight="1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 ht="15.75" customHeight="1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 ht="15.75" customHeight="1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 ht="15.75" customHeight="1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 ht="15.75" customHeight="1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 ht="15.75" customHeight="1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 ht="15.75" customHeight="1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 ht="15.75" customHeight="1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 ht="15.75" customHeight="1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 ht="15.75" customHeight="1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 ht="15.75" customHeight="1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 ht="15.75" customHeight="1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 ht="15.75" customHeight="1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 ht="15.75" customHeight="1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 ht="15.75" customHeight="1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 ht="15.75" customHeight="1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 ht="15.75" customHeight="1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 ht="15.75" customHeight="1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 ht="15.75" customHeight="1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 ht="15.75" customHeight="1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 ht="15.75" customHeight="1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 ht="15.75" customHeight="1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 ht="15.75" customHeight="1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 ht="15.75" customHeight="1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 ht="15.75" customHeight="1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 ht="15.75" customHeight="1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 ht="15.75" customHeight="1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 ht="15.75" customHeight="1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 ht="15.75" customHeight="1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 ht="15.75" customHeight="1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 ht="15.75" customHeight="1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 ht="15.75" customHeight="1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 ht="15.75" customHeight="1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 ht="15.75" customHeight="1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 ht="15.75" customHeight="1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 ht="15.75" customHeight="1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 ht="15.75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15.75" customHeight="1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 ht="15.75" customHeight="1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 ht="15.75" customHeight="1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 ht="15.75" customHeight="1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 ht="15.75" customHeight="1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 ht="15.75" customHeight="1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 ht="15.75" customHeight="1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 ht="15.75" customHeight="1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 ht="15.75" customHeight="1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 ht="15.75" customHeight="1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 ht="15.75" customHeight="1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 ht="15.75" customHeight="1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 ht="15.75" customHeight="1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 ht="15.75" customHeight="1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 ht="15.75" customHeight="1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 ht="15.75" customHeight="1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 ht="15.75" customHeight="1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 ht="15.75" customHeight="1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 ht="15.75" customHeight="1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 ht="15.75" customHeight="1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 ht="15.75" customHeight="1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 ht="15.75" customHeight="1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 ht="15.75" customHeight="1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 ht="15.75" customHeight="1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 ht="15.75" customHeight="1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 ht="15.75" customHeight="1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 ht="15.75" customHeight="1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 ht="15.75" customHeight="1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ht="15.75" customHeight="1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 ht="15.75" customHeight="1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 ht="15.75" customHeight="1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 ht="15.75" customHeight="1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 ht="15.75" customHeight="1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 ht="15.75" customHeight="1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 ht="15.75" customHeight="1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 ht="15.75" customHeight="1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 ht="15.75" customHeight="1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 ht="15.75" customHeight="1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 ht="15.75" customHeight="1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 ht="15.75" customHeight="1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 ht="15.75" customHeight="1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 ht="15.75" customHeight="1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 ht="15.75" customHeight="1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 ht="15.75" customHeight="1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 ht="15.75" customHeight="1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 ht="15.75" customHeight="1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 ht="15.75" customHeight="1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 ht="15.75" customHeight="1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 ht="15.75" customHeight="1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 ht="15.75" customHeight="1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 ht="15.75" customHeight="1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 ht="15.75" customHeight="1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 ht="15.75" customHeight="1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 ht="15.75" customHeight="1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 ht="15.75" customHeight="1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 ht="15.75" customHeight="1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 ht="15.75" customHeight="1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 ht="15.75" customHeight="1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 ht="15.75" customHeight="1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 ht="15.75" customHeight="1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 ht="15.75" customHeight="1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 ht="15.75" customHeight="1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 ht="15.75" customHeight="1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 ht="15.75" customHeight="1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 ht="15.75" customHeight="1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 ht="15.75" customHeight="1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 ht="15.75" customHeight="1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 ht="15.75" customHeight="1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 ht="15.75" customHeight="1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 ht="15.75" customHeight="1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 ht="15.75" customHeight="1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 ht="15.75" customHeight="1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 ht="15.75" customHeight="1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 ht="15.75" customHeight="1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 ht="15.75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15.75" customHeight="1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 ht="15.75" customHeight="1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 ht="15.75" customHeight="1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 ht="15.75" customHeight="1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 ht="15.75" customHeight="1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 ht="15.75" customHeight="1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 ht="15.75" customHeight="1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 ht="15.75" customHeight="1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 ht="15.75" customHeight="1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 ht="15.75" customHeight="1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 ht="15.75" customHeight="1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 ht="15.75" customHeight="1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 ht="15.75" customHeight="1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 ht="15.75" customHeight="1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 ht="15.75" customHeight="1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 ht="15.75" customHeight="1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 ht="15.75" customHeight="1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 ht="15.75" customHeight="1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 ht="15.75" customHeight="1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 ht="15.75" customHeight="1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 ht="15.75" customHeight="1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 ht="15.75" customHeight="1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 ht="15.75" customHeight="1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 ht="15.75" customHeight="1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 ht="15.75" customHeight="1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 ht="15.7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 ht="15.75" customHeight="1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 ht="15.7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 ht="15.75" customHeight="1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 ht="15.7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 ht="15.75" customHeight="1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 ht="15.7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 ht="15.75" customHeight="1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 ht="15.75" customHeight="1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 ht="15.75" customHeight="1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 ht="15.75" customHeight="1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 ht="15.75" customHeight="1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 ht="15.7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 ht="15.75" customHeight="1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 ht="15.75" customHeight="1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 ht="15.75" customHeight="1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 ht="15.75" customHeight="1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 ht="15.75" customHeight="1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 ht="15.75" customHeight="1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 ht="15.75" customHeight="1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 ht="15.75" customHeight="1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 ht="15.75" customHeight="1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 ht="15.75" customHeight="1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 ht="15.75" customHeight="1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 ht="15.75" customHeight="1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 ht="15.75" customHeight="1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 ht="15.75" customHeight="1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 ht="15.75" customHeight="1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 ht="15.75" customHeight="1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 ht="15.75" customHeight="1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 ht="15.75" customHeight="1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 ht="15.75" customHeight="1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 ht="15.75" customHeight="1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 ht="15.75" customHeight="1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 ht="15.75" customHeight="1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 ht="15.75" customHeight="1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 ht="15.75" customHeight="1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 ht="15.75" customHeight="1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 ht="15.75" customHeight="1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 ht="15.75" customHeight="1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 ht="15.75" customHeight="1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 ht="15.75" customHeight="1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 ht="15.75" customHeight="1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 ht="15.75" customHeight="1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 ht="15.75" customHeight="1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 ht="15.75" customHeight="1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 ht="15.75" customHeight="1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 ht="15.75" customHeight="1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 ht="15.75" customHeight="1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 ht="15.75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15.75" customHeight="1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 ht="15.75" customHeight="1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 ht="15.75" customHeight="1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 ht="15.75" customHeight="1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 ht="15.75" customHeight="1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 ht="15.75" customHeight="1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 ht="15.75" customHeight="1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 ht="15.75" customHeight="1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 ht="15.75" customHeight="1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 ht="15.75" customHeight="1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 ht="15.75" customHeight="1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 ht="15.75" customHeight="1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 ht="15.7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 ht="15.75" customHeight="1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 ht="15.7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 ht="15.75" customHeight="1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 ht="15.7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 ht="15.75" customHeight="1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 ht="15.7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 ht="15.75" customHeight="1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 ht="15.75" customHeight="1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 ht="15.75" customHeight="1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 ht="15.75" customHeight="1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 ht="15.75" customHeight="1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 ht="15.7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 ht="15.75" customHeight="1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 ht="15.75" customHeight="1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 ht="15.75" customHeight="1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 ht="15.75" customHeight="1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 ht="15.75" customHeight="1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 ht="15.75" customHeight="1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 ht="15.75" customHeight="1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 ht="15.75" customHeight="1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 ht="15.75" customHeight="1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 ht="15.75" customHeight="1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 ht="15.75" customHeight="1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 ht="15.75" customHeight="1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 ht="15.75" customHeight="1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 ht="15.75" customHeight="1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 ht="15.75" customHeight="1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 ht="15.75" customHeight="1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 ht="15.75" customHeight="1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 ht="15.75" customHeight="1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 ht="15.75" customHeight="1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 ht="15.75" customHeight="1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 ht="15.75" customHeight="1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 ht="15.75" customHeight="1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 ht="15.7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 ht="15.75" customHeight="1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 ht="15.7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 ht="15.75" customHeight="1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 ht="15.7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 ht="15.75" customHeight="1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 ht="15.7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 ht="15.75" customHeight="1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 ht="15.75" customHeight="1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 ht="15.75" customHeight="1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 ht="15.75" customHeight="1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 ht="15.75" customHeight="1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 ht="15.75" customHeight="1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 ht="15.7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 ht="15.75" customHeight="1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 ht="15.75" customHeight="1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 ht="15.75" customHeight="1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 ht="15.75" customHeight="1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 ht="15.75" customHeight="1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 ht="15.75" customHeight="1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 ht="15.75" customHeight="1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 ht="15.75" customHeight="1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 ht="15.75" customHeight="1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 ht="15.75" customHeight="1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 ht="15.75" customHeight="1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 ht="15.75" customHeight="1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 ht="15.75" customHeight="1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 ht="15.75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15.75" customHeight="1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 ht="15.75" customHeight="1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 ht="15.75" customHeight="1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 ht="15.75" customHeight="1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 ht="15.75" customHeight="1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 ht="15.75" customHeight="1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 ht="15.75" customHeight="1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 ht="15.75" customHeight="1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 ht="15.75" customHeight="1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 ht="15.75" customHeight="1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 ht="15.75" customHeight="1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 ht="15.75" customHeight="1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 ht="15.75" customHeight="1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 ht="15.75" customHeight="1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 ht="15.75" customHeight="1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 ht="15.75" customHeight="1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 ht="15.75" customHeight="1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 ht="15.75" customHeight="1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 ht="15.75" customHeight="1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 ht="15.75" customHeight="1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 ht="15.75" customHeight="1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 ht="15.75" customHeight="1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 ht="15.75" customHeight="1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 ht="15.75" customHeight="1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 ht="15" customHeight="1">
      <c r="C1002" s="15"/>
    </row>
    <row r="1003" spans="1:9" ht="15" customHeight="1">
      <c r="C1003" s="15"/>
    </row>
    <row r="1004" spans="1:9" ht="15" customHeight="1">
      <c r="C1004" s="15"/>
    </row>
    <row r="1005" spans="1:9" ht="15" customHeight="1">
      <c r="C1005" s="15"/>
    </row>
  </sheetData>
  <mergeCells count="19">
    <mergeCell ref="B60:B62"/>
    <mergeCell ref="B27:B28"/>
    <mergeCell ref="B29:B31"/>
    <mergeCell ref="B32:B33"/>
    <mergeCell ref="B35:B37"/>
    <mergeCell ref="B40:B41"/>
    <mergeCell ref="B50:B52"/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</mergeCells>
  <conditionalFormatting sqref="D5:D67">
    <cfRule type="expression" dxfId="16" priority="4">
      <formula>$D$5:$D$67&lt;&gt;$F$5:$F$67</formula>
    </cfRule>
  </conditionalFormatting>
  <conditionalFormatting sqref="F5:H67">
    <cfRule type="expression" dxfId="15" priority="3">
      <formula>$D5&lt;&gt;$F5</formula>
    </cfRule>
  </conditionalFormatting>
  <conditionalFormatting sqref="J2">
    <cfRule type="expression" dxfId="14" priority="17">
      <formula>$J$2=#REF!</formula>
    </cfRule>
    <cfRule type="expression" dxfId="13" priority="18">
      <formula>$J$2&lt;&gt;#REF!</formula>
    </cfRule>
    <cfRule type="expression" dxfId="12" priority="20">
      <formula>$J$2=#REF!</formula>
    </cfRule>
    <cfRule type="expression" dxfId="11" priority="21">
      <formula>$J$2&lt;&gt;#REF!</formula>
    </cfRule>
    <cfRule type="expression" dxfId="10" priority="22">
      <formula>$J$2=#REF!</formula>
    </cfRule>
    <cfRule type="colorScale" priority="23">
      <colorScale>
        <cfvo type="min"/>
        <cfvo type="max"/>
        <color rgb="FFFF7128"/>
        <color rgb="FFFFEF9C"/>
      </colorScale>
    </cfRule>
    <cfRule type="expression" dxfId="9" priority="24">
      <formula>J2&lt;&gt;#REF!</formula>
    </cfRule>
    <cfRule type="expression" dxfId="8" priority="25">
      <formula>J2=#REF!</formula>
    </cfRule>
    <cfRule type="cellIs" dxfId="7" priority="26" operator="greaterThan">
      <formula>J2=$B$63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G1005"/>
  <sheetViews>
    <sheetView workbookViewId="0">
      <selection activeCell="I22" sqref="I22"/>
    </sheetView>
  </sheetViews>
  <sheetFormatPr defaultRowHeight="14.2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1.26953125" bestFit="1" customWidth="1"/>
    <col min="7" max="7" width="14.26953125" bestFit="1" customWidth="1"/>
  </cols>
  <sheetData>
    <row r="1" spans="1:7" ht="14.25" customHeight="1">
      <c r="A1" s="297" t="s">
        <v>0</v>
      </c>
      <c r="B1" s="297" t="s">
        <v>1</v>
      </c>
      <c r="C1" s="297" t="s">
        <v>2</v>
      </c>
      <c r="D1" s="341"/>
      <c r="E1" s="284"/>
    </row>
    <row r="2" spans="1:7" ht="14.25" customHeight="1">
      <c r="A2" s="296"/>
      <c r="B2" s="296"/>
      <c r="C2" s="296"/>
      <c r="D2" s="341"/>
      <c r="E2" s="284"/>
    </row>
    <row r="3" spans="1:7" ht="14.25" customHeight="1">
      <c r="A3" s="296"/>
      <c r="B3" s="296"/>
      <c r="C3" s="296"/>
      <c r="D3" s="342"/>
      <c r="E3" s="343"/>
    </row>
    <row r="4" spans="1:7" ht="14.25" customHeight="1">
      <c r="A4" s="295"/>
      <c r="B4" s="295"/>
      <c r="C4" s="295"/>
      <c r="D4" s="137" t="s">
        <v>324</v>
      </c>
      <c r="E4" s="137" t="s">
        <v>324</v>
      </c>
      <c r="F4" s="178" t="s">
        <v>443</v>
      </c>
      <c r="G4" s="130">
        <f>SUBTOTAL(9,D4:D66)</f>
        <v>32312340</v>
      </c>
    </row>
    <row r="5" spans="1:7" ht="14.25" customHeight="1">
      <c r="A5" s="6">
        <v>1</v>
      </c>
      <c r="B5" s="292" t="s">
        <v>6</v>
      </c>
      <c r="C5" s="20" t="s">
        <v>100</v>
      </c>
      <c r="D5" s="14" t="str">
        <f>ZALO_PIVOT!D5</f>
        <v/>
      </c>
      <c r="E5" s="14" t="str">
        <f>IFERROR(VLOOKUP(C5,$M$4:$O$65,3,FALSE),"")</f>
        <v/>
      </c>
      <c r="F5" s="242">
        <v>45903</v>
      </c>
      <c r="G5" s="157" t="s">
        <v>444</v>
      </c>
    </row>
    <row r="6" spans="1:7" ht="14.25" customHeight="1">
      <c r="A6" s="6">
        <f t="shared" ref="A6:A67" si="0">A5+1</f>
        <v>2</v>
      </c>
      <c r="B6" s="295"/>
      <c r="C6" s="22" t="s">
        <v>101</v>
      </c>
      <c r="D6" s="14" t="str">
        <f>ZALO_PIVOT!D6</f>
        <v/>
      </c>
      <c r="E6" s="14" t="str">
        <f t="shared" ref="E6:E67" si="1">IFERROR(VLOOKUP(C6,$M$4:$O$65,3,FALSE),"")</f>
        <v/>
      </c>
      <c r="F6" s="242">
        <v>45903</v>
      </c>
      <c r="G6" s="157" t="s">
        <v>444</v>
      </c>
    </row>
    <row r="7" spans="1:7" ht="14.25" customHeight="1">
      <c r="A7" s="6">
        <f t="shared" si="0"/>
        <v>3</v>
      </c>
      <c r="B7" s="292" t="s">
        <v>9</v>
      </c>
      <c r="C7" s="20" t="s">
        <v>102</v>
      </c>
      <c r="D7" s="14" t="str">
        <f>ZALO_PIVOT!D7</f>
        <v/>
      </c>
      <c r="E7" s="14" t="str">
        <f t="shared" si="1"/>
        <v/>
      </c>
      <c r="F7" s="242">
        <v>45903</v>
      </c>
      <c r="G7" s="157" t="s">
        <v>444</v>
      </c>
    </row>
    <row r="8" spans="1:7" ht="14.25" customHeight="1">
      <c r="A8" s="6">
        <f t="shared" si="0"/>
        <v>4</v>
      </c>
      <c r="B8" s="296"/>
      <c r="C8" s="22" t="s">
        <v>129</v>
      </c>
      <c r="D8" s="14" t="str">
        <f>ZALO_PIVOT!D8</f>
        <v/>
      </c>
      <c r="E8" s="14" t="str">
        <f t="shared" si="1"/>
        <v/>
      </c>
      <c r="F8" s="242">
        <v>45903</v>
      </c>
      <c r="G8" s="157" t="s">
        <v>444</v>
      </c>
    </row>
    <row r="9" spans="1:7" ht="14.25" customHeight="1">
      <c r="A9" s="6">
        <f t="shared" si="0"/>
        <v>5</v>
      </c>
      <c r="B9" s="295"/>
      <c r="C9" s="22" t="s">
        <v>104</v>
      </c>
      <c r="D9" s="14" t="str">
        <f>ZALO_PIVOT!D9</f>
        <v/>
      </c>
      <c r="E9" s="14" t="str">
        <f t="shared" si="1"/>
        <v/>
      </c>
      <c r="F9" s="242">
        <v>45903</v>
      </c>
      <c r="G9" s="157" t="s">
        <v>444</v>
      </c>
    </row>
    <row r="10" spans="1:7" ht="14.25" customHeight="1">
      <c r="A10" s="6">
        <f t="shared" si="0"/>
        <v>6</v>
      </c>
      <c r="B10" s="292" t="s">
        <v>13</v>
      </c>
      <c r="C10" s="22" t="s">
        <v>105</v>
      </c>
      <c r="D10" s="14" t="str">
        <f>ZALO_PIVOT!D10</f>
        <v/>
      </c>
      <c r="E10" s="14" t="str">
        <f t="shared" si="1"/>
        <v/>
      </c>
      <c r="F10" s="242">
        <v>45903</v>
      </c>
      <c r="G10" s="157" t="s">
        <v>444</v>
      </c>
    </row>
    <row r="11" spans="1:7" ht="14.25" customHeight="1">
      <c r="A11" s="6">
        <f t="shared" si="0"/>
        <v>7</v>
      </c>
      <c r="B11" s="296"/>
      <c r="C11" s="20" t="s">
        <v>106</v>
      </c>
      <c r="D11" s="14">
        <f>ZALO_PIVOT!D11</f>
        <v>1321000</v>
      </c>
      <c r="E11" s="14" t="str">
        <f t="shared" si="1"/>
        <v/>
      </c>
      <c r="F11" s="242">
        <v>45903</v>
      </c>
      <c r="G11" s="157" t="s">
        <v>444</v>
      </c>
    </row>
    <row r="12" spans="1:7" ht="14.25" customHeight="1">
      <c r="A12" s="6">
        <f t="shared" si="0"/>
        <v>8</v>
      </c>
      <c r="B12" s="295"/>
      <c r="C12" s="22" t="s">
        <v>107</v>
      </c>
      <c r="D12" s="14" t="str">
        <f>ZALO_PIVOT!D12</f>
        <v/>
      </c>
      <c r="E12" s="14" t="str">
        <f t="shared" si="1"/>
        <v/>
      </c>
      <c r="F12" s="242">
        <v>45903</v>
      </c>
      <c r="G12" s="157" t="s">
        <v>444</v>
      </c>
    </row>
    <row r="13" spans="1:7" ht="14.25" customHeight="1">
      <c r="A13" s="6">
        <f t="shared" si="0"/>
        <v>9</v>
      </c>
      <c r="B13" s="7" t="s">
        <v>17</v>
      </c>
      <c r="C13" s="22" t="s">
        <v>108</v>
      </c>
      <c r="D13" s="14" t="str">
        <f>ZALO_PIVOT!D13</f>
        <v/>
      </c>
      <c r="E13" s="14" t="str">
        <f t="shared" si="1"/>
        <v/>
      </c>
      <c r="F13" s="242">
        <v>45903</v>
      </c>
      <c r="G13" s="157" t="s">
        <v>444</v>
      </c>
    </row>
    <row r="14" spans="1:7" ht="14.25" customHeight="1">
      <c r="A14" s="6">
        <f t="shared" si="0"/>
        <v>10</v>
      </c>
      <c r="B14" s="7" t="s">
        <v>19</v>
      </c>
      <c r="C14" s="22" t="s">
        <v>109</v>
      </c>
      <c r="D14" s="14" t="str">
        <f>ZALO_PIVOT!D14</f>
        <v/>
      </c>
      <c r="E14" s="14" t="str">
        <f t="shared" si="1"/>
        <v/>
      </c>
      <c r="F14" s="242">
        <v>45903</v>
      </c>
      <c r="G14" s="157" t="s">
        <v>444</v>
      </c>
    </row>
    <row r="15" spans="1:7" ht="14.25" customHeight="1">
      <c r="A15" s="6">
        <f t="shared" si="0"/>
        <v>11</v>
      </c>
      <c r="B15" s="7" t="s">
        <v>21</v>
      </c>
      <c r="C15" s="20" t="s">
        <v>110</v>
      </c>
      <c r="D15" s="14" t="str">
        <f>ZALO_PIVOT!D15</f>
        <v/>
      </c>
      <c r="E15" s="14" t="str">
        <f t="shared" si="1"/>
        <v/>
      </c>
      <c r="F15" s="242">
        <v>45903</v>
      </c>
      <c r="G15" s="157" t="s">
        <v>444</v>
      </c>
    </row>
    <row r="16" spans="1:7" ht="14.25" customHeight="1">
      <c r="A16" s="6">
        <f t="shared" si="0"/>
        <v>12</v>
      </c>
      <c r="B16" s="292" t="s">
        <v>23</v>
      </c>
      <c r="C16" s="22" t="s">
        <v>111</v>
      </c>
      <c r="D16" s="14" t="str">
        <f>ZALO_PIVOT!D16</f>
        <v/>
      </c>
      <c r="E16" s="14" t="str">
        <f t="shared" si="1"/>
        <v/>
      </c>
      <c r="F16" s="242">
        <v>45903</v>
      </c>
      <c r="G16" s="157" t="s">
        <v>444</v>
      </c>
    </row>
    <row r="17" spans="1:7" ht="14.25" customHeight="1">
      <c r="A17" s="6">
        <f t="shared" si="0"/>
        <v>13</v>
      </c>
      <c r="B17" s="296"/>
      <c r="C17" s="22" t="s">
        <v>112</v>
      </c>
      <c r="D17" s="14" t="str">
        <f>ZALO_PIVOT!D17</f>
        <v/>
      </c>
      <c r="E17" s="14" t="str">
        <f t="shared" si="1"/>
        <v/>
      </c>
      <c r="F17" s="242">
        <v>45903</v>
      </c>
      <c r="G17" s="157" t="s">
        <v>444</v>
      </c>
    </row>
    <row r="18" spans="1:7" ht="14.25" customHeight="1">
      <c r="A18" s="6">
        <f t="shared" si="0"/>
        <v>14</v>
      </c>
      <c r="B18" s="295"/>
      <c r="C18" s="22" t="s">
        <v>113</v>
      </c>
      <c r="D18" s="14" t="str">
        <f>ZALO_PIVOT!D18</f>
        <v/>
      </c>
      <c r="E18" s="14" t="str">
        <f t="shared" si="1"/>
        <v/>
      </c>
      <c r="F18" s="242">
        <v>45903</v>
      </c>
      <c r="G18" s="157" t="s">
        <v>444</v>
      </c>
    </row>
    <row r="19" spans="1:7" ht="14.25" customHeight="1">
      <c r="A19" s="6">
        <f t="shared" si="0"/>
        <v>15</v>
      </c>
      <c r="B19" s="7" t="s">
        <v>27</v>
      </c>
      <c r="C19" s="22" t="s">
        <v>114</v>
      </c>
      <c r="D19" s="14" t="str">
        <f>ZALO_PIVOT!D19</f>
        <v/>
      </c>
      <c r="E19" s="14" t="str">
        <f t="shared" si="1"/>
        <v/>
      </c>
      <c r="F19" s="242">
        <v>45903</v>
      </c>
      <c r="G19" s="157" t="s">
        <v>444</v>
      </c>
    </row>
    <row r="20" spans="1:7" ht="14.25" customHeight="1">
      <c r="A20" s="6">
        <f t="shared" si="0"/>
        <v>16</v>
      </c>
      <c r="B20" s="292" t="s">
        <v>29</v>
      </c>
      <c r="C20" s="22" t="s">
        <v>115</v>
      </c>
      <c r="D20" s="14" t="str">
        <f>ZALO_PIVOT!D20</f>
        <v/>
      </c>
      <c r="E20" s="14" t="str">
        <f t="shared" si="1"/>
        <v/>
      </c>
      <c r="F20" s="242">
        <v>45903</v>
      </c>
      <c r="G20" s="157" t="s">
        <v>444</v>
      </c>
    </row>
    <row r="21" spans="1:7" ht="14.25" customHeight="1">
      <c r="A21" s="6">
        <f t="shared" si="0"/>
        <v>17</v>
      </c>
      <c r="B21" s="293"/>
      <c r="C21" s="22" t="s">
        <v>116</v>
      </c>
      <c r="D21" s="14" t="str">
        <f>ZALO_PIVOT!D21</f>
        <v/>
      </c>
      <c r="E21" s="14" t="str">
        <f t="shared" si="1"/>
        <v/>
      </c>
      <c r="F21" s="242">
        <v>45903</v>
      </c>
      <c r="G21" s="157" t="s">
        <v>444</v>
      </c>
    </row>
    <row r="22" spans="1:7" ht="14.25" customHeight="1">
      <c r="A22" s="6">
        <f t="shared" si="0"/>
        <v>18</v>
      </c>
      <c r="B22" s="7" t="s">
        <v>31</v>
      </c>
      <c r="C22" s="22" t="s">
        <v>117</v>
      </c>
      <c r="D22" s="14" t="str">
        <f>ZALO_PIVOT!D22</f>
        <v/>
      </c>
      <c r="E22" s="14" t="str">
        <f t="shared" si="1"/>
        <v/>
      </c>
      <c r="F22" s="242">
        <v>45903</v>
      </c>
      <c r="G22" s="157" t="s">
        <v>444</v>
      </c>
    </row>
    <row r="23" spans="1:7" ht="14.25" customHeight="1">
      <c r="A23" s="6">
        <f>A22+1</f>
        <v>19</v>
      </c>
      <c r="B23" s="292" t="s">
        <v>33</v>
      </c>
      <c r="C23" s="22" t="s">
        <v>118</v>
      </c>
      <c r="D23" s="14" t="str">
        <f>ZALO_PIVOT!D23</f>
        <v/>
      </c>
      <c r="E23" s="14" t="str">
        <f t="shared" si="1"/>
        <v/>
      </c>
      <c r="F23" s="242">
        <v>45903</v>
      </c>
      <c r="G23" s="157" t="s">
        <v>444</v>
      </c>
    </row>
    <row r="24" spans="1:7" ht="14.25" customHeight="1">
      <c r="A24" s="6">
        <f t="shared" si="0"/>
        <v>20</v>
      </c>
      <c r="B24" s="294"/>
      <c r="C24" s="20" t="s">
        <v>119</v>
      </c>
      <c r="D24" s="14" t="str">
        <f>ZALO_PIVOT!D24</f>
        <v/>
      </c>
      <c r="E24" s="14" t="str">
        <f t="shared" si="1"/>
        <v/>
      </c>
      <c r="F24" s="242">
        <v>45903</v>
      </c>
      <c r="G24" s="157" t="s">
        <v>444</v>
      </c>
    </row>
    <row r="25" spans="1:7" ht="14.25" customHeight="1">
      <c r="A25" s="6">
        <f t="shared" si="0"/>
        <v>21</v>
      </c>
      <c r="B25" s="294"/>
      <c r="C25" s="20" t="s">
        <v>120</v>
      </c>
      <c r="D25" s="14" t="str">
        <f>ZALO_PIVOT!D25</f>
        <v/>
      </c>
      <c r="E25" s="14" t="str">
        <f t="shared" si="1"/>
        <v/>
      </c>
      <c r="F25" s="242">
        <v>45903</v>
      </c>
      <c r="G25" s="157" t="s">
        <v>444</v>
      </c>
    </row>
    <row r="26" spans="1:7" ht="14.25" customHeight="1">
      <c r="A26" s="6">
        <f t="shared" si="0"/>
        <v>22</v>
      </c>
      <c r="B26" s="293"/>
      <c r="C26" s="22" t="s">
        <v>121</v>
      </c>
      <c r="D26" s="14">
        <f>ZALO_PIVOT!D26</f>
        <v>219000</v>
      </c>
      <c r="E26" s="14" t="str">
        <f t="shared" si="1"/>
        <v/>
      </c>
      <c r="F26" s="242">
        <v>45903</v>
      </c>
      <c r="G26" s="157" t="s">
        <v>444</v>
      </c>
    </row>
    <row r="27" spans="1:7" ht="14.25" customHeight="1">
      <c r="A27" s="6">
        <f t="shared" si="0"/>
        <v>23</v>
      </c>
      <c r="B27" s="292" t="s">
        <v>37</v>
      </c>
      <c r="C27" s="22" t="s">
        <v>122</v>
      </c>
      <c r="D27" s="14" t="str">
        <f>ZALO_PIVOT!D27</f>
        <v/>
      </c>
      <c r="E27" s="14" t="str">
        <f t="shared" si="1"/>
        <v/>
      </c>
      <c r="F27" s="242">
        <v>45903</v>
      </c>
      <c r="G27" s="157" t="s">
        <v>444</v>
      </c>
    </row>
    <row r="28" spans="1:7" ht="14.25" customHeight="1">
      <c r="A28" s="6">
        <f t="shared" si="0"/>
        <v>24</v>
      </c>
      <c r="B28" s="295"/>
      <c r="C28" s="22" t="s">
        <v>123</v>
      </c>
      <c r="D28" s="14">
        <f>ZALO_PIVOT!D28</f>
        <v>1116000</v>
      </c>
      <c r="E28" s="14" t="str">
        <f t="shared" si="1"/>
        <v/>
      </c>
      <c r="F28" s="242">
        <v>45903</v>
      </c>
      <c r="G28" s="157" t="s">
        <v>444</v>
      </c>
    </row>
    <row r="29" spans="1:7" ht="14.25" customHeight="1">
      <c r="A29" s="6">
        <f t="shared" si="0"/>
        <v>25</v>
      </c>
      <c r="B29" s="292" t="s">
        <v>40</v>
      </c>
      <c r="C29" s="22" t="s">
        <v>124</v>
      </c>
      <c r="D29" s="14">
        <f>ZALO_PIVOT!D29</f>
        <v>305000</v>
      </c>
      <c r="E29" s="14" t="str">
        <f t="shared" si="1"/>
        <v/>
      </c>
      <c r="F29" s="242">
        <v>45903</v>
      </c>
      <c r="G29" s="157" t="s">
        <v>444</v>
      </c>
    </row>
    <row r="30" spans="1:7" ht="14.25" customHeight="1">
      <c r="A30" s="6">
        <f t="shared" si="0"/>
        <v>26</v>
      </c>
      <c r="B30" s="296"/>
      <c r="C30" s="22" t="s">
        <v>125</v>
      </c>
      <c r="D30" s="14">
        <f>ZALO_PIVOT!D30</f>
        <v>44000</v>
      </c>
      <c r="E30" s="14" t="str">
        <f t="shared" si="1"/>
        <v/>
      </c>
      <c r="F30" s="242">
        <v>45903</v>
      </c>
      <c r="G30" s="157" t="s">
        <v>444</v>
      </c>
    </row>
    <row r="31" spans="1:7" ht="14.25" customHeight="1">
      <c r="A31" s="6">
        <f t="shared" si="0"/>
        <v>27</v>
      </c>
      <c r="B31" s="295"/>
      <c r="C31" s="22" t="s">
        <v>126</v>
      </c>
      <c r="D31" s="14">
        <f>ZALO_PIVOT!D31</f>
        <v>78000</v>
      </c>
      <c r="E31" s="14" t="str">
        <f t="shared" si="1"/>
        <v/>
      </c>
      <c r="F31" s="242">
        <v>45903</v>
      </c>
      <c r="G31" s="157" t="s">
        <v>444</v>
      </c>
    </row>
    <row r="32" spans="1:7" ht="14.25" customHeight="1">
      <c r="A32" s="6">
        <f t="shared" si="0"/>
        <v>28</v>
      </c>
      <c r="B32" s="301" t="s">
        <v>44</v>
      </c>
      <c r="C32" s="22" t="s">
        <v>127</v>
      </c>
      <c r="D32" s="14" t="str">
        <f>ZALO_PIVOT!D32</f>
        <v/>
      </c>
      <c r="E32" s="14" t="str">
        <f t="shared" si="1"/>
        <v/>
      </c>
      <c r="F32" s="242">
        <v>45903</v>
      </c>
      <c r="G32" s="157" t="s">
        <v>444</v>
      </c>
    </row>
    <row r="33" spans="1:7" ht="14.25" customHeight="1">
      <c r="A33" s="6">
        <f t="shared" si="0"/>
        <v>29</v>
      </c>
      <c r="B33" s="303"/>
      <c r="C33" s="22" t="s">
        <v>128</v>
      </c>
      <c r="D33" s="14" t="str">
        <f>ZALO_PIVOT!D33</f>
        <v/>
      </c>
      <c r="E33" s="14" t="str">
        <f t="shared" si="1"/>
        <v/>
      </c>
      <c r="F33" s="242">
        <v>45903</v>
      </c>
      <c r="G33" s="157" t="s">
        <v>444</v>
      </c>
    </row>
    <row r="34" spans="1:7" ht="14.25" customHeight="1">
      <c r="A34" s="6">
        <f t="shared" si="0"/>
        <v>30</v>
      </c>
      <c r="B34" s="8" t="s">
        <v>47</v>
      </c>
      <c r="C34" s="22" t="s">
        <v>103</v>
      </c>
      <c r="D34" s="14">
        <f>ZALO_PIVOT!D34</f>
        <v>36000</v>
      </c>
      <c r="E34" s="14" t="str">
        <f t="shared" si="1"/>
        <v/>
      </c>
      <c r="F34" s="242">
        <v>45903</v>
      </c>
      <c r="G34" s="157" t="s">
        <v>444</v>
      </c>
    </row>
    <row r="35" spans="1:7" ht="14.25" customHeight="1">
      <c r="A35" s="6">
        <f t="shared" si="0"/>
        <v>31</v>
      </c>
      <c r="B35" s="292" t="s">
        <v>49</v>
      </c>
      <c r="C35" s="22" t="s">
        <v>130</v>
      </c>
      <c r="D35" s="14" t="str">
        <f>ZALO_PIVOT!D35</f>
        <v/>
      </c>
      <c r="E35" s="14" t="str">
        <f t="shared" si="1"/>
        <v/>
      </c>
      <c r="F35" s="242">
        <v>45903</v>
      </c>
      <c r="G35" s="157" t="s">
        <v>444</v>
      </c>
    </row>
    <row r="36" spans="1:7" ht="14.25" customHeight="1">
      <c r="A36" s="6">
        <f t="shared" si="0"/>
        <v>32</v>
      </c>
      <c r="B36" s="296"/>
      <c r="C36" s="22" t="s">
        <v>131</v>
      </c>
      <c r="D36" s="14" t="str">
        <f>ZALO_PIVOT!D36</f>
        <v/>
      </c>
      <c r="E36" s="14" t="str">
        <f t="shared" si="1"/>
        <v/>
      </c>
      <c r="F36" s="242">
        <v>45903</v>
      </c>
      <c r="G36" s="157" t="s">
        <v>444</v>
      </c>
    </row>
    <row r="37" spans="1:7" ht="14.25" customHeight="1">
      <c r="A37" s="6">
        <f t="shared" si="0"/>
        <v>33</v>
      </c>
      <c r="B37" s="295"/>
      <c r="C37" s="22" t="s">
        <v>132</v>
      </c>
      <c r="D37" s="14">
        <f>ZALO_PIVOT!D37</f>
        <v>1536000</v>
      </c>
      <c r="E37" s="14" t="str">
        <f t="shared" si="1"/>
        <v/>
      </c>
      <c r="F37" s="242">
        <v>45903</v>
      </c>
      <c r="G37" s="157" t="s">
        <v>444</v>
      </c>
    </row>
    <row r="38" spans="1:7" ht="14.25" customHeight="1">
      <c r="A38" s="6">
        <f t="shared" si="0"/>
        <v>34</v>
      </c>
      <c r="B38" s="7" t="s">
        <v>53</v>
      </c>
      <c r="C38" s="22" t="s">
        <v>133</v>
      </c>
      <c r="D38" s="14" t="str">
        <f>ZALO_PIVOT!D38</f>
        <v/>
      </c>
      <c r="E38" s="14" t="str">
        <f t="shared" si="1"/>
        <v/>
      </c>
      <c r="F38" s="242">
        <v>45903</v>
      </c>
      <c r="G38" s="157" t="s">
        <v>444</v>
      </c>
    </row>
    <row r="39" spans="1:7" ht="14.25" customHeight="1">
      <c r="A39" s="6">
        <f t="shared" si="0"/>
        <v>35</v>
      </c>
      <c r="B39" s="7" t="s">
        <v>55</v>
      </c>
      <c r="C39" s="22" t="s">
        <v>134</v>
      </c>
      <c r="D39" s="14">
        <f>ZALO_PIVOT!D39</f>
        <v>50000</v>
      </c>
      <c r="E39" s="14" t="str">
        <f t="shared" si="1"/>
        <v/>
      </c>
      <c r="F39" s="242">
        <v>45903</v>
      </c>
      <c r="G39" s="157" t="s">
        <v>444</v>
      </c>
    </row>
    <row r="40" spans="1:7" ht="14.25" customHeight="1">
      <c r="A40" s="6">
        <f t="shared" si="0"/>
        <v>36</v>
      </c>
      <c r="B40" s="292" t="s">
        <v>57</v>
      </c>
      <c r="C40" s="22" t="s">
        <v>135</v>
      </c>
      <c r="D40" s="14" t="str">
        <f>ZALO_PIVOT!D40</f>
        <v/>
      </c>
      <c r="E40" s="14" t="str">
        <f t="shared" si="1"/>
        <v/>
      </c>
      <c r="F40" s="242">
        <v>45903</v>
      </c>
      <c r="G40" s="157" t="s">
        <v>444</v>
      </c>
    </row>
    <row r="41" spans="1:7" ht="14.25" customHeight="1">
      <c r="A41" s="6">
        <f t="shared" si="0"/>
        <v>37</v>
      </c>
      <c r="B41" s="295"/>
      <c r="C41" s="22" t="s">
        <v>136</v>
      </c>
      <c r="D41" s="14">
        <f>ZALO_PIVOT!D41</f>
        <v>846000</v>
      </c>
      <c r="E41" s="14" t="str">
        <f t="shared" si="1"/>
        <v/>
      </c>
      <c r="F41" s="242">
        <v>45903</v>
      </c>
      <c r="G41" s="157" t="s">
        <v>444</v>
      </c>
    </row>
    <row r="42" spans="1:7" ht="14.25" customHeight="1">
      <c r="A42" s="6">
        <f t="shared" si="0"/>
        <v>38</v>
      </c>
      <c r="B42" s="7" t="s">
        <v>60</v>
      </c>
      <c r="C42" s="22" t="s">
        <v>137</v>
      </c>
      <c r="D42" s="14" t="str">
        <f>ZALO_PIVOT!D42</f>
        <v/>
      </c>
      <c r="E42" s="14" t="str">
        <f t="shared" si="1"/>
        <v/>
      </c>
      <c r="F42" s="242">
        <v>45903</v>
      </c>
      <c r="G42" s="157" t="s">
        <v>444</v>
      </c>
    </row>
    <row r="43" spans="1:7" ht="14.25" customHeight="1">
      <c r="A43" s="6">
        <f t="shared" si="0"/>
        <v>39</v>
      </c>
      <c r="B43" s="7" t="s">
        <v>62</v>
      </c>
      <c r="C43" s="20" t="s">
        <v>138</v>
      </c>
      <c r="D43" s="14">
        <f>ZALO_PIVOT!D43</f>
        <v>222000</v>
      </c>
      <c r="E43" s="14" t="str">
        <f t="shared" si="1"/>
        <v/>
      </c>
      <c r="F43" s="242">
        <v>45903</v>
      </c>
      <c r="G43" s="157" t="s">
        <v>444</v>
      </c>
    </row>
    <row r="44" spans="1:7" ht="14.25" customHeight="1">
      <c r="A44" s="6">
        <f t="shared" si="0"/>
        <v>40</v>
      </c>
      <c r="B44" s="7" t="s">
        <v>64</v>
      </c>
      <c r="C44" s="22" t="s">
        <v>139</v>
      </c>
      <c r="D44" s="14" t="str">
        <f>ZALO_PIVOT!D44</f>
        <v/>
      </c>
      <c r="E44" s="14" t="str">
        <f t="shared" si="1"/>
        <v/>
      </c>
      <c r="F44" s="242">
        <v>45903</v>
      </c>
      <c r="G44" s="157" t="s">
        <v>444</v>
      </c>
    </row>
    <row r="45" spans="1:7" ht="14.25" customHeight="1">
      <c r="A45" s="6">
        <f t="shared" si="0"/>
        <v>41</v>
      </c>
      <c r="B45" s="7" t="s">
        <v>66</v>
      </c>
      <c r="C45" s="22" t="s">
        <v>140</v>
      </c>
      <c r="D45" s="14" t="str">
        <f>ZALO_PIVOT!D45</f>
        <v/>
      </c>
      <c r="E45" s="14" t="str">
        <f t="shared" si="1"/>
        <v/>
      </c>
      <c r="F45" s="242">
        <v>45903</v>
      </c>
      <c r="G45" s="157" t="s">
        <v>444</v>
      </c>
    </row>
    <row r="46" spans="1:7" ht="14.25" customHeight="1">
      <c r="A46" s="6">
        <f t="shared" si="0"/>
        <v>42</v>
      </c>
      <c r="B46" s="7" t="s">
        <v>68</v>
      </c>
      <c r="C46" s="22" t="s">
        <v>141</v>
      </c>
      <c r="D46" s="14">
        <f>ZALO_PIVOT!D46</f>
        <v>13393000</v>
      </c>
      <c r="E46" s="14" t="str">
        <f t="shared" si="1"/>
        <v/>
      </c>
      <c r="F46" s="242">
        <v>45903</v>
      </c>
      <c r="G46" s="157" t="s">
        <v>444</v>
      </c>
    </row>
    <row r="47" spans="1:7" ht="14.25" customHeight="1">
      <c r="A47" s="6">
        <f t="shared" si="0"/>
        <v>43</v>
      </c>
      <c r="B47" s="7" t="s">
        <v>70</v>
      </c>
      <c r="C47" s="22" t="s">
        <v>142</v>
      </c>
      <c r="D47" s="14" t="str">
        <f>ZALO_PIVOT!D47</f>
        <v/>
      </c>
      <c r="E47" s="14" t="str">
        <f t="shared" si="1"/>
        <v/>
      </c>
      <c r="F47" s="242">
        <v>45903</v>
      </c>
      <c r="G47" s="157" t="s">
        <v>444</v>
      </c>
    </row>
    <row r="48" spans="1:7" ht="14.25" customHeight="1">
      <c r="A48" s="6">
        <f t="shared" si="0"/>
        <v>44</v>
      </c>
      <c r="B48" s="7" t="s">
        <v>72</v>
      </c>
      <c r="C48" s="22" t="s">
        <v>143</v>
      </c>
      <c r="D48" s="14">
        <f>ZALO_PIVOT!D48</f>
        <v>10338000</v>
      </c>
      <c r="E48" s="14" t="str">
        <f t="shared" si="1"/>
        <v/>
      </c>
      <c r="F48" s="242">
        <v>45903</v>
      </c>
      <c r="G48" s="157" t="s">
        <v>444</v>
      </c>
    </row>
    <row r="49" spans="1:7" ht="14.25" customHeight="1">
      <c r="A49" s="6">
        <f t="shared" si="0"/>
        <v>45</v>
      </c>
      <c r="B49" s="9" t="s">
        <v>74</v>
      </c>
      <c r="C49" s="20" t="s">
        <v>144</v>
      </c>
      <c r="D49" s="14" t="str">
        <f>ZALO_PIVOT!D49</f>
        <v/>
      </c>
      <c r="E49" s="14" t="str">
        <f t="shared" si="1"/>
        <v/>
      </c>
      <c r="F49" s="242">
        <v>45903</v>
      </c>
      <c r="G49" s="157" t="s">
        <v>444</v>
      </c>
    </row>
    <row r="50" spans="1:7" ht="14.25" customHeight="1">
      <c r="A50" s="6">
        <f t="shared" si="0"/>
        <v>46</v>
      </c>
      <c r="B50" s="301" t="s">
        <v>76</v>
      </c>
      <c r="C50" s="22" t="s">
        <v>145</v>
      </c>
      <c r="D50" s="14" t="str">
        <f>ZALO_PIVOT!D50</f>
        <v/>
      </c>
      <c r="E50" s="14" t="str">
        <f t="shared" si="1"/>
        <v/>
      </c>
      <c r="F50" s="242">
        <v>45903</v>
      </c>
      <c r="G50" s="157" t="s">
        <v>444</v>
      </c>
    </row>
    <row r="51" spans="1:7" ht="14.25" customHeight="1">
      <c r="A51" s="6">
        <f t="shared" si="0"/>
        <v>47</v>
      </c>
      <c r="B51" s="302"/>
      <c r="C51" s="22" t="s">
        <v>146</v>
      </c>
      <c r="D51" s="14">
        <f>ZALO_PIVOT!D51</f>
        <v>280000</v>
      </c>
      <c r="E51" s="14" t="str">
        <f t="shared" si="1"/>
        <v/>
      </c>
      <c r="F51" s="242">
        <v>45903</v>
      </c>
      <c r="G51" s="157" t="s">
        <v>444</v>
      </c>
    </row>
    <row r="52" spans="1:7" ht="14.25" customHeight="1">
      <c r="A52" s="6">
        <f t="shared" si="0"/>
        <v>48</v>
      </c>
      <c r="B52" s="303"/>
      <c r="C52" s="22" t="s">
        <v>147</v>
      </c>
      <c r="D52" s="14">
        <f>ZALO_PIVOT!D52</f>
        <v>79000</v>
      </c>
      <c r="E52" s="14" t="str">
        <f t="shared" si="1"/>
        <v/>
      </c>
      <c r="F52" s="242">
        <v>45903</v>
      </c>
      <c r="G52" s="157" t="s">
        <v>444</v>
      </c>
    </row>
    <row r="53" spans="1:7" ht="14.25" customHeight="1">
      <c r="A53" s="6">
        <f t="shared" si="0"/>
        <v>49</v>
      </c>
      <c r="B53" s="7" t="s">
        <v>80</v>
      </c>
      <c r="C53" s="20" t="s">
        <v>148</v>
      </c>
      <c r="D53" s="14" t="str">
        <f>ZALO_PIVOT!D53</f>
        <v/>
      </c>
      <c r="E53" s="14" t="str">
        <f t="shared" si="1"/>
        <v/>
      </c>
      <c r="F53" s="242">
        <v>45903</v>
      </c>
      <c r="G53" s="157" t="s">
        <v>444</v>
      </c>
    </row>
    <row r="54" spans="1:7" ht="14.25" customHeight="1">
      <c r="A54" s="6">
        <f t="shared" si="0"/>
        <v>50</v>
      </c>
      <c r="B54" s="9" t="s">
        <v>82</v>
      </c>
      <c r="C54" s="22" t="s">
        <v>149</v>
      </c>
      <c r="D54" s="14">
        <f>ZALO_PIVOT!D54</f>
        <v>384000</v>
      </c>
      <c r="E54" s="14" t="str">
        <f t="shared" si="1"/>
        <v/>
      </c>
      <c r="F54" s="242">
        <v>45903</v>
      </c>
      <c r="G54" s="157" t="s">
        <v>444</v>
      </c>
    </row>
    <row r="55" spans="1:7" ht="14.25" customHeight="1">
      <c r="A55" s="6">
        <f t="shared" si="0"/>
        <v>51</v>
      </c>
      <c r="B55" s="9" t="s">
        <v>84</v>
      </c>
      <c r="C55" s="22" t="s">
        <v>150</v>
      </c>
      <c r="D55" s="14" t="str">
        <f>ZALO_PIVOT!D55</f>
        <v/>
      </c>
      <c r="E55" s="14" t="str">
        <f t="shared" si="1"/>
        <v/>
      </c>
      <c r="F55" s="242">
        <v>45903</v>
      </c>
      <c r="G55" s="157" t="s">
        <v>444</v>
      </c>
    </row>
    <row r="56" spans="1:7" ht="14.25" customHeight="1">
      <c r="A56" s="6">
        <f t="shared" si="0"/>
        <v>52</v>
      </c>
      <c r="B56" s="7" t="s">
        <v>86</v>
      </c>
      <c r="C56" s="22" t="s">
        <v>151</v>
      </c>
      <c r="D56" s="14" t="str">
        <f>ZALO_PIVOT!D56</f>
        <v/>
      </c>
      <c r="E56" s="14" t="str">
        <f t="shared" si="1"/>
        <v/>
      </c>
      <c r="F56" s="242">
        <v>45903</v>
      </c>
      <c r="G56" s="157" t="s">
        <v>444</v>
      </c>
    </row>
    <row r="57" spans="1:7" ht="14.25" customHeight="1">
      <c r="A57" s="6">
        <f t="shared" si="0"/>
        <v>53</v>
      </c>
      <c r="B57" s="7" t="s">
        <v>88</v>
      </c>
      <c r="C57" s="22" t="s">
        <v>152</v>
      </c>
      <c r="D57" s="14">
        <f>ZALO_PIVOT!D57</f>
        <v>946000</v>
      </c>
      <c r="E57" s="14" t="str">
        <f t="shared" si="1"/>
        <v/>
      </c>
      <c r="F57" s="242">
        <v>45903</v>
      </c>
      <c r="G57" s="157" t="s">
        <v>444</v>
      </c>
    </row>
    <row r="58" spans="1:7" ht="14.25" customHeight="1">
      <c r="A58" s="6">
        <f t="shared" si="0"/>
        <v>54</v>
      </c>
      <c r="B58" s="7" t="s">
        <v>90</v>
      </c>
      <c r="C58" s="22" t="s">
        <v>153</v>
      </c>
      <c r="D58" s="14">
        <f>ZALO_PIVOT!D58</f>
        <v>15840</v>
      </c>
      <c r="E58" s="14" t="str">
        <f t="shared" si="1"/>
        <v/>
      </c>
      <c r="F58" s="242">
        <v>45903</v>
      </c>
      <c r="G58" s="157" t="s">
        <v>444</v>
      </c>
    </row>
    <row r="59" spans="1:7" ht="14.25" customHeight="1">
      <c r="A59" s="6">
        <f t="shared" si="0"/>
        <v>55</v>
      </c>
      <c r="B59" s="9" t="s">
        <v>92</v>
      </c>
      <c r="C59" s="22" t="s">
        <v>154</v>
      </c>
      <c r="D59" s="14" t="str">
        <f>ZALO_PIVOT!D59</f>
        <v/>
      </c>
      <c r="E59" s="14" t="str">
        <f t="shared" si="1"/>
        <v/>
      </c>
      <c r="F59" s="242">
        <v>45903</v>
      </c>
      <c r="G59" s="157" t="s">
        <v>444</v>
      </c>
    </row>
    <row r="60" spans="1:7" ht="14.25" customHeight="1">
      <c r="A60" s="6">
        <f t="shared" si="0"/>
        <v>56</v>
      </c>
      <c r="B60" s="301" t="s">
        <v>94</v>
      </c>
      <c r="C60" s="20" t="s">
        <v>155</v>
      </c>
      <c r="D60" s="14">
        <f>ZALO_PIVOT!D60</f>
        <v>341000</v>
      </c>
      <c r="E60" s="14" t="str">
        <f t="shared" si="1"/>
        <v/>
      </c>
      <c r="F60" s="242">
        <v>45903</v>
      </c>
      <c r="G60" s="157" t="s">
        <v>444</v>
      </c>
    </row>
    <row r="61" spans="1:7" ht="14.25" customHeight="1">
      <c r="A61" s="6">
        <f t="shared" si="0"/>
        <v>57</v>
      </c>
      <c r="B61" s="302"/>
      <c r="C61" s="22" t="s">
        <v>156</v>
      </c>
      <c r="D61" s="14">
        <f>ZALO_PIVOT!D61</f>
        <v>151000</v>
      </c>
      <c r="E61" s="14" t="str">
        <f t="shared" si="1"/>
        <v/>
      </c>
      <c r="F61" s="242">
        <v>45903</v>
      </c>
      <c r="G61" s="157" t="s">
        <v>444</v>
      </c>
    </row>
    <row r="62" spans="1:7" ht="14.25" customHeight="1">
      <c r="A62" s="6">
        <f t="shared" si="0"/>
        <v>58</v>
      </c>
      <c r="B62" s="303"/>
      <c r="C62" s="22" t="s">
        <v>157</v>
      </c>
      <c r="D62" s="14">
        <f>ZALO_PIVOT!D62</f>
        <v>594500</v>
      </c>
      <c r="E62" s="14" t="str">
        <f t="shared" si="1"/>
        <v/>
      </c>
      <c r="F62" s="242">
        <v>45903</v>
      </c>
      <c r="G62" s="157" t="s">
        <v>444</v>
      </c>
    </row>
    <row r="63" spans="1:7" ht="14.25" customHeight="1">
      <c r="A63" s="6">
        <f t="shared" si="0"/>
        <v>59</v>
      </c>
      <c r="B63" s="9" t="s">
        <v>98</v>
      </c>
      <c r="C63" s="22" t="s">
        <v>158</v>
      </c>
      <c r="D63" s="14" t="str">
        <f>ZALO_PIVOT!D63</f>
        <v/>
      </c>
      <c r="E63" s="14" t="str">
        <f t="shared" si="1"/>
        <v/>
      </c>
      <c r="F63" s="242">
        <v>45903</v>
      </c>
      <c r="G63" s="157" t="s">
        <v>444</v>
      </c>
    </row>
    <row r="64" spans="1:7" ht="14.25" customHeight="1">
      <c r="A64" s="6">
        <f t="shared" si="0"/>
        <v>60</v>
      </c>
      <c r="B64" s="138"/>
      <c r="C64" s="22" t="s">
        <v>159</v>
      </c>
      <c r="D64" s="14" t="str">
        <f>ZALO_PIVOT!D64</f>
        <v/>
      </c>
      <c r="E64" s="14" t="str">
        <f t="shared" si="1"/>
        <v/>
      </c>
      <c r="F64" s="242">
        <v>45903</v>
      </c>
      <c r="G64" s="157" t="s">
        <v>444</v>
      </c>
    </row>
    <row r="65" spans="1:7" ht="14.25" customHeight="1">
      <c r="A65" s="6">
        <f t="shared" si="0"/>
        <v>61</v>
      </c>
      <c r="B65" s="11"/>
      <c r="C65" s="22" t="s">
        <v>160</v>
      </c>
      <c r="D65" s="14" t="str">
        <f>ZALO_PIVOT!D65</f>
        <v/>
      </c>
      <c r="E65" s="14" t="str">
        <f t="shared" si="1"/>
        <v/>
      </c>
      <c r="F65" s="242">
        <v>45903</v>
      </c>
      <c r="G65" s="157" t="s">
        <v>444</v>
      </c>
    </row>
    <row r="66" spans="1:7" ht="14.25" customHeight="1">
      <c r="A66" s="12">
        <f t="shared" si="0"/>
        <v>62</v>
      </c>
      <c r="B66" s="11"/>
      <c r="C66" s="25" t="s">
        <v>161</v>
      </c>
      <c r="D66" s="14">
        <f>ZALO_PIVOT!D66</f>
        <v>17000</v>
      </c>
      <c r="E66" s="14" t="str">
        <f t="shared" si="1"/>
        <v/>
      </c>
      <c r="F66" s="242">
        <v>45903</v>
      </c>
      <c r="G66" s="157" t="s">
        <v>444</v>
      </c>
    </row>
    <row r="67" spans="1:7" ht="14.25" customHeight="1">
      <c r="A67" s="13">
        <f t="shared" si="0"/>
        <v>63</v>
      </c>
      <c r="B67" s="14"/>
      <c r="C67" s="27" t="s">
        <v>162</v>
      </c>
      <c r="D67" s="14">
        <f>ZALO_PIVOT!D67</f>
        <v>325000</v>
      </c>
      <c r="E67" s="14" t="str">
        <f t="shared" si="1"/>
        <v/>
      </c>
      <c r="F67" s="242">
        <v>45903</v>
      </c>
      <c r="G67" s="157" t="s">
        <v>444</v>
      </c>
    </row>
    <row r="68" spans="1:7" ht="14.25" customHeight="1">
      <c r="A68" s="11"/>
      <c r="B68" s="11"/>
      <c r="C68" s="11"/>
      <c r="D68" s="11"/>
      <c r="E68" s="11"/>
    </row>
    <row r="69" spans="1:7" ht="14.25" customHeight="1">
      <c r="A69" s="11"/>
      <c r="B69" s="11"/>
      <c r="C69" s="11"/>
      <c r="D69" s="11"/>
      <c r="E69" s="11"/>
    </row>
    <row r="70" spans="1:7" ht="14.25" customHeight="1">
      <c r="A70" s="11"/>
      <c r="B70" s="11"/>
      <c r="C70" s="11"/>
      <c r="D70" s="11"/>
      <c r="E70" s="11"/>
    </row>
    <row r="71" spans="1:7" ht="14.25" customHeight="1">
      <c r="A71" s="11"/>
      <c r="B71" s="11"/>
      <c r="C71" s="11"/>
      <c r="D71" s="11"/>
      <c r="E71" s="11"/>
    </row>
    <row r="72" spans="1:7" ht="14.25" customHeight="1">
      <c r="A72" s="11"/>
      <c r="B72" s="11"/>
      <c r="C72" s="11"/>
      <c r="D72" s="11"/>
      <c r="E72" s="11"/>
    </row>
    <row r="73" spans="1:7" ht="14.25" customHeight="1">
      <c r="A73" s="11"/>
      <c r="B73" s="11"/>
      <c r="C73" s="11"/>
      <c r="D73" s="11"/>
      <c r="E73" s="11"/>
    </row>
    <row r="74" spans="1:7" ht="14.25" customHeight="1">
      <c r="A74" s="11"/>
      <c r="B74" s="11"/>
      <c r="C74" s="11"/>
      <c r="D74" s="11"/>
      <c r="E74" s="11"/>
    </row>
    <row r="75" spans="1:7" ht="14.25" customHeight="1">
      <c r="A75" s="11"/>
      <c r="B75" s="11"/>
      <c r="C75" s="11"/>
      <c r="D75" s="11"/>
      <c r="E75" s="11"/>
    </row>
    <row r="76" spans="1:7" ht="14.25" customHeight="1">
      <c r="A76" s="11"/>
      <c r="B76" s="11"/>
      <c r="C76" s="11"/>
      <c r="D76" s="11"/>
      <c r="E76" s="11"/>
    </row>
    <row r="77" spans="1:7" ht="14.25" customHeight="1">
      <c r="A77" s="11"/>
      <c r="B77" s="11"/>
      <c r="C77" s="11"/>
      <c r="D77" s="11"/>
      <c r="E77" s="11"/>
    </row>
    <row r="78" spans="1:7" ht="14.25" customHeight="1">
      <c r="A78" s="11"/>
      <c r="B78" s="11"/>
      <c r="C78" s="11"/>
      <c r="D78" s="11"/>
      <c r="E78" s="11"/>
    </row>
    <row r="79" spans="1:7" ht="14.25" customHeight="1">
      <c r="A79" s="11"/>
      <c r="B79" s="11"/>
      <c r="C79" s="11"/>
      <c r="D79" s="11"/>
      <c r="E79" s="11"/>
    </row>
    <row r="80" spans="1:7" ht="14.25" customHeight="1">
      <c r="A80" s="11"/>
      <c r="B80" s="11"/>
      <c r="C80" s="11"/>
      <c r="D80" s="11"/>
      <c r="E80" s="11"/>
    </row>
    <row r="81" spans="1:5" ht="14.25" customHeight="1">
      <c r="A81" s="11"/>
      <c r="B81" s="11"/>
      <c r="C81" s="11"/>
      <c r="D81" s="11"/>
      <c r="E81" s="11"/>
    </row>
    <row r="82" spans="1:5" ht="14.25" customHeight="1">
      <c r="A82" s="11"/>
      <c r="B82" s="11"/>
      <c r="C82" s="11"/>
      <c r="D82" s="11"/>
      <c r="E82" s="11"/>
    </row>
    <row r="83" spans="1:5" ht="14.25" customHeight="1">
      <c r="A83" s="11"/>
      <c r="B83" s="11"/>
      <c r="C83" s="11"/>
      <c r="D83" s="11"/>
      <c r="E83" s="11"/>
    </row>
    <row r="84" spans="1:5" ht="14.25" customHeight="1">
      <c r="A84" s="11"/>
      <c r="B84" s="11"/>
      <c r="C84" s="11"/>
      <c r="D84" s="11"/>
      <c r="E84" s="11"/>
    </row>
    <row r="85" spans="1:5" ht="14.25" customHeight="1">
      <c r="A85" s="11"/>
      <c r="B85" s="11"/>
      <c r="C85" s="11"/>
      <c r="D85" s="11"/>
      <c r="E85" s="11"/>
    </row>
    <row r="86" spans="1:5" ht="14.25" customHeight="1">
      <c r="A86" s="11"/>
      <c r="B86" s="11"/>
      <c r="C86" s="11"/>
      <c r="D86" s="11"/>
      <c r="E86" s="11"/>
    </row>
    <row r="87" spans="1:5" ht="14.25" customHeight="1">
      <c r="A87" s="11"/>
      <c r="B87" s="11"/>
      <c r="C87" s="11"/>
      <c r="D87" s="11"/>
      <c r="E87" s="11"/>
    </row>
    <row r="88" spans="1:5" ht="14.25" customHeight="1">
      <c r="A88" s="11"/>
      <c r="B88" s="11"/>
      <c r="C88" s="11"/>
      <c r="D88" s="11"/>
      <c r="E88" s="11"/>
    </row>
    <row r="89" spans="1:5" ht="14.25" customHeight="1">
      <c r="A89" s="11"/>
      <c r="B89" s="11"/>
      <c r="C89" s="11"/>
      <c r="D89" s="11"/>
      <c r="E89" s="11"/>
    </row>
    <row r="90" spans="1:5" ht="14.25" customHeight="1">
      <c r="A90" s="11"/>
      <c r="B90" s="11"/>
      <c r="C90" s="11"/>
      <c r="D90" s="11"/>
      <c r="E90" s="11"/>
    </row>
    <row r="91" spans="1:5" ht="14.25" customHeight="1">
      <c r="A91" s="11"/>
      <c r="B91" s="11"/>
      <c r="C91" s="11"/>
      <c r="D91" s="11"/>
      <c r="E91" s="11"/>
    </row>
    <row r="92" spans="1:5" ht="14.25" customHeight="1">
      <c r="A92" s="11"/>
      <c r="B92" s="11"/>
      <c r="C92" s="11"/>
      <c r="D92" s="11"/>
      <c r="E92" s="11"/>
    </row>
    <row r="93" spans="1:5" ht="14.25" customHeight="1">
      <c r="A93" s="11"/>
      <c r="B93" s="11"/>
      <c r="C93" s="11"/>
      <c r="D93" s="11"/>
      <c r="E93" s="11"/>
    </row>
    <row r="94" spans="1:5" ht="14.25" customHeight="1">
      <c r="A94" s="11"/>
      <c r="B94" s="11"/>
      <c r="C94" s="11"/>
      <c r="D94" s="11"/>
      <c r="E94" s="11"/>
    </row>
    <row r="95" spans="1:5" ht="14.25" customHeight="1">
      <c r="A95" s="11"/>
      <c r="B95" s="11"/>
      <c r="C95" s="11"/>
      <c r="D95" s="11"/>
      <c r="E95" s="11"/>
    </row>
    <row r="96" spans="1:5" ht="14.25" customHeight="1">
      <c r="A96" s="11"/>
      <c r="B96" s="11"/>
      <c r="C96" s="11"/>
      <c r="D96" s="11"/>
      <c r="E96" s="11"/>
    </row>
    <row r="97" spans="1:5" ht="14.25" customHeight="1">
      <c r="A97" s="11"/>
      <c r="B97" s="11"/>
      <c r="C97" s="11"/>
      <c r="D97" s="11"/>
      <c r="E97" s="11"/>
    </row>
    <row r="98" spans="1:5" ht="14.25" customHeight="1">
      <c r="A98" s="11"/>
      <c r="B98" s="11"/>
      <c r="C98" s="11"/>
      <c r="D98" s="11"/>
      <c r="E98" s="11"/>
    </row>
    <row r="99" spans="1:5" ht="14.25" customHeight="1">
      <c r="A99" s="11"/>
      <c r="B99" s="11"/>
      <c r="C99" s="11"/>
      <c r="D99" s="11"/>
      <c r="E99" s="11"/>
    </row>
    <row r="100" spans="1:5" ht="14.25" customHeight="1">
      <c r="A100" s="11"/>
      <c r="B100" s="11"/>
      <c r="C100" s="11"/>
      <c r="D100" s="11"/>
      <c r="E100" s="11"/>
    </row>
    <row r="101" spans="1:5" ht="14.25" customHeight="1">
      <c r="A101" s="11"/>
      <c r="B101" s="11"/>
      <c r="C101" s="11"/>
      <c r="D101" s="11"/>
      <c r="E101" s="11"/>
    </row>
    <row r="102" spans="1:5" ht="14.25" customHeight="1">
      <c r="A102" s="11"/>
      <c r="B102" s="11"/>
      <c r="C102" s="11"/>
      <c r="D102" s="11"/>
      <c r="E102" s="11"/>
    </row>
    <row r="103" spans="1:5" ht="14.25" customHeight="1">
      <c r="A103" s="11"/>
      <c r="B103" s="11"/>
      <c r="C103" s="11"/>
      <c r="D103" s="11"/>
      <c r="E103" s="11"/>
    </row>
    <row r="104" spans="1:5" ht="14.25" customHeight="1">
      <c r="A104" s="11"/>
      <c r="B104" s="11"/>
      <c r="C104" s="11"/>
      <c r="D104" s="11"/>
      <c r="E104" s="11"/>
    </row>
    <row r="105" spans="1:5" ht="14.25" customHeight="1">
      <c r="A105" s="11"/>
      <c r="B105" s="11"/>
      <c r="C105" s="11"/>
      <c r="D105" s="11"/>
      <c r="E105" s="11"/>
    </row>
    <row r="106" spans="1:5" ht="14.25" customHeight="1">
      <c r="A106" s="11"/>
      <c r="B106" s="11"/>
      <c r="C106" s="11"/>
      <c r="D106" s="11"/>
      <c r="E106" s="11"/>
    </row>
    <row r="107" spans="1:5" ht="14.25" customHeight="1">
      <c r="A107" s="11"/>
      <c r="B107" s="11"/>
      <c r="C107" s="11"/>
      <c r="D107" s="11"/>
      <c r="E107" s="11"/>
    </row>
    <row r="108" spans="1:5" ht="14.25" customHeight="1">
      <c r="A108" s="11"/>
      <c r="B108" s="11"/>
      <c r="C108" s="11"/>
      <c r="D108" s="11"/>
      <c r="E108" s="11"/>
    </row>
    <row r="109" spans="1:5" ht="14.25" customHeight="1">
      <c r="A109" s="11"/>
      <c r="B109" s="11"/>
      <c r="C109" s="11"/>
      <c r="D109" s="11"/>
      <c r="E109" s="11"/>
    </row>
    <row r="110" spans="1:5" ht="14.25" customHeight="1">
      <c r="A110" s="11"/>
      <c r="B110" s="11"/>
      <c r="C110" s="11"/>
      <c r="D110" s="11"/>
      <c r="E110" s="11"/>
    </row>
    <row r="111" spans="1:5" ht="14.25" customHeight="1">
      <c r="A111" s="11"/>
      <c r="B111" s="11"/>
      <c r="C111" s="11"/>
      <c r="D111" s="11"/>
      <c r="E111" s="11"/>
    </row>
    <row r="112" spans="1:5" ht="14.25" customHeight="1">
      <c r="A112" s="11"/>
      <c r="B112" s="11"/>
      <c r="C112" s="11"/>
      <c r="D112" s="11"/>
      <c r="E112" s="11"/>
    </row>
    <row r="113" spans="1:5" ht="14.25" customHeight="1">
      <c r="A113" s="11"/>
      <c r="B113" s="11"/>
      <c r="C113" s="11"/>
      <c r="D113" s="11"/>
      <c r="E113" s="11"/>
    </row>
    <row r="114" spans="1:5" ht="14.25" customHeight="1">
      <c r="A114" s="11"/>
      <c r="B114" s="11"/>
      <c r="C114" s="11"/>
      <c r="D114" s="11"/>
      <c r="E114" s="11"/>
    </row>
    <row r="115" spans="1:5" ht="14.25" customHeight="1">
      <c r="A115" s="11"/>
      <c r="B115" s="11"/>
      <c r="C115" s="11"/>
      <c r="D115" s="11"/>
      <c r="E115" s="11"/>
    </row>
    <row r="116" spans="1:5" ht="14.25" customHeight="1">
      <c r="A116" s="11"/>
      <c r="B116" s="11"/>
      <c r="C116" s="11"/>
      <c r="D116" s="11"/>
      <c r="E116" s="11"/>
    </row>
    <row r="117" spans="1:5" ht="14.25" customHeight="1">
      <c r="A117" s="11"/>
      <c r="B117" s="11"/>
      <c r="C117" s="11"/>
      <c r="D117" s="11"/>
      <c r="E117" s="11"/>
    </row>
    <row r="118" spans="1:5" ht="14.25" customHeight="1">
      <c r="A118" s="11"/>
      <c r="B118" s="11"/>
      <c r="C118" s="11"/>
      <c r="D118" s="11"/>
      <c r="E118" s="11"/>
    </row>
    <row r="119" spans="1:5" ht="14.25" customHeight="1">
      <c r="A119" s="11"/>
      <c r="B119" s="11"/>
      <c r="C119" s="11"/>
      <c r="D119" s="11"/>
      <c r="E119" s="11"/>
    </row>
    <row r="120" spans="1:5" ht="14.25" customHeight="1">
      <c r="A120" s="11"/>
      <c r="B120" s="11"/>
      <c r="C120" s="11"/>
      <c r="D120" s="11"/>
      <c r="E120" s="11"/>
    </row>
    <row r="121" spans="1:5" ht="14.25" customHeight="1">
      <c r="A121" s="11"/>
      <c r="B121" s="11"/>
      <c r="C121" s="11"/>
      <c r="D121" s="11"/>
      <c r="E121" s="11"/>
    </row>
    <row r="122" spans="1:5" ht="14.25" customHeight="1">
      <c r="A122" s="11"/>
      <c r="B122" s="11"/>
      <c r="C122" s="11"/>
      <c r="D122" s="11"/>
      <c r="E122" s="11"/>
    </row>
    <row r="123" spans="1:5" ht="14.25" customHeight="1">
      <c r="A123" s="11"/>
      <c r="B123" s="11"/>
      <c r="C123" s="11"/>
      <c r="D123" s="11"/>
      <c r="E123" s="11"/>
    </row>
    <row r="124" spans="1:5" ht="14.25" customHeight="1">
      <c r="A124" s="11"/>
      <c r="B124" s="11"/>
      <c r="C124" s="11"/>
      <c r="D124" s="11"/>
      <c r="E124" s="11"/>
    </row>
    <row r="125" spans="1:5" ht="14.25" customHeight="1">
      <c r="A125" s="11"/>
      <c r="B125" s="11"/>
      <c r="C125" s="11"/>
      <c r="D125" s="11"/>
      <c r="E125" s="11"/>
    </row>
    <row r="126" spans="1:5" ht="14.25" customHeight="1">
      <c r="A126" s="11"/>
      <c r="B126" s="11"/>
      <c r="C126" s="11"/>
      <c r="D126" s="11"/>
      <c r="E126" s="11"/>
    </row>
    <row r="127" spans="1:5" ht="14.25" customHeight="1">
      <c r="A127" s="11"/>
      <c r="B127" s="11"/>
      <c r="C127" s="11"/>
      <c r="D127" s="11"/>
      <c r="E127" s="11"/>
    </row>
    <row r="128" spans="1:5" ht="14.25" customHeight="1">
      <c r="A128" s="11"/>
      <c r="B128" s="11"/>
      <c r="C128" s="11"/>
      <c r="D128" s="11"/>
      <c r="E128" s="11"/>
    </row>
    <row r="129" spans="1:5" ht="14.25" customHeight="1">
      <c r="A129" s="11"/>
      <c r="B129" s="11"/>
      <c r="C129" s="11"/>
      <c r="D129" s="11"/>
      <c r="E129" s="11"/>
    </row>
    <row r="130" spans="1:5" ht="14.25" customHeight="1">
      <c r="A130" s="11"/>
      <c r="B130" s="11"/>
      <c r="C130" s="11"/>
      <c r="D130" s="11"/>
      <c r="E130" s="11"/>
    </row>
    <row r="131" spans="1:5" ht="14.25" customHeight="1">
      <c r="A131" s="11"/>
      <c r="B131" s="11"/>
      <c r="C131" s="11"/>
      <c r="D131" s="11"/>
      <c r="E131" s="11"/>
    </row>
    <row r="132" spans="1:5" ht="14.25" customHeight="1">
      <c r="A132" s="11"/>
      <c r="B132" s="11"/>
      <c r="C132" s="11"/>
      <c r="D132" s="11"/>
      <c r="E132" s="11"/>
    </row>
    <row r="133" spans="1:5" ht="14.25" customHeight="1">
      <c r="A133" s="11"/>
      <c r="B133" s="11"/>
      <c r="C133" s="11"/>
      <c r="D133" s="11"/>
      <c r="E133" s="11"/>
    </row>
    <row r="134" spans="1:5" ht="14.25" customHeight="1">
      <c r="A134" s="11"/>
      <c r="B134" s="11"/>
      <c r="C134" s="11"/>
      <c r="D134" s="11"/>
      <c r="E134" s="11"/>
    </row>
    <row r="135" spans="1:5" ht="14.25" customHeight="1">
      <c r="A135" s="11"/>
      <c r="B135" s="11"/>
      <c r="C135" s="11"/>
      <c r="D135" s="11"/>
      <c r="E135" s="11"/>
    </row>
    <row r="136" spans="1:5" ht="14.25" customHeight="1">
      <c r="A136" s="11"/>
      <c r="B136" s="11"/>
      <c r="C136" s="11"/>
      <c r="D136" s="11"/>
      <c r="E136" s="11"/>
    </row>
    <row r="137" spans="1:5" ht="14.25" customHeight="1">
      <c r="A137" s="11"/>
      <c r="B137" s="11"/>
      <c r="C137" s="11"/>
      <c r="D137" s="11"/>
      <c r="E137" s="11"/>
    </row>
    <row r="138" spans="1:5" ht="14.25" customHeight="1">
      <c r="A138" s="11"/>
      <c r="B138" s="11"/>
      <c r="C138" s="11"/>
      <c r="D138" s="11"/>
      <c r="E138" s="11"/>
    </row>
    <row r="139" spans="1:5" ht="14.25" customHeight="1">
      <c r="A139" s="11"/>
      <c r="B139" s="11"/>
      <c r="C139" s="11"/>
      <c r="D139" s="11"/>
      <c r="E139" s="11"/>
    </row>
    <row r="140" spans="1:5" ht="14.25" customHeight="1">
      <c r="A140" s="11"/>
      <c r="B140" s="11"/>
      <c r="C140" s="11"/>
      <c r="D140" s="11"/>
      <c r="E140" s="11"/>
    </row>
    <row r="141" spans="1:5" ht="14.25" customHeight="1">
      <c r="A141" s="11"/>
      <c r="B141" s="11"/>
      <c r="C141" s="11"/>
      <c r="D141" s="11"/>
      <c r="E141" s="11"/>
    </row>
    <row r="142" spans="1:5" ht="14.25" customHeight="1">
      <c r="A142" s="11"/>
      <c r="B142" s="11"/>
      <c r="C142" s="11"/>
      <c r="D142" s="11"/>
      <c r="E142" s="11"/>
    </row>
    <row r="143" spans="1:5" ht="14.25" customHeight="1">
      <c r="A143" s="11"/>
      <c r="B143" s="11"/>
      <c r="C143" s="11"/>
      <c r="D143" s="11"/>
      <c r="E143" s="11"/>
    </row>
    <row r="144" spans="1:5" ht="14.25" customHeight="1">
      <c r="A144" s="11"/>
      <c r="B144" s="11"/>
      <c r="C144" s="11"/>
      <c r="D144" s="11"/>
      <c r="E144" s="11"/>
    </row>
    <row r="145" spans="1:5" ht="14.25" customHeight="1">
      <c r="A145" s="11"/>
      <c r="B145" s="11"/>
      <c r="C145" s="11"/>
      <c r="D145" s="11"/>
      <c r="E145" s="11"/>
    </row>
    <row r="146" spans="1:5" ht="14.25" customHeight="1">
      <c r="A146" s="11"/>
      <c r="B146" s="11"/>
      <c r="C146" s="11"/>
      <c r="D146" s="11"/>
      <c r="E146" s="11"/>
    </row>
    <row r="147" spans="1:5" ht="14.25" customHeight="1">
      <c r="A147" s="11"/>
      <c r="B147" s="11"/>
      <c r="C147" s="11"/>
      <c r="D147" s="11"/>
      <c r="E147" s="11"/>
    </row>
    <row r="148" spans="1:5" ht="14.25" customHeight="1">
      <c r="A148" s="11"/>
      <c r="B148" s="11"/>
      <c r="C148" s="11"/>
      <c r="D148" s="11"/>
      <c r="E148" s="11"/>
    </row>
    <row r="149" spans="1:5" ht="14.25" customHeight="1">
      <c r="A149" s="11"/>
      <c r="B149" s="11"/>
      <c r="C149" s="11"/>
      <c r="D149" s="11"/>
      <c r="E149" s="11"/>
    </row>
    <row r="150" spans="1:5" ht="14.25" customHeight="1">
      <c r="A150" s="11"/>
      <c r="B150" s="11"/>
      <c r="C150" s="11"/>
      <c r="D150" s="11"/>
      <c r="E150" s="11"/>
    </row>
    <row r="151" spans="1:5" ht="14.25" customHeight="1">
      <c r="A151" s="11"/>
      <c r="B151" s="11"/>
      <c r="C151" s="11"/>
      <c r="D151" s="11"/>
      <c r="E151" s="11"/>
    </row>
    <row r="152" spans="1:5" ht="14.25" customHeight="1">
      <c r="A152" s="11"/>
      <c r="B152" s="11"/>
      <c r="C152" s="11"/>
      <c r="D152" s="11"/>
      <c r="E152" s="11"/>
    </row>
    <row r="153" spans="1:5" ht="14.25" customHeight="1">
      <c r="A153" s="11"/>
      <c r="B153" s="11"/>
      <c r="C153" s="11"/>
      <c r="D153" s="11"/>
      <c r="E153" s="11"/>
    </row>
    <row r="154" spans="1:5" ht="14.25" customHeight="1">
      <c r="A154" s="11"/>
      <c r="B154" s="11"/>
      <c r="C154" s="11"/>
      <c r="D154" s="11"/>
      <c r="E154" s="11"/>
    </row>
    <row r="155" spans="1:5" ht="14.25" customHeight="1">
      <c r="A155" s="11"/>
      <c r="B155" s="11"/>
      <c r="C155" s="11"/>
      <c r="D155" s="11"/>
      <c r="E155" s="11"/>
    </row>
    <row r="156" spans="1:5" ht="14.25" customHeight="1">
      <c r="A156" s="11"/>
      <c r="B156" s="11"/>
      <c r="C156" s="11"/>
      <c r="D156" s="11"/>
      <c r="E156" s="11"/>
    </row>
    <row r="157" spans="1:5" ht="14.25" customHeight="1">
      <c r="A157" s="11"/>
      <c r="B157" s="11"/>
      <c r="C157" s="11"/>
      <c r="D157" s="11"/>
      <c r="E157" s="11"/>
    </row>
    <row r="158" spans="1:5" ht="14.25" customHeight="1">
      <c r="A158" s="11"/>
      <c r="B158" s="11"/>
      <c r="C158" s="11"/>
      <c r="D158" s="11"/>
      <c r="E158" s="11"/>
    </row>
    <row r="159" spans="1:5" ht="14.25" customHeight="1">
      <c r="A159" s="11"/>
      <c r="B159" s="11"/>
      <c r="C159" s="11"/>
      <c r="D159" s="11"/>
      <c r="E159" s="11"/>
    </row>
    <row r="160" spans="1:5" ht="14.25" customHeight="1">
      <c r="A160" s="11"/>
      <c r="B160" s="11"/>
      <c r="C160" s="11"/>
      <c r="D160" s="11"/>
      <c r="E160" s="11"/>
    </row>
    <row r="161" spans="1:5" ht="14.25" customHeight="1">
      <c r="A161" s="11"/>
      <c r="B161" s="11"/>
      <c r="C161" s="11"/>
      <c r="D161" s="11"/>
      <c r="E161" s="11"/>
    </row>
    <row r="162" spans="1:5" ht="14.25" customHeight="1">
      <c r="A162" s="11"/>
      <c r="B162" s="11"/>
      <c r="C162" s="11"/>
      <c r="D162" s="11"/>
      <c r="E162" s="11"/>
    </row>
    <row r="163" spans="1:5" ht="14.25" customHeight="1">
      <c r="A163" s="11"/>
      <c r="B163" s="11"/>
      <c r="C163" s="11"/>
      <c r="D163" s="11"/>
      <c r="E163" s="11"/>
    </row>
    <row r="164" spans="1:5" ht="14.25" customHeight="1">
      <c r="A164" s="11"/>
      <c r="B164" s="11"/>
      <c r="C164" s="11"/>
      <c r="D164" s="11"/>
      <c r="E164" s="11"/>
    </row>
    <row r="165" spans="1:5" ht="14.25" customHeight="1">
      <c r="A165" s="11"/>
      <c r="B165" s="11"/>
      <c r="C165" s="11"/>
      <c r="D165" s="11"/>
      <c r="E165" s="11"/>
    </row>
    <row r="166" spans="1:5" ht="14.25" customHeight="1">
      <c r="A166" s="11"/>
      <c r="B166" s="11"/>
      <c r="C166" s="11"/>
      <c r="D166" s="11"/>
      <c r="E166" s="11"/>
    </row>
    <row r="167" spans="1:5" ht="14.25" customHeight="1">
      <c r="A167" s="11"/>
      <c r="B167" s="11"/>
      <c r="C167" s="11"/>
      <c r="D167" s="11"/>
      <c r="E167" s="11"/>
    </row>
    <row r="168" spans="1:5" ht="14.25" customHeight="1">
      <c r="A168" s="11"/>
      <c r="B168" s="11"/>
      <c r="C168" s="11"/>
      <c r="D168" s="11"/>
      <c r="E168" s="11"/>
    </row>
    <row r="169" spans="1:5" ht="14.25" customHeight="1">
      <c r="A169" s="11"/>
      <c r="B169" s="11"/>
      <c r="C169" s="11"/>
      <c r="D169" s="11"/>
      <c r="E169" s="11"/>
    </row>
    <row r="170" spans="1:5" ht="14.25" customHeight="1">
      <c r="A170" s="11"/>
      <c r="B170" s="11"/>
      <c r="C170" s="11"/>
      <c r="D170" s="11"/>
      <c r="E170" s="11"/>
    </row>
    <row r="171" spans="1:5" ht="14.25" customHeight="1">
      <c r="A171" s="11"/>
      <c r="B171" s="11"/>
      <c r="C171" s="11"/>
      <c r="D171" s="11"/>
      <c r="E171" s="11"/>
    </row>
    <row r="172" spans="1:5" ht="14.25" customHeight="1">
      <c r="A172" s="11"/>
      <c r="B172" s="11"/>
      <c r="C172" s="11"/>
      <c r="D172" s="11"/>
      <c r="E172" s="11"/>
    </row>
    <row r="173" spans="1:5" ht="14.25" customHeight="1">
      <c r="A173" s="11"/>
      <c r="B173" s="11"/>
      <c r="C173" s="11"/>
      <c r="D173" s="11"/>
      <c r="E173" s="11"/>
    </row>
    <row r="174" spans="1:5" ht="14.25" customHeight="1">
      <c r="A174" s="11"/>
      <c r="B174" s="11"/>
      <c r="C174" s="11"/>
      <c r="D174" s="11"/>
      <c r="E174" s="11"/>
    </row>
    <row r="175" spans="1:5" ht="14.25" customHeight="1">
      <c r="A175" s="11"/>
      <c r="B175" s="11"/>
      <c r="C175" s="11"/>
      <c r="D175" s="11"/>
      <c r="E175" s="11"/>
    </row>
    <row r="176" spans="1:5" ht="14.25" customHeight="1">
      <c r="A176" s="11"/>
      <c r="B176" s="11"/>
      <c r="C176" s="11"/>
      <c r="D176" s="11"/>
      <c r="E176" s="11"/>
    </row>
    <row r="177" spans="1:5" ht="14.25" customHeight="1">
      <c r="A177" s="11"/>
      <c r="B177" s="11"/>
      <c r="C177" s="11"/>
      <c r="D177" s="11"/>
      <c r="E177" s="11"/>
    </row>
    <row r="178" spans="1:5" ht="14.25" customHeight="1">
      <c r="A178" s="11"/>
      <c r="B178" s="11"/>
      <c r="C178" s="11"/>
      <c r="D178" s="11"/>
      <c r="E178" s="11"/>
    </row>
    <row r="179" spans="1:5" ht="14.25" customHeight="1">
      <c r="A179" s="11"/>
      <c r="B179" s="11"/>
      <c r="C179" s="11"/>
      <c r="D179" s="11"/>
      <c r="E179" s="11"/>
    </row>
    <row r="180" spans="1:5" ht="14.25" customHeight="1">
      <c r="A180" s="11"/>
      <c r="B180" s="11"/>
      <c r="C180" s="11"/>
      <c r="D180" s="11"/>
      <c r="E180" s="11"/>
    </row>
    <row r="181" spans="1:5" ht="14.25" customHeight="1">
      <c r="A181" s="11"/>
      <c r="B181" s="11"/>
      <c r="C181" s="11"/>
      <c r="D181" s="11"/>
      <c r="E181" s="11"/>
    </row>
    <row r="182" spans="1:5" ht="14.25" customHeight="1">
      <c r="A182" s="11"/>
      <c r="B182" s="11"/>
      <c r="C182" s="11"/>
      <c r="D182" s="11"/>
      <c r="E182" s="11"/>
    </row>
    <row r="183" spans="1:5" ht="14.25" customHeight="1">
      <c r="A183" s="11"/>
      <c r="B183" s="11"/>
      <c r="C183" s="11"/>
      <c r="D183" s="11"/>
      <c r="E183" s="11"/>
    </row>
    <row r="184" spans="1:5" ht="14.25" customHeight="1">
      <c r="A184" s="11"/>
      <c r="B184" s="11"/>
      <c r="C184" s="11"/>
      <c r="D184" s="11"/>
      <c r="E184" s="11"/>
    </row>
    <row r="185" spans="1:5" ht="14.25" customHeight="1">
      <c r="A185" s="11"/>
      <c r="B185" s="11"/>
      <c r="C185" s="11"/>
      <c r="D185" s="11"/>
      <c r="E185" s="11"/>
    </row>
    <row r="186" spans="1:5" ht="14.25" customHeight="1">
      <c r="A186" s="11"/>
      <c r="B186" s="11"/>
      <c r="C186" s="11"/>
      <c r="D186" s="11"/>
      <c r="E186" s="11"/>
    </row>
    <row r="187" spans="1:5" ht="14.25" customHeight="1">
      <c r="A187" s="11"/>
      <c r="B187" s="11"/>
      <c r="C187" s="11"/>
      <c r="D187" s="11"/>
      <c r="E187" s="11"/>
    </row>
    <row r="188" spans="1:5" ht="14.25" customHeight="1">
      <c r="A188" s="11"/>
      <c r="B188" s="11"/>
      <c r="C188" s="11"/>
      <c r="D188" s="11"/>
      <c r="E188" s="11"/>
    </row>
    <row r="189" spans="1:5" ht="14.25" customHeight="1">
      <c r="A189" s="11"/>
      <c r="B189" s="11"/>
      <c r="C189" s="11"/>
      <c r="D189" s="11"/>
      <c r="E189" s="11"/>
    </row>
    <row r="190" spans="1:5" ht="14.25" customHeight="1">
      <c r="A190" s="11"/>
      <c r="B190" s="11"/>
      <c r="C190" s="11"/>
      <c r="D190" s="11"/>
      <c r="E190" s="11"/>
    </row>
    <row r="191" spans="1:5" ht="14.25" customHeight="1">
      <c r="A191" s="11"/>
      <c r="B191" s="11"/>
      <c r="C191" s="11"/>
      <c r="D191" s="11"/>
      <c r="E191" s="11"/>
    </row>
    <row r="192" spans="1:5" ht="14.25" customHeight="1">
      <c r="A192" s="11"/>
      <c r="B192" s="11"/>
      <c r="C192" s="11"/>
      <c r="D192" s="11"/>
      <c r="E192" s="11"/>
    </row>
    <row r="193" spans="1:5" ht="14.25" customHeight="1">
      <c r="A193" s="11"/>
      <c r="B193" s="11"/>
      <c r="C193" s="11"/>
      <c r="D193" s="11"/>
      <c r="E193" s="11"/>
    </row>
    <row r="194" spans="1:5" ht="14.25" customHeight="1">
      <c r="A194" s="11"/>
      <c r="B194" s="11"/>
      <c r="C194" s="11"/>
      <c r="D194" s="11"/>
      <c r="E194" s="11"/>
    </row>
    <row r="195" spans="1:5" ht="14.25" customHeight="1">
      <c r="A195" s="11"/>
      <c r="B195" s="11"/>
      <c r="C195" s="11"/>
      <c r="D195" s="11"/>
      <c r="E195" s="11"/>
    </row>
    <row r="196" spans="1:5" ht="14.25" customHeight="1">
      <c r="A196" s="11"/>
      <c r="B196" s="11"/>
      <c r="C196" s="11"/>
      <c r="D196" s="11"/>
      <c r="E196" s="11"/>
    </row>
    <row r="197" spans="1:5" ht="14.25" customHeight="1">
      <c r="A197" s="11"/>
      <c r="B197" s="11"/>
      <c r="C197" s="11"/>
      <c r="D197" s="11"/>
      <c r="E197" s="11"/>
    </row>
    <row r="198" spans="1:5" ht="14.25" customHeight="1">
      <c r="A198" s="11"/>
      <c r="B198" s="11"/>
      <c r="C198" s="11"/>
      <c r="D198" s="11"/>
      <c r="E198" s="11"/>
    </row>
    <row r="199" spans="1:5" ht="14.25" customHeight="1">
      <c r="A199" s="11"/>
      <c r="B199" s="11"/>
      <c r="C199" s="11"/>
      <c r="D199" s="11"/>
      <c r="E199" s="11"/>
    </row>
    <row r="200" spans="1:5" ht="14.25" customHeight="1">
      <c r="A200" s="11"/>
      <c r="B200" s="11"/>
      <c r="C200" s="11"/>
      <c r="D200" s="11"/>
      <c r="E200" s="11"/>
    </row>
    <row r="201" spans="1:5" ht="14.25" customHeight="1">
      <c r="A201" s="11"/>
      <c r="B201" s="11"/>
      <c r="C201" s="11"/>
      <c r="D201" s="11"/>
      <c r="E201" s="11"/>
    </row>
    <row r="202" spans="1:5" ht="14.25" customHeight="1">
      <c r="A202" s="11"/>
      <c r="B202" s="11"/>
      <c r="C202" s="11"/>
      <c r="D202" s="11"/>
      <c r="E202" s="11"/>
    </row>
    <row r="203" spans="1:5" ht="14.25" customHeight="1">
      <c r="A203" s="11"/>
      <c r="B203" s="11"/>
      <c r="C203" s="11"/>
      <c r="D203" s="11"/>
      <c r="E203" s="11"/>
    </row>
    <row r="204" spans="1:5" ht="14.25" customHeight="1">
      <c r="A204" s="11"/>
      <c r="B204" s="11"/>
      <c r="C204" s="11"/>
      <c r="D204" s="11"/>
      <c r="E204" s="11"/>
    </row>
    <row r="205" spans="1:5" ht="14.25" customHeight="1">
      <c r="A205" s="11"/>
      <c r="B205" s="11"/>
      <c r="C205" s="11"/>
      <c r="D205" s="11"/>
      <c r="E205" s="11"/>
    </row>
    <row r="206" spans="1:5" ht="14.25" customHeight="1">
      <c r="A206" s="11"/>
      <c r="B206" s="11"/>
      <c r="C206" s="11"/>
      <c r="D206" s="11"/>
      <c r="E206" s="11"/>
    </row>
    <row r="207" spans="1:5" ht="14.25" customHeight="1">
      <c r="A207" s="11"/>
      <c r="B207" s="11"/>
      <c r="C207" s="11"/>
      <c r="D207" s="11"/>
      <c r="E207" s="11"/>
    </row>
    <row r="208" spans="1:5" ht="14.25" customHeight="1">
      <c r="A208" s="11"/>
      <c r="B208" s="11"/>
      <c r="C208" s="11"/>
      <c r="D208" s="11"/>
      <c r="E208" s="11"/>
    </row>
    <row r="209" spans="1:5" ht="14.25" customHeight="1">
      <c r="A209" s="11"/>
      <c r="B209" s="11"/>
      <c r="C209" s="11"/>
      <c r="D209" s="11"/>
      <c r="E209" s="11"/>
    </row>
    <row r="210" spans="1:5" ht="14.25" customHeight="1">
      <c r="A210" s="11"/>
      <c r="B210" s="11"/>
      <c r="C210" s="11"/>
      <c r="D210" s="11"/>
      <c r="E210" s="11"/>
    </row>
    <row r="211" spans="1:5" ht="14.25" customHeight="1">
      <c r="A211" s="11"/>
      <c r="B211" s="11"/>
      <c r="C211" s="11"/>
      <c r="D211" s="11"/>
      <c r="E211" s="11"/>
    </row>
    <row r="212" spans="1:5" ht="14.25" customHeight="1">
      <c r="A212" s="11"/>
      <c r="B212" s="11"/>
      <c r="C212" s="11"/>
      <c r="D212" s="11"/>
      <c r="E212" s="11"/>
    </row>
    <row r="213" spans="1:5" ht="14.25" customHeight="1">
      <c r="A213" s="11"/>
      <c r="B213" s="11"/>
      <c r="C213" s="11"/>
      <c r="D213" s="11"/>
      <c r="E213" s="11"/>
    </row>
    <row r="214" spans="1:5" ht="14.25" customHeight="1">
      <c r="A214" s="11"/>
      <c r="B214" s="11"/>
      <c r="C214" s="11"/>
      <c r="D214" s="11"/>
      <c r="E214" s="11"/>
    </row>
    <row r="215" spans="1:5" ht="14.25" customHeight="1">
      <c r="A215" s="11"/>
      <c r="B215" s="11"/>
      <c r="C215" s="11"/>
      <c r="D215" s="11"/>
      <c r="E215" s="11"/>
    </row>
    <row r="216" spans="1:5" ht="14.25" customHeight="1">
      <c r="A216" s="11"/>
      <c r="B216" s="11"/>
      <c r="C216" s="11"/>
      <c r="D216" s="11"/>
      <c r="E216" s="11"/>
    </row>
    <row r="217" spans="1:5" ht="14.25" customHeight="1">
      <c r="A217" s="11"/>
      <c r="B217" s="11"/>
      <c r="C217" s="11"/>
      <c r="D217" s="11"/>
      <c r="E217" s="11"/>
    </row>
    <row r="218" spans="1:5" ht="14.25" customHeight="1">
      <c r="A218" s="11"/>
      <c r="B218" s="11"/>
      <c r="C218" s="11"/>
      <c r="D218" s="11"/>
      <c r="E218" s="11"/>
    </row>
    <row r="219" spans="1:5" ht="14.25" customHeight="1">
      <c r="A219" s="11"/>
      <c r="B219" s="11"/>
      <c r="C219" s="11"/>
      <c r="D219" s="11"/>
      <c r="E219" s="11"/>
    </row>
    <row r="220" spans="1:5" ht="14.25" customHeight="1">
      <c r="A220" s="11"/>
      <c r="B220" s="11"/>
      <c r="C220" s="11"/>
      <c r="D220" s="11"/>
      <c r="E220" s="11"/>
    </row>
    <row r="221" spans="1:5" ht="14.25" customHeight="1">
      <c r="A221" s="11"/>
      <c r="B221" s="11"/>
      <c r="C221" s="11"/>
      <c r="D221" s="11"/>
      <c r="E221" s="11"/>
    </row>
    <row r="222" spans="1:5" ht="14.25" customHeight="1">
      <c r="A222" s="11"/>
      <c r="B222" s="11"/>
      <c r="C222" s="11"/>
      <c r="D222" s="11"/>
      <c r="E222" s="11"/>
    </row>
    <row r="223" spans="1:5" ht="14.25" customHeight="1">
      <c r="A223" s="11"/>
      <c r="B223" s="11"/>
      <c r="C223" s="11"/>
      <c r="D223" s="11"/>
      <c r="E223" s="11"/>
    </row>
    <row r="224" spans="1:5" ht="14.25" customHeight="1">
      <c r="A224" s="11"/>
      <c r="B224" s="11"/>
      <c r="C224" s="11"/>
      <c r="D224" s="11"/>
      <c r="E224" s="11"/>
    </row>
    <row r="225" spans="1:5" ht="14.25" customHeight="1">
      <c r="A225" s="11"/>
      <c r="B225" s="11"/>
      <c r="C225" s="11"/>
      <c r="D225" s="11"/>
      <c r="E225" s="11"/>
    </row>
    <row r="226" spans="1:5" ht="14.25" customHeight="1">
      <c r="A226" s="11"/>
      <c r="B226" s="11"/>
      <c r="C226" s="11"/>
      <c r="D226" s="11"/>
      <c r="E226" s="11"/>
    </row>
    <row r="227" spans="1:5" ht="14.25" customHeight="1">
      <c r="A227" s="11"/>
      <c r="B227" s="11"/>
      <c r="C227" s="11"/>
      <c r="D227" s="11"/>
      <c r="E227" s="11"/>
    </row>
    <row r="228" spans="1:5" ht="14.25" customHeight="1">
      <c r="A228" s="11"/>
      <c r="B228" s="11"/>
      <c r="C228" s="11"/>
      <c r="D228" s="11"/>
      <c r="E228" s="11"/>
    </row>
    <row r="229" spans="1:5" ht="14.25" customHeight="1">
      <c r="A229" s="11"/>
      <c r="B229" s="11"/>
      <c r="C229" s="11"/>
      <c r="D229" s="11"/>
      <c r="E229" s="11"/>
    </row>
    <row r="230" spans="1:5" ht="14.25" customHeight="1">
      <c r="A230" s="11"/>
      <c r="B230" s="11"/>
      <c r="C230" s="11"/>
      <c r="D230" s="11"/>
      <c r="E230" s="11"/>
    </row>
    <row r="231" spans="1:5" ht="14.25" customHeight="1">
      <c r="A231" s="11"/>
      <c r="B231" s="11"/>
      <c r="C231" s="11"/>
      <c r="D231" s="11"/>
      <c r="E231" s="11"/>
    </row>
    <row r="232" spans="1:5" ht="14.25" customHeight="1">
      <c r="A232" s="11"/>
      <c r="B232" s="11"/>
      <c r="C232" s="11"/>
      <c r="D232" s="11"/>
      <c r="E232" s="11"/>
    </row>
    <row r="233" spans="1:5" ht="14.25" customHeight="1">
      <c r="A233" s="11"/>
      <c r="B233" s="11"/>
      <c r="C233" s="11"/>
      <c r="D233" s="11"/>
      <c r="E233" s="11"/>
    </row>
    <row r="234" spans="1:5" ht="14.25" customHeight="1">
      <c r="A234" s="11"/>
      <c r="B234" s="11"/>
      <c r="C234" s="11"/>
      <c r="D234" s="11"/>
      <c r="E234" s="11"/>
    </row>
    <row r="235" spans="1:5" ht="14.25" customHeight="1">
      <c r="A235" s="11"/>
      <c r="B235" s="11"/>
      <c r="C235" s="11"/>
      <c r="D235" s="11"/>
      <c r="E235" s="11"/>
    </row>
    <row r="236" spans="1:5" ht="14.25" customHeight="1">
      <c r="A236" s="11"/>
      <c r="B236" s="11"/>
      <c r="C236" s="11"/>
      <c r="D236" s="11"/>
      <c r="E236" s="11"/>
    </row>
    <row r="237" spans="1:5" ht="14.25" customHeight="1">
      <c r="A237" s="11"/>
      <c r="B237" s="11"/>
      <c r="C237" s="11"/>
      <c r="D237" s="11"/>
      <c r="E237" s="11"/>
    </row>
    <row r="238" spans="1:5" ht="14.25" customHeight="1">
      <c r="A238" s="11"/>
      <c r="B238" s="11"/>
      <c r="C238" s="11"/>
      <c r="D238" s="11"/>
      <c r="E238" s="11"/>
    </row>
    <row r="239" spans="1:5" ht="14.25" customHeight="1">
      <c r="A239" s="11"/>
      <c r="B239" s="11"/>
      <c r="C239" s="11"/>
      <c r="D239" s="11"/>
      <c r="E239" s="11"/>
    </row>
    <row r="240" spans="1:5" ht="14.25" customHeight="1">
      <c r="A240" s="11"/>
      <c r="B240" s="11"/>
      <c r="C240" s="11"/>
      <c r="D240" s="11"/>
      <c r="E240" s="11"/>
    </row>
    <row r="241" spans="1:5" ht="14.25" customHeight="1">
      <c r="A241" s="11"/>
      <c r="B241" s="11"/>
      <c r="C241" s="11"/>
      <c r="D241" s="11"/>
      <c r="E241" s="11"/>
    </row>
    <row r="242" spans="1:5" ht="14.25" customHeight="1">
      <c r="A242" s="11"/>
      <c r="B242" s="11"/>
      <c r="C242" s="11"/>
      <c r="D242" s="11"/>
      <c r="E242" s="11"/>
    </row>
    <row r="243" spans="1:5" ht="14.25" customHeight="1">
      <c r="A243" s="11"/>
      <c r="B243" s="11"/>
      <c r="C243" s="11"/>
      <c r="D243" s="11"/>
      <c r="E243" s="11"/>
    </row>
    <row r="244" spans="1:5" ht="14.25" customHeight="1">
      <c r="A244" s="11"/>
      <c r="B244" s="11"/>
      <c r="C244" s="11"/>
      <c r="D244" s="11"/>
      <c r="E244" s="11"/>
    </row>
    <row r="245" spans="1:5" ht="14.25" customHeight="1">
      <c r="A245" s="11"/>
      <c r="B245" s="11"/>
      <c r="C245" s="11"/>
      <c r="D245" s="11"/>
      <c r="E245" s="11"/>
    </row>
    <row r="246" spans="1:5" ht="14.25" customHeight="1">
      <c r="A246" s="11"/>
      <c r="B246" s="11"/>
      <c r="C246" s="11"/>
      <c r="D246" s="11"/>
      <c r="E246" s="11"/>
    </row>
    <row r="247" spans="1:5" ht="14.25" customHeight="1">
      <c r="A247" s="11"/>
      <c r="B247" s="11"/>
      <c r="C247" s="11"/>
      <c r="D247" s="11"/>
      <c r="E247" s="11"/>
    </row>
    <row r="248" spans="1:5" ht="14.25" customHeight="1">
      <c r="A248" s="11"/>
      <c r="B248" s="11"/>
      <c r="C248" s="11"/>
      <c r="D248" s="11"/>
      <c r="E248" s="11"/>
    </row>
    <row r="249" spans="1:5" ht="14.25" customHeight="1">
      <c r="A249" s="11"/>
      <c r="B249" s="11"/>
      <c r="C249" s="11"/>
      <c r="D249" s="11"/>
      <c r="E249" s="11"/>
    </row>
    <row r="250" spans="1:5" ht="14.25" customHeight="1">
      <c r="A250" s="11"/>
      <c r="B250" s="11"/>
      <c r="C250" s="11"/>
      <c r="D250" s="11"/>
      <c r="E250" s="11"/>
    </row>
    <row r="251" spans="1:5" ht="14.25" customHeight="1">
      <c r="A251" s="11"/>
      <c r="B251" s="11"/>
      <c r="C251" s="11"/>
      <c r="D251" s="11"/>
      <c r="E251" s="11"/>
    </row>
    <row r="252" spans="1:5" ht="14.25" customHeight="1">
      <c r="A252" s="11"/>
      <c r="B252" s="11"/>
      <c r="C252" s="11"/>
      <c r="D252" s="11"/>
      <c r="E252" s="11"/>
    </row>
    <row r="253" spans="1:5" ht="14.25" customHeight="1">
      <c r="A253" s="11"/>
      <c r="B253" s="11"/>
      <c r="C253" s="11"/>
      <c r="D253" s="11"/>
      <c r="E253" s="11"/>
    </row>
    <row r="254" spans="1:5" ht="14.25" customHeight="1">
      <c r="A254" s="11"/>
      <c r="B254" s="11"/>
      <c r="C254" s="11"/>
      <c r="D254" s="11"/>
      <c r="E254" s="11"/>
    </row>
    <row r="255" spans="1:5" ht="14.25" customHeight="1">
      <c r="A255" s="11"/>
      <c r="B255" s="11"/>
      <c r="C255" s="11"/>
      <c r="D255" s="11"/>
      <c r="E255" s="11"/>
    </row>
    <row r="256" spans="1:5" ht="14.25" customHeight="1">
      <c r="A256" s="11"/>
      <c r="B256" s="11"/>
      <c r="C256" s="11"/>
      <c r="D256" s="11"/>
      <c r="E256" s="11"/>
    </row>
    <row r="257" spans="1:5" ht="14.25" customHeight="1">
      <c r="A257" s="11"/>
      <c r="B257" s="11"/>
      <c r="C257" s="11"/>
      <c r="D257" s="11"/>
      <c r="E257" s="11"/>
    </row>
    <row r="258" spans="1:5" ht="14.25" customHeight="1">
      <c r="A258" s="15"/>
      <c r="B258" s="15"/>
      <c r="C258" s="11"/>
      <c r="D258" s="15"/>
      <c r="E258" s="15"/>
    </row>
    <row r="259" spans="1:5" ht="14.25" customHeight="1">
      <c r="A259" s="15"/>
      <c r="B259" s="15"/>
      <c r="C259" s="11"/>
      <c r="D259" s="15"/>
      <c r="E259" s="15"/>
    </row>
    <row r="260" spans="1:5" ht="14.25" customHeight="1">
      <c r="A260" s="15"/>
      <c r="B260" s="15"/>
      <c r="C260" s="11"/>
      <c r="D260" s="15"/>
      <c r="E260" s="15"/>
    </row>
    <row r="261" spans="1:5" ht="14.25" customHeight="1">
      <c r="A261" s="15"/>
      <c r="B261" s="15"/>
      <c r="C261" s="11"/>
      <c r="D261" s="15"/>
      <c r="E261" s="15"/>
    </row>
    <row r="262" spans="1:5" ht="14.25" customHeight="1">
      <c r="A262" s="15"/>
      <c r="B262" s="15"/>
      <c r="C262" s="15"/>
      <c r="D262" s="15"/>
      <c r="E262" s="15"/>
    </row>
    <row r="263" spans="1:5" ht="14.25" customHeight="1">
      <c r="A263" s="15"/>
      <c r="B263" s="15"/>
      <c r="C263" s="15"/>
      <c r="D263" s="15"/>
      <c r="E263" s="15"/>
    </row>
    <row r="264" spans="1:5" ht="14.25" customHeight="1">
      <c r="A264" s="15"/>
      <c r="B264" s="15"/>
      <c r="C264" s="15"/>
      <c r="D264" s="15"/>
      <c r="E264" s="15"/>
    </row>
    <row r="265" spans="1:5" ht="14.25" customHeight="1">
      <c r="A265" s="15"/>
      <c r="B265" s="15"/>
      <c r="C265" s="15"/>
      <c r="D265" s="15"/>
      <c r="E265" s="15"/>
    </row>
    <row r="266" spans="1:5" ht="14.25" customHeight="1">
      <c r="A266" s="15"/>
      <c r="B266" s="15"/>
      <c r="C266" s="15"/>
      <c r="D266" s="15"/>
      <c r="E266" s="15"/>
    </row>
    <row r="267" spans="1:5" ht="14.25" customHeight="1">
      <c r="A267" s="15"/>
      <c r="B267" s="15"/>
      <c r="C267" s="15"/>
      <c r="D267" s="15"/>
      <c r="E267" s="15"/>
    </row>
    <row r="268" spans="1:5" ht="14.25" customHeight="1">
      <c r="A268" s="15"/>
      <c r="B268" s="15"/>
      <c r="C268" s="15"/>
      <c r="D268" s="15"/>
      <c r="E268" s="15"/>
    </row>
    <row r="269" spans="1:5" ht="14.25" customHeight="1">
      <c r="A269" s="15"/>
      <c r="B269" s="15"/>
      <c r="C269" s="15"/>
      <c r="D269" s="15"/>
      <c r="E269" s="15"/>
    </row>
    <row r="270" spans="1:5" ht="14.25" customHeight="1">
      <c r="A270" s="15"/>
      <c r="B270" s="15"/>
      <c r="C270" s="15"/>
      <c r="D270" s="15"/>
      <c r="E270" s="15"/>
    </row>
    <row r="271" spans="1:5" ht="14.25" customHeight="1">
      <c r="A271" s="15"/>
      <c r="B271" s="15"/>
      <c r="C271" s="15"/>
      <c r="D271" s="15"/>
      <c r="E271" s="15"/>
    </row>
    <row r="272" spans="1:5" ht="14.25" customHeight="1">
      <c r="A272" s="15"/>
      <c r="B272" s="15"/>
      <c r="C272" s="15"/>
      <c r="D272" s="15"/>
      <c r="E272" s="15"/>
    </row>
    <row r="273" spans="1:5" ht="14.25" customHeight="1">
      <c r="A273" s="15"/>
      <c r="B273" s="15"/>
      <c r="C273" s="15"/>
      <c r="D273" s="15"/>
      <c r="E273" s="15"/>
    </row>
    <row r="274" spans="1:5" ht="14.25" customHeight="1">
      <c r="A274" s="15"/>
      <c r="B274" s="15"/>
      <c r="C274" s="15"/>
      <c r="D274" s="15"/>
      <c r="E274" s="15"/>
    </row>
    <row r="275" spans="1:5" ht="14.25" customHeight="1">
      <c r="A275" s="15"/>
      <c r="B275" s="15"/>
      <c r="C275" s="15"/>
      <c r="D275" s="15"/>
      <c r="E275" s="15"/>
    </row>
    <row r="276" spans="1:5" ht="14.25" customHeight="1">
      <c r="A276" s="15"/>
      <c r="B276" s="15"/>
      <c r="C276" s="15"/>
      <c r="D276" s="15"/>
      <c r="E276" s="15"/>
    </row>
    <row r="277" spans="1:5" ht="14.25" customHeight="1">
      <c r="A277" s="15"/>
      <c r="B277" s="15"/>
      <c r="C277" s="15"/>
      <c r="D277" s="15"/>
      <c r="E277" s="15"/>
    </row>
    <row r="278" spans="1:5" ht="14.25" customHeight="1">
      <c r="A278" s="15"/>
      <c r="B278" s="15"/>
      <c r="C278" s="15"/>
      <c r="D278" s="15"/>
      <c r="E278" s="15"/>
    </row>
    <row r="279" spans="1:5" ht="14.25" customHeight="1">
      <c r="A279" s="15"/>
      <c r="B279" s="15"/>
      <c r="C279" s="15"/>
      <c r="D279" s="15"/>
      <c r="E279" s="15"/>
    </row>
    <row r="280" spans="1:5" ht="14.25" customHeight="1">
      <c r="A280" s="15"/>
      <c r="B280" s="15"/>
      <c r="C280" s="15"/>
      <c r="D280" s="15"/>
      <c r="E280" s="15"/>
    </row>
    <row r="281" spans="1:5" ht="14.25" customHeight="1">
      <c r="A281" s="15"/>
      <c r="B281" s="15"/>
      <c r="C281" s="15"/>
      <c r="D281" s="15"/>
      <c r="E281" s="15"/>
    </row>
    <row r="282" spans="1:5" ht="14.25" customHeight="1">
      <c r="A282" s="15"/>
      <c r="B282" s="15"/>
      <c r="C282" s="15"/>
      <c r="D282" s="15"/>
      <c r="E282" s="15"/>
    </row>
    <row r="283" spans="1:5" ht="14.25" customHeight="1">
      <c r="A283" s="15"/>
      <c r="B283" s="15"/>
      <c r="C283" s="15"/>
      <c r="D283" s="15"/>
      <c r="E283" s="15"/>
    </row>
    <row r="284" spans="1:5" ht="14.25" customHeight="1">
      <c r="A284" s="15"/>
      <c r="B284" s="15"/>
      <c r="C284" s="15"/>
      <c r="D284" s="15"/>
      <c r="E284" s="15"/>
    </row>
    <row r="285" spans="1:5" ht="14.25" customHeight="1">
      <c r="A285" s="15"/>
      <c r="B285" s="15"/>
      <c r="C285" s="15"/>
      <c r="D285" s="15"/>
      <c r="E285" s="15"/>
    </row>
    <row r="286" spans="1:5" ht="14.25" customHeight="1">
      <c r="A286" s="15"/>
      <c r="B286" s="15"/>
      <c r="C286" s="15"/>
      <c r="D286" s="15"/>
      <c r="E286" s="15"/>
    </row>
    <row r="287" spans="1:5" ht="14.25" customHeight="1">
      <c r="A287" s="15"/>
      <c r="B287" s="15"/>
      <c r="C287" s="15"/>
      <c r="D287" s="15"/>
      <c r="E287" s="15"/>
    </row>
    <row r="288" spans="1:5" ht="14.25" customHeight="1">
      <c r="A288" s="15"/>
      <c r="B288" s="15"/>
      <c r="C288" s="15"/>
      <c r="D288" s="15"/>
      <c r="E288" s="15"/>
    </row>
    <row r="289" spans="1:5" ht="14.25" customHeight="1">
      <c r="A289" s="15"/>
      <c r="B289" s="15"/>
      <c r="C289" s="15"/>
      <c r="D289" s="15"/>
      <c r="E289" s="15"/>
    </row>
    <row r="290" spans="1:5" ht="14.25" customHeight="1">
      <c r="A290" s="15"/>
      <c r="B290" s="15"/>
      <c r="C290" s="15"/>
      <c r="D290" s="15"/>
      <c r="E290" s="15"/>
    </row>
    <row r="291" spans="1:5" ht="14.25" customHeight="1">
      <c r="A291" s="15"/>
      <c r="B291" s="15"/>
      <c r="C291" s="15"/>
      <c r="D291" s="15"/>
      <c r="E291" s="15"/>
    </row>
    <row r="292" spans="1:5" ht="14.25" customHeight="1">
      <c r="A292" s="15"/>
      <c r="B292" s="15"/>
      <c r="C292" s="15"/>
      <c r="D292" s="15"/>
      <c r="E292" s="15"/>
    </row>
    <row r="293" spans="1:5" ht="14.25" customHeight="1">
      <c r="A293" s="15"/>
      <c r="B293" s="15"/>
      <c r="C293" s="15"/>
      <c r="D293" s="15"/>
      <c r="E293" s="15"/>
    </row>
    <row r="294" spans="1:5" ht="14.25" customHeight="1">
      <c r="A294" s="15"/>
      <c r="B294" s="15"/>
      <c r="C294" s="15"/>
      <c r="D294" s="15"/>
      <c r="E294" s="15"/>
    </row>
    <row r="295" spans="1:5" ht="14.25" customHeight="1">
      <c r="A295" s="15"/>
      <c r="B295" s="15"/>
      <c r="C295" s="15"/>
      <c r="D295" s="15"/>
      <c r="E295" s="15"/>
    </row>
    <row r="296" spans="1:5" ht="14.25" customHeight="1">
      <c r="A296" s="15"/>
      <c r="B296" s="15"/>
      <c r="C296" s="15"/>
      <c r="D296" s="15"/>
      <c r="E296" s="15"/>
    </row>
    <row r="297" spans="1:5" ht="14.25" customHeight="1">
      <c r="A297" s="15"/>
      <c r="B297" s="15"/>
      <c r="C297" s="15"/>
      <c r="D297" s="15"/>
      <c r="E297" s="15"/>
    </row>
    <row r="298" spans="1:5" ht="14.25" customHeight="1">
      <c r="A298" s="15"/>
      <c r="B298" s="15"/>
      <c r="C298" s="15"/>
      <c r="D298" s="15"/>
      <c r="E298" s="15"/>
    </row>
    <row r="299" spans="1:5" ht="14.25" customHeight="1">
      <c r="A299" s="15"/>
      <c r="B299" s="15"/>
      <c r="C299" s="15"/>
      <c r="D299" s="15"/>
      <c r="E299" s="15"/>
    </row>
    <row r="300" spans="1:5" ht="14.25" customHeight="1">
      <c r="A300" s="15"/>
      <c r="B300" s="15"/>
      <c r="C300" s="15"/>
      <c r="D300" s="15"/>
      <c r="E300" s="15"/>
    </row>
    <row r="301" spans="1:5" ht="14.25" customHeight="1">
      <c r="A301" s="15"/>
      <c r="B301" s="15"/>
      <c r="C301" s="15"/>
      <c r="D301" s="15"/>
      <c r="E301" s="15"/>
    </row>
    <row r="302" spans="1:5" ht="14.25" customHeight="1">
      <c r="A302" s="15"/>
      <c r="B302" s="15"/>
      <c r="C302" s="15"/>
      <c r="D302" s="15"/>
      <c r="E302" s="15"/>
    </row>
    <row r="303" spans="1:5" ht="14.25" customHeight="1">
      <c r="A303" s="15"/>
      <c r="B303" s="15"/>
      <c r="C303" s="15"/>
      <c r="D303" s="15"/>
      <c r="E303" s="15"/>
    </row>
    <row r="304" spans="1:5" ht="14.25" customHeight="1">
      <c r="A304" s="15"/>
      <c r="B304" s="15"/>
      <c r="C304" s="15"/>
      <c r="D304" s="15"/>
      <c r="E304" s="15"/>
    </row>
    <row r="305" spans="1:5" ht="14.25" customHeight="1">
      <c r="A305" s="15"/>
      <c r="B305" s="15"/>
      <c r="C305" s="15"/>
      <c r="D305" s="15"/>
      <c r="E305" s="15"/>
    </row>
    <row r="306" spans="1:5" ht="14.25" customHeight="1">
      <c r="A306" s="15"/>
      <c r="B306" s="15"/>
      <c r="C306" s="15"/>
      <c r="D306" s="15"/>
      <c r="E306" s="15"/>
    </row>
    <row r="307" spans="1:5" ht="14.25" customHeight="1">
      <c r="A307" s="15"/>
      <c r="B307" s="15"/>
      <c r="C307" s="15"/>
      <c r="D307" s="15"/>
      <c r="E307" s="15"/>
    </row>
    <row r="308" spans="1:5" ht="14.25" customHeight="1">
      <c r="A308" s="15"/>
      <c r="B308" s="15"/>
      <c r="C308" s="15"/>
      <c r="D308" s="15"/>
      <c r="E308" s="15"/>
    </row>
    <row r="309" spans="1:5" ht="14.25" customHeight="1">
      <c r="A309" s="15"/>
      <c r="B309" s="15"/>
      <c r="C309" s="15"/>
      <c r="D309" s="15"/>
      <c r="E309" s="15"/>
    </row>
    <row r="310" spans="1:5" ht="14.25" customHeight="1">
      <c r="A310" s="15"/>
      <c r="B310" s="15"/>
      <c r="C310" s="15"/>
      <c r="D310" s="15"/>
      <c r="E310" s="15"/>
    </row>
    <row r="311" spans="1:5" ht="14.25" customHeight="1">
      <c r="A311" s="15"/>
      <c r="B311" s="15"/>
      <c r="C311" s="15"/>
      <c r="D311" s="15"/>
      <c r="E311" s="15"/>
    </row>
    <row r="312" spans="1:5" ht="14.25" customHeight="1">
      <c r="A312" s="15"/>
      <c r="B312" s="15"/>
      <c r="C312" s="15"/>
      <c r="D312" s="15"/>
      <c r="E312" s="15"/>
    </row>
    <row r="313" spans="1:5" ht="14.25" customHeight="1">
      <c r="A313" s="15"/>
      <c r="B313" s="15"/>
      <c r="C313" s="15"/>
      <c r="D313" s="15"/>
      <c r="E313" s="15"/>
    </row>
    <row r="314" spans="1:5" ht="14.25" customHeight="1">
      <c r="A314" s="15"/>
      <c r="B314" s="15"/>
      <c r="C314" s="15"/>
      <c r="D314" s="15"/>
      <c r="E314" s="15"/>
    </row>
    <row r="315" spans="1:5" ht="14.25" customHeight="1">
      <c r="A315" s="15"/>
      <c r="B315" s="15"/>
      <c r="C315" s="15"/>
      <c r="D315" s="15"/>
      <c r="E315" s="15"/>
    </row>
    <row r="316" spans="1:5" ht="14.25" customHeight="1">
      <c r="A316" s="15"/>
      <c r="B316" s="15"/>
      <c r="C316" s="15"/>
      <c r="D316" s="15"/>
      <c r="E316" s="15"/>
    </row>
    <row r="317" spans="1:5" ht="14.25" customHeight="1">
      <c r="A317" s="15"/>
      <c r="B317" s="15"/>
      <c r="C317" s="15"/>
      <c r="D317" s="15"/>
      <c r="E317" s="15"/>
    </row>
    <row r="318" spans="1:5" ht="14.25" customHeight="1">
      <c r="A318" s="15"/>
      <c r="B318" s="15"/>
      <c r="C318" s="15"/>
      <c r="D318" s="15"/>
      <c r="E318" s="15"/>
    </row>
    <row r="319" spans="1:5" ht="14.25" customHeight="1">
      <c r="A319" s="15"/>
      <c r="B319" s="15"/>
      <c r="C319" s="15"/>
      <c r="D319" s="15"/>
      <c r="E319" s="15"/>
    </row>
    <row r="320" spans="1:5" ht="14.25" customHeight="1">
      <c r="A320" s="15"/>
      <c r="B320" s="15"/>
      <c r="C320" s="15"/>
      <c r="D320" s="15"/>
      <c r="E320" s="15"/>
    </row>
    <row r="321" spans="1:5" ht="14.25" customHeight="1">
      <c r="A321" s="15"/>
      <c r="B321" s="15"/>
      <c r="C321" s="15"/>
      <c r="D321" s="15"/>
      <c r="E321" s="15"/>
    </row>
    <row r="322" spans="1:5" ht="14.25" customHeight="1">
      <c r="A322" s="15"/>
      <c r="B322" s="15"/>
      <c r="C322" s="15"/>
      <c r="D322" s="15"/>
      <c r="E322" s="15"/>
    </row>
    <row r="323" spans="1:5" ht="14.25" customHeight="1">
      <c r="A323" s="15"/>
      <c r="B323" s="15"/>
      <c r="C323" s="15"/>
      <c r="D323" s="15"/>
      <c r="E323" s="15"/>
    </row>
    <row r="324" spans="1:5" ht="14.25" customHeight="1">
      <c r="A324" s="15"/>
      <c r="B324" s="15"/>
      <c r="C324" s="15"/>
      <c r="D324" s="15"/>
      <c r="E324" s="15"/>
    </row>
    <row r="325" spans="1:5" ht="14.25" customHeight="1">
      <c r="A325" s="15"/>
      <c r="B325" s="15"/>
      <c r="C325" s="15"/>
      <c r="D325" s="15"/>
      <c r="E325" s="15"/>
    </row>
    <row r="326" spans="1:5" ht="14.25" customHeight="1">
      <c r="A326" s="15"/>
      <c r="B326" s="15"/>
      <c r="C326" s="15"/>
      <c r="D326" s="15"/>
      <c r="E326" s="15"/>
    </row>
    <row r="327" spans="1:5" ht="14.25" customHeight="1">
      <c r="A327" s="15"/>
      <c r="B327" s="15"/>
      <c r="C327" s="15"/>
      <c r="D327" s="15"/>
      <c r="E327" s="15"/>
    </row>
    <row r="328" spans="1:5" ht="14.25" customHeight="1">
      <c r="A328" s="15"/>
      <c r="B328" s="15"/>
      <c r="C328" s="15"/>
      <c r="D328" s="15"/>
      <c r="E328" s="15"/>
    </row>
    <row r="329" spans="1:5" ht="14.25" customHeight="1">
      <c r="A329" s="15"/>
      <c r="B329" s="15"/>
      <c r="C329" s="15"/>
      <c r="D329" s="15"/>
      <c r="E329" s="15"/>
    </row>
    <row r="330" spans="1:5" ht="14.25" customHeight="1">
      <c r="A330" s="15"/>
      <c r="B330" s="15"/>
      <c r="C330" s="15"/>
      <c r="D330" s="15"/>
      <c r="E330" s="15"/>
    </row>
    <row r="331" spans="1:5" ht="14.25" customHeight="1">
      <c r="A331" s="15"/>
      <c r="B331" s="15"/>
      <c r="C331" s="15"/>
      <c r="D331" s="15"/>
      <c r="E331" s="15"/>
    </row>
    <row r="332" spans="1:5" ht="14.25" customHeight="1">
      <c r="A332" s="15"/>
      <c r="B332" s="15"/>
      <c r="C332" s="15"/>
      <c r="D332" s="15"/>
      <c r="E332" s="15"/>
    </row>
    <row r="333" spans="1:5" ht="14.25" customHeight="1">
      <c r="A333" s="15"/>
      <c r="B333" s="15"/>
      <c r="C333" s="15"/>
      <c r="D333" s="15"/>
      <c r="E333" s="15"/>
    </row>
    <row r="334" spans="1:5" ht="14.25" customHeight="1">
      <c r="A334" s="15"/>
      <c r="B334" s="15"/>
      <c r="C334" s="15"/>
      <c r="D334" s="15"/>
      <c r="E334" s="15"/>
    </row>
    <row r="335" spans="1:5" ht="14.25" customHeight="1">
      <c r="A335" s="15"/>
      <c r="B335" s="15"/>
      <c r="C335" s="15"/>
      <c r="D335" s="15"/>
      <c r="E335" s="15"/>
    </row>
    <row r="336" spans="1:5" ht="14.25" customHeight="1">
      <c r="A336" s="15"/>
      <c r="B336" s="15"/>
      <c r="C336" s="15"/>
      <c r="D336" s="15"/>
      <c r="E336" s="15"/>
    </row>
    <row r="337" spans="1:5" ht="14.25" customHeight="1">
      <c r="A337" s="15"/>
      <c r="B337" s="15"/>
      <c r="C337" s="15"/>
      <c r="D337" s="15"/>
      <c r="E337" s="15"/>
    </row>
    <row r="338" spans="1:5" ht="14.25" customHeight="1">
      <c r="A338" s="15"/>
      <c r="B338" s="15"/>
      <c r="C338" s="15"/>
      <c r="D338" s="15"/>
      <c r="E338" s="15"/>
    </row>
    <row r="339" spans="1:5" ht="14.25" customHeight="1">
      <c r="A339" s="15"/>
      <c r="B339" s="15"/>
      <c r="C339" s="15"/>
      <c r="D339" s="15"/>
      <c r="E339" s="15"/>
    </row>
    <row r="340" spans="1:5" ht="14.25" customHeight="1">
      <c r="A340" s="15"/>
      <c r="B340" s="15"/>
      <c r="C340" s="15"/>
      <c r="D340" s="15"/>
      <c r="E340" s="15"/>
    </row>
    <row r="341" spans="1:5" ht="14.25" customHeight="1">
      <c r="A341" s="15"/>
      <c r="B341" s="15"/>
      <c r="C341" s="15"/>
      <c r="D341" s="15"/>
      <c r="E341" s="15"/>
    </row>
    <row r="342" spans="1:5" ht="14.25" customHeight="1">
      <c r="A342" s="15"/>
      <c r="B342" s="15"/>
      <c r="C342" s="15"/>
      <c r="D342" s="15"/>
      <c r="E342" s="15"/>
    </row>
    <row r="343" spans="1:5" ht="14.25" customHeight="1">
      <c r="A343" s="15"/>
      <c r="B343" s="15"/>
      <c r="C343" s="15"/>
      <c r="D343" s="15"/>
      <c r="E343" s="15"/>
    </row>
    <row r="344" spans="1:5" ht="14.25" customHeight="1">
      <c r="A344" s="15"/>
      <c r="B344" s="15"/>
      <c r="C344" s="15"/>
      <c r="D344" s="15"/>
      <c r="E344" s="15"/>
    </row>
    <row r="345" spans="1:5" ht="14.25" customHeight="1">
      <c r="A345" s="15"/>
      <c r="B345" s="15"/>
      <c r="C345" s="15"/>
      <c r="D345" s="15"/>
      <c r="E345" s="15"/>
    </row>
    <row r="346" spans="1:5" ht="14.25" customHeight="1">
      <c r="A346" s="15"/>
      <c r="B346" s="15"/>
      <c r="C346" s="15"/>
      <c r="D346" s="15"/>
      <c r="E346" s="15"/>
    </row>
    <row r="347" spans="1:5" ht="14.25" customHeight="1">
      <c r="A347" s="15"/>
      <c r="B347" s="15"/>
      <c r="C347" s="15"/>
      <c r="D347" s="15"/>
      <c r="E347" s="15"/>
    </row>
    <row r="348" spans="1:5" ht="14.25" customHeight="1">
      <c r="A348" s="15"/>
      <c r="B348" s="15"/>
      <c r="C348" s="15"/>
      <c r="D348" s="15"/>
      <c r="E348" s="15"/>
    </row>
    <row r="349" spans="1:5" ht="14.25" customHeight="1">
      <c r="A349" s="15"/>
      <c r="B349" s="15"/>
      <c r="C349" s="15"/>
      <c r="D349" s="15"/>
      <c r="E349" s="15"/>
    </row>
    <row r="350" spans="1:5" ht="14.25" customHeight="1">
      <c r="A350" s="15"/>
      <c r="B350" s="15"/>
      <c r="C350" s="15"/>
      <c r="D350" s="15"/>
      <c r="E350" s="15"/>
    </row>
    <row r="351" spans="1:5" ht="14.25" customHeight="1">
      <c r="A351" s="15"/>
      <c r="B351" s="15"/>
      <c r="C351" s="15"/>
      <c r="D351" s="15"/>
      <c r="E351" s="15"/>
    </row>
    <row r="352" spans="1:5" ht="14.25" customHeight="1">
      <c r="A352" s="15"/>
      <c r="B352" s="15"/>
      <c r="C352" s="15"/>
      <c r="D352" s="15"/>
      <c r="E352" s="15"/>
    </row>
    <row r="353" spans="1:5" ht="14.25" customHeight="1">
      <c r="A353" s="15"/>
      <c r="B353" s="15"/>
      <c r="C353" s="15"/>
      <c r="D353" s="15"/>
      <c r="E353" s="15"/>
    </row>
    <row r="354" spans="1:5" ht="14.25" customHeight="1">
      <c r="A354" s="15"/>
      <c r="B354" s="15"/>
      <c r="C354" s="15"/>
      <c r="D354" s="15"/>
      <c r="E354" s="15"/>
    </row>
    <row r="355" spans="1:5" ht="14.25" customHeight="1">
      <c r="A355" s="15"/>
      <c r="B355" s="15"/>
      <c r="C355" s="15"/>
      <c r="D355" s="15"/>
      <c r="E355" s="15"/>
    </row>
    <row r="356" spans="1:5" ht="14.25" customHeight="1">
      <c r="A356" s="15"/>
      <c r="B356" s="15"/>
      <c r="C356" s="15"/>
      <c r="D356" s="15"/>
      <c r="E356" s="15"/>
    </row>
    <row r="357" spans="1:5" ht="14.25" customHeight="1">
      <c r="A357" s="15"/>
      <c r="B357" s="15"/>
      <c r="C357" s="15"/>
      <c r="D357" s="15"/>
      <c r="E357" s="15"/>
    </row>
    <row r="358" spans="1:5" ht="14.25" customHeight="1">
      <c r="A358" s="15"/>
      <c r="B358" s="15"/>
      <c r="C358" s="15"/>
      <c r="D358" s="15"/>
      <c r="E358" s="15"/>
    </row>
    <row r="359" spans="1:5" ht="14.25" customHeight="1">
      <c r="A359" s="15"/>
      <c r="B359" s="15"/>
      <c r="C359" s="15"/>
      <c r="D359" s="15"/>
      <c r="E359" s="15"/>
    </row>
    <row r="360" spans="1:5" ht="14.25" customHeight="1">
      <c r="A360" s="15"/>
      <c r="B360" s="15"/>
      <c r="C360" s="15"/>
      <c r="D360" s="15"/>
      <c r="E360" s="15"/>
    </row>
    <row r="361" spans="1:5" ht="14.25" customHeight="1">
      <c r="A361" s="15"/>
      <c r="B361" s="15"/>
      <c r="C361" s="15"/>
      <c r="D361" s="15"/>
      <c r="E361" s="15"/>
    </row>
    <row r="362" spans="1:5" ht="14.25" customHeight="1">
      <c r="A362" s="15"/>
      <c r="B362" s="15"/>
      <c r="C362" s="15"/>
      <c r="D362" s="15"/>
      <c r="E362" s="15"/>
    </row>
    <row r="363" spans="1:5" ht="14.25" customHeight="1">
      <c r="A363" s="15"/>
      <c r="B363" s="15"/>
      <c r="C363" s="15"/>
      <c r="D363" s="15"/>
      <c r="E363" s="15"/>
    </row>
    <row r="364" spans="1:5" ht="14.25" customHeight="1">
      <c r="A364" s="15"/>
      <c r="B364" s="15"/>
      <c r="C364" s="15"/>
      <c r="D364" s="15"/>
      <c r="E364" s="15"/>
    </row>
    <row r="365" spans="1:5" ht="14.25" customHeight="1">
      <c r="A365" s="15"/>
      <c r="B365" s="15"/>
      <c r="C365" s="15"/>
      <c r="D365" s="15"/>
      <c r="E365" s="15"/>
    </row>
    <row r="366" spans="1:5" ht="14.25" customHeight="1">
      <c r="A366" s="15"/>
      <c r="B366" s="15"/>
      <c r="C366" s="15"/>
      <c r="D366" s="15"/>
      <c r="E366" s="15"/>
    </row>
    <row r="367" spans="1:5" ht="14.25" customHeight="1">
      <c r="A367" s="15"/>
      <c r="B367" s="15"/>
      <c r="C367" s="15"/>
      <c r="D367" s="15"/>
      <c r="E367" s="15"/>
    </row>
    <row r="368" spans="1:5" ht="14.25" customHeight="1">
      <c r="A368" s="15"/>
      <c r="B368" s="15"/>
      <c r="C368" s="15"/>
      <c r="D368" s="15"/>
      <c r="E368" s="15"/>
    </row>
    <row r="369" spans="1:5" ht="14.25" customHeight="1">
      <c r="A369" s="15"/>
      <c r="B369" s="15"/>
      <c r="C369" s="15"/>
      <c r="D369" s="15"/>
      <c r="E369" s="15"/>
    </row>
    <row r="370" spans="1:5" ht="14.25" customHeight="1">
      <c r="A370" s="15"/>
      <c r="B370" s="15"/>
      <c r="C370" s="15"/>
      <c r="D370" s="15"/>
      <c r="E370" s="15"/>
    </row>
    <row r="371" spans="1:5" ht="14.25" customHeight="1">
      <c r="A371" s="15"/>
      <c r="B371" s="15"/>
      <c r="C371" s="15"/>
      <c r="D371" s="15"/>
      <c r="E371" s="15"/>
    </row>
    <row r="372" spans="1:5" ht="14.25" customHeight="1">
      <c r="A372" s="15"/>
      <c r="B372" s="15"/>
      <c r="C372" s="15"/>
      <c r="D372" s="15"/>
      <c r="E372" s="15"/>
    </row>
    <row r="373" spans="1:5" ht="14.25" customHeight="1">
      <c r="A373" s="15"/>
      <c r="B373" s="15"/>
      <c r="C373" s="15"/>
      <c r="D373" s="15"/>
      <c r="E373" s="15"/>
    </row>
    <row r="374" spans="1:5" ht="14.25" customHeight="1">
      <c r="A374" s="15"/>
      <c r="B374" s="15"/>
      <c r="C374" s="15"/>
      <c r="D374" s="15"/>
      <c r="E374" s="15"/>
    </row>
    <row r="375" spans="1:5" ht="14.25" customHeight="1">
      <c r="A375" s="15"/>
      <c r="B375" s="15"/>
      <c r="C375" s="15"/>
      <c r="D375" s="15"/>
      <c r="E375" s="15"/>
    </row>
    <row r="376" spans="1:5" ht="14.25" customHeight="1">
      <c r="A376" s="15"/>
      <c r="B376" s="15"/>
      <c r="C376" s="15"/>
      <c r="D376" s="15"/>
      <c r="E376" s="15"/>
    </row>
    <row r="377" spans="1:5" ht="14.25" customHeight="1">
      <c r="A377" s="15"/>
      <c r="B377" s="15"/>
      <c r="C377" s="15"/>
      <c r="D377" s="15"/>
      <c r="E377" s="15"/>
    </row>
    <row r="378" spans="1:5" ht="14.25" customHeight="1">
      <c r="A378" s="15"/>
      <c r="B378" s="15"/>
      <c r="C378" s="15"/>
      <c r="D378" s="15"/>
      <c r="E378" s="15"/>
    </row>
    <row r="379" spans="1:5" ht="14.25" customHeight="1">
      <c r="A379" s="15"/>
      <c r="B379" s="15"/>
      <c r="C379" s="15"/>
      <c r="D379" s="15"/>
      <c r="E379" s="15"/>
    </row>
    <row r="380" spans="1:5" ht="14.25" customHeight="1">
      <c r="A380" s="15"/>
      <c r="B380" s="15"/>
      <c r="C380" s="15"/>
      <c r="D380" s="15"/>
      <c r="E380" s="15"/>
    </row>
    <row r="381" spans="1:5" ht="14.25" customHeight="1">
      <c r="A381" s="15"/>
      <c r="B381" s="15"/>
      <c r="C381" s="15"/>
      <c r="D381" s="15"/>
      <c r="E381" s="15"/>
    </row>
    <row r="382" spans="1:5" ht="14.25" customHeight="1">
      <c r="A382" s="15"/>
      <c r="B382" s="15"/>
      <c r="C382" s="15"/>
      <c r="D382" s="15"/>
      <c r="E382" s="15"/>
    </row>
    <row r="383" spans="1:5" ht="14.25" customHeight="1">
      <c r="A383" s="15"/>
      <c r="B383" s="15"/>
      <c r="C383" s="15"/>
      <c r="D383" s="15"/>
      <c r="E383" s="15"/>
    </row>
    <row r="384" spans="1:5" ht="14.25" customHeight="1">
      <c r="A384" s="15"/>
      <c r="B384" s="15"/>
      <c r="C384" s="15"/>
      <c r="D384" s="15"/>
      <c r="E384" s="15"/>
    </row>
    <row r="385" spans="1:5" ht="14.25" customHeight="1">
      <c r="A385" s="15"/>
      <c r="B385" s="15"/>
      <c r="C385" s="15"/>
      <c r="D385" s="15"/>
      <c r="E385" s="15"/>
    </row>
    <row r="386" spans="1:5" ht="14.25" customHeight="1">
      <c r="A386" s="15"/>
      <c r="B386" s="15"/>
      <c r="C386" s="15"/>
      <c r="D386" s="15"/>
      <c r="E386" s="15"/>
    </row>
    <row r="387" spans="1:5" ht="14.25" customHeight="1">
      <c r="A387" s="15"/>
      <c r="B387" s="15"/>
      <c r="C387" s="15"/>
      <c r="D387" s="15"/>
      <c r="E387" s="15"/>
    </row>
    <row r="388" spans="1:5" ht="14.25" customHeight="1">
      <c r="A388" s="15"/>
      <c r="B388" s="15"/>
      <c r="C388" s="15"/>
      <c r="D388" s="15"/>
      <c r="E388" s="15"/>
    </row>
    <row r="389" spans="1:5" ht="14.25" customHeight="1">
      <c r="A389" s="15"/>
      <c r="B389" s="15"/>
      <c r="C389" s="15"/>
      <c r="D389" s="15"/>
      <c r="E389" s="15"/>
    </row>
    <row r="390" spans="1:5" ht="14.25" customHeight="1">
      <c r="A390" s="15"/>
      <c r="B390" s="15"/>
      <c r="C390" s="15"/>
      <c r="D390" s="15"/>
      <c r="E390" s="15"/>
    </row>
    <row r="391" spans="1:5" ht="14.25" customHeight="1">
      <c r="A391" s="15"/>
      <c r="B391" s="15"/>
      <c r="C391" s="15"/>
      <c r="D391" s="15"/>
      <c r="E391" s="15"/>
    </row>
    <row r="392" spans="1:5" ht="14.25" customHeight="1">
      <c r="A392" s="15"/>
      <c r="B392" s="15"/>
      <c r="C392" s="15"/>
      <c r="D392" s="15"/>
      <c r="E392" s="15"/>
    </row>
    <row r="393" spans="1:5" ht="14.25" customHeight="1">
      <c r="A393" s="15"/>
      <c r="B393" s="15"/>
      <c r="C393" s="15"/>
      <c r="D393" s="15"/>
      <c r="E393" s="15"/>
    </row>
    <row r="394" spans="1:5" ht="14.25" customHeight="1">
      <c r="A394" s="15"/>
      <c r="B394" s="15"/>
      <c r="C394" s="15"/>
      <c r="D394" s="15"/>
      <c r="E394" s="15"/>
    </row>
    <row r="395" spans="1:5" ht="14.25" customHeight="1">
      <c r="A395" s="15"/>
      <c r="B395" s="15"/>
      <c r="C395" s="15"/>
      <c r="D395" s="15"/>
      <c r="E395" s="15"/>
    </row>
    <row r="396" spans="1:5" ht="14.25" customHeight="1">
      <c r="A396" s="15"/>
      <c r="B396" s="15"/>
      <c r="C396" s="15"/>
      <c r="D396" s="15"/>
      <c r="E396" s="15"/>
    </row>
    <row r="397" spans="1:5" ht="14.25" customHeight="1">
      <c r="A397" s="15"/>
      <c r="B397" s="15"/>
      <c r="C397" s="15"/>
      <c r="D397" s="15"/>
      <c r="E397" s="15"/>
    </row>
    <row r="398" spans="1:5" ht="14.25" customHeight="1">
      <c r="A398" s="15"/>
      <c r="B398" s="15"/>
      <c r="C398" s="15"/>
      <c r="D398" s="15"/>
      <c r="E398" s="15"/>
    </row>
    <row r="399" spans="1:5" ht="14.25" customHeight="1">
      <c r="A399" s="15"/>
      <c r="B399" s="15"/>
      <c r="C399" s="15"/>
      <c r="D399" s="15"/>
      <c r="E399" s="15"/>
    </row>
    <row r="400" spans="1:5" ht="14.25" customHeight="1">
      <c r="A400" s="15"/>
      <c r="B400" s="15"/>
      <c r="C400" s="15"/>
      <c r="D400" s="15"/>
      <c r="E400" s="15"/>
    </row>
    <row r="401" spans="1:5" ht="14.25" customHeight="1">
      <c r="A401" s="15"/>
      <c r="B401" s="15"/>
      <c r="C401" s="15"/>
      <c r="D401" s="15"/>
      <c r="E401" s="15"/>
    </row>
    <row r="402" spans="1:5" ht="14.25" customHeight="1">
      <c r="A402" s="15"/>
      <c r="B402" s="15"/>
      <c r="C402" s="15"/>
      <c r="D402" s="15"/>
      <c r="E402" s="15"/>
    </row>
    <row r="403" spans="1:5" ht="14.25" customHeight="1">
      <c r="A403" s="15"/>
      <c r="B403" s="15"/>
      <c r="C403" s="15"/>
      <c r="D403" s="15"/>
      <c r="E403" s="15"/>
    </row>
    <row r="404" spans="1:5" ht="14.25" customHeight="1">
      <c r="A404" s="15"/>
      <c r="B404" s="15"/>
      <c r="C404" s="15"/>
      <c r="D404" s="15"/>
      <c r="E404" s="15"/>
    </row>
    <row r="405" spans="1:5" ht="14.25" customHeight="1">
      <c r="A405" s="15"/>
      <c r="B405" s="15"/>
      <c r="C405" s="15"/>
      <c r="D405" s="15"/>
      <c r="E405" s="15"/>
    </row>
    <row r="406" spans="1:5" ht="14.25" customHeight="1">
      <c r="A406" s="15"/>
      <c r="B406" s="15"/>
      <c r="C406" s="15"/>
      <c r="D406" s="15"/>
      <c r="E406" s="15"/>
    </row>
    <row r="407" spans="1:5" ht="14.25" customHeight="1">
      <c r="A407" s="15"/>
      <c r="B407" s="15"/>
      <c r="C407" s="15"/>
      <c r="D407" s="15"/>
      <c r="E407" s="15"/>
    </row>
    <row r="408" spans="1:5" ht="14.25" customHeight="1">
      <c r="A408" s="15"/>
      <c r="B408" s="15"/>
      <c r="C408" s="15"/>
      <c r="D408" s="15"/>
      <c r="E408" s="15"/>
    </row>
    <row r="409" spans="1:5" ht="14.25" customHeight="1">
      <c r="A409" s="15"/>
      <c r="B409" s="15"/>
      <c r="C409" s="15"/>
      <c r="D409" s="15"/>
      <c r="E409" s="15"/>
    </row>
    <row r="410" spans="1:5" ht="14.25" customHeight="1">
      <c r="A410" s="15"/>
      <c r="B410" s="15"/>
      <c r="C410" s="15"/>
      <c r="D410" s="15"/>
      <c r="E410" s="15"/>
    </row>
    <row r="411" spans="1:5" ht="14.25" customHeight="1">
      <c r="A411" s="15"/>
      <c r="B411" s="15"/>
      <c r="C411" s="15"/>
      <c r="D411" s="15"/>
      <c r="E411" s="15"/>
    </row>
    <row r="412" spans="1:5" ht="14.25" customHeight="1">
      <c r="A412" s="15"/>
      <c r="B412" s="15"/>
      <c r="C412" s="15"/>
      <c r="D412" s="15"/>
      <c r="E412" s="15"/>
    </row>
    <row r="413" spans="1:5" ht="14.25" customHeight="1">
      <c r="A413" s="15"/>
      <c r="B413" s="15"/>
      <c r="C413" s="15"/>
      <c r="D413" s="15"/>
      <c r="E413" s="15"/>
    </row>
    <row r="414" spans="1:5" ht="14.25" customHeight="1">
      <c r="A414" s="15"/>
      <c r="B414" s="15"/>
      <c r="C414" s="15"/>
      <c r="D414" s="15"/>
      <c r="E414" s="15"/>
    </row>
    <row r="415" spans="1:5" ht="14.25" customHeight="1">
      <c r="A415" s="15"/>
      <c r="B415" s="15"/>
      <c r="C415" s="15"/>
      <c r="D415" s="15"/>
      <c r="E415" s="15"/>
    </row>
    <row r="416" spans="1:5" ht="14.25" customHeight="1">
      <c r="A416" s="15"/>
      <c r="B416" s="15"/>
      <c r="C416" s="15"/>
      <c r="D416" s="15"/>
      <c r="E416" s="15"/>
    </row>
    <row r="417" spans="1:5" ht="14.25" customHeight="1">
      <c r="A417" s="15"/>
      <c r="B417" s="15"/>
      <c r="C417" s="15"/>
      <c r="D417" s="15"/>
      <c r="E417" s="15"/>
    </row>
    <row r="418" spans="1:5" ht="14.25" customHeight="1">
      <c r="A418" s="15"/>
      <c r="B418" s="15"/>
      <c r="C418" s="15"/>
      <c r="D418" s="15"/>
      <c r="E418" s="15"/>
    </row>
    <row r="419" spans="1:5" ht="14.25" customHeight="1">
      <c r="A419" s="15"/>
      <c r="B419" s="15"/>
      <c r="C419" s="15"/>
      <c r="D419" s="15"/>
      <c r="E419" s="15"/>
    </row>
    <row r="420" spans="1:5" ht="14.25" customHeight="1">
      <c r="A420" s="15"/>
      <c r="B420" s="15"/>
      <c r="C420" s="15"/>
      <c r="D420" s="15"/>
      <c r="E420" s="15"/>
    </row>
    <row r="421" spans="1:5" ht="14.25" customHeight="1">
      <c r="A421" s="15"/>
      <c r="B421" s="15"/>
      <c r="C421" s="15"/>
      <c r="D421" s="15"/>
      <c r="E421" s="15"/>
    </row>
    <row r="422" spans="1:5" ht="14.25" customHeight="1">
      <c r="A422" s="15"/>
      <c r="B422" s="15"/>
      <c r="C422" s="15"/>
      <c r="D422" s="15"/>
      <c r="E422" s="15"/>
    </row>
    <row r="423" spans="1:5" ht="14.25" customHeight="1">
      <c r="A423" s="15"/>
      <c r="B423" s="15"/>
      <c r="C423" s="15"/>
      <c r="D423" s="15"/>
      <c r="E423" s="15"/>
    </row>
    <row r="424" spans="1:5" ht="14.25" customHeight="1">
      <c r="A424" s="15"/>
      <c r="B424" s="15"/>
      <c r="C424" s="15"/>
      <c r="D424" s="15"/>
      <c r="E424" s="15"/>
    </row>
    <row r="425" spans="1:5" ht="14.25" customHeight="1">
      <c r="A425" s="15"/>
      <c r="B425" s="15"/>
      <c r="C425" s="15"/>
      <c r="D425" s="15"/>
      <c r="E425" s="15"/>
    </row>
    <row r="426" spans="1:5" ht="14.25" customHeight="1">
      <c r="A426" s="15"/>
      <c r="B426" s="15"/>
      <c r="C426" s="15"/>
      <c r="D426" s="15"/>
      <c r="E426" s="15"/>
    </row>
    <row r="427" spans="1:5" ht="14.25" customHeight="1">
      <c r="A427" s="15"/>
      <c r="B427" s="15"/>
      <c r="C427" s="15"/>
      <c r="D427" s="15"/>
      <c r="E427" s="15"/>
    </row>
    <row r="428" spans="1:5" ht="14.25" customHeight="1">
      <c r="A428" s="15"/>
      <c r="B428" s="15"/>
      <c r="C428" s="15"/>
      <c r="D428" s="15"/>
      <c r="E428" s="15"/>
    </row>
    <row r="429" spans="1:5" ht="14.25" customHeight="1">
      <c r="A429" s="15"/>
      <c r="B429" s="15"/>
      <c r="C429" s="15"/>
      <c r="D429" s="15"/>
      <c r="E429" s="15"/>
    </row>
    <row r="430" spans="1:5" ht="14.25" customHeight="1">
      <c r="A430" s="15"/>
      <c r="B430" s="15"/>
      <c r="C430" s="15"/>
      <c r="D430" s="15"/>
      <c r="E430" s="15"/>
    </row>
    <row r="431" spans="1:5" ht="14.25" customHeight="1">
      <c r="A431" s="15"/>
      <c r="B431" s="15"/>
      <c r="C431" s="15"/>
      <c r="D431" s="15"/>
      <c r="E431" s="15"/>
    </row>
    <row r="432" spans="1:5" ht="14.25" customHeight="1">
      <c r="A432" s="15"/>
      <c r="B432" s="15"/>
      <c r="C432" s="15"/>
      <c r="D432" s="15"/>
      <c r="E432" s="15"/>
    </row>
    <row r="433" spans="1:5" ht="14.25" customHeight="1">
      <c r="A433" s="15"/>
      <c r="B433" s="15"/>
      <c r="C433" s="15"/>
      <c r="D433" s="15"/>
      <c r="E433" s="15"/>
    </row>
    <row r="434" spans="1:5" ht="14.25" customHeight="1">
      <c r="A434" s="15"/>
      <c r="B434" s="15"/>
      <c r="C434" s="15"/>
      <c r="D434" s="15"/>
      <c r="E434" s="15"/>
    </row>
    <row r="435" spans="1:5" ht="14.25" customHeight="1">
      <c r="A435" s="15"/>
      <c r="B435" s="15"/>
      <c r="C435" s="15"/>
      <c r="D435" s="15"/>
      <c r="E435" s="15"/>
    </row>
    <row r="436" spans="1:5" ht="14.25" customHeight="1">
      <c r="A436" s="15"/>
      <c r="B436" s="15"/>
      <c r="C436" s="15"/>
      <c r="D436" s="15"/>
      <c r="E436" s="15"/>
    </row>
    <row r="437" spans="1:5" ht="14.25" customHeight="1">
      <c r="A437" s="15"/>
      <c r="B437" s="15"/>
      <c r="C437" s="15"/>
      <c r="D437" s="15"/>
      <c r="E437" s="15"/>
    </row>
    <row r="438" spans="1:5" ht="14.25" customHeight="1">
      <c r="A438" s="15"/>
      <c r="B438" s="15"/>
      <c r="C438" s="15"/>
      <c r="D438" s="15"/>
      <c r="E438" s="15"/>
    </row>
    <row r="439" spans="1:5" ht="14.25" customHeight="1">
      <c r="A439" s="15"/>
      <c r="B439" s="15"/>
      <c r="C439" s="15"/>
      <c r="D439" s="15"/>
      <c r="E439" s="15"/>
    </row>
    <row r="440" spans="1:5" ht="14.25" customHeight="1">
      <c r="A440" s="15"/>
      <c r="B440" s="15"/>
      <c r="C440" s="15"/>
      <c r="D440" s="15"/>
      <c r="E440" s="15"/>
    </row>
    <row r="441" spans="1:5" ht="14.25" customHeight="1">
      <c r="A441" s="15"/>
      <c r="B441" s="15"/>
      <c r="C441" s="15"/>
      <c r="D441" s="15"/>
      <c r="E441" s="15"/>
    </row>
    <row r="442" spans="1:5" ht="14.25" customHeight="1">
      <c r="A442" s="15"/>
      <c r="B442" s="15"/>
      <c r="C442" s="15"/>
      <c r="D442" s="15"/>
      <c r="E442" s="15"/>
    </row>
    <row r="443" spans="1:5" ht="14.25" customHeight="1">
      <c r="A443" s="15"/>
      <c r="B443" s="15"/>
      <c r="C443" s="15"/>
      <c r="D443" s="15"/>
      <c r="E443" s="15"/>
    </row>
    <row r="444" spans="1:5" ht="14.25" customHeight="1">
      <c r="A444" s="15"/>
      <c r="B444" s="15"/>
      <c r="C444" s="15"/>
      <c r="D444" s="15"/>
      <c r="E444" s="15"/>
    </row>
    <row r="445" spans="1:5" ht="14.25" customHeight="1">
      <c r="A445" s="15"/>
      <c r="B445" s="15"/>
      <c r="C445" s="15"/>
      <c r="D445" s="15"/>
      <c r="E445" s="15"/>
    </row>
    <row r="446" spans="1:5" ht="14.25" customHeight="1">
      <c r="A446" s="15"/>
      <c r="B446" s="15"/>
      <c r="C446" s="15"/>
      <c r="D446" s="15"/>
      <c r="E446" s="15"/>
    </row>
    <row r="447" spans="1:5" ht="14.25" customHeight="1">
      <c r="A447" s="15"/>
      <c r="B447" s="15"/>
      <c r="C447" s="15"/>
      <c r="D447" s="15"/>
      <c r="E447" s="15"/>
    </row>
    <row r="448" spans="1:5" ht="14.25" customHeight="1">
      <c r="A448" s="15"/>
      <c r="B448" s="15"/>
      <c r="C448" s="15"/>
      <c r="D448" s="15"/>
      <c r="E448" s="15"/>
    </row>
    <row r="449" spans="1:5" ht="14.25" customHeight="1">
      <c r="A449" s="15"/>
      <c r="B449" s="15"/>
      <c r="C449" s="15"/>
      <c r="D449" s="15"/>
      <c r="E449" s="15"/>
    </row>
    <row r="450" spans="1:5" ht="14.25" customHeight="1">
      <c r="A450" s="15"/>
      <c r="B450" s="15"/>
      <c r="C450" s="15"/>
      <c r="D450" s="15"/>
      <c r="E450" s="15"/>
    </row>
    <row r="451" spans="1:5" ht="14.25" customHeight="1">
      <c r="A451" s="15"/>
      <c r="B451" s="15"/>
      <c r="C451" s="15"/>
      <c r="D451" s="15"/>
      <c r="E451" s="15"/>
    </row>
    <row r="452" spans="1:5" ht="14.25" customHeight="1">
      <c r="A452" s="15"/>
      <c r="B452" s="15"/>
      <c r="C452" s="15"/>
      <c r="D452" s="15"/>
      <c r="E452" s="15"/>
    </row>
    <row r="453" spans="1:5" ht="14.25" customHeight="1">
      <c r="A453" s="15"/>
      <c r="B453" s="15"/>
      <c r="C453" s="15"/>
      <c r="D453" s="15"/>
      <c r="E453" s="15"/>
    </row>
    <row r="454" spans="1:5" ht="14.25" customHeight="1">
      <c r="A454" s="15"/>
      <c r="B454" s="15"/>
      <c r="C454" s="15"/>
      <c r="D454" s="15"/>
      <c r="E454" s="15"/>
    </row>
    <row r="455" spans="1:5" ht="14.25" customHeight="1">
      <c r="A455" s="15"/>
      <c r="B455" s="15"/>
      <c r="C455" s="15"/>
      <c r="D455" s="15"/>
      <c r="E455" s="15"/>
    </row>
    <row r="456" spans="1:5" ht="14.25" customHeight="1">
      <c r="A456" s="15"/>
      <c r="B456" s="15"/>
      <c r="C456" s="15"/>
      <c r="D456" s="15"/>
      <c r="E456" s="15"/>
    </row>
    <row r="457" spans="1:5" ht="14.25" customHeight="1">
      <c r="A457" s="15"/>
      <c r="B457" s="15"/>
      <c r="C457" s="15"/>
      <c r="D457" s="15"/>
      <c r="E457" s="15"/>
    </row>
    <row r="458" spans="1:5" ht="14.25" customHeight="1">
      <c r="A458" s="15"/>
      <c r="B458" s="15"/>
      <c r="C458" s="15"/>
      <c r="D458" s="15"/>
      <c r="E458" s="15"/>
    </row>
    <row r="459" spans="1:5" ht="14.25" customHeight="1">
      <c r="A459" s="15"/>
      <c r="B459" s="15"/>
      <c r="C459" s="15"/>
      <c r="D459" s="15"/>
      <c r="E459" s="15"/>
    </row>
    <row r="460" spans="1:5" ht="14.25" customHeight="1">
      <c r="A460" s="15"/>
      <c r="B460" s="15"/>
      <c r="C460" s="15"/>
      <c r="D460" s="15"/>
      <c r="E460" s="15"/>
    </row>
    <row r="461" spans="1:5" ht="14.25" customHeight="1">
      <c r="A461" s="15"/>
      <c r="B461" s="15"/>
      <c r="C461" s="15"/>
      <c r="D461" s="15"/>
      <c r="E461" s="15"/>
    </row>
    <row r="462" spans="1:5" ht="14.25" customHeight="1">
      <c r="A462" s="15"/>
      <c r="B462" s="15"/>
      <c r="C462" s="15"/>
      <c r="D462" s="15"/>
      <c r="E462" s="15"/>
    </row>
    <row r="463" spans="1:5" ht="14.25" customHeight="1">
      <c r="A463" s="15"/>
      <c r="B463" s="15"/>
      <c r="C463" s="15"/>
      <c r="D463" s="15"/>
      <c r="E463" s="15"/>
    </row>
    <row r="464" spans="1:5" ht="14.25" customHeight="1">
      <c r="A464" s="15"/>
      <c r="B464" s="15"/>
      <c r="C464" s="15"/>
      <c r="D464" s="15"/>
      <c r="E464" s="15"/>
    </row>
    <row r="465" spans="1:5" ht="14.25" customHeight="1">
      <c r="A465" s="15"/>
      <c r="B465" s="15"/>
      <c r="C465" s="15"/>
      <c r="D465" s="15"/>
      <c r="E465" s="15"/>
    </row>
    <row r="466" spans="1:5" ht="14.25" customHeight="1">
      <c r="A466" s="15"/>
      <c r="B466" s="15"/>
      <c r="C466" s="15"/>
      <c r="D466" s="15"/>
      <c r="E466" s="15"/>
    </row>
    <row r="467" spans="1:5" ht="14.25" customHeight="1">
      <c r="A467" s="15"/>
      <c r="B467" s="15"/>
      <c r="C467" s="15"/>
      <c r="D467" s="15"/>
      <c r="E467" s="15"/>
    </row>
    <row r="468" spans="1:5" ht="14.25" customHeight="1">
      <c r="A468" s="15"/>
      <c r="B468" s="15"/>
      <c r="C468" s="15"/>
      <c r="D468" s="15"/>
      <c r="E468" s="15"/>
    </row>
    <row r="469" spans="1:5" ht="14.25" customHeight="1">
      <c r="A469" s="15"/>
      <c r="B469" s="15"/>
      <c r="C469" s="15"/>
      <c r="D469" s="15"/>
      <c r="E469" s="15"/>
    </row>
    <row r="470" spans="1:5" ht="14.25" customHeight="1">
      <c r="A470" s="15"/>
      <c r="B470" s="15"/>
      <c r="C470" s="15"/>
      <c r="D470" s="15"/>
      <c r="E470" s="15"/>
    </row>
    <row r="471" spans="1:5" ht="14.25" customHeight="1">
      <c r="A471" s="15"/>
      <c r="B471" s="15"/>
      <c r="C471" s="15"/>
      <c r="D471" s="15"/>
      <c r="E471" s="15"/>
    </row>
    <row r="472" spans="1:5" ht="14.25" customHeight="1">
      <c r="A472" s="15"/>
      <c r="B472" s="15"/>
      <c r="C472" s="15"/>
      <c r="D472" s="15"/>
      <c r="E472" s="15"/>
    </row>
    <row r="473" spans="1:5" ht="14.25" customHeight="1">
      <c r="A473" s="15"/>
      <c r="B473" s="15"/>
      <c r="C473" s="15"/>
      <c r="D473" s="15"/>
      <c r="E473" s="15"/>
    </row>
    <row r="474" spans="1:5" ht="14.25" customHeight="1">
      <c r="A474" s="15"/>
      <c r="B474" s="15"/>
      <c r="C474" s="15"/>
      <c r="D474" s="15"/>
      <c r="E474" s="15"/>
    </row>
    <row r="475" spans="1:5" ht="14.25" customHeight="1">
      <c r="A475" s="15"/>
      <c r="B475" s="15"/>
      <c r="C475" s="15"/>
      <c r="D475" s="15"/>
      <c r="E475" s="15"/>
    </row>
    <row r="476" spans="1:5" ht="14.25" customHeight="1">
      <c r="A476" s="15"/>
      <c r="B476" s="15"/>
      <c r="C476" s="15"/>
      <c r="D476" s="15"/>
      <c r="E476" s="15"/>
    </row>
    <row r="477" spans="1:5" ht="14.25" customHeight="1">
      <c r="A477" s="15"/>
      <c r="B477" s="15"/>
      <c r="C477" s="15"/>
      <c r="D477" s="15"/>
      <c r="E477" s="15"/>
    </row>
    <row r="478" spans="1:5" ht="14.25" customHeight="1">
      <c r="A478" s="15"/>
      <c r="B478" s="15"/>
      <c r="C478" s="15"/>
      <c r="D478" s="15"/>
      <c r="E478" s="15"/>
    </row>
    <row r="479" spans="1:5" ht="14.25" customHeight="1">
      <c r="A479" s="15"/>
      <c r="B479" s="15"/>
      <c r="C479" s="15"/>
      <c r="D479" s="15"/>
      <c r="E479" s="15"/>
    </row>
    <row r="480" spans="1:5" ht="14.25" customHeight="1">
      <c r="A480" s="15"/>
      <c r="B480" s="15"/>
      <c r="C480" s="15"/>
      <c r="D480" s="15"/>
      <c r="E480" s="15"/>
    </row>
    <row r="481" spans="1:5" ht="14.25" customHeight="1">
      <c r="A481" s="15"/>
      <c r="B481" s="15"/>
      <c r="C481" s="15"/>
      <c r="D481" s="15"/>
      <c r="E481" s="15"/>
    </row>
    <row r="482" spans="1:5" ht="14.25" customHeight="1">
      <c r="A482" s="15"/>
      <c r="B482" s="15"/>
      <c r="C482" s="15"/>
      <c r="D482" s="15"/>
      <c r="E482" s="15"/>
    </row>
    <row r="483" spans="1:5" ht="14.25" customHeight="1">
      <c r="A483" s="15"/>
      <c r="B483" s="15"/>
      <c r="C483" s="15"/>
      <c r="D483" s="15"/>
      <c r="E483" s="15"/>
    </row>
    <row r="484" spans="1:5" ht="14.25" customHeight="1">
      <c r="A484" s="15"/>
      <c r="B484" s="15"/>
      <c r="C484" s="15"/>
      <c r="D484" s="15"/>
      <c r="E484" s="15"/>
    </row>
    <row r="485" spans="1:5" ht="14.25" customHeight="1">
      <c r="A485" s="15"/>
      <c r="B485" s="15"/>
      <c r="C485" s="15"/>
      <c r="D485" s="15"/>
      <c r="E485" s="15"/>
    </row>
    <row r="486" spans="1:5" ht="14.25" customHeight="1">
      <c r="A486" s="15"/>
      <c r="B486" s="15"/>
      <c r="C486" s="15"/>
      <c r="D486" s="15"/>
      <c r="E486" s="15"/>
    </row>
    <row r="487" spans="1:5" ht="14.25" customHeight="1">
      <c r="A487" s="15"/>
      <c r="B487" s="15"/>
      <c r="C487" s="15"/>
      <c r="D487" s="15"/>
      <c r="E487" s="15"/>
    </row>
    <row r="488" spans="1:5" ht="14.25" customHeight="1">
      <c r="A488" s="15"/>
      <c r="B488" s="15"/>
      <c r="C488" s="15"/>
      <c r="D488" s="15"/>
      <c r="E488" s="15"/>
    </row>
    <row r="489" spans="1:5" ht="14.25" customHeight="1">
      <c r="A489" s="15"/>
      <c r="B489" s="15"/>
      <c r="C489" s="15"/>
      <c r="D489" s="15"/>
      <c r="E489" s="15"/>
    </row>
    <row r="490" spans="1:5" ht="14.25" customHeight="1">
      <c r="A490" s="15"/>
      <c r="B490" s="15"/>
      <c r="C490" s="15"/>
      <c r="D490" s="15"/>
      <c r="E490" s="15"/>
    </row>
    <row r="491" spans="1:5" ht="14.25" customHeight="1">
      <c r="A491" s="15"/>
      <c r="B491" s="15"/>
      <c r="C491" s="15"/>
      <c r="D491" s="15"/>
      <c r="E491" s="15"/>
    </row>
    <row r="492" spans="1:5" ht="14.25" customHeight="1">
      <c r="A492" s="15"/>
      <c r="B492" s="15"/>
      <c r="C492" s="15"/>
      <c r="D492" s="15"/>
      <c r="E492" s="15"/>
    </row>
    <row r="493" spans="1:5" ht="14.25" customHeight="1">
      <c r="A493" s="15"/>
      <c r="B493" s="15"/>
      <c r="C493" s="15"/>
      <c r="D493" s="15"/>
      <c r="E493" s="15"/>
    </row>
    <row r="494" spans="1:5" ht="14.25" customHeight="1">
      <c r="A494" s="15"/>
      <c r="B494" s="15"/>
      <c r="C494" s="15"/>
      <c r="D494" s="15"/>
      <c r="E494" s="15"/>
    </row>
    <row r="495" spans="1:5" ht="14.25" customHeight="1">
      <c r="A495" s="15"/>
      <c r="B495" s="15"/>
      <c r="C495" s="15"/>
      <c r="D495" s="15"/>
      <c r="E495" s="15"/>
    </row>
    <row r="496" spans="1:5" ht="14.25" customHeight="1">
      <c r="A496" s="15"/>
      <c r="B496" s="15"/>
      <c r="C496" s="15"/>
      <c r="D496" s="15"/>
      <c r="E496" s="15"/>
    </row>
    <row r="497" spans="1:5" ht="14.25" customHeight="1">
      <c r="A497" s="15"/>
      <c r="B497" s="15"/>
      <c r="C497" s="15"/>
      <c r="D497" s="15"/>
      <c r="E497" s="15"/>
    </row>
    <row r="498" spans="1:5" ht="14.25" customHeight="1">
      <c r="A498" s="15"/>
      <c r="B498" s="15"/>
      <c r="C498" s="15"/>
      <c r="D498" s="15"/>
      <c r="E498" s="15"/>
    </row>
    <row r="499" spans="1:5" ht="14.25" customHeight="1">
      <c r="A499" s="15"/>
      <c r="B499" s="15"/>
      <c r="C499" s="15"/>
      <c r="D499" s="15"/>
      <c r="E499" s="15"/>
    </row>
    <row r="500" spans="1:5" ht="14.25" customHeight="1">
      <c r="A500" s="15"/>
      <c r="B500" s="15"/>
      <c r="C500" s="15"/>
      <c r="D500" s="15"/>
      <c r="E500" s="15"/>
    </row>
    <row r="501" spans="1:5" ht="14.25" customHeight="1">
      <c r="A501" s="15"/>
      <c r="B501" s="15"/>
      <c r="C501" s="15"/>
      <c r="D501" s="15"/>
      <c r="E501" s="15"/>
    </row>
    <row r="502" spans="1:5" ht="14.25" customHeight="1">
      <c r="A502" s="15"/>
      <c r="B502" s="15"/>
      <c r="C502" s="15"/>
      <c r="D502" s="15"/>
      <c r="E502" s="15"/>
    </row>
    <row r="503" spans="1:5" ht="14.25" customHeight="1">
      <c r="A503" s="15"/>
      <c r="B503" s="15"/>
      <c r="C503" s="15"/>
      <c r="D503" s="15"/>
      <c r="E503" s="15"/>
    </row>
    <row r="504" spans="1:5" ht="14.25" customHeight="1">
      <c r="A504" s="15"/>
      <c r="B504" s="15"/>
      <c r="C504" s="15"/>
      <c r="D504" s="15"/>
      <c r="E504" s="15"/>
    </row>
    <row r="505" spans="1:5" ht="14.25" customHeight="1">
      <c r="A505" s="15"/>
      <c r="B505" s="15"/>
      <c r="C505" s="15"/>
      <c r="D505" s="15"/>
      <c r="E505" s="15"/>
    </row>
    <row r="506" spans="1:5" ht="14.25" customHeight="1">
      <c r="A506" s="15"/>
      <c r="B506" s="15"/>
      <c r="C506" s="15"/>
      <c r="D506" s="15"/>
      <c r="E506" s="15"/>
    </row>
    <row r="507" spans="1:5" ht="14.25" customHeight="1">
      <c r="A507" s="15"/>
      <c r="B507" s="15"/>
      <c r="C507" s="15"/>
      <c r="D507" s="15"/>
      <c r="E507" s="15"/>
    </row>
    <row r="508" spans="1:5" ht="14.25" customHeight="1">
      <c r="A508" s="15"/>
      <c r="B508" s="15"/>
      <c r="C508" s="15"/>
      <c r="D508" s="15"/>
      <c r="E508" s="15"/>
    </row>
    <row r="509" spans="1:5" ht="14.25" customHeight="1">
      <c r="A509" s="15"/>
      <c r="B509" s="15"/>
      <c r="C509" s="15"/>
      <c r="D509" s="15"/>
      <c r="E509" s="15"/>
    </row>
    <row r="510" spans="1:5" ht="14.25" customHeight="1">
      <c r="A510" s="15"/>
      <c r="B510" s="15"/>
      <c r="C510" s="15"/>
      <c r="D510" s="15"/>
      <c r="E510" s="15"/>
    </row>
    <row r="511" spans="1:5" ht="14.25" customHeight="1">
      <c r="A511" s="15"/>
      <c r="B511" s="15"/>
      <c r="C511" s="15"/>
      <c r="D511" s="15"/>
      <c r="E511" s="15"/>
    </row>
    <row r="512" spans="1:5" ht="14.25" customHeight="1">
      <c r="A512" s="15"/>
      <c r="B512" s="15"/>
      <c r="C512" s="15"/>
      <c r="D512" s="15"/>
      <c r="E512" s="15"/>
    </row>
    <row r="513" spans="1:5" ht="14.25" customHeight="1">
      <c r="A513" s="15"/>
      <c r="B513" s="15"/>
      <c r="C513" s="15"/>
      <c r="D513" s="15"/>
      <c r="E513" s="15"/>
    </row>
    <row r="514" spans="1:5" ht="14.25" customHeight="1">
      <c r="A514" s="15"/>
      <c r="B514" s="15"/>
      <c r="C514" s="15"/>
      <c r="D514" s="15"/>
      <c r="E514" s="15"/>
    </row>
    <row r="515" spans="1:5" ht="14.25" customHeight="1">
      <c r="A515" s="15"/>
      <c r="B515" s="15"/>
      <c r="C515" s="15"/>
      <c r="D515" s="15"/>
      <c r="E515" s="15"/>
    </row>
    <row r="516" spans="1:5" ht="14.25" customHeight="1">
      <c r="A516" s="15"/>
      <c r="B516" s="15"/>
      <c r="C516" s="15"/>
      <c r="D516" s="15"/>
      <c r="E516" s="15"/>
    </row>
    <row r="517" spans="1:5" ht="14.25" customHeight="1">
      <c r="A517" s="15"/>
      <c r="B517" s="15"/>
      <c r="C517" s="15"/>
      <c r="D517" s="15"/>
      <c r="E517" s="15"/>
    </row>
    <row r="518" spans="1:5" ht="14.25" customHeight="1">
      <c r="A518" s="15"/>
      <c r="B518" s="15"/>
      <c r="C518" s="15"/>
      <c r="D518" s="15"/>
      <c r="E518" s="15"/>
    </row>
    <row r="519" spans="1:5" ht="14.25" customHeight="1">
      <c r="A519" s="15"/>
      <c r="B519" s="15"/>
      <c r="C519" s="15"/>
      <c r="D519" s="15"/>
      <c r="E519" s="15"/>
    </row>
    <row r="520" spans="1:5" ht="14.25" customHeight="1">
      <c r="A520" s="15"/>
      <c r="B520" s="15"/>
      <c r="C520" s="15"/>
      <c r="D520" s="15"/>
      <c r="E520" s="15"/>
    </row>
    <row r="521" spans="1:5" ht="14.25" customHeight="1">
      <c r="A521" s="15"/>
      <c r="B521" s="15"/>
      <c r="C521" s="15"/>
      <c r="D521" s="15"/>
      <c r="E521" s="15"/>
    </row>
    <row r="522" spans="1:5" ht="14.25" customHeight="1">
      <c r="A522" s="15"/>
      <c r="B522" s="15"/>
      <c r="C522" s="15"/>
      <c r="D522" s="15"/>
      <c r="E522" s="15"/>
    </row>
    <row r="523" spans="1:5" ht="14.25" customHeight="1">
      <c r="A523" s="15"/>
      <c r="B523" s="15"/>
      <c r="C523" s="15"/>
      <c r="D523" s="15"/>
      <c r="E523" s="15"/>
    </row>
    <row r="524" spans="1:5" ht="14.25" customHeight="1">
      <c r="A524" s="15"/>
      <c r="B524" s="15"/>
      <c r="C524" s="15"/>
      <c r="D524" s="15"/>
      <c r="E524" s="15"/>
    </row>
    <row r="525" spans="1:5" ht="14.25" customHeight="1">
      <c r="A525" s="15"/>
      <c r="B525" s="15"/>
      <c r="C525" s="15"/>
      <c r="D525" s="15"/>
      <c r="E525" s="15"/>
    </row>
    <row r="526" spans="1:5" ht="14.25" customHeight="1">
      <c r="A526" s="15"/>
      <c r="B526" s="15"/>
      <c r="C526" s="15"/>
      <c r="D526" s="15"/>
      <c r="E526" s="15"/>
    </row>
    <row r="527" spans="1:5" ht="14.25" customHeight="1">
      <c r="A527" s="15"/>
      <c r="B527" s="15"/>
      <c r="C527" s="15"/>
      <c r="D527" s="15"/>
      <c r="E527" s="15"/>
    </row>
    <row r="528" spans="1:5" ht="14.25" customHeight="1">
      <c r="A528" s="15"/>
      <c r="B528" s="15"/>
      <c r="C528" s="15"/>
      <c r="D528" s="15"/>
      <c r="E528" s="15"/>
    </row>
    <row r="529" spans="1:5" ht="14.25" customHeight="1">
      <c r="A529" s="15"/>
      <c r="B529" s="15"/>
      <c r="C529" s="15"/>
      <c r="D529" s="15"/>
      <c r="E529" s="15"/>
    </row>
    <row r="530" spans="1:5" ht="14.25" customHeight="1">
      <c r="A530" s="15"/>
      <c r="B530" s="15"/>
      <c r="C530" s="15"/>
      <c r="D530" s="15"/>
      <c r="E530" s="15"/>
    </row>
    <row r="531" spans="1:5" ht="14.25" customHeight="1">
      <c r="A531" s="15"/>
      <c r="B531" s="15"/>
      <c r="C531" s="15"/>
      <c r="D531" s="15"/>
      <c r="E531" s="15"/>
    </row>
    <row r="532" spans="1:5" ht="14.25" customHeight="1">
      <c r="A532" s="15"/>
      <c r="B532" s="15"/>
      <c r="C532" s="15"/>
      <c r="D532" s="15"/>
      <c r="E532" s="15"/>
    </row>
    <row r="533" spans="1:5" ht="14.25" customHeight="1">
      <c r="A533" s="15"/>
      <c r="B533" s="15"/>
      <c r="C533" s="15"/>
      <c r="D533" s="15"/>
      <c r="E533" s="15"/>
    </row>
    <row r="534" spans="1:5" ht="14.25" customHeight="1">
      <c r="A534" s="15"/>
      <c r="B534" s="15"/>
      <c r="C534" s="15"/>
      <c r="D534" s="15"/>
      <c r="E534" s="15"/>
    </row>
    <row r="535" spans="1:5" ht="14.25" customHeight="1">
      <c r="A535" s="15"/>
      <c r="B535" s="15"/>
      <c r="C535" s="15"/>
      <c r="D535" s="15"/>
      <c r="E535" s="15"/>
    </row>
    <row r="536" spans="1:5" ht="14.25" customHeight="1">
      <c r="A536" s="15"/>
      <c r="B536" s="15"/>
      <c r="C536" s="15"/>
      <c r="D536" s="15"/>
      <c r="E536" s="15"/>
    </row>
    <row r="537" spans="1:5" ht="14.25" customHeight="1">
      <c r="A537" s="15"/>
      <c r="B537" s="15"/>
      <c r="C537" s="15"/>
      <c r="D537" s="15"/>
      <c r="E537" s="15"/>
    </row>
    <row r="538" spans="1:5" ht="14.25" customHeight="1">
      <c r="A538" s="15"/>
      <c r="B538" s="15"/>
      <c r="C538" s="15"/>
      <c r="D538" s="15"/>
      <c r="E538" s="15"/>
    </row>
    <row r="539" spans="1:5" ht="14.25" customHeight="1">
      <c r="A539" s="15"/>
      <c r="B539" s="15"/>
      <c r="C539" s="15"/>
      <c r="D539" s="15"/>
      <c r="E539" s="15"/>
    </row>
    <row r="540" spans="1:5" ht="14.25" customHeight="1">
      <c r="A540" s="15"/>
      <c r="B540" s="15"/>
      <c r="C540" s="15"/>
      <c r="D540" s="15"/>
      <c r="E540" s="15"/>
    </row>
    <row r="541" spans="1:5" ht="14.25" customHeight="1">
      <c r="A541" s="15"/>
      <c r="B541" s="15"/>
      <c r="C541" s="15"/>
      <c r="D541" s="15"/>
      <c r="E541" s="15"/>
    </row>
    <row r="542" spans="1:5" ht="14.25" customHeight="1">
      <c r="A542" s="15"/>
      <c r="B542" s="15"/>
      <c r="C542" s="15"/>
      <c r="D542" s="15"/>
      <c r="E542" s="15"/>
    </row>
    <row r="543" spans="1:5" ht="14.25" customHeight="1">
      <c r="A543" s="15"/>
      <c r="B543" s="15"/>
      <c r="C543" s="15"/>
      <c r="D543" s="15"/>
      <c r="E543" s="15"/>
    </row>
    <row r="544" spans="1:5" ht="14.25" customHeight="1">
      <c r="A544" s="15"/>
      <c r="B544" s="15"/>
      <c r="C544" s="15"/>
      <c r="D544" s="15"/>
      <c r="E544" s="15"/>
    </row>
    <row r="545" spans="1:5" ht="14.25" customHeight="1">
      <c r="A545" s="15"/>
      <c r="B545" s="15"/>
      <c r="C545" s="15"/>
      <c r="D545" s="15"/>
      <c r="E545" s="15"/>
    </row>
    <row r="546" spans="1:5" ht="14.25" customHeight="1">
      <c r="A546" s="15"/>
      <c r="B546" s="15"/>
      <c r="C546" s="15"/>
      <c r="D546" s="15"/>
      <c r="E546" s="15"/>
    </row>
    <row r="547" spans="1:5" ht="14.25" customHeight="1">
      <c r="A547" s="15"/>
      <c r="B547" s="15"/>
      <c r="C547" s="15"/>
      <c r="D547" s="15"/>
      <c r="E547" s="15"/>
    </row>
    <row r="548" spans="1:5" ht="14.25" customHeight="1">
      <c r="A548" s="15"/>
      <c r="B548" s="15"/>
      <c r="C548" s="15"/>
      <c r="D548" s="15"/>
      <c r="E548" s="15"/>
    </row>
    <row r="549" spans="1:5" ht="14.25" customHeight="1">
      <c r="A549" s="15"/>
      <c r="B549" s="15"/>
      <c r="C549" s="15"/>
      <c r="D549" s="15"/>
      <c r="E549" s="15"/>
    </row>
    <row r="550" spans="1:5" ht="14.25" customHeight="1">
      <c r="A550" s="15"/>
      <c r="B550" s="15"/>
      <c r="C550" s="15"/>
      <c r="D550" s="15"/>
      <c r="E550" s="15"/>
    </row>
    <row r="551" spans="1:5" ht="14.25" customHeight="1">
      <c r="A551" s="15"/>
      <c r="B551" s="15"/>
      <c r="C551" s="15"/>
      <c r="D551" s="15"/>
      <c r="E551" s="15"/>
    </row>
    <row r="552" spans="1:5" ht="14.25" customHeight="1">
      <c r="A552" s="15"/>
      <c r="B552" s="15"/>
      <c r="C552" s="15"/>
      <c r="D552" s="15"/>
      <c r="E552" s="15"/>
    </row>
    <row r="553" spans="1:5" ht="14.25" customHeight="1">
      <c r="A553" s="15"/>
      <c r="B553" s="15"/>
      <c r="C553" s="15"/>
      <c r="D553" s="15"/>
      <c r="E553" s="15"/>
    </row>
    <row r="554" spans="1:5" ht="14.25" customHeight="1">
      <c r="A554" s="15"/>
      <c r="B554" s="15"/>
      <c r="C554" s="15"/>
      <c r="D554" s="15"/>
      <c r="E554" s="15"/>
    </row>
    <row r="555" spans="1:5" ht="14.25" customHeight="1">
      <c r="A555" s="15"/>
      <c r="B555" s="15"/>
      <c r="C555" s="15"/>
      <c r="D555" s="15"/>
      <c r="E555" s="15"/>
    </row>
    <row r="556" spans="1:5" ht="14.25" customHeight="1">
      <c r="A556" s="15"/>
      <c r="B556" s="15"/>
      <c r="C556" s="15"/>
      <c r="D556" s="15"/>
      <c r="E556" s="15"/>
    </row>
    <row r="557" spans="1:5" ht="14.25" customHeight="1">
      <c r="A557" s="15"/>
      <c r="B557" s="15"/>
      <c r="C557" s="15"/>
      <c r="D557" s="15"/>
      <c r="E557" s="15"/>
    </row>
    <row r="558" spans="1:5" ht="14.25" customHeight="1">
      <c r="A558" s="15"/>
      <c r="B558" s="15"/>
      <c r="C558" s="15"/>
      <c r="D558" s="15"/>
      <c r="E558" s="15"/>
    </row>
    <row r="559" spans="1:5" ht="14.25" customHeight="1">
      <c r="A559" s="15"/>
      <c r="B559" s="15"/>
      <c r="C559" s="15"/>
      <c r="D559" s="15"/>
      <c r="E559" s="15"/>
    </row>
    <row r="560" spans="1:5" ht="14.25" customHeight="1">
      <c r="A560" s="15"/>
      <c r="B560" s="15"/>
      <c r="C560" s="15"/>
      <c r="D560" s="15"/>
      <c r="E560" s="15"/>
    </row>
    <row r="561" spans="1:5" ht="14.25" customHeight="1">
      <c r="A561" s="15"/>
      <c r="B561" s="15"/>
      <c r="C561" s="15"/>
      <c r="D561" s="15"/>
      <c r="E561" s="15"/>
    </row>
    <row r="562" spans="1:5" ht="14.25" customHeight="1">
      <c r="A562" s="15"/>
      <c r="B562" s="15"/>
      <c r="C562" s="15"/>
      <c r="D562" s="15"/>
      <c r="E562" s="15"/>
    </row>
    <row r="563" spans="1:5" ht="14.25" customHeight="1">
      <c r="A563" s="15"/>
      <c r="B563" s="15"/>
      <c r="C563" s="15"/>
      <c r="D563" s="15"/>
      <c r="E563" s="15"/>
    </row>
    <row r="564" spans="1:5" ht="14.25" customHeight="1">
      <c r="A564" s="15"/>
      <c r="B564" s="15"/>
      <c r="C564" s="15"/>
      <c r="D564" s="15"/>
      <c r="E564" s="15"/>
    </row>
    <row r="565" spans="1:5" ht="14.25" customHeight="1">
      <c r="A565" s="15"/>
      <c r="B565" s="15"/>
      <c r="C565" s="15"/>
      <c r="D565" s="15"/>
      <c r="E565" s="15"/>
    </row>
    <row r="566" spans="1:5" ht="14.25" customHeight="1">
      <c r="A566" s="15"/>
      <c r="B566" s="15"/>
      <c r="C566" s="15"/>
      <c r="D566" s="15"/>
      <c r="E566" s="15"/>
    </row>
    <row r="567" spans="1:5" ht="14.25" customHeight="1">
      <c r="A567" s="15"/>
      <c r="B567" s="15"/>
      <c r="C567" s="15"/>
      <c r="D567" s="15"/>
      <c r="E567" s="15"/>
    </row>
    <row r="568" spans="1:5" ht="14.25" customHeight="1">
      <c r="A568" s="15"/>
      <c r="B568" s="15"/>
      <c r="C568" s="15"/>
      <c r="D568" s="15"/>
      <c r="E568" s="15"/>
    </row>
    <row r="569" spans="1:5" ht="14.25" customHeight="1">
      <c r="A569" s="15"/>
      <c r="B569" s="15"/>
      <c r="C569" s="15"/>
      <c r="D569" s="15"/>
      <c r="E569" s="15"/>
    </row>
    <row r="570" spans="1:5" ht="14.25" customHeight="1">
      <c r="A570" s="15"/>
      <c r="B570" s="15"/>
      <c r="C570" s="15"/>
      <c r="D570" s="15"/>
      <c r="E570" s="15"/>
    </row>
    <row r="571" spans="1:5" ht="14.25" customHeight="1">
      <c r="A571" s="15"/>
      <c r="B571" s="15"/>
      <c r="C571" s="15"/>
      <c r="D571" s="15"/>
      <c r="E571" s="15"/>
    </row>
    <row r="572" spans="1:5" ht="14.25" customHeight="1">
      <c r="A572" s="15"/>
      <c r="B572" s="15"/>
      <c r="C572" s="15"/>
      <c r="D572" s="15"/>
      <c r="E572" s="15"/>
    </row>
    <row r="573" spans="1:5" ht="14.25" customHeight="1">
      <c r="A573" s="15"/>
      <c r="B573" s="15"/>
      <c r="C573" s="15"/>
      <c r="D573" s="15"/>
      <c r="E573" s="15"/>
    </row>
    <row r="574" spans="1:5" ht="14.25" customHeight="1">
      <c r="A574" s="15"/>
      <c r="B574" s="15"/>
      <c r="C574" s="15"/>
      <c r="D574" s="15"/>
      <c r="E574" s="15"/>
    </row>
    <row r="575" spans="1:5" ht="14.25" customHeight="1">
      <c r="A575" s="15"/>
      <c r="B575" s="15"/>
      <c r="C575" s="15"/>
      <c r="D575" s="15"/>
      <c r="E575" s="15"/>
    </row>
    <row r="576" spans="1:5" ht="14.25" customHeight="1">
      <c r="A576" s="15"/>
      <c r="B576" s="15"/>
      <c r="C576" s="15"/>
      <c r="D576" s="15"/>
      <c r="E576" s="15"/>
    </row>
    <row r="577" spans="1:5" ht="14.25" customHeight="1">
      <c r="A577" s="15"/>
      <c r="B577" s="15"/>
      <c r="C577" s="15"/>
      <c r="D577" s="15"/>
      <c r="E577" s="15"/>
    </row>
    <row r="578" spans="1:5" ht="14.25" customHeight="1">
      <c r="A578" s="15"/>
      <c r="B578" s="15"/>
      <c r="C578" s="15"/>
      <c r="D578" s="15"/>
      <c r="E578" s="15"/>
    </row>
    <row r="579" spans="1:5" ht="14.25" customHeight="1">
      <c r="A579" s="15"/>
      <c r="B579" s="15"/>
      <c r="C579" s="15"/>
      <c r="D579" s="15"/>
      <c r="E579" s="15"/>
    </row>
    <row r="580" spans="1:5" ht="14.25" customHeight="1">
      <c r="A580" s="15"/>
      <c r="B580" s="15"/>
      <c r="C580" s="15"/>
      <c r="D580" s="15"/>
      <c r="E580" s="15"/>
    </row>
    <row r="581" spans="1:5" ht="14.25" customHeight="1">
      <c r="A581" s="15"/>
      <c r="B581" s="15"/>
      <c r="C581" s="15"/>
      <c r="D581" s="15"/>
      <c r="E581" s="15"/>
    </row>
    <row r="582" spans="1:5" ht="14.25" customHeight="1">
      <c r="A582" s="15"/>
      <c r="B582" s="15"/>
      <c r="C582" s="15"/>
      <c r="D582" s="15"/>
      <c r="E582" s="15"/>
    </row>
    <row r="583" spans="1:5" ht="14.25" customHeight="1">
      <c r="A583" s="15"/>
      <c r="B583" s="15"/>
      <c r="C583" s="15"/>
      <c r="D583" s="15"/>
      <c r="E583" s="15"/>
    </row>
    <row r="584" spans="1:5" ht="14.25" customHeight="1">
      <c r="A584" s="15"/>
      <c r="B584" s="15"/>
      <c r="C584" s="15"/>
      <c r="D584" s="15"/>
      <c r="E584" s="15"/>
    </row>
    <row r="585" spans="1:5" ht="14.25" customHeight="1">
      <c r="A585" s="15"/>
      <c r="B585" s="15"/>
      <c r="C585" s="15"/>
      <c r="D585" s="15"/>
      <c r="E585" s="15"/>
    </row>
    <row r="586" spans="1:5" ht="14.25" customHeight="1">
      <c r="A586" s="15"/>
      <c r="B586" s="15"/>
      <c r="C586" s="15"/>
      <c r="D586" s="15"/>
      <c r="E586" s="15"/>
    </row>
    <row r="587" spans="1:5" ht="14.25" customHeight="1">
      <c r="A587" s="15"/>
      <c r="B587" s="15"/>
      <c r="C587" s="15"/>
      <c r="D587" s="15"/>
      <c r="E587" s="15"/>
    </row>
    <row r="588" spans="1:5" ht="14.25" customHeight="1">
      <c r="A588" s="15"/>
      <c r="B588" s="15"/>
      <c r="C588" s="15"/>
      <c r="D588" s="15"/>
      <c r="E588" s="15"/>
    </row>
    <row r="589" spans="1:5" ht="14.25" customHeight="1">
      <c r="A589" s="15"/>
      <c r="B589" s="15"/>
      <c r="C589" s="15"/>
      <c r="D589" s="15"/>
      <c r="E589" s="15"/>
    </row>
    <row r="590" spans="1:5" ht="14.25" customHeight="1">
      <c r="A590" s="15"/>
      <c r="B590" s="15"/>
      <c r="C590" s="15"/>
      <c r="D590" s="15"/>
      <c r="E590" s="15"/>
    </row>
    <row r="591" spans="1:5" ht="14.25" customHeight="1">
      <c r="A591" s="15"/>
      <c r="B591" s="15"/>
      <c r="C591" s="15"/>
      <c r="D591" s="15"/>
      <c r="E591" s="15"/>
    </row>
    <row r="592" spans="1:5" ht="14.25" customHeight="1">
      <c r="A592" s="15"/>
      <c r="B592" s="15"/>
      <c r="C592" s="15"/>
      <c r="D592" s="15"/>
      <c r="E592" s="15"/>
    </row>
    <row r="593" spans="1:5" ht="14.25" customHeight="1">
      <c r="A593" s="15"/>
      <c r="B593" s="15"/>
      <c r="C593" s="15"/>
      <c r="D593" s="15"/>
      <c r="E593" s="15"/>
    </row>
    <row r="594" spans="1:5" ht="14.25" customHeight="1">
      <c r="A594" s="15"/>
      <c r="B594" s="15"/>
      <c r="C594" s="15"/>
      <c r="D594" s="15"/>
      <c r="E594" s="15"/>
    </row>
    <row r="595" spans="1:5" ht="14.25" customHeight="1">
      <c r="A595" s="15"/>
      <c r="B595" s="15"/>
      <c r="C595" s="15"/>
      <c r="D595" s="15"/>
      <c r="E595" s="15"/>
    </row>
    <row r="596" spans="1:5" ht="14.25" customHeight="1">
      <c r="A596" s="15"/>
      <c r="B596" s="15"/>
      <c r="C596" s="15"/>
      <c r="D596" s="15"/>
      <c r="E596" s="15"/>
    </row>
    <row r="597" spans="1:5" ht="14.25" customHeight="1">
      <c r="A597" s="15"/>
      <c r="B597" s="15"/>
      <c r="C597" s="15"/>
      <c r="D597" s="15"/>
      <c r="E597" s="15"/>
    </row>
    <row r="598" spans="1:5" ht="14.25" customHeight="1">
      <c r="A598" s="15"/>
      <c r="B598" s="15"/>
      <c r="C598" s="15"/>
      <c r="D598" s="15"/>
      <c r="E598" s="15"/>
    </row>
    <row r="599" spans="1:5" ht="14.25" customHeight="1">
      <c r="A599" s="15"/>
      <c r="B599" s="15"/>
      <c r="C599" s="15"/>
      <c r="D599" s="15"/>
      <c r="E599" s="15"/>
    </row>
    <row r="600" spans="1:5" ht="14.25" customHeight="1">
      <c r="A600" s="15"/>
      <c r="B600" s="15"/>
      <c r="C600" s="15"/>
      <c r="D600" s="15"/>
      <c r="E600" s="15"/>
    </row>
    <row r="601" spans="1:5" ht="14.25" customHeight="1">
      <c r="A601" s="15"/>
      <c r="B601" s="15"/>
      <c r="C601" s="15"/>
      <c r="D601" s="15"/>
      <c r="E601" s="15"/>
    </row>
    <row r="602" spans="1:5" ht="14.25" customHeight="1">
      <c r="A602" s="15"/>
      <c r="B602" s="15"/>
      <c r="C602" s="15"/>
      <c r="D602" s="15"/>
      <c r="E602" s="15"/>
    </row>
    <row r="603" spans="1:5" ht="14.25" customHeight="1">
      <c r="A603" s="15"/>
      <c r="B603" s="15"/>
      <c r="C603" s="15"/>
      <c r="D603" s="15"/>
      <c r="E603" s="15"/>
    </row>
    <row r="604" spans="1:5" ht="14.25" customHeight="1">
      <c r="A604" s="15"/>
      <c r="B604" s="15"/>
      <c r="C604" s="15"/>
      <c r="D604" s="15"/>
      <c r="E604" s="15"/>
    </row>
    <row r="605" spans="1:5" ht="14.25" customHeight="1">
      <c r="A605" s="15"/>
      <c r="B605" s="15"/>
      <c r="C605" s="15"/>
      <c r="D605" s="15"/>
      <c r="E605" s="15"/>
    </row>
    <row r="606" spans="1:5" ht="14.25" customHeight="1">
      <c r="A606" s="15"/>
      <c r="B606" s="15"/>
      <c r="C606" s="15"/>
      <c r="D606" s="15"/>
      <c r="E606" s="15"/>
    </row>
    <row r="607" spans="1:5" ht="14.25" customHeight="1">
      <c r="A607" s="15"/>
      <c r="B607" s="15"/>
      <c r="C607" s="15"/>
      <c r="D607" s="15"/>
      <c r="E607" s="15"/>
    </row>
    <row r="608" spans="1:5" ht="14.25" customHeight="1">
      <c r="A608" s="15"/>
      <c r="B608" s="15"/>
      <c r="C608" s="15"/>
      <c r="D608" s="15"/>
      <c r="E608" s="15"/>
    </row>
    <row r="609" spans="1:5" ht="14.25" customHeight="1">
      <c r="A609" s="15"/>
      <c r="B609" s="15"/>
      <c r="C609" s="15"/>
      <c r="D609" s="15"/>
      <c r="E609" s="15"/>
    </row>
    <row r="610" spans="1:5" ht="14.25" customHeight="1">
      <c r="A610" s="15"/>
      <c r="B610" s="15"/>
      <c r="C610" s="15"/>
      <c r="D610" s="15"/>
      <c r="E610" s="15"/>
    </row>
    <row r="611" spans="1:5" ht="14.25" customHeight="1">
      <c r="A611" s="15"/>
      <c r="B611" s="15"/>
      <c r="C611" s="15"/>
      <c r="D611" s="15"/>
      <c r="E611" s="15"/>
    </row>
    <row r="612" spans="1:5" ht="14.25" customHeight="1">
      <c r="A612" s="15"/>
      <c r="B612" s="15"/>
      <c r="C612" s="15"/>
      <c r="D612" s="15"/>
      <c r="E612" s="15"/>
    </row>
    <row r="613" spans="1:5" ht="14.25" customHeight="1">
      <c r="A613" s="15"/>
      <c r="B613" s="15"/>
      <c r="C613" s="15"/>
      <c r="D613" s="15"/>
      <c r="E613" s="15"/>
    </row>
    <row r="614" spans="1:5" ht="14.25" customHeight="1">
      <c r="A614" s="15"/>
      <c r="B614" s="15"/>
      <c r="C614" s="15"/>
      <c r="D614" s="15"/>
      <c r="E614" s="15"/>
    </row>
    <row r="615" spans="1:5" ht="14.25" customHeight="1">
      <c r="A615" s="15"/>
      <c r="B615" s="15"/>
      <c r="C615" s="15"/>
      <c r="D615" s="15"/>
      <c r="E615" s="15"/>
    </row>
    <row r="616" spans="1:5" ht="14.25" customHeight="1">
      <c r="A616" s="15"/>
      <c r="B616" s="15"/>
      <c r="C616" s="15"/>
      <c r="D616" s="15"/>
      <c r="E616" s="15"/>
    </row>
    <row r="617" spans="1:5" ht="14.25" customHeight="1">
      <c r="A617" s="15"/>
      <c r="B617" s="15"/>
      <c r="C617" s="15"/>
      <c r="D617" s="15"/>
      <c r="E617" s="15"/>
    </row>
    <row r="618" spans="1:5" ht="14.25" customHeight="1">
      <c r="A618" s="15"/>
      <c r="B618" s="15"/>
      <c r="C618" s="15"/>
      <c r="D618" s="15"/>
      <c r="E618" s="15"/>
    </row>
    <row r="619" spans="1:5" ht="14.25" customHeight="1">
      <c r="A619" s="15"/>
      <c r="B619" s="15"/>
      <c r="C619" s="15"/>
      <c r="D619" s="15"/>
      <c r="E619" s="15"/>
    </row>
    <row r="620" spans="1:5" ht="14.25" customHeight="1">
      <c r="A620" s="15"/>
      <c r="B620" s="15"/>
      <c r="C620" s="15"/>
      <c r="D620" s="15"/>
      <c r="E620" s="15"/>
    </row>
    <row r="621" spans="1:5" ht="14.25" customHeight="1">
      <c r="A621" s="15"/>
      <c r="B621" s="15"/>
      <c r="C621" s="15"/>
      <c r="D621" s="15"/>
      <c r="E621" s="15"/>
    </row>
    <row r="622" spans="1:5" ht="14.25" customHeight="1">
      <c r="A622" s="15"/>
      <c r="B622" s="15"/>
      <c r="C622" s="15"/>
      <c r="D622" s="15"/>
      <c r="E622" s="15"/>
    </row>
    <row r="623" spans="1:5" ht="14.25" customHeight="1">
      <c r="A623" s="15"/>
      <c r="B623" s="15"/>
      <c r="C623" s="15"/>
      <c r="D623" s="15"/>
      <c r="E623" s="15"/>
    </row>
    <row r="624" spans="1:5" ht="14.25" customHeight="1">
      <c r="A624" s="15"/>
      <c r="B624" s="15"/>
      <c r="C624" s="15"/>
      <c r="D624" s="15"/>
      <c r="E624" s="15"/>
    </row>
    <row r="625" spans="1:5" ht="14.25" customHeight="1">
      <c r="A625" s="15"/>
      <c r="B625" s="15"/>
      <c r="C625" s="15"/>
      <c r="D625" s="15"/>
      <c r="E625" s="15"/>
    </row>
    <row r="626" spans="1:5" ht="14.25" customHeight="1">
      <c r="A626" s="15"/>
      <c r="B626" s="15"/>
      <c r="C626" s="15"/>
      <c r="D626" s="15"/>
      <c r="E626" s="15"/>
    </row>
    <row r="627" spans="1:5" ht="14.25" customHeight="1">
      <c r="A627" s="15"/>
      <c r="B627" s="15"/>
      <c r="C627" s="15"/>
      <c r="D627" s="15"/>
      <c r="E627" s="15"/>
    </row>
    <row r="628" spans="1:5" ht="14.25" customHeight="1">
      <c r="A628" s="15"/>
      <c r="B628" s="15"/>
      <c r="C628" s="15"/>
      <c r="D628" s="15"/>
      <c r="E628" s="15"/>
    </row>
    <row r="629" spans="1:5" ht="14.25" customHeight="1">
      <c r="A629" s="15"/>
      <c r="B629" s="15"/>
      <c r="C629" s="15"/>
      <c r="D629" s="15"/>
      <c r="E629" s="15"/>
    </row>
    <row r="630" spans="1:5" ht="14.25" customHeight="1">
      <c r="A630" s="15"/>
      <c r="B630" s="15"/>
      <c r="C630" s="15"/>
      <c r="D630" s="15"/>
      <c r="E630" s="15"/>
    </row>
    <row r="631" spans="1:5" ht="14.25" customHeight="1">
      <c r="A631" s="15"/>
      <c r="B631" s="15"/>
      <c r="C631" s="15"/>
      <c r="D631" s="15"/>
      <c r="E631" s="15"/>
    </row>
    <row r="632" spans="1:5" ht="14.25" customHeight="1">
      <c r="A632" s="15"/>
      <c r="B632" s="15"/>
      <c r="C632" s="15"/>
      <c r="D632" s="15"/>
      <c r="E632" s="15"/>
    </row>
    <row r="633" spans="1:5" ht="14.25" customHeight="1">
      <c r="A633" s="15"/>
      <c r="B633" s="15"/>
      <c r="C633" s="15"/>
      <c r="D633" s="15"/>
      <c r="E633" s="15"/>
    </row>
    <row r="634" spans="1:5" ht="14.25" customHeight="1">
      <c r="A634" s="15"/>
      <c r="B634" s="15"/>
      <c r="C634" s="15"/>
      <c r="D634" s="15"/>
      <c r="E634" s="15"/>
    </row>
    <row r="635" spans="1:5" ht="14.25" customHeight="1">
      <c r="A635" s="15"/>
      <c r="B635" s="15"/>
      <c r="C635" s="15"/>
      <c r="D635" s="15"/>
      <c r="E635" s="15"/>
    </row>
    <row r="636" spans="1:5" ht="14.25" customHeight="1">
      <c r="A636" s="15"/>
      <c r="B636" s="15"/>
      <c r="C636" s="15"/>
      <c r="D636" s="15"/>
      <c r="E636" s="15"/>
    </row>
    <row r="637" spans="1:5" ht="14.25" customHeight="1">
      <c r="A637" s="15"/>
      <c r="B637" s="15"/>
      <c r="C637" s="15"/>
      <c r="D637" s="15"/>
      <c r="E637" s="15"/>
    </row>
    <row r="638" spans="1:5" ht="14.25" customHeight="1">
      <c r="A638" s="15"/>
      <c r="B638" s="15"/>
      <c r="C638" s="15"/>
      <c r="D638" s="15"/>
      <c r="E638" s="15"/>
    </row>
    <row r="639" spans="1:5" ht="14.25" customHeight="1">
      <c r="A639" s="15"/>
      <c r="B639" s="15"/>
      <c r="C639" s="15"/>
      <c r="D639" s="15"/>
      <c r="E639" s="15"/>
    </row>
    <row r="640" spans="1:5" ht="14.25" customHeight="1">
      <c r="A640" s="15"/>
      <c r="B640" s="15"/>
      <c r="C640" s="15"/>
      <c r="D640" s="15"/>
      <c r="E640" s="15"/>
    </row>
    <row r="641" spans="1:5" ht="14.25" customHeight="1">
      <c r="A641" s="15"/>
      <c r="B641" s="15"/>
      <c r="C641" s="15"/>
      <c r="D641" s="15"/>
      <c r="E641" s="15"/>
    </row>
    <row r="642" spans="1:5" ht="14.25" customHeight="1">
      <c r="A642" s="15"/>
      <c r="B642" s="15"/>
      <c r="C642" s="15"/>
      <c r="D642" s="15"/>
      <c r="E642" s="15"/>
    </row>
    <row r="643" spans="1:5" ht="14.25" customHeight="1">
      <c r="A643" s="15"/>
      <c r="B643" s="15"/>
      <c r="C643" s="15"/>
      <c r="D643" s="15"/>
      <c r="E643" s="15"/>
    </row>
    <row r="644" spans="1:5" ht="14.25" customHeight="1">
      <c r="A644" s="15"/>
      <c r="B644" s="15"/>
      <c r="C644" s="15"/>
      <c r="D644" s="15"/>
      <c r="E644" s="15"/>
    </row>
    <row r="645" spans="1:5" ht="14.25" customHeight="1">
      <c r="A645" s="15"/>
      <c r="B645" s="15"/>
      <c r="C645" s="15"/>
      <c r="D645" s="15"/>
      <c r="E645" s="15"/>
    </row>
    <row r="646" spans="1:5" ht="14.25" customHeight="1">
      <c r="A646" s="15"/>
      <c r="B646" s="15"/>
      <c r="C646" s="15"/>
      <c r="D646" s="15"/>
      <c r="E646" s="15"/>
    </row>
    <row r="647" spans="1:5" ht="14.25" customHeight="1">
      <c r="A647" s="15"/>
      <c r="B647" s="15"/>
      <c r="C647" s="15"/>
      <c r="D647" s="15"/>
      <c r="E647" s="15"/>
    </row>
    <row r="648" spans="1:5" ht="14.25" customHeight="1">
      <c r="A648" s="15"/>
      <c r="B648" s="15"/>
      <c r="C648" s="15"/>
      <c r="D648" s="15"/>
      <c r="E648" s="15"/>
    </row>
    <row r="649" spans="1:5" ht="14.25" customHeight="1">
      <c r="A649" s="15"/>
      <c r="B649" s="15"/>
      <c r="C649" s="15"/>
      <c r="D649" s="15"/>
      <c r="E649" s="15"/>
    </row>
    <row r="650" spans="1:5" ht="14.25" customHeight="1">
      <c r="A650" s="15"/>
      <c r="B650" s="15"/>
      <c r="C650" s="15"/>
      <c r="D650" s="15"/>
      <c r="E650" s="15"/>
    </row>
    <row r="651" spans="1:5" ht="14.25" customHeight="1">
      <c r="A651" s="15"/>
      <c r="B651" s="15"/>
      <c r="C651" s="15"/>
      <c r="D651" s="15"/>
      <c r="E651" s="15"/>
    </row>
    <row r="652" spans="1:5" ht="14.25" customHeight="1">
      <c r="A652" s="15"/>
      <c r="B652" s="15"/>
      <c r="C652" s="15"/>
      <c r="D652" s="15"/>
      <c r="E652" s="15"/>
    </row>
    <row r="653" spans="1:5" ht="14.25" customHeight="1">
      <c r="A653" s="15"/>
      <c r="B653" s="15"/>
      <c r="C653" s="15"/>
      <c r="D653" s="15"/>
      <c r="E653" s="15"/>
    </row>
    <row r="654" spans="1:5" ht="14.25" customHeight="1">
      <c r="A654" s="15"/>
      <c r="B654" s="15"/>
      <c r="C654" s="15"/>
      <c r="D654" s="15"/>
      <c r="E654" s="15"/>
    </row>
    <row r="655" spans="1:5" ht="14.25" customHeight="1">
      <c r="A655" s="15"/>
      <c r="B655" s="15"/>
      <c r="C655" s="15"/>
      <c r="D655" s="15"/>
      <c r="E655" s="15"/>
    </row>
    <row r="656" spans="1:5" ht="14.25" customHeight="1">
      <c r="A656" s="15"/>
      <c r="B656" s="15"/>
      <c r="C656" s="15"/>
      <c r="D656" s="15"/>
      <c r="E656" s="15"/>
    </row>
    <row r="657" spans="1:5" ht="14.25" customHeight="1">
      <c r="A657" s="15"/>
      <c r="B657" s="15"/>
      <c r="C657" s="15"/>
      <c r="D657" s="15"/>
      <c r="E657" s="15"/>
    </row>
    <row r="658" spans="1:5" ht="14.25" customHeight="1">
      <c r="A658" s="15"/>
      <c r="B658" s="15"/>
      <c r="C658" s="15"/>
      <c r="D658" s="15"/>
      <c r="E658" s="15"/>
    </row>
    <row r="659" spans="1:5" ht="14.25" customHeight="1">
      <c r="A659" s="15"/>
      <c r="B659" s="15"/>
      <c r="C659" s="15"/>
      <c r="D659" s="15"/>
      <c r="E659" s="15"/>
    </row>
    <row r="660" spans="1:5" ht="14.25" customHeight="1">
      <c r="A660" s="15"/>
      <c r="B660" s="15"/>
      <c r="C660" s="15"/>
      <c r="D660" s="15"/>
      <c r="E660" s="15"/>
    </row>
    <row r="661" spans="1:5" ht="14.25" customHeight="1">
      <c r="A661" s="15"/>
      <c r="B661" s="15"/>
      <c r="C661" s="15"/>
      <c r="D661" s="15"/>
      <c r="E661" s="15"/>
    </row>
    <row r="662" spans="1:5" ht="14.25" customHeight="1">
      <c r="A662" s="15"/>
      <c r="B662" s="15"/>
      <c r="C662" s="15"/>
      <c r="D662" s="15"/>
      <c r="E662" s="15"/>
    </row>
    <row r="663" spans="1:5" ht="14.25" customHeight="1">
      <c r="A663" s="15"/>
      <c r="B663" s="15"/>
      <c r="C663" s="15"/>
      <c r="D663" s="15"/>
      <c r="E663" s="15"/>
    </row>
    <row r="664" spans="1:5" ht="14.25" customHeight="1">
      <c r="A664" s="15"/>
      <c r="B664" s="15"/>
      <c r="C664" s="15"/>
      <c r="D664" s="15"/>
      <c r="E664" s="15"/>
    </row>
    <row r="665" spans="1:5" ht="14.25" customHeight="1">
      <c r="A665" s="15"/>
      <c r="B665" s="15"/>
      <c r="C665" s="15"/>
      <c r="D665" s="15"/>
      <c r="E665" s="15"/>
    </row>
    <row r="666" spans="1:5" ht="14.25" customHeight="1">
      <c r="A666" s="15"/>
      <c r="B666" s="15"/>
      <c r="C666" s="15"/>
      <c r="D666" s="15"/>
      <c r="E666" s="15"/>
    </row>
    <row r="667" spans="1:5" ht="14.25" customHeight="1">
      <c r="A667" s="15"/>
      <c r="B667" s="15"/>
      <c r="C667" s="15"/>
      <c r="D667" s="15"/>
      <c r="E667" s="15"/>
    </row>
    <row r="668" spans="1:5" ht="14.25" customHeight="1">
      <c r="A668" s="15"/>
      <c r="B668" s="15"/>
      <c r="C668" s="15"/>
      <c r="D668" s="15"/>
      <c r="E668" s="15"/>
    </row>
    <row r="669" spans="1:5" ht="14.25" customHeight="1">
      <c r="A669" s="15"/>
      <c r="B669" s="15"/>
      <c r="C669" s="15"/>
      <c r="D669" s="15"/>
      <c r="E669" s="15"/>
    </row>
    <row r="670" spans="1:5" ht="14.25" customHeight="1">
      <c r="A670" s="15"/>
      <c r="B670" s="15"/>
      <c r="C670" s="15"/>
      <c r="D670" s="15"/>
      <c r="E670" s="15"/>
    </row>
    <row r="671" spans="1:5" ht="14.25" customHeight="1">
      <c r="A671" s="15"/>
      <c r="B671" s="15"/>
      <c r="C671" s="15"/>
      <c r="D671" s="15"/>
      <c r="E671" s="15"/>
    </row>
    <row r="672" spans="1:5" ht="14.25" customHeight="1">
      <c r="A672" s="15"/>
      <c r="B672" s="15"/>
      <c r="C672" s="15"/>
      <c r="D672" s="15"/>
      <c r="E672" s="15"/>
    </row>
    <row r="673" spans="1:5" ht="14.25" customHeight="1">
      <c r="A673" s="15"/>
      <c r="B673" s="15"/>
      <c r="C673" s="15"/>
      <c r="D673" s="15"/>
      <c r="E673" s="15"/>
    </row>
    <row r="674" spans="1:5" ht="14.25" customHeight="1">
      <c r="A674" s="15"/>
      <c r="B674" s="15"/>
      <c r="C674" s="15"/>
      <c r="D674" s="15"/>
      <c r="E674" s="15"/>
    </row>
    <row r="675" spans="1:5" ht="14.25" customHeight="1">
      <c r="A675" s="15"/>
      <c r="B675" s="15"/>
      <c r="C675" s="15"/>
      <c r="D675" s="15"/>
      <c r="E675" s="15"/>
    </row>
    <row r="676" spans="1:5" ht="14.25" customHeight="1">
      <c r="A676" s="15"/>
      <c r="B676" s="15"/>
      <c r="C676" s="15"/>
      <c r="D676" s="15"/>
      <c r="E676" s="15"/>
    </row>
    <row r="677" spans="1:5" ht="14.25" customHeight="1">
      <c r="A677" s="15"/>
      <c r="B677" s="15"/>
      <c r="C677" s="15"/>
      <c r="D677" s="15"/>
      <c r="E677" s="15"/>
    </row>
    <row r="678" spans="1:5" ht="14.25" customHeight="1">
      <c r="A678" s="15"/>
      <c r="B678" s="15"/>
      <c r="C678" s="15"/>
      <c r="D678" s="15"/>
      <c r="E678" s="15"/>
    </row>
    <row r="679" spans="1:5" ht="14.25" customHeight="1">
      <c r="A679" s="15"/>
      <c r="B679" s="15"/>
      <c r="C679" s="15"/>
      <c r="D679" s="15"/>
      <c r="E679" s="15"/>
    </row>
    <row r="680" spans="1:5" ht="14.25" customHeight="1">
      <c r="A680" s="15"/>
      <c r="B680" s="15"/>
      <c r="C680" s="15"/>
      <c r="D680" s="15"/>
      <c r="E680" s="15"/>
    </row>
    <row r="681" spans="1:5" ht="14.25" customHeight="1">
      <c r="A681" s="15"/>
      <c r="B681" s="15"/>
      <c r="C681" s="15"/>
      <c r="D681" s="15"/>
      <c r="E681" s="15"/>
    </row>
    <row r="682" spans="1:5" ht="14.25" customHeight="1">
      <c r="A682" s="15"/>
      <c r="B682" s="15"/>
      <c r="C682" s="15"/>
      <c r="D682" s="15"/>
      <c r="E682" s="15"/>
    </row>
    <row r="683" spans="1:5" ht="14.25" customHeight="1">
      <c r="A683" s="15"/>
      <c r="B683" s="15"/>
      <c r="C683" s="15"/>
      <c r="D683" s="15"/>
      <c r="E683" s="15"/>
    </row>
    <row r="684" spans="1:5" ht="14.25" customHeight="1">
      <c r="A684" s="15"/>
      <c r="B684" s="15"/>
      <c r="C684" s="15"/>
      <c r="D684" s="15"/>
      <c r="E684" s="15"/>
    </row>
    <row r="685" spans="1:5" ht="14.25" customHeight="1">
      <c r="A685" s="15"/>
      <c r="B685" s="15"/>
      <c r="C685" s="15"/>
      <c r="D685" s="15"/>
      <c r="E685" s="15"/>
    </row>
    <row r="686" spans="1:5" ht="14.25" customHeight="1">
      <c r="A686" s="15"/>
      <c r="B686" s="15"/>
      <c r="C686" s="15"/>
      <c r="D686" s="15"/>
      <c r="E686" s="15"/>
    </row>
    <row r="687" spans="1:5" ht="14.25" customHeight="1">
      <c r="A687" s="15"/>
      <c r="B687" s="15"/>
      <c r="C687" s="15"/>
      <c r="D687" s="15"/>
      <c r="E687" s="15"/>
    </row>
    <row r="688" spans="1:5" ht="14.25" customHeight="1">
      <c r="A688" s="15"/>
      <c r="B688" s="15"/>
      <c r="C688" s="15"/>
      <c r="D688" s="15"/>
      <c r="E688" s="15"/>
    </row>
    <row r="689" spans="1:5" ht="14.25" customHeight="1">
      <c r="A689" s="15"/>
      <c r="B689" s="15"/>
      <c r="C689" s="15"/>
      <c r="D689" s="15"/>
      <c r="E689" s="15"/>
    </row>
    <row r="690" spans="1:5" ht="14.25" customHeight="1">
      <c r="A690" s="15"/>
      <c r="B690" s="15"/>
      <c r="C690" s="15"/>
      <c r="D690" s="15"/>
      <c r="E690" s="15"/>
    </row>
    <row r="691" spans="1:5" ht="14.25" customHeight="1">
      <c r="A691" s="15"/>
      <c r="B691" s="15"/>
      <c r="C691" s="15"/>
      <c r="D691" s="15"/>
      <c r="E691" s="15"/>
    </row>
    <row r="692" spans="1:5" ht="14.25" customHeight="1">
      <c r="A692" s="15"/>
      <c r="B692" s="15"/>
      <c r="C692" s="15"/>
      <c r="D692" s="15"/>
      <c r="E692" s="15"/>
    </row>
    <row r="693" spans="1:5" ht="14.25" customHeight="1">
      <c r="A693" s="15"/>
      <c r="B693" s="15"/>
      <c r="C693" s="15"/>
      <c r="D693" s="15"/>
      <c r="E693" s="15"/>
    </row>
    <row r="694" spans="1:5" ht="14.25" customHeight="1">
      <c r="A694" s="15"/>
      <c r="B694" s="15"/>
      <c r="C694" s="15"/>
      <c r="D694" s="15"/>
      <c r="E694" s="15"/>
    </row>
    <row r="695" spans="1:5" ht="14.25" customHeight="1">
      <c r="A695" s="15"/>
      <c r="B695" s="15"/>
      <c r="C695" s="15"/>
      <c r="D695" s="15"/>
      <c r="E695" s="15"/>
    </row>
    <row r="696" spans="1:5" ht="14.25" customHeight="1">
      <c r="A696" s="15"/>
      <c r="B696" s="15"/>
      <c r="C696" s="15"/>
      <c r="D696" s="15"/>
      <c r="E696" s="15"/>
    </row>
    <row r="697" spans="1:5" ht="14.25" customHeight="1">
      <c r="A697" s="15"/>
      <c r="B697" s="15"/>
      <c r="C697" s="15"/>
      <c r="D697" s="15"/>
      <c r="E697" s="15"/>
    </row>
    <row r="698" spans="1:5" ht="14.25" customHeight="1">
      <c r="A698" s="15"/>
      <c r="B698" s="15"/>
      <c r="C698" s="15"/>
      <c r="D698" s="15"/>
      <c r="E698" s="15"/>
    </row>
    <row r="699" spans="1:5" ht="14.25" customHeight="1">
      <c r="A699" s="15"/>
      <c r="B699" s="15"/>
      <c r="C699" s="15"/>
      <c r="D699" s="15"/>
      <c r="E699" s="15"/>
    </row>
    <row r="700" spans="1:5" ht="14.25" customHeight="1">
      <c r="A700" s="15"/>
      <c r="B700" s="15"/>
      <c r="C700" s="15"/>
      <c r="D700" s="15"/>
      <c r="E700" s="15"/>
    </row>
    <row r="701" spans="1:5" ht="14.25" customHeight="1">
      <c r="A701" s="15"/>
      <c r="B701" s="15"/>
      <c r="C701" s="15"/>
      <c r="D701" s="15"/>
      <c r="E701" s="15"/>
    </row>
    <row r="702" spans="1:5" ht="14.25" customHeight="1">
      <c r="A702" s="15"/>
      <c r="B702" s="15"/>
      <c r="C702" s="15"/>
      <c r="D702" s="15"/>
      <c r="E702" s="15"/>
    </row>
    <row r="703" spans="1:5" ht="14.25" customHeight="1">
      <c r="A703" s="15"/>
      <c r="B703" s="15"/>
      <c r="C703" s="15"/>
      <c r="D703" s="15"/>
      <c r="E703" s="15"/>
    </row>
    <row r="704" spans="1:5" ht="14.25" customHeight="1">
      <c r="A704" s="15"/>
      <c r="B704" s="15"/>
      <c r="C704" s="15"/>
      <c r="D704" s="15"/>
      <c r="E704" s="15"/>
    </row>
    <row r="705" spans="1:5" ht="14.25" customHeight="1">
      <c r="A705" s="15"/>
      <c r="B705" s="15"/>
      <c r="C705" s="15"/>
      <c r="D705" s="15"/>
      <c r="E705" s="15"/>
    </row>
    <row r="706" spans="1:5" ht="14.25" customHeight="1">
      <c r="A706" s="15"/>
      <c r="B706" s="15"/>
      <c r="C706" s="15"/>
      <c r="D706" s="15"/>
      <c r="E706" s="15"/>
    </row>
    <row r="707" spans="1:5" ht="14.25" customHeight="1">
      <c r="A707" s="15"/>
      <c r="B707" s="15"/>
      <c r="C707" s="15"/>
      <c r="D707" s="15"/>
      <c r="E707" s="15"/>
    </row>
    <row r="708" spans="1:5" ht="14.25" customHeight="1">
      <c r="A708" s="15"/>
      <c r="B708" s="15"/>
      <c r="C708" s="15"/>
      <c r="D708" s="15"/>
      <c r="E708" s="15"/>
    </row>
    <row r="709" spans="1:5" ht="14.25" customHeight="1">
      <c r="A709" s="15"/>
      <c r="B709" s="15"/>
      <c r="C709" s="15"/>
      <c r="D709" s="15"/>
      <c r="E709" s="15"/>
    </row>
    <row r="710" spans="1:5" ht="14.25" customHeight="1">
      <c r="A710" s="15"/>
      <c r="B710" s="15"/>
      <c r="C710" s="15"/>
      <c r="D710" s="15"/>
      <c r="E710" s="15"/>
    </row>
    <row r="711" spans="1:5" ht="14.25" customHeight="1">
      <c r="A711" s="15"/>
      <c r="B711" s="15"/>
      <c r="C711" s="15"/>
      <c r="D711" s="15"/>
      <c r="E711" s="15"/>
    </row>
    <row r="712" spans="1:5" ht="14.25" customHeight="1">
      <c r="A712" s="15"/>
      <c r="B712" s="15"/>
      <c r="C712" s="15"/>
      <c r="D712" s="15"/>
      <c r="E712" s="15"/>
    </row>
    <row r="713" spans="1:5" ht="14.25" customHeight="1">
      <c r="A713" s="15"/>
      <c r="B713" s="15"/>
      <c r="C713" s="15"/>
      <c r="D713" s="15"/>
      <c r="E713" s="15"/>
    </row>
    <row r="714" spans="1:5" ht="14.25" customHeight="1">
      <c r="A714" s="15"/>
      <c r="B714" s="15"/>
      <c r="C714" s="15"/>
      <c r="D714" s="15"/>
      <c r="E714" s="15"/>
    </row>
    <row r="715" spans="1:5" ht="14.25" customHeight="1">
      <c r="A715" s="15"/>
      <c r="B715" s="15"/>
      <c r="C715" s="15"/>
      <c r="D715" s="15"/>
      <c r="E715" s="15"/>
    </row>
    <row r="716" spans="1:5" ht="14.25" customHeight="1">
      <c r="A716" s="15"/>
      <c r="B716" s="15"/>
      <c r="C716" s="15"/>
      <c r="D716" s="15"/>
      <c r="E716" s="15"/>
    </row>
    <row r="717" spans="1:5" ht="14.25" customHeight="1">
      <c r="A717" s="15"/>
      <c r="B717" s="15"/>
      <c r="C717" s="15"/>
      <c r="D717" s="15"/>
      <c r="E717" s="15"/>
    </row>
    <row r="718" spans="1:5" ht="14.25" customHeight="1">
      <c r="A718" s="15"/>
      <c r="B718" s="15"/>
      <c r="C718" s="15"/>
      <c r="D718" s="15"/>
      <c r="E718" s="15"/>
    </row>
    <row r="719" spans="1:5" ht="14.25" customHeight="1">
      <c r="A719" s="15"/>
      <c r="B719" s="15"/>
      <c r="C719" s="15"/>
      <c r="D719" s="15"/>
      <c r="E719" s="15"/>
    </row>
    <row r="720" spans="1:5" ht="14.25" customHeight="1">
      <c r="A720" s="15"/>
      <c r="B720" s="15"/>
      <c r="C720" s="15"/>
      <c r="D720" s="15"/>
      <c r="E720" s="15"/>
    </row>
    <row r="721" spans="1:5" ht="14.25" customHeight="1">
      <c r="A721" s="15"/>
      <c r="B721" s="15"/>
      <c r="C721" s="15"/>
      <c r="D721" s="15"/>
      <c r="E721" s="15"/>
    </row>
    <row r="722" spans="1:5" ht="14.25" customHeight="1">
      <c r="A722" s="15"/>
      <c r="B722" s="15"/>
      <c r="C722" s="15"/>
      <c r="D722" s="15"/>
      <c r="E722" s="15"/>
    </row>
    <row r="723" spans="1:5" ht="14.25" customHeight="1">
      <c r="A723" s="15"/>
      <c r="B723" s="15"/>
      <c r="C723" s="15"/>
      <c r="D723" s="15"/>
      <c r="E723" s="15"/>
    </row>
    <row r="724" spans="1:5" ht="14.25" customHeight="1">
      <c r="A724" s="15"/>
      <c r="B724" s="15"/>
      <c r="C724" s="15"/>
      <c r="D724" s="15"/>
      <c r="E724" s="15"/>
    </row>
    <row r="725" spans="1:5" ht="14.25" customHeight="1">
      <c r="A725" s="15"/>
      <c r="B725" s="15"/>
      <c r="C725" s="15"/>
      <c r="D725" s="15"/>
      <c r="E725" s="15"/>
    </row>
    <row r="726" spans="1:5" ht="14.25" customHeight="1">
      <c r="A726" s="15"/>
      <c r="B726" s="15"/>
      <c r="C726" s="15"/>
      <c r="D726" s="15"/>
      <c r="E726" s="15"/>
    </row>
    <row r="727" spans="1:5" ht="14.25" customHeight="1">
      <c r="A727" s="15"/>
      <c r="B727" s="15"/>
      <c r="C727" s="15"/>
      <c r="D727" s="15"/>
      <c r="E727" s="15"/>
    </row>
    <row r="728" spans="1:5" ht="14.25" customHeight="1">
      <c r="A728" s="15"/>
      <c r="B728" s="15"/>
      <c r="C728" s="15"/>
      <c r="D728" s="15"/>
      <c r="E728" s="15"/>
    </row>
    <row r="729" spans="1:5" ht="14.25" customHeight="1">
      <c r="A729" s="15"/>
      <c r="B729" s="15"/>
      <c r="C729" s="15"/>
      <c r="D729" s="15"/>
      <c r="E729" s="15"/>
    </row>
    <row r="730" spans="1:5" ht="14.25" customHeight="1">
      <c r="A730" s="15"/>
      <c r="B730" s="15"/>
      <c r="C730" s="15"/>
      <c r="D730" s="15"/>
      <c r="E730" s="15"/>
    </row>
    <row r="731" spans="1:5" ht="14.25" customHeight="1">
      <c r="A731" s="15"/>
      <c r="B731" s="15"/>
      <c r="C731" s="15"/>
      <c r="D731" s="15"/>
      <c r="E731" s="15"/>
    </row>
    <row r="732" spans="1:5" ht="14.25" customHeight="1">
      <c r="A732" s="15"/>
      <c r="B732" s="15"/>
      <c r="C732" s="15"/>
      <c r="D732" s="15"/>
      <c r="E732" s="15"/>
    </row>
    <row r="733" spans="1:5" ht="14.25" customHeight="1">
      <c r="A733" s="15"/>
      <c r="B733" s="15"/>
      <c r="C733" s="15"/>
      <c r="D733" s="15"/>
      <c r="E733" s="15"/>
    </row>
    <row r="734" spans="1:5" ht="14.25" customHeight="1">
      <c r="A734" s="15"/>
      <c r="B734" s="15"/>
      <c r="C734" s="15"/>
      <c r="D734" s="15"/>
      <c r="E734" s="15"/>
    </row>
    <row r="735" spans="1:5" ht="14.25" customHeight="1">
      <c r="A735" s="15"/>
      <c r="B735" s="15"/>
      <c r="C735" s="15"/>
      <c r="D735" s="15"/>
      <c r="E735" s="15"/>
    </row>
    <row r="736" spans="1:5" ht="14.25" customHeight="1">
      <c r="A736" s="15"/>
      <c r="B736" s="15"/>
      <c r="C736" s="15"/>
      <c r="D736" s="15"/>
      <c r="E736" s="15"/>
    </row>
    <row r="737" spans="1:5" ht="14.25" customHeight="1">
      <c r="A737" s="15"/>
      <c r="B737" s="15"/>
      <c r="C737" s="15"/>
      <c r="D737" s="15"/>
      <c r="E737" s="15"/>
    </row>
    <row r="738" spans="1:5" ht="14.25" customHeight="1">
      <c r="A738" s="15"/>
      <c r="B738" s="15"/>
      <c r="C738" s="15"/>
      <c r="D738" s="15"/>
      <c r="E738" s="15"/>
    </row>
    <row r="739" spans="1:5" ht="14.25" customHeight="1">
      <c r="A739" s="15"/>
      <c r="B739" s="15"/>
      <c r="C739" s="15"/>
      <c r="D739" s="15"/>
      <c r="E739" s="15"/>
    </row>
    <row r="740" spans="1:5" ht="14.25" customHeight="1">
      <c r="A740" s="15"/>
      <c r="B740" s="15"/>
      <c r="C740" s="15"/>
      <c r="D740" s="15"/>
      <c r="E740" s="15"/>
    </row>
    <row r="741" spans="1:5" ht="14.25" customHeight="1">
      <c r="A741" s="15"/>
      <c r="B741" s="15"/>
      <c r="C741" s="15"/>
      <c r="D741" s="15"/>
      <c r="E741" s="15"/>
    </row>
    <row r="742" spans="1:5" ht="14.25" customHeight="1">
      <c r="A742" s="15"/>
      <c r="B742" s="15"/>
      <c r="C742" s="15"/>
      <c r="D742" s="15"/>
      <c r="E742" s="15"/>
    </row>
    <row r="743" spans="1:5" ht="14.25" customHeight="1">
      <c r="A743" s="15"/>
      <c r="B743" s="15"/>
      <c r="C743" s="15"/>
      <c r="D743" s="15"/>
      <c r="E743" s="15"/>
    </row>
    <row r="744" spans="1:5" ht="14.25" customHeight="1">
      <c r="A744" s="15"/>
      <c r="B744" s="15"/>
      <c r="C744" s="15"/>
      <c r="D744" s="15"/>
      <c r="E744" s="15"/>
    </row>
    <row r="745" spans="1:5" ht="14.25" customHeight="1">
      <c r="A745" s="15"/>
      <c r="B745" s="15"/>
      <c r="C745" s="15"/>
      <c r="D745" s="15"/>
      <c r="E745" s="15"/>
    </row>
    <row r="746" spans="1:5" ht="14.25" customHeight="1">
      <c r="A746" s="15"/>
      <c r="B746" s="15"/>
      <c r="C746" s="15"/>
      <c r="D746" s="15"/>
      <c r="E746" s="15"/>
    </row>
    <row r="747" spans="1:5" ht="14.25" customHeight="1">
      <c r="A747" s="15"/>
      <c r="B747" s="15"/>
      <c r="C747" s="15"/>
      <c r="D747" s="15"/>
      <c r="E747" s="15"/>
    </row>
    <row r="748" spans="1:5" ht="14.25" customHeight="1">
      <c r="A748" s="15"/>
      <c r="B748" s="15"/>
      <c r="C748" s="15"/>
      <c r="D748" s="15"/>
      <c r="E748" s="15"/>
    </row>
    <row r="749" spans="1:5" ht="14.25" customHeight="1">
      <c r="A749" s="15"/>
      <c r="B749" s="15"/>
      <c r="C749" s="15"/>
      <c r="D749" s="15"/>
      <c r="E749" s="15"/>
    </row>
    <row r="750" spans="1:5" ht="14.25" customHeight="1">
      <c r="A750" s="15"/>
      <c r="B750" s="15"/>
      <c r="C750" s="15"/>
      <c r="D750" s="15"/>
      <c r="E750" s="15"/>
    </row>
    <row r="751" spans="1:5" ht="14.25" customHeight="1">
      <c r="A751" s="15"/>
      <c r="B751" s="15"/>
      <c r="C751" s="15"/>
      <c r="D751" s="15"/>
      <c r="E751" s="15"/>
    </row>
    <row r="752" spans="1:5" ht="14.25" customHeight="1">
      <c r="A752" s="15"/>
      <c r="B752" s="15"/>
      <c r="C752" s="15"/>
      <c r="D752" s="15"/>
      <c r="E752" s="15"/>
    </row>
    <row r="753" spans="1:5" ht="14.25" customHeight="1">
      <c r="A753" s="15"/>
      <c r="B753" s="15"/>
      <c r="C753" s="15"/>
      <c r="D753" s="15"/>
      <c r="E753" s="15"/>
    </row>
    <row r="754" spans="1:5" ht="14.25" customHeight="1">
      <c r="A754" s="15"/>
      <c r="B754" s="15"/>
      <c r="C754" s="15"/>
      <c r="D754" s="15"/>
      <c r="E754" s="15"/>
    </row>
    <row r="755" spans="1:5" ht="14.25" customHeight="1">
      <c r="A755" s="15"/>
      <c r="B755" s="15"/>
      <c r="C755" s="15"/>
      <c r="D755" s="15"/>
      <c r="E755" s="15"/>
    </row>
    <row r="756" spans="1:5" ht="14.25" customHeight="1">
      <c r="A756" s="15"/>
      <c r="B756" s="15"/>
      <c r="C756" s="15"/>
      <c r="D756" s="15"/>
      <c r="E756" s="15"/>
    </row>
    <row r="757" spans="1:5" ht="14.25" customHeight="1">
      <c r="A757" s="15"/>
      <c r="B757" s="15"/>
      <c r="C757" s="15"/>
      <c r="D757" s="15"/>
      <c r="E757" s="15"/>
    </row>
    <row r="758" spans="1:5" ht="14.25" customHeight="1">
      <c r="A758" s="15"/>
      <c r="B758" s="15"/>
      <c r="C758" s="15"/>
      <c r="D758" s="15"/>
      <c r="E758" s="15"/>
    </row>
    <row r="759" spans="1:5" ht="14.25" customHeight="1">
      <c r="A759" s="15"/>
      <c r="B759" s="15"/>
      <c r="C759" s="15"/>
      <c r="D759" s="15"/>
      <c r="E759" s="15"/>
    </row>
    <row r="760" spans="1:5" ht="14.25" customHeight="1">
      <c r="A760" s="15"/>
      <c r="B760" s="15"/>
      <c r="C760" s="15"/>
      <c r="D760" s="15"/>
      <c r="E760" s="15"/>
    </row>
    <row r="761" spans="1:5" ht="14.25" customHeight="1">
      <c r="A761" s="15"/>
      <c r="B761" s="15"/>
      <c r="C761" s="15"/>
      <c r="D761" s="15"/>
      <c r="E761" s="15"/>
    </row>
    <row r="762" spans="1:5" ht="14.25" customHeight="1">
      <c r="A762" s="15"/>
      <c r="B762" s="15"/>
      <c r="C762" s="15"/>
      <c r="D762" s="15"/>
      <c r="E762" s="15"/>
    </row>
    <row r="763" spans="1:5" ht="14.25" customHeight="1">
      <c r="A763" s="15"/>
      <c r="B763" s="15"/>
      <c r="C763" s="15"/>
      <c r="D763" s="15"/>
      <c r="E763" s="15"/>
    </row>
    <row r="764" spans="1:5" ht="14.25" customHeight="1">
      <c r="A764" s="15"/>
      <c r="B764" s="15"/>
      <c r="C764" s="15"/>
      <c r="D764" s="15"/>
      <c r="E764" s="15"/>
    </row>
    <row r="765" spans="1:5" ht="14.25" customHeight="1">
      <c r="A765" s="15"/>
      <c r="B765" s="15"/>
      <c r="C765" s="15"/>
      <c r="D765" s="15"/>
      <c r="E765" s="15"/>
    </row>
    <row r="766" spans="1:5" ht="14.25" customHeight="1">
      <c r="A766" s="15"/>
      <c r="B766" s="15"/>
      <c r="C766" s="15"/>
      <c r="D766" s="15"/>
      <c r="E766" s="15"/>
    </row>
    <row r="767" spans="1:5" ht="14.25" customHeight="1">
      <c r="A767" s="15"/>
      <c r="B767" s="15"/>
      <c r="C767" s="15"/>
      <c r="D767" s="15"/>
      <c r="E767" s="15"/>
    </row>
    <row r="768" spans="1:5" ht="14.25" customHeight="1">
      <c r="A768" s="15"/>
      <c r="B768" s="15"/>
      <c r="C768" s="15"/>
      <c r="D768" s="15"/>
      <c r="E768" s="15"/>
    </row>
    <row r="769" spans="1:5" ht="14.25" customHeight="1">
      <c r="A769" s="15"/>
      <c r="B769" s="15"/>
      <c r="C769" s="15"/>
      <c r="D769" s="15"/>
      <c r="E769" s="15"/>
    </row>
    <row r="770" spans="1:5" ht="14.25" customHeight="1">
      <c r="A770" s="15"/>
      <c r="B770" s="15"/>
      <c r="C770" s="15"/>
      <c r="D770" s="15"/>
      <c r="E770" s="15"/>
    </row>
    <row r="771" spans="1:5" ht="14.25" customHeight="1">
      <c r="A771" s="15"/>
      <c r="B771" s="15"/>
      <c r="C771" s="15"/>
      <c r="D771" s="15"/>
      <c r="E771" s="15"/>
    </row>
    <row r="772" spans="1:5" ht="14.25" customHeight="1">
      <c r="A772" s="15"/>
      <c r="B772" s="15"/>
      <c r="C772" s="15"/>
      <c r="D772" s="15"/>
      <c r="E772" s="15"/>
    </row>
    <row r="773" spans="1:5" ht="14.25" customHeight="1">
      <c r="A773" s="15"/>
      <c r="B773" s="15"/>
      <c r="C773" s="15"/>
      <c r="D773" s="15"/>
      <c r="E773" s="15"/>
    </row>
    <row r="774" spans="1:5" ht="14.25" customHeight="1">
      <c r="A774" s="15"/>
      <c r="B774" s="15"/>
      <c r="C774" s="15"/>
      <c r="D774" s="15"/>
      <c r="E774" s="15"/>
    </row>
    <row r="775" spans="1:5" ht="14.25" customHeight="1">
      <c r="A775" s="15"/>
      <c r="B775" s="15"/>
      <c r="C775" s="15"/>
      <c r="D775" s="15"/>
      <c r="E775" s="15"/>
    </row>
    <row r="776" spans="1:5" ht="14.25" customHeight="1">
      <c r="A776" s="15"/>
      <c r="B776" s="15"/>
      <c r="C776" s="15"/>
      <c r="D776" s="15"/>
      <c r="E776" s="15"/>
    </row>
    <row r="777" spans="1:5" ht="14.25" customHeight="1">
      <c r="A777" s="15"/>
      <c r="B777" s="15"/>
      <c r="C777" s="15"/>
      <c r="D777" s="15"/>
      <c r="E777" s="15"/>
    </row>
    <row r="778" spans="1:5" ht="14.25" customHeight="1">
      <c r="A778" s="15"/>
      <c r="B778" s="15"/>
      <c r="C778" s="15"/>
      <c r="D778" s="15"/>
      <c r="E778" s="15"/>
    </row>
    <row r="779" spans="1:5" ht="14.25" customHeight="1">
      <c r="A779" s="15"/>
      <c r="B779" s="15"/>
      <c r="C779" s="15"/>
      <c r="D779" s="15"/>
      <c r="E779" s="15"/>
    </row>
    <row r="780" spans="1:5" ht="14.25" customHeight="1">
      <c r="A780" s="15"/>
      <c r="B780" s="15"/>
      <c r="C780" s="15"/>
      <c r="D780" s="15"/>
      <c r="E780" s="15"/>
    </row>
    <row r="781" spans="1:5" ht="14.25" customHeight="1">
      <c r="A781" s="15"/>
      <c r="B781" s="15"/>
      <c r="C781" s="15"/>
      <c r="D781" s="15"/>
      <c r="E781" s="15"/>
    </row>
    <row r="782" spans="1:5" ht="14.25" customHeight="1">
      <c r="A782" s="15"/>
      <c r="B782" s="15"/>
      <c r="C782" s="15"/>
      <c r="D782" s="15"/>
      <c r="E782" s="15"/>
    </row>
    <row r="783" spans="1:5" ht="14.25" customHeight="1">
      <c r="A783" s="15"/>
      <c r="B783" s="15"/>
      <c r="C783" s="15"/>
      <c r="D783" s="15"/>
      <c r="E783" s="15"/>
    </row>
    <row r="784" spans="1:5" ht="14.25" customHeight="1">
      <c r="A784" s="15"/>
      <c r="B784" s="15"/>
      <c r="C784" s="15"/>
      <c r="D784" s="15"/>
      <c r="E784" s="15"/>
    </row>
    <row r="785" spans="1:5" ht="14.25" customHeight="1">
      <c r="A785" s="15"/>
      <c r="B785" s="15"/>
      <c r="C785" s="15"/>
      <c r="D785" s="15"/>
      <c r="E785" s="15"/>
    </row>
    <row r="786" spans="1:5" ht="14.25" customHeight="1">
      <c r="A786" s="15"/>
      <c r="B786" s="15"/>
      <c r="C786" s="15"/>
      <c r="D786" s="15"/>
      <c r="E786" s="15"/>
    </row>
    <row r="787" spans="1:5" ht="14.25" customHeight="1">
      <c r="A787" s="15"/>
      <c r="B787" s="15"/>
      <c r="C787" s="15"/>
      <c r="D787" s="15"/>
      <c r="E787" s="15"/>
    </row>
    <row r="788" spans="1:5" ht="14.25" customHeight="1">
      <c r="A788" s="15"/>
      <c r="B788" s="15"/>
      <c r="C788" s="15"/>
      <c r="D788" s="15"/>
      <c r="E788" s="15"/>
    </row>
    <row r="789" spans="1:5" ht="14.25" customHeight="1">
      <c r="A789" s="15"/>
      <c r="B789" s="15"/>
      <c r="C789" s="15"/>
      <c r="D789" s="15"/>
      <c r="E789" s="15"/>
    </row>
    <row r="790" spans="1:5" ht="14.25" customHeight="1">
      <c r="A790" s="15"/>
      <c r="B790" s="15"/>
      <c r="C790" s="15"/>
      <c r="D790" s="15"/>
      <c r="E790" s="15"/>
    </row>
    <row r="791" spans="1:5" ht="14.25" customHeight="1">
      <c r="A791" s="15"/>
      <c r="B791" s="15"/>
      <c r="C791" s="15"/>
      <c r="D791" s="15"/>
      <c r="E791" s="15"/>
    </row>
    <row r="792" spans="1:5" ht="14.25" customHeight="1">
      <c r="A792" s="15"/>
      <c r="B792" s="15"/>
      <c r="C792" s="15"/>
      <c r="D792" s="15"/>
      <c r="E792" s="15"/>
    </row>
    <row r="793" spans="1:5" ht="14.25" customHeight="1">
      <c r="A793" s="15"/>
      <c r="B793" s="15"/>
      <c r="C793" s="15"/>
      <c r="D793" s="15"/>
      <c r="E793" s="15"/>
    </row>
    <row r="794" spans="1:5" ht="14.25" customHeight="1">
      <c r="A794" s="15"/>
      <c r="B794" s="15"/>
      <c r="C794" s="15"/>
      <c r="D794" s="15"/>
      <c r="E794" s="15"/>
    </row>
    <row r="795" spans="1:5" ht="14.25" customHeight="1">
      <c r="A795" s="15"/>
      <c r="B795" s="15"/>
      <c r="C795" s="15"/>
      <c r="D795" s="15"/>
      <c r="E795" s="15"/>
    </row>
    <row r="796" spans="1:5" ht="14.25" customHeight="1">
      <c r="A796" s="15"/>
      <c r="B796" s="15"/>
      <c r="C796" s="15"/>
      <c r="D796" s="15"/>
      <c r="E796" s="15"/>
    </row>
    <row r="797" spans="1:5" ht="14.25" customHeight="1">
      <c r="A797" s="15"/>
      <c r="B797" s="15"/>
      <c r="C797" s="15"/>
      <c r="D797" s="15"/>
      <c r="E797" s="15"/>
    </row>
    <row r="798" spans="1:5" ht="14.25" customHeight="1">
      <c r="A798" s="15"/>
      <c r="B798" s="15"/>
      <c r="C798" s="15"/>
      <c r="D798" s="15"/>
      <c r="E798" s="15"/>
    </row>
    <row r="799" spans="1:5" ht="14.25" customHeight="1">
      <c r="A799" s="15"/>
      <c r="B799" s="15"/>
      <c r="C799" s="15"/>
      <c r="D799" s="15"/>
      <c r="E799" s="15"/>
    </row>
    <row r="800" spans="1:5" ht="14.25" customHeight="1">
      <c r="A800" s="15"/>
      <c r="B800" s="15"/>
      <c r="C800" s="15"/>
      <c r="D800" s="15"/>
      <c r="E800" s="15"/>
    </row>
    <row r="801" spans="1:5" ht="14.25" customHeight="1">
      <c r="A801" s="15"/>
      <c r="B801" s="15"/>
      <c r="C801" s="15"/>
      <c r="D801" s="15"/>
      <c r="E801" s="15"/>
    </row>
    <row r="802" spans="1:5" ht="14.25" customHeight="1">
      <c r="A802" s="15"/>
      <c r="B802" s="15"/>
      <c r="C802" s="15"/>
      <c r="D802" s="15"/>
      <c r="E802" s="15"/>
    </row>
    <row r="803" spans="1:5" ht="14.25" customHeight="1">
      <c r="A803" s="15"/>
      <c r="B803" s="15"/>
      <c r="C803" s="15"/>
      <c r="D803" s="15"/>
      <c r="E803" s="15"/>
    </row>
    <row r="804" spans="1:5" ht="14.25" customHeight="1">
      <c r="A804" s="15"/>
      <c r="B804" s="15"/>
      <c r="C804" s="15"/>
      <c r="D804" s="15"/>
      <c r="E804" s="15"/>
    </row>
    <row r="805" spans="1:5" ht="14.25" customHeight="1">
      <c r="A805" s="15"/>
      <c r="B805" s="15"/>
      <c r="C805" s="15"/>
      <c r="D805" s="15"/>
      <c r="E805" s="15"/>
    </row>
    <row r="806" spans="1:5" ht="14.25" customHeight="1">
      <c r="A806" s="15"/>
      <c r="B806" s="15"/>
      <c r="C806" s="15"/>
      <c r="D806" s="15"/>
      <c r="E806" s="15"/>
    </row>
    <row r="807" spans="1:5" ht="14.25" customHeight="1">
      <c r="A807" s="15"/>
      <c r="B807" s="15"/>
      <c r="C807" s="15"/>
      <c r="D807" s="15"/>
      <c r="E807" s="15"/>
    </row>
    <row r="808" spans="1:5" ht="14.25" customHeight="1">
      <c r="A808" s="15"/>
      <c r="B808" s="15"/>
      <c r="C808" s="15"/>
      <c r="D808" s="15"/>
      <c r="E808" s="15"/>
    </row>
    <row r="809" spans="1:5" ht="14.25" customHeight="1">
      <c r="A809" s="15"/>
      <c r="B809" s="15"/>
      <c r="C809" s="15"/>
      <c r="D809" s="15"/>
      <c r="E809" s="15"/>
    </row>
    <row r="810" spans="1:5" ht="14.25" customHeight="1">
      <c r="A810" s="15"/>
      <c r="B810" s="15"/>
      <c r="C810" s="15"/>
      <c r="D810" s="15"/>
      <c r="E810" s="15"/>
    </row>
    <row r="811" spans="1:5" ht="14.25" customHeight="1">
      <c r="A811" s="15"/>
      <c r="B811" s="15"/>
      <c r="C811" s="15"/>
      <c r="D811" s="15"/>
      <c r="E811" s="15"/>
    </row>
    <row r="812" spans="1:5" ht="14.25" customHeight="1">
      <c r="A812" s="15"/>
      <c r="B812" s="15"/>
      <c r="C812" s="15"/>
      <c r="D812" s="15"/>
      <c r="E812" s="15"/>
    </row>
    <row r="813" spans="1:5" ht="14.25" customHeight="1">
      <c r="A813" s="15"/>
      <c r="B813" s="15"/>
      <c r="C813" s="15"/>
      <c r="D813" s="15"/>
      <c r="E813" s="15"/>
    </row>
    <row r="814" spans="1:5" ht="14.25" customHeight="1">
      <c r="A814" s="15"/>
      <c r="B814" s="15"/>
      <c r="C814" s="15"/>
      <c r="D814" s="15"/>
      <c r="E814" s="15"/>
    </row>
    <row r="815" spans="1:5" ht="14.25" customHeight="1">
      <c r="A815" s="15"/>
      <c r="B815" s="15"/>
      <c r="C815" s="15"/>
      <c r="D815" s="15"/>
      <c r="E815" s="15"/>
    </row>
    <row r="816" spans="1:5" ht="14.25" customHeight="1">
      <c r="A816" s="15"/>
      <c r="B816" s="15"/>
      <c r="C816" s="15"/>
      <c r="D816" s="15"/>
      <c r="E816" s="15"/>
    </row>
    <row r="817" spans="1:5" ht="14.25" customHeight="1">
      <c r="A817" s="15"/>
      <c r="B817" s="15"/>
      <c r="C817" s="15"/>
      <c r="D817" s="15"/>
      <c r="E817" s="15"/>
    </row>
    <row r="818" spans="1:5" ht="14.25" customHeight="1">
      <c r="A818" s="15"/>
      <c r="B818" s="15"/>
      <c r="C818" s="15"/>
      <c r="D818" s="15"/>
      <c r="E818" s="15"/>
    </row>
    <row r="819" spans="1:5" ht="14.25" customHeight="1">
      <c r="A819" s="15"/>
      <c r="B819" s="15"/>
      <c r="C819" s="15"/>
      <c r="D819" s="15"/>
      <c r="E819" s="15"/>
    </row>
    <row r="820" spans="1:5" ht="14.25" customHeight="1">
      <c r="A820" s="15"/>
      <c r="B820" s="15"/>
      <c r="C820" s="15"/>
      <c r="D820" s="15"/>
      <c r="E820" s="15"/>
    </row>
    <row r="821" spans="1:5" ht="14.25" customHeight="1">
      <c r="A821" s="15"/>
      <c r="B821" s="15"/>
      <c r="C821" s="15"/>
      <c r="D821" s="15"/>
      <c r="E821" s="15"/>
    </row>
    <row r="822" spans="1:5" ht="14.25" customHeight="1">
      <c r="A822" s="15"/>
      <c r="B822" s="15"/>
      <c r="C822" s="15"/>
      <c r="D822" s="15"/>
      <c r="E822" s="15"/>
    </row>
    <row r="823" spans="1:5" ht="14.25" customHeight="1">
      <c r="A823" s="15"/>
      <c r="B823" s="15"/>
      <c r="C823" s="15"/>
      <c r="D823" s="15"/>
      <c r="E823" s="15"/>
    </row>
    <row r="824" spans="1:5" ht="14.25" customHeight="1">
      <c r="A824" s="15"/>
      <c r="B824" s="15"/>
      <c r="C824" s="15"/>
      <c r="D824" s="15"/>
      <c r="E824" s="15"/>
    </row>
    <row r="825" spans="1:5" ht="14.25" customHeight="1">
      <c r="A825" s="15"/>
      <c r="B825" s="15"/>
      <c r="C825" s="15"/>
      <c r="D825" s="15"/>
      <c r="E825" s="15"/>
    </row>
    <row r="826" spans="1:5" ht="14.25" customHeight="1">
      <c r="A826" s="15"/>
      <c r="B826" s="15"/>
      <c r="C826" s="15"/>
      <c r="D826" s="15"/>
      <c r="E826" s="15"/>
    </row>
    <row r="827" spans="1:5" ht="14.25" customHeight="1">
      <c r="A827" s="15"/>
      <c r="B827" s="15"/>
      <c r="C827" s="15"/>
      <c r="D827" s="15"/>
      <c r="E827" s="15"/>
    </row>
    <row r="828" spans="1:5" ht="14.25" customHeight="1">
      <c r="A828" s="15"/>
      <c r="B828" s="15"/>
      <c r="C828" s="15"/>
      <c r="D828" s="15"/>
      <c r="E828" s="15"/>
    </row>
    <row r="829" spans="1:5" ht="14.25" customHeight="1">
      <c r="A829" s="15"/>
      <c r="B829" s="15"/>
      <c r="C829" s="15"/>
      <c r="D829" s="15"/>
      <c r="E829" s="15"/>
    </row>
    <row r="830" spans="1:5" ht="14.25" customHeight="1">
      <c r="A830" s="15"/>
      <c r="B830" s="15"/>
      <c r="C830" s="15"/>
      <c r="D830" s="15"/>
      <c r="E830" s="15"/>
    </row>
    <row r="831" spans="1:5" ht="14.25" customHeight="1">
      <c r="A831" s="15"/>
      <c r="B831" s="15"/>
      <c r="C831" s="15"/>
      <c r="D831" s="15"/>
      <c r="E831" s="15"/>
    </row>
    <row r="832" spans="1:5" ht="14.25" customHeight="1">
      <c r="A832" s="15"/>
      <c r="B832" s="15"/>
      <c r="C832" s="15"/>
      <c r="D832" s="15"/>
      <c r="E832" s="15"/>
    </row>
    <row r="833" spans="1:5" ht="14.25" customHeight="1">
      <c r="A833" s="15"/>
      <c r="B833" s="15"/>
      <c r="C833" s="15"/>
      <c r="D833" s="15"/>
      <c r="E833" s="15"/>
    </row>
    <row r="834" spans="1:5" ht="14.25" customHeight="1">
      <c r="A834" s="15"/>
      <c r="B834" s="15"/>
      <c r="C834" s="15"/>
      <c r="D834" s="15"/>
      <c r="E834" s="15"/>
    </row>
    <row r="835" spans="1:5" ht="14.25" customHeight="1">
      <c r="A835" s="15"/>
      <c r="B835" s="15"/>
      <c r="C835" s="15"/>
      <c r="D835" s="15"/>
      <c r="E835" s="15"/>
    </row>
    <row r="836" spans="1:5" ht="14.25" customHeight="1">
      <c r="A836" s="15"/>
      <c r="B836" s="15"/>
      <c r="C836" s="15"/>
      <c r="D836" s="15"/>
      <c r="E836" s="15"/>
    </row>
    <row r="837" spans="1:5" ht="14.25" customHeight="1">
      <c r="A837" s="15"/>
      <c r="B837" s="15"/>
      <c r="C837" s="15"/>
      <c r="D837" s="15"/>
      <c r="E837" s="15"/>
    </row>
    <row r="838" spans="1:5" ht="14.25" customHeight="1">
      <c r="A838" s="15"/>
      <c r="B838" s="15"/>
      <c r="C838" s="15"/>
      <c r="D838" s="15"/>
      <c r="E838" s="15"/>
    </row>
    <row r="839" spans="1:5" ht="14.25" customHeight="1">
      <c r="A839" s="15"/>
      <c r="B839" s="15"/>
      <c r="C839" s="15"/>
      <c r="D839" s="15"/>
      <c r="E839" s="15"/>
    </row>
    <row r="840" spans="1:5" ht="14.25" customHeight="1">
      <c r="A840" s="15"/>
      <c r="B840" s="15"/>
      <c r="C840" s="15"/>
      <c r="D840" s="15"/>
      <c r="E840" s="15"/>
    </row>
    <row r="841" spans="1:5" ht="14.25" customHeight="1">
      <c r="A841" s="15"/>
      <c r="B841" s="15"/>
      <c r="C841" s="15"/>
      <c r="D841" s="15"/>
      <c r="E841" s="15"/>
    </row>
    <row r="842" spans="1:5" ht="14.25" customHeight="1">
      <c r="A842" s="15"/>
      <c r="B842" s="15"/>
      <c r="C842" s="15"/>
      <c r="D842" s="15"/>
      <c r="E842" s="15"/>
    </row>
    <row r="843" spans="1:5" ht="14.25" customHeight="1">
      <c r="A843" s="15"/>
      <c r="B843" s="15"/>
      <c r="C843" s="15"/>
      <c r="D843" s="15"/>
      <c r="E843" s="15"/>
    </row>
    <row r="844" spans="1:5" ht="14.25" customHeight="1">
      <c r="A844" s="15"/>
      <c r="B844" s="15"/>
      <c r="C844" s="15"/>
      <c r="D844" s="15"/>
      <c r="E844" s="15"/>
    </row>
    <row r="845" spans="1:5" ht="14.25" customHeight="1">
      <c r="A845" s="15"/>
      <c r="B845" s="15"/>
      <c r="C845" s="15"/>
      <c r="D845" s="15"/>
      <c r="E845" s="15"/>
    </row>
    <row r="846" spans="1:5" ht="14.25" customHeight="1">
      <c r="A846" s="15"/>
      <c r="B846" s="15"/>
      <c r="C846" s="15"/>
      <c r="D846" s="15"/>
      <c r="E846" s="15"/>
    </row>
    <row r="847" spans="1:5" ht="14.25" customHeight="1">
      <c r="A847" s="15"/>
      <c r="B847" s="15"/>
      <c r="C847" s="15"/>
      <c r="D847" s="15"/>
      <c r="E847" s="15"/>
    </row>
    <row r="848" spans="1:5" ht="14.25" customHeight="1">
      <c r="A848" s="15"/>
      <c r="B848" s="15"/>
      <c r="C848" s="15"/>
      <c r="D848" s="15"/>
      <c r="E848" s="15"/>
    </row>
    <row r="849" spans="1:5" ht="14.25" customHeight="1">
      <c r="A849" s="15"/>
      <c r="B849" s="15"/>
      <c r="C849" s="15"/>
      <c r="D849" s="15"/>
      <c r="E849" s="15"/>
    </row>
    <row r="850" spans="1:5" ht="14.25" customHeight="1">
      <c r="A850" s="15"/>
      <c r="B850" s="15"/>
      <c r="C850" s="15"/>
      <c r="D850" s="15"/>
      <c r="E850" s="15"/>
    </row>
    <row r="851" spans="1:5" ht="14.25" customHeight="1">
      <c r="A851" s="15"/>
      <c r="B851" s="15"/>
      <c r="C851" s="15"/>
      <c r="D851" s="15"/>
      <c r="E851" s="15"/>
    </row>
    <row r="852" spans="1:5" ht="14.25" customHeight="1">
      <c r="A852" s="15"/>
      <c r="B852" s="15"/>
      <c r="C852" s="15"/>
      <c r="D852" s="15"/>
      <c r="E852" s="15"/>
    </row>
    <row r="853" spans="1:5" ht="14.25" customHeight="1">
      <c r="A853" s="15"/>
      <c r="B853" s="15"/>
      <c r="C853" s="15"/>
      <c r="D853" s="15"/>
      <c r="E853" s="15"/>
    </row>
    <row r="854" spans="1:5" ht="14.25" customHeight="1">
      <c r="A854" s="15"/>
      <c r="B854" s="15"/>
      <c r="C854" s="15"/>
      <c r="D854" s="15"/>
      <c r="E854" s="15"/>
    </row>
    <row r="855" spans="1:5" ht="14.25" customHeight="1">
      <c r="A855" s="15"/>
      <c r="B855" s="15"/>
      <c r="C855" s="15"/>
      <c r="D855" s="15"/>
      <c r="E855" s="15"/>
    </row>
    <row r="856" spans="1:5" ht="14.25" customHeight="1">
      <c r="A856" s="15"/>
      <c r="B856" s="15"/>
      <c r="C856" s="15"/>
      <c r="D856" s="15"/>
      <c r="E856" s="15"/>
    </row>
    <row r="857" spans="1:5" ht="14.25" customHeight="1">
      <c r="A857" s="15"/>
      <c r="B857" s="15"/>
      <c r="C857" s="15"/>
      <c r="D857" s="15"/>
      <c r="E857" s="15"/>
    </row>
    <row r="858" spans="1:5" ht="14.25" customHeight="1">
      <c r="A858" s="15"/>
      <c r="B858" s="15"/>
      <c r="C858" s="15"/>
      <c r="D858" s="15"/>
      <c r="E858" s="15"/>
    </row>
    <row r="859" spans="1:5" ht="14.25" customHeight="1">
      <c r="A859" s="15"/>
      <c r="B859" s="15"/>
      <c r="C859" s="15"/>
      <c r="D859" s="15"/>
      <c r="E859" s="15"/>
    </row>
    <row r="860" spans="1:5" ht="14.25" customHeight="1">
      <c r="A860" s="15"/>
      <c r="B860" s="15"/>
      <c r="C860" s="15"/>
      <c r="D860" s="15"/>
      <c r="E860" s="15"/>
    </row>
    <row r="861" spans="1:5" ht="14.25" customHeight="1">
      <c r="A861" s="15"/>
      <c r="B861" s="15"/>
      <c r="C861" s="15"/>
      <c r="D861" s="15"/>
      <c r="E861" s="15"/>
    </row>
    <row r="862" spans="1:5" ht="14.25" customHeight="1">
      <c r="A862" s="15"/>
      <c r="B862" s="15"/>
      <c r="C862" s="15"/>
      <c r="D862" s="15"/>
      <c r="E862" s="15"/>
    </row>
    <row r="863" spans="1:5" ht="14.25" customHeight="1">
      <c r="A863" s="15"/>
      <c r="B863" s="15"/>
      <c r="C863" s="15"/>
      <c r="D863" s="15"/>
      <c r="E863" s="15"/>
    </row>
    <row r="864" spans="1:5" ht="14.25" customHeight="1">
      <c r="A864" s="15"/>
      <c r="B864" s="15"/>
      <c r="C864" s="15"/>
      <c r="D864" s="15"/>
      <c r="E864" s="15"/>
    </row>
    <row r="865" spans="1:5" ht="14.25" customHeight="1">
      <c r="A865" s="15"/>
      <c r="B865" s="15"/>
      <c r="C865" s="15"/>
      <c r="D865" s="15"/>
      <c r="E865" s="15"/>
    </row>
    <row r="866" spans="1:5" ht="14.25" customHeight="1">
      <c r="A866" s="15"/>
      <c r="B866" s="15"/>
      <c r="C866" s="15"/>
      <c r="D866" s="15"/>
      <c r="E866" s="15"/>
    </row>
    <row r="867" spans="1:5" ht="14.25" customHeight="1">
      <c r="A867" s="15"/>
      <c r="B867" s="15"/>
      <c r="C867" s="15"/>
      <c r="D867" s="15"/>
      <c r="E867" s="15"/>
    </row>
    <row r="868" spans="1:5" ht="14.25" customHeight="1">
      <c r="A868" s="15"/>
      <c r="B868" s="15"/>
      <c r="C868" s="15"/>
      <c r="D868" s="15"/>
      <c r="E868" s="15"/>
    </row>
    <row r="869" spans="1:5" ht="14.25" customHeight="1">
      <c r="A869" s="15"/>
      <c r="B869" s="15"/>
      <c r="C869" s="15"/>
      <c r="D869" s="15"/>
      <c r="E869" s="15"/>
    </row>
    <row r="870" spans="1:5" ht="14.25" customHeight="1">
      <c r="A870" s="15"/>
      <c r="B870" s="15"/>
      <c r="C870" s="15"/>
      <c r="D870" s="15"/>
      <c r="E870" s="15"/>
    </row>
    <row r="871" spans="1:5" ht="14.25" customHeight="1">
      <c r="A871" s="15"/>
      <c r="B871" s="15"/>
      <c r="C871" s="15"/>
      <c r="D871" s="15"/>
      <c r="E871" s="15"/>
    </row>
    <row r="872" spans="1:5" ht="14.25" customHeight="1">
      <c r="A872" s="15"/>
      <c r="B872" s="15"/>
      <c r="C872" s="15"/>
      <c r="D872" s="15"/>
      <c r="E872" s="15"/>
    </row>
    <row r="873" spans="1:5" ht="14.25" customHeight="1">
      <c r="A873" s="15"/>
      <c r="B873" s="15"/>
      <c r="C873" s="15"/>
      <c r="D873" s="15"/>
      <c r="E873" s="15"/>
    </row>
    <row r="874" spans="1:5" ht="14.25" customHeight="1">
      <c r="A874" s="15"/>
      <c r="B874" s="15"/>
      <c r="C874" s="15"/>
      <c r="D874" s="15"/>
      <c r="E874" s="15"/>
    </row>
    <row r="875" spans="1:5" ht="14.25" customHeight="1">
      <c r="A875" s="15"/>
      <c r="B875" s="15"/>
      <c r="C875" s="15"/>
      <c r="D875" s="15"/>
      <c r="E875" s="15"/>
    </row>
    <row r="876" spans="1:5" ht="14.25" customHeight="1">
      <c r="A876" s="15"/>
      <c r="B876" s="15"/>
      <c r="C876" s="15"/>
      <c r="D876" s="15"/>
      <c r="E876" s="15"/>
    </row>
    <row r="877" spans="1:5" ht="14.25" customHeight="1">
      <c r="A877" s="15"/>
      <c r="B877" s="15"/>
      <c r="C877" s="15"/>
      <c r="D877" s="15"/>
      <c r="E877" s="15"/>
    </row>
    <row r="878" spans="1:5" ht="14.25" customHeight="1">
      <c r="A878" s="15"/>
      <c r="B878" s="15"/>
      <c r="C878" s="15"/>
      <c r="D878" s="15"/>
      <c r="E878" s="15"/>
    </row>
    <row r="879" spans="1:5" ht="14.25" customHeight="1">
      <c r="A879" s="15"/>
      <c r="B879" s="15"/>
      <c r="C879" s="15"/>
      <c r="D879" s="15"/>
      <c r="E879" s="15"/>
    </row>
    <row r="880" spans="1:5" ht="14.25" customHeight="1">
      <c r="A880" s="15"/>
      <c r="B880" s="15"/>
      <c r="C880" s="15"/>
      <c r="D880" s="15"/>
      <c r="E880" s="15"/>
    </row>
    <row r="881" spans="1:5" ht="14.25" customHeight="1">
      <c r="A881" s="15"/>
      <c r="B881" s="15"/>
      <c r="C881" s="15"/>
      <c r="D881" s="15"/>
      <c r="E881" s="15"/>
    </row>
    <row r="882" spans="1:5" ht="14.25" customHeight="1">
      <c r="A882" s="15"/>
      <c r="B882" s="15"/>
      <c r="C882" s="15"/>
      <c r="D882" s="15"/>
      <c r="E882" s="15"/>
    </row>
    <row r="883" spans="1:5" ht="14.25" customHeight="1">
      <c r="A883" s="15"/>
      <c r="B883" s="15"/>
      <c r="C883" s="15"/>
      <c r="D883" s="15"/>
      <c r="E883" s="15"/>
    </row>
    <row r="884" spans="1:5" ht="14.25" customHeight="1">
      <c r="A884" s="15"/>
      <c r="B884" s="15"/>
      <c r="C884" s="15"/>
      <c r="D884" s="15"/>
      <c r="E884" s="15"/>
    </row>
    <row r="885" spans="1:5" ht="14.25" customHeight="1">
      <c r="A885" s="15"/>
      <c r="B885" s="15"/>
      <c r="C885" s="15"/>
      <c r="D885" s="15"/>
      <c r="E885" s="15"/>
    </row>
    <row r="886" spans="1:5" ht="14.25" customHeight="1">
      <c r="A886" s="15"/>
      <c r="B886" s="15"/>
      <c r="C886" s="15"/>
      <c r="D886" s="15"/>
      <c r="E886" s="15"/>
    </row>
    <row r="887" spans="1:5" ht="14.25" customHeight="1">
      <c r="A887" s="15"/>
      <c r="B887" s="15"/>
      <c r="C887" s="15"/>
      <c r="D887" s="15"/>
      <c r="E887" s="15"/>
    </row>
    <row r="888" spans="1:5" ht="14.25" customHeight="1">
      <c r="A888" s="15"/>
      <c r="B888" s="15"/>
      <c r="C888" s="15"/>
      <c r="D888" s="15"/>
      <c r="E888" s="15"/>
    </row>
    <row r="889" spans="1:5" ht="14.25" customHeight="1">
      <c r="A889" s="15"/>
      <c r="B889" s="15"/>
      <c r="C889" s="15"/>
      <c r="D889" s="15"/>
      <c r="E889" s="15"/>
    </row>
    <row r="890" spans="1:5" ht="14.25" customHeight="1">
      <c r="A890" s="15"/>
      <c r="B890" s="15"/>
      <c r="C890" s="15"/>
      <c r="D890" s="15"/>
      <c r="E890" s="15"/>
    </row>
    <row r="891" spans="1:5" ht="14.25" customHeight="1">
      <c r="A891" s="15"/>
      <c r="B891" s="15"/>
      <c r="C891" s="15"/>
      <c r="D891" s="15"/>
      <c r="E891" s="15"/>
    </row>
    <row r="892" spans="1:5" ht="14.25" customHeight="1">
      <c r="A892" s="15"/>
      <c r="B892" s="15"/>
      <c r="C892" s="15"/>
      <c r="D892" s="15"/>
      <c r="E892" s="15"/>
    </row>
    <row r="893" spans="1:5" ht="14.25" customHeight="1">
      <c r="A893" s="15"/>
      <c r="B893" s="15"/>
      <c r="C893" s="15"/>
      <c r="D893" s="15"/>
      <c r="E893" s="15"/>
    </row>
    <row r="894" spans="1:5" ht="14.25" customHeight="1">
      <c r="A894" s="15"/>
      <c r="B894" s="15"/>
      <c r="C894" s="15"/>
      <c r="D894" s="15"/>
      <c r="E894" s="15"/>
    </row>
    <row r="895" spans="1:5" ht="14.25" customHeight="1">
      <c r="A895" s="15"/>
      <c r="B895" s="15"/>
      <c r="C895" s="15"/>
      <c r="D895" s="15"/>
      <c r="E895" s="15"/>
    </row>
    <row r="896" spans="1:5" ht="14.25" customHeight="1">
      <c r="A896" s="15"/>
      <c r="B896" s="15"/>
      <c r="C896" s="15"/>
      <c r="D896" s="15"/>
      <c r="E896" s="15"/>
    </row>
    <row r="897" spans="1:5" ht="14.25" customHeight="1">
      <c r="A897" s="15"/>
      <c r="B897" s="15"/>
      <c r="C897" s="15"/>
      <c r="D897" s="15"/>
      <c r="E897" s="15"/>
    </row>
    <row r="898" spans="1:5" ht="14.25" customHeight="1">
      <c r="A898" s="15"/>
      <c r="B898" s="15"/>
      <c r="C898" s="15"/>
      <c r="D898" s="15"/>
      <c r="E898" s="15"/>
    </row>
    <row r="899" spans="1:5" ht="14.25" customHeight="1">
      <c r="A899" s="15"/>
      <c r="B899" s="15"/>
      <c r="C899" s="15"/>
      <c r="D899" s="15"/>
      <c r="E899" s="15"/>
    </row>
    <row r="900" spans="1:5" ht="14.25" customHeight="1">
      <c r="A900" s="15"/>
      <c r="B900" s="15"/>
      <c r="C900" s="15"/>
      <c r="D900" s="15"/>
      <c r="E900" s="15"/>
    </row>
    <row r="901" spans="1:5" ht="14.25" customHeight="1">
      <c r="A901" s="15"/>
      <c r="B901" s="15"/>
      <c r="C901" s="15"/>
      <c r="D901" s="15"/>
      <c r="E901" s="15"/>
    </row>
    <row r="902" spans="1:5" ht="14.25" customHeight="1">
      <c r="A902" s="15"/>
      <c r="B902" s="15"/>
      <c r="C902" s="15"/>
      <c r="D902" s="15"/>
      <c r="E902" s="15"/>
    </row>
    <row r="903" spans="1:5" ht="14.25" customHeight="1">
      <c r="A903" s="15"/>
      <c r="B903" s="15"/>
      <c r="C903" s="15"/>
      <c r="D903" s="15"/>
      <c r="E903" s="15"/>
    </row>
    <row r="904" spans="1:5" ht="14.25" customHeight="1">
      <c r="A904" s="15"/>
      <c r="B904" s="15"/>
      <c r="C904" s="15"/>
      <c r="D904" s="15"/>
      <c r="E904" s="15"/>
    </row>
    <row r="905" spans="1:5" ht="14.25" customHeight="1">
      <c r="A905" s="15"/>
      <c r="B905" s="15"/>
      <c r="C905" s="15"/>
      <c r="D905" s="15"/>
      <c r="E905" s="15"/>
    </row>
    <row r="906" spans="1:5" ht="14.25" customHeight="1">
      <c r="A906" s="15"/>
      <c r="B906" s="15"/>
      <c r="C906" s="15"/>
      <c r="D906" s="15"/>
      <c r="E906" s="15"/>
    </row>
    <row r="907" spans="1:5" ht="14.25" customHeight="1">
      <c r="A907" s="15"/>
      <c r="B907" s="15"/>
      <c r="C907" s="15"/>
      <c r="D907" s="15"/>
      <c r="E907" s="15"/>
    </row>
    <row r="908" spans="1:5" ht="14.25" customHeight="1">
      <c r="A908" s="15"/>
      <c r="B908" s="15"/>
      <c r="C908" s="15"/>
      <c r="D908" s="15"/>
      <c r="E908" s="15"/>
    </row>
    <row r="909" spans="1:5" ht="14.25" customHeight="1">
      <c r="A909" s="15"/>
      <c r="B909" s="15"/>
      <c r="C909" s="15"/>
      <c r="D909" s="15"/>
      <c r="E909" s="15"/>
    </row>
    <row r="910" spans="1:5" ht="14.25" customHeight="1">
      <c r="A910" s="15"/>
      <c r="B910" s="15"/>
      <c r="C910" s="15"/>
      <c r="D910" s="15"/>
      <c r="E910" s="15"/>
    </row>
    <row r="911" spans="1:5" ht="14.25" customHeight="1">
      <c r="A911" s="15"/>
      <c r="B911" s="15"/>
      <c r="C911" s="15"/>
      <c r="D911" s="15"/>
      <c r="E911" s="15"/>
    </row>
    <row r="912" spans="1:5" ht="14.25" customHeight="1">
      <c r="A912" s="15"/>
      <c r="B912" s="15"/>
      <c r="C912" s="15"/>
      <c r="D912" s="15"/>
      <c r="E912" s="15"/>
    </row>
    <row r="913" spans="1:5" ht="14.25" customHeight="1">
      <c r="A913" s="15"/>
      <c r="B913" s="15"/>
      <c r="C913" s="15"/>
      <c r="D913" s="15"/>
      <c r="E913" s="15"/>
    </row>
    <row r="914" spans="1:5" ht="14.25" customHeight="1">
      <c r="A914" s="15"/>
      <c r="B914" s="15"/>
      <c r="C914" s="15"/>
      <c r="D914" s="15"/>
      <c r="E914" s="15"/>
    </row>
    <row r="915" spans="1:5" ht="14.25" customHeight="1">
      <c r="A915" s="15"/>
      <c r="B915" s="15"/>
      <c r="C915" s="15"/>
      <c r="D915" s="15"/>
      <c r="E915" s="15"/>
    </row>
    <row r="916" spans="1:5" ht="14.25" customHeight="1">
      <c r="A916" s="15"/>
      <c r="B916" s="15"/>
      <c r="C916" s="15"/>
      <c r="D916" s="15"/>
      <c r="E916" s="15"/>
    </row>
    <row r="917" spans="1:5" ht="14.25" customHeight="1">
      <c r="A917" s="15"/>
      <c r="B917" s="15"/>
      <c r="C917" s="15"/>
      <c r="D917" s="15"/>
      <c r="E917" s="15"/>
    </row>
    <row r="918" spans="1:5" ht="14.25" customHeight="1">
      <c r="A918" s="15"/>
      <c r="B918" s="15"/>
      <c r="C918" s="15"/>
      <c r="D918" s="15"/>
      <c r="E918" s="15"/>
    </row>
    <row r="919" spans="1:5" ht="14.25" customHeight="1">
      <c r="A919" s="15"/>
      <c r="B919" s="15"/>
      <c r="C919" s="15"/>
      <c r="D919" s="15"/>
      <c r="E919" s="15"/>
    </row>
    <row r="920" spans="1:5" ht="14.25" customHeight="1">
      <c r="A920" s="15"/>
      <c r="B920" s="15"/>
      <c r="C920" s="15"/>
      <c r="D920" s="15"/>
      <c r="E920" s="15"/>
    </row>
    <row r="921" spans="1:5" ht="14.25" customHeight="1">
      <c r="A921" s="15"/>
      <c r="B921" s="15"/>
      <c r="C921" s="15"/>
      <c r="D921" s="15"/>
      <c r="E921" s="15"/>
    </row>
    <row r="922" spans="1:5" ht="14.25" customHeight="1">
      <c r="A922" s="15"/>
      <c r="B922" s="15"/>
      <c r="C922" s="15"/>
      <c r="D922" s="15"/>
      <c r="E922" s="15"/>
    </row>
    <row r="923" spans="1:5" ht="14.25" customHeight="1">
      <c r="A923" s="15"/>
      <c r="B923" s="15"/>
      <c r="C923" s="15"/>
      <c r="D923" s="15"/>
      <c r="E923" s="15"/>
    </row>
    <row r="924" spans="1:5" ht="14.25" customHeight="1">
      <c r="A924" s="15"/>
      <c r="B924" s="15"/>
      <c r="C924" s="15"/>
      <c r="D924" s="15"/>
      <c r="E924" s="15"/>
    </row>
    <row r="925" spans="1:5" ht="14.25" customHeight="1">
      <c r="A925" s="15"/>
      <c r="B925" s="15"/>
      <c r="C925" s="15"/>
      <c r="D925" s="15"/>
      <c r="E925" s="15"/>
    </row>
    <row r="926" spans="1:5" ht="14.25" customHeight="1">
      <c r="A926" s="15"/>
      <c r="B926" s="15"/>
      <c r="C926" s="15"/>
      <c r="D926" s="15"/>
      <c r="E926" s="15"/>
    </row>
    <row r="927" spans="1:5" ht="14.25" customHeight="1">
      <c r="A927" s="15"/>
      <c r="B927" s="15"/>
      <c r="C927" s="15"/>
      <c r="D927" s="15"/>
      <c r="E927" s="15"/>
    </row>
    <row r="928" spans="1:5" ht="14.25" customHeight="1">
      <c r="A928" s="15"/>
      <c r="B928" s="15"/>
      <c r="C928" s="15"/>
      <c r="D928" s="15"/>
      <c r="E928" s="15"/>
    </row>
    <row r="929" spans="1:5" ht="14.25" customHeight="1">
      <c r="A929" s="15"/>
      <c r="B929" s="15"/>
      <c r="C929" s="15"/>
      <c r="D929" s="15"/>
      <c r="E929" s="15"/>
    </row>
    <row r="930" spans="1:5" ht="14.25" customHeight="1">
      <c r="A930" s="15"/>
      <c r="B930" s="15"/>
      <c r="C930" s="15"/>
      <c r="D930" s="15"/>
      <c r="E930" s="15"/>
    </row>
    <row r="931" spans="1:5" ht="14.25" customHeight="1">
      <c r="A931" s="15"/>
      <c r="B931" s="15"/>
      <c r="C931" s="15"/>
      <c r="D931" s="15"/>
      <c r="E931" s="15"/>
    </row>
    <row r="932" spans="1:5" ht="14.25" customHeight="1">
      <c r="A932" s="15"/>
      <c r="B932" s="15"/>
      <c r="C932" s="15"/>
      <c r="D932" s="15"/>
      <c r="E932" s="15"/>
    </row>
    <row r="933" spans="1:5" ht="14.25" customHeight="1">
      <c r="A933" s="15"/>
      <c r="B933" s="15"/>
      <c r="C933" s="15"/>
      <c r="D933" s="15"/>
      <c r="E933" s="15"/>
    </row>
    <row r="934" spans="1:5" ht="14.25" customHeight="1">
      <c r="A934" s="15"/>
      <c r="B934" s="15"/>
      <c r="C934" s="15"/>
      <c r="D934" s="15"/>
      <c r="E934" s="15"/>
    </row>
    <row r="935" spans="1:5" ht="14.25" customHeight="1">
      <c r="A935" s="15"/>
      <c r="B935" s="15"/>
      <c r="C935" s="15"/>
      <c r="D935" s="15"/>
      <c r="E935" s="15"/>
    </row>
    <row r="936" spans="1:5" ht="14.25" customHeight="1">
      <c r="A936" s="15"/>
      <c r="B936" s="15"/>
      <c r="C936" s="15"/>
      <c r="D936" s="15"/>
      <c r="E936" s="15"/>
    </row>
    <row r="937" spans="1:5" ht="14.25" customHeight="1">
      <c r="A937" s="15"/>
      <c r="B937" s="15"/>
      <c r="C937" s="15"/>
      <c r="D937" s="15"/>
      <c r="E937" s="15"/>
    </row>
    <row r="938" spans="1:5" ht="14.25" customHeight="1">
      <c r="A938" s="15"/>
      <c r="B938" s="15"/>
      <c r="C938" s="15"/>
      <c r="D938" s="15"/>
      <c r="E938" s="15"/>
    </row>
    <row r="939" spans="1:5" ht="14.25" customHeight="1">
      <c r="A939" s="15"/>
      <c r="B939" s="15"/>
      <c r="C939" s="15"/>
      <c r="D939" s="15"/>
      <c r="E939" s="15"/>
    </row>
    <row r="940" spans="1:5" ht="14.25" customHeight="1">
      <c r="A940" s="15"/>
      <c r="B940" s="15"/>
      <c r="C940" s="15"/>
      <c r="D940" s="15"/>
      <c r="E940" s="15"/>
    </row>
    <row r="941" spans="1:5" ht="14.25" customHeight="1">
      <c r="A941" s="15"/>
      <c r="B941" s="15"/>
      <c r="C941" s="15"/>
      <c r="D941" s="15"/>
      <c r="E941" s="15"/>
    </row>
    <row r="942" spans="1:5" ht="14.25" customHeight="1">
      <c r="A942" s="15"/>
      <c r="B942" s="15"/>
      <c r="C942" s="15"/>
      <c r="D942" s="15"/>
      <c r="E942" s="15"/>
    </row>
    <row r="943" spans="1:5" ht="14.25" customHeight="1">
      <c r="A943" s="15"/>
      <c r="B943" s="15"/>
      <c r="C943" s="15"/>
      <c r="D943" s="15"/>
      <c r="E943" s="15"/>
    </row>
    <row r="944" spans="1:5" ht="14.25" customHeight="1">
      <c r="A944" s="15"/>
      <c r="B944" s="15"/>
      <c r="C944" s="15"/>
      <c r="D944" s="15"/>
      <c r="E944" s="15"/>
    </row>
    <row r="945" spans="1:5" ht="14.25" customHeight="1">
      <c r="A945" s="15"/>
      <c r="B945" s="15"/>
      <c r="C945" s="15"/>
      <c r="D945" s="15"/>
      <c r="E945" s="15"/>
    </row>
    <row r="946" spans="1:5" ht="14.25" customHeight="1">
      <c r="A946" s="15"/>
      <c r="B946" s="15"/>
      <c r="C946" s="15"/>
      <c r="D946" s="15"/>
      <c r="E946" s="15"/>
    </row>
    <row r="947" spans="1:5" ht="14.25" customHeight="1">
      <c r="A947" s="15"/>
      <c r="B947" s="15"/>
      <c r="C947" s="15"/>
      <c r="D947" s="15"/>
      <c r="E947" s="15"/>
    </row>
    <row r="948" spans="1:5" ht="14.25" customHeight="1">
      <c r="A948" s="15"/>
      <c r="B948" s="15"/>
      <c r="C948" s="15"/>
      <c r="D948" s="15"/>
      <c r="E948" s="15"/>
    </row>
    <row r="949" spans="1:5" ht="14.25" customHeight="1">
      <c r="A949" s="15"/>
      <c r="B949" s="15"/>
      <c r="C949" s="15"/>
      <c r="D949" s="15"/>
      <c r="E949" s="15"/>
    </row>
    <row r="950" spans="1:5" ht="14.25" customHeight="1">
      <c r="A950" s="15"/>
      <c r="B950" s="15"/>
      <c r="C950" s="15"/>
      <c r="D950" s="15"/>
      <c r="E950" s="15"/>
    </row>
    <row r="951" spans="1:5" ht="14.25" customHeight="1">
      <c r="A951" s="15"/>
      <c r="B951" s="15"/>
      <c r="C951" s="15"/>
      <c r="D951" s="15"/>
      <c r="E951" s="15"/>
    </row>
    <row r="952" spans="1:5" ht="14.25" customHeight="1">
      <c r="A952" s="15"/>
      <c r="B952" s="15"/>
      <c r="C952" s="15"/>
      <c r="D952" s="15"/>
      <c r="E952" s="15"/>
    </row>
    <row r="953" spans="1:5" ht="14.25" customHeight="1">
      <c r="A953" s="15"/>
      <c r="B953" s="15"/>
      <c r="C953" s="15"/>
      <c r="D953" s="15"/>
      <c r="E953" s="15"/>
    </row>
    <row r="954" spans="1:5" ht="14.25" customHeight="1">
      <c r="A954" s="15"/>
      <c r="B954" s="15"/>
      <c r="C954" s="15"/>
      <c r="D954" s="15"/>
      <c r="E954" s="15"/>
    </row>
    <row r="955" spans="1:5" ht="14.25" customHeight="1">
      <c r="A955" s="15"/>
      <c r="B955" s="15"/>
      <c r="C955" s="15"/>
      <c r="D955" s="15"/>
      <c r="E955" s="15"/>
    </row>
    <row r="956" spans="1:5" ht="14.25" customHeight="1">
      <c r="A956" s="15"/>
      <c r="B956" s="15"/>
      <c r="C956" s="15"/>
      <c r="D956" s="15"/>
      <c r="E956" s="15"/>
    </row>
    <row r="957" spans="1:5" ht="14.25" customHeight="1">
      <c r="A957" s="15"/>
      <c r="B957" s="15"/>
      <c r="C957" s="15"/>
      <c r="D957" s="15"/>
      <c r="E957" s="15"/>
    </row>
    <row r="958" spans="1:5" ht="14.25" customHeight="1">
      <c r="A958" s="15"/>
      <c r="B958" s="15"/>
      <c r="C958" s="15"/>
      <c r="D958" s="15"/>
      <c r="E958" s="15"/>
    </row>
    <row r="959" spans="1:5" ht="14.25" customHeight="1">
      <c r="A959" s="15"/>
      <c r="B959" s="15"/>
      <c r="C959" s="15"/>
      <c r="D959" s="15"/>
      <c r="E959" s="15"/>
    </row>
    <row r="960" spans="1:5" ht="14.25" customHeight="1">
      <c r="A960" s="15"/>
      <c r="B960" s="15"/>
      <c r="C960" s="15"/>
      <c r="D960" s="15"/>
      <c r="E960" s="15"/>
    </row>
    <row r="961" spans="1:5" ht="14.25" customHeight="1">
      <c r="A961" s="15"/>
      <c r="B961" s="15"/>
      <c r="C961" s="15"/>
      <c r="D961" s="15"/>
      <c r="E961" s="15"/>
    </row>
    <row r="962" spans="1:5" ht="14.25" customHeight="1">
      <c r="A962" s="15"/>
      <c r="B962" s="15"/>
      <c r="C962" s="15"/>
      <c r="D962" s="15"/>
      <c r="E962" s="15"/>
    </row>
    <row r="963" spans="1:5" ht="14.25" customHeight="1">
      <c r="A963" s="15"/>
      <c r="B963" s="15"/>
      <c r="C963" s="15"/>
      <c r="D963" s="15"/>
      <c r="E963" s="15"/>
    </row>
    <row r="964" spans="1:5" ht="14.25" customHeight="1">
      <c r="A964" s="15"/>
      <c r="B964" s="15"/>
      <c r="C964" s="15"/>
      <c r="D964" s="15"/>
      <c r="E964" s="15"/>
    </row>
    <row r="965" spans="1:5" ht="14.25" customHeight="1">
      <c r="A965" s="15"/>
      <c r="B965" s="15"/>
      <c r="C965" s="15"/>
      <c r="D965" s="15"/>
      <c r="E965" s="15"/>
    </row>
    <row r="966" spans="1:5" ht="14.25" customHeight="1">
      <c r="A966" s="15"/>
      <c r="B966" s="15"/>
      <c r="C966" s="15"/>
      <c r="D966" s="15"/>
      <c r="E966" s="15"/>
    </row>
    <row r="967" spans="1:5" ht="14.25" customHeight="1">
      <c r="A967" s="15"/>
      <c r="B967" s="15"/>
      <c r="C967" s="15"/>
      <c r="D967" s="15"/>
      <c r="E967" s="15"/>
    </row>
    <row r="968" spans="1:5" ht="14.25" customHeight="1">
      <c r="A968" s="15"/>
      <c r="B968" s="15"/>
      <c r="C968" s="15"/>
      <c r="D968" s="15"/>
      <c r="E968" s="15"/>
    </row>
    <row r="969" spans="1:5" ht="14.25" customHeight="1">
      <c r="A969" s="15"/>
      <c r="B969" s="15"/>
      <c r="C969" s="15"/>
      <c r="D969" s="15"/>
      <c r="E969" s="15"/>
    </row>
    <row r="970" spans="1:5" ht="14.25" customHeight="1">
      <c r="A970" s="15"/>
      <c r="B970" s="15"/>
      <c r="C970" s="15"/>
      <c r="D970" s="15"/>
      <c r="E970" s="15"/>
    </row>
    <row r="971" spans="1:5" ht="14.25" customHeight="1">
      <c r="A971" s="15"/>
      <c r="B971" s="15"/>
      <c r="C971" s="15"/>
      <c r="D971" s="15"/>
      <c r="E971" s="15"/>
    </row>
    <row r="972" spans="1:5" ht="14.25" customHeight="1">
      <c r="A972" s="15"/>
      <c r="B972" s="15"/>
      <c r="C972" s="15"/>
      <c r="D972" s="15"/>
      <c r="E972" s="15"/>
    </row>
    <row r="973" spans="1:5" ht="14.25" customHeight="1">
      <c r="A973" s="15"/>
      <c r="B973" s="15"/>
      <c r="C973" s="15"/>
      <c r="D973" s="15"/>
      <c r="E973" s="15"/>
    </row>
    <row r="974" spans="1:5" ht="14.25" customHeight="1">
      <c r="A974" s="15"/>
      <c r="B974" s="15"/>
      <c r="C974" s="15"/>
      <c r="D974" s="15"/>
      <c r="E974" s="15"/>
    </row>
    <row r="975" spans="1:5" ht="14.25" customHeight="1">
      <c r="A975" s="15"/>
      <c r="B975" s="15"/>
      <c r="C975" s="15"/>
      <c r="D975" s="15"/>
      <c r="E975" s="15"/>
    </row>
    <row r="976" spans="1:5" ht="14.25" customHeight="1">
      <c r="A976" s="15"/>
      <c r="B976" s="15"/>
      <c r="C976" s="15"/>
      <c r="D976" s="15"/>
      <c r="E976" s="15"/>
    </row>
    <row r="977" spans="1:5" ht="14.25" customHeight="1">
      <c r="A977" s="15"/>
      <c r="B977" s="15"/>
      <c r="C977" s="15"/>
      <c r="D977" s="15"/>
      <c r="E977" s="15"/>
    </row>
    <row r="978" spans="1:5" ht="14.25" customHeight="1">
      <c r="A978" s="15"/>
      <c r="B978" s="15"/>
      <c r="C978" s="15"/>
      <c r="D978" s="15"/>
      <c r="E978" s="15"/>
    </row>
    <row r="979" spans="1:5" ht="14.25" customHeight="1">
      <c r="A979" s="15"/>
      <c r="B979" s="15"/>
      <c r="C979" s="15"/>
      <c r="D979" s="15"/>
      <c r="E979" s="15"/>
    </row>
    <row r="980" spans="1:5" ht="14.25" customHeight="1">
      <c r="A980" s="15"/>
      <c r="B980" s="15"/>
      <c r="C980" s="15"/>
      <c r="D980" s="15"/>
      <c r="E980" s="15"/>
    </row>
    <row r="981" spans="1:5" ht="14.25" customHeight="1">
      <c r="A981" s="15"/>
      <c r="B981" s="15"/>
      <c r="C981" s="15"/>
      <c r="D981" s="15"/>
      <c r="E981" s="15"/>
    </row>
    <row r="982" spans="1:5" ht="14.25" customHeight="1">
      <c r="A982" s="15"/>
      <c r="B982" s="15"/>
      <c r="C982" s="15"/>
      <c r="D982" s="15"/>
      <c r="E982" s="15"/>
    </row>
    <row r="983" spans="1:5" ht="14.25" customHeight="1">
      <c r="A983" s="15"/>
      <c r="B983" s="15"/>
      <c r="C983" s="15"/>
      <c r="D983" s="15"/>
      <c r="E983" s="15"/>
    </row>
    <row r="984" spans="1:5" ht="14.25" customHeight="1">
      <c r="A984" s="15"/>
      <c r="B984" s="15"/>
      <c r="C984" s="15"/>
      <c r="D984" s="15"/>
      <c r="E984" s="15"/>
    </row>
    <row r="985" spans="1:5" ht="14.25" customHeight="1">
      <c r="A985" s="15"/>
      <c r="B985" s="15"/>
      <c r="C985" s="15"/>
      <c r="D985" s="15"/>
      <c r="E985" s="15"/>
    </row>
    <row r="986" spans="1:5" ht="14.25" customHeight="1">
      <c r="A986" s="15"/>
      <c r="B986" s="15"/>
      <c r="C986" s="15"/>
      <c r="D986" s="15"/>
      <c r="E986" s="15"/>
    </row>
    <row r="987" spans="1:5" ht="14.25" customHeight="1">
      <c r="A987" s="15"/>
      <c r="B987" s="15"/>
      <c r="C987" s="15"/>
      <c r="D987" s="15"/>
      <c r="E987" s="15"/>
    </row>
    <row r="988" spans="1:5" ht="14.25" customHeight="1">
      <c r="A988" s="15"/>
      <c r="B988" s="15"/>
      <c r="C988" s="15"/>
      <c r="D988" s="15"/>
      <c r="E988" s="15"/>
    </row>
    <row r="989" spans="1:5" ht="14.25" customHeight="1">
      <c r="A989" s="15"/>
      <c r="B989" s="15"/>
      <c r="C989" s="15"/>
      <c r="D989" s="15"/>
      <c r="E989" s="15"/>
    </row>
    <row r="990" spans="1:5" ht="14.25" customHeight="1">
      <c r="A990" s="15"/>
      <c r="B990" s="15"/>
      <c r="C990" s="15"/>
      <c r="D990" s="15"/>
      <c r="E990" s="15"/>
    </row>
    <row r="991" spans="1:5" ht="14.25" customHeight="1">
      <c r="A991" s="15"/>
      <c r="B991" s="15"/>
      <c r="C991" s="15"/>
      <c r="D991" s="15"/>
      <c r="E991" s="15"/>
    </row>
    <row r="992" spans="1:5" ht="14.25" customHeight="1">
      <c r="A992" s="15"/>
      <c r="B992" s="15"/>
      <c r="C992" s="15"/>
      <c r="D992" s="15"/>
      <c r="E992" s="15"/>
    </row>
    <row r="993" spans="1:5" ht="14.25" customHeight="1">
      <c r="A993" s="15"/>
      <c r="B993" s="15"/>
      <c r="C993" s="15"/>
      <c r="D993" s="15"/>
      <c r="E993" s="15"/>
    </row>
    <row r="994" spans="1:5" ht="14.25" customHeight="1">
      <c r="A994" s="15"/>
      <c r="B994" s="15"/>
      <c r="C994" s="15"/>
      <c r="D994" s="15"/>
      <c r="E994" s="15"/>
    </row>
    <row r="995" spans="1:5" ht="14.25" customHeight="1">
      <c r="A995" s="15"/>
      <c r="B995" s="15"/>
      <c r="C995" s="15"/>
      <c r="D995" s="15"/>
      <c r="E995" s="15"/>
    </row>
    <row r="996" spans="1:5" ht="14.25" customHeight="1">
      <c r="A996" s="15"/>
      <c r="B996" s="15"/>
      <c r="C996" s="15"/>
      <c r="D996" s="15"/>
      <c r="E996" s="15"/>
    </row>
    <row r="997" spans="1:5" ht="14.25" customHeight="1">
      <c r="A997" s="15"/>
      <c r="B997" s="15"/>
      <c r="C997" s="15"/>
      <c r="D997" s="15"/>
      <c r="E997" s="15"/>
    </row>
    <row r="998" spans="1:5" ht="14.25" customHeight="1">
      <c r="A998" s="15"/>
      <c r="B998" s="15"/>
      <c r="C998" s="15"/>
      <c r="D998" s="15"/>
      <c r="E998" s="15"/>
    </row>
    <row r="999" spans="1:5" ht="14.25" customHeight="1">
      <c r="A999" s="15"/>
      <c r="B999" s="15"/>
      <c r="C999" s="15"/>
      <c r="D999" s="15"/>
      <c r="E999" s="15"/>
    </row>
    <row r="1000" spans="1:5" ht="14.25" customHeight="1">
      <c r="A1000" s="15"/>
      <c r="B1000" s="15"/>
      <c r="C1000" s="15"/>
      <c r="D1000" s="15"/>
      <c r="E1000" s="15"/>
    </row>
    <row r="1001" spans="1:5" ht="14.25" customHeight="1">
      <c r="A1001" s="15"/>
      <c r="B1001" s="15"/>
      <c r="C1001" s="15"/>
      <c r="D1001" s="15"/>
      <c r="E1001" s="15"/>
    </row>
    <row r="1002" spans="1:5" ht="14.25" customHeight="1">
      <c r="C1002" s="15"/>
    </row>
    <row r="1003" spans="1:5" ht="14.25" customHeight="1">
      <c r="C1003" s="15"/>
    </row>
    <row r="1004" spans="1:5" ht="14.25" customHeight="1">
      <c r="C1004" s="15"/>
    </row>
    <row r="1005" spans="1:5" ht="14.25" customHeight="1">
      <c r="C1005" s="15"/>
    </row>
  </sheetData>
  <mergeCells count="17">
    <mergeCell ref="A1:A4"/>
    <mergeCell ref="B1:B4"/>
    <mergeCell ref="C1:C4"/>
    <mergeCell ref="B5:B6"/>
    <mergeCell ref="B7:B9"/>
    <mergeCell ref="B35:B37"/>
    <mergeCell ref="B40:B41"/>
    <mergeCell ref="B50:B52"/>
    <mergeCell ref="B60:B62"/>
    <mergeCell ref="D1:E3"/>
    <mergeCell ref="B16:B18"/>
    <mergeCell ref="B20:B21"/>
    <mergeCell ref="B23:B26"/>
    <mergeCell ref="B27:B28"/>
    <mergeCell ref="B29:B31"/>
    <mergeCell ref="B32:B33"/>
    <mergeCell ref="B10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5"/>
  <sheetViews>
    <sheetView workbookViewId="0">
      <selection activeCell="D11" sqref="D11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4.26953125" bestFit="1" customWidth="1"/>
    <col min="10" max="10" width="38.54296875" bestFit="1" customWidth="1"/>
    <col min="11" max="11" width="30.453125" bestFit="1" customWidth="1"/>
  </cols>
  <sheetData>
    <row r="1" spans="1:13">
      <c r="A1" s="297" t="s">
        <v>0</v>
      </c>
      <c r="B1" s="297" t="s">
        <v>1</v>
      </c>
      <c r="C1" s="297" t="s">
        <v>2</v>
      </c>
      <c r="D1" s="341"/>
      <c r="E1" s="284"/>
    </row>
    <row r="2" spans="1:13">
      <c r="A2" s="296"/>
      <c r="B2" s="296"/>
      <c r="C2" s="296"/>
      <c r="D2" s="341"/>
      <c r="E2" s="284"/>
    </row>
    <row r="3" spans="1:13">
      <c r="A3" s="296"/>
      <c r="B3" s="296"/>
      <c r="C3" s="296"/>
      <c r="D3" s="342"/>
      <c r="E3" s="343"/>
      <c r="J3" s="28" t="s">
        <v>165</v>
      </c>
      <c r="K3" t="s">
        <v>325</v>
      </c>
    </row>
    <row r="4" spans="1:13" ht="15.5">
      <c r="A4" s="295"/>
      <c r="B4" s="295"/>
      <c r="C4" s="295"/>
      <c r="D4" s="137" t="s">
        <v>324</v>
      </c>
      <c r="E4" s="137" t="s">
        <v>324</v>
      </c>
      <c r="F4" s="130">
        <f>SUBTOTAL(9,D5:D69)</f>
        <v>32637340</v>
      </c>
      <c r="J4" s="29" t="s">
        <v>326</v>
      </c>
      <c r="K4" s="30">
        <v>222000</v>
      </c>
    </row>
    <row r="5" spans="1:13" ht="15.5">
      <c r="A5" s="6">
        <v>1</v>
      </c>
      <c r="B5" s="292" t="s">
        <v>6</v>
      </c>
      <c r="C5" s="20" t="s">
        <v>100</v>
      </c>
      <c r="D5" s="14" t="str">
        <f>IFERROR(VLOOKUP(C5,$J$4:$K$26,2,FALSE),"")</f>
        <v/>
      </c>
      <c r="E5" s="14" t="str">
        <f>IFERROR(VLOOKUP(C5,$M$4:$O$65,3,FALSE),"")</f>
        <v/>
      </c>
      <c r="J5" s="29" t="s">
        <v>327</v>
      </c>
      <c r="K5" s="30">
        <v>325000</v>
      </c>
    </row>
    <row r="6" spans="1:13" ht="15.5">
      <c r="A6" s="6">
        <f t="shared" ref="A6:A67" si="0">A5+1</f>
        <v>2</v>
      </c>
      <c r="B6" s="295"/>
      <c r="C6" s="22" t="s">
        <v>101</v>
      </c>
      <c r="D6" s="14" t="str">
        <f t="shared" ref="D6:D69" si="1">IFERROR(VLOOKUP(C6,$J$4:$K$26,2,FALSE),"")</f>
        <v/>
      </c>
      <c r="E6" s="14" t="str">
        <f t="shared" ref="E6:E67" si="2">IFERROR(VLOOKUP(C6,$M$4:$O$65,3,FALSE),"")</f>
        <v/>
      </c>
      <c r="J6" s="29" t="s">
        <v>328</v>
      </c>
      <c r="K6" s="30">
        <v>151000</v>
      </c>
    </row>
    <row r="7" spans="1:13" ht="15.5">
      <c r="A7" s="6">
        <f t="shared" si="0"/>
        <v>3</v>
      </c>
      <c r="B7" s="292" t="s">
        <v>9</v>
      </c>
      <c r="C7" s="20" t="s">
        <v>102</v>
      </c>
      <c r="D7" s="14" t="str">
        <f t="shared" si="1"/>
        <v/>
      </c>
      <c r="E7" s="14" t="str">
        <f t="shared" si="2"/>
        <v/>
      </c>
      <c r="J7" s="29" t="s">
        <v>739</v>
      </c>
      <c r="K7" s="30">
        <v>36000</v>
      </c>
      <c r="M7" s="178" t="s">
        <v>743</v>
      </c>
    </row>
    <row r="8" spans="1:13" ht="15.5">
      <c r="A8" s="6">
        <f t="shared" si="0"/>
        <v>4</v>
      </c>
      <c r="B8" s="296"/>
      <c r="C8" s="22" t="s">
        <v>129</v>
      </c>
      <c r="D8" s="14" t="str">
        <f t="shared" si="1"/>
        <v/>
      </c>
      <c r="E8" s="14" t="str">
        <f t="shared" si="2"/>
        <v/>
      </c>
      <c r="J8" s="29" t="s">
        <v>329</v>
      </c>
      <c r="K8" s="30">
        <v>44000</v>
      </c>
    </row>
    <row r="9" spans="1:13" ht="15.5">
      <c r="A9" s="6">
        <f t="shared" si="0"/>
        <v>5</v>
      </c>
      <c r="B9" s="295"/>
      <c r="C9" s="22" t="s">
        <v>104</v>
      </c>
      <c r="D9" s="14" t="str">
        <f t="shared" si="1"/>
        <v/>
      </c>
      <c r="E9" s="14" t="str">
        <f t="shared" si="2"/>
        <v/>
      </c>
      <c r="J9" s="29" t="s">
        <v>184</v>
      </c>
      <c r="K9" s="30">
        <v>219000</v>
      </c>
      <c r="M9" s="178" t="s">
        <v>743</v>
      </c>
    </row>
    <row r="10" spans="1:13" ht="15.5">
      <c r="A10" s="6">
        <f t="shared" si="0"/>
        <v>6</v>
      </c>
      <c r="B10" s="292" t="s">
        <v>13</v>
      </c>
      <c r="C10" s="22" t="s">
        <v>105</v>
      </c>
      <c r="D10" s="14" t="str">
        <f t="shared" si="1"/>
        <v/>
      </c>
      <c r="E10" s="14" t="str">
        <f t="shared" si="2"/>
        <v/>
      </c>
      <c r="J10" s="29" t="s">
        <v>330</v>
      </c>
      <c r="K10" s="30">
        <v>1116000</v>
      </c>
    </row>
    <row r="11" spans="1:13" ht="15.5">
      <c r="A11" s="6">
        <f t="shared" si="0"/>
        <v>7</v>
      </c>
      <c r="B11" s="296"/>
      <c r="C11" s="165" t="s">
        <v>331</v>
      </c>
      <c r="D11" s="14">
        <f t="shared" si="1"/>
        <v>1321000</v>
      </c>
      <c r="E11" s="14" t="str">
        <f t="shared" si="2"/>
        <v/>
      </c>
      <c r="J11" s="29" t="s">
        <v>331</v>
      </c>
      <c r="K11" s="30">
        <v>1321000</v>
      </c>
    </row>
    <row r="12" spans="1:13" ht="15.5">
      <c r="A12" s="6">
        <f t="shared" si="0"/>
        <v>8</v>
      </c>
      <c r="B12" s="295"/>
      <c r="C12" s="22" t="s">
        <v>107</v>
      </c>
      <c r="D12" s="14" t="str">
        <f t="shared" si="1"/>
        <v/>
      </c>
      <c r="E12" s="14" t="str">
        <f t="shared" si="2"/>
        <v/>
      </c>
      <c r="J12" s="29" t="s">
        <v>198</v>
      </c>
      <c r="K12" s="30">
        <v>10338000</v>
      </c>
    </row>
    <row r="13" spans="1:13" ht="15.5">
      <c r="A13" s="6">
        <f t="shared" si="0"/>
        <v>9</v>
      </c>
      <c r="B13" s="7" t="s">
        <v>17</v>
      </c>
      <c r="C13" s="22" t="s">
        <v>108</v>
      </c>
      <c r="D13" s="14" t="str">
        <f t="shared" si="1"/>
        <v/>
      </c>
      <c r="E13" s="14" t="str">
        <f t="shared" si="2"/>
        <v/>
      </c>
      <c r="J13" s="29" t="s">
        <v>332</v>
      </c>
      <c r="K13" s="30">
        <v>280000</v>
      </c>
    </row>
    <row r="14" spans="1:13" ht="15.5">
      <c r="A14" s="6">
        <f t="shared" si="0"/>
        <v>10</v>
      </c>
      <c r="B14" s="7" t="s">
        <v>19</v>
      </c>
      <c r="C14" s="22" t="s">
        <v>109</v>
      </c>
      <c r="D14" s="14" t="str">
        <f t="shared" si="1"/>
        <v/>
      </c>
      <c r="E14" s="14" t="str">
        <f t="shared" si="2"/>
        <v/>
      </c>
      <c r="J14" s="29" t="s">
        <v>740</v>
      </c>
      <c r="K14" s="30">
        <v>50000</v>
      </c>
      <c r="M14" s="178" t="s">
        <v>743</v>
      </c>
    </row>
    <row r="15" spans="1:13" ht="15.5">
      <c r="A15" s="6">
        <f t="shared" si="0"/>
        <v>11</v>
      </c>
      <c r="B15" s="7" t="s">
        <v>21</v>
      </c>
      <c r="C15" s="20" t="s">
        <v>110</v>
      </c>
      <c r="D15" s="14" t="str">
        <f t="shared" si="1"/>
        <v/>
      </c>
      <c r="E15" s="14" t="str">
        <f t="shared" si="2"/>
        <v/>
      </c>
      <c r="J15" s="29" t="s">
        <v>333</v>
      </c>
      <c r="K15" s="30">
        <v>341000</v>
      </c>
    </row>
    <row r="16" spans="1:13" ht="15.5">
      <c r="A16" s="6">
        <f t="shared" si="0"/>
        <v>12</v>
      </c>
      <c r="B16" s="292" t="s">
        <v>23</v>
      </c>
      <c r="C16" s="22" t="s">
        <v>111</v>
      </c>
      <c r="D16" s="14" t="str">
        <f t="shared" si="1"/>
        <v/>
      </c>
      <c r="E16" s="14" t="str">
        <f t="shared" si="2"/>
        <v/>
      </c>
      <c r="J16" s="29" t="s">
        <v>741</v>
      </c>
      <c r="K16" s="30">
        <v>15840</v>
      </c>
      <c r="M16" s="178" t="s">
        <v>743</v>
      </c>
    </row>
    <row r="17" spans="1:13" ht="15.5">
      <c r="A17" s="6">
        <f t="shared" si="0"/>
        <v>13</v>
      </c>
      <c r="B17" s="296"/>
      <c r="C17" s="22" t="s">
        <v>112</v>
      </c>
      <c r="D17" s="14" t="str">
        <f t="shared" si="1"/>
        <v/>
      </c>
      <c r="E17" s="14" t="str">
        <f t="shared" si="2"/>
        <v/>
      </c>
      <c r="J17" s="29" t="s">
        <v>742</v>
      </c>
      <c r="K17" s="30">
        <v>17000</v>
      </c>
      <c r="M17" s="178" t="s">
        <v>743</v>
      </c>
    </row>
    <row r="18" spans="1:13" ht="15.5">
      <c r="A18" s="6">
        <f t="shared" si="0"/>
        <v>14</v>
      </c>
      <c r="B18" s="295"/>
      <c r="C18" s="22" t="s">
        <v>113</v>
      </c>
      <c r="D18" s="14" t="str">
        <f t="shared" si="1"/>
        <v/>
      </c>
      <c r="E18" s="14" t="str">
        <f t="shared" si="2"/>
        <v/>
      </c>
      <c r="J18" s="29" t="s">
        <v>334</v>
      </c>
      <c r="K18" s="30">
        <v>78000</v>
      </c>
    </row>
    <row r="19" spans="1:13" ht="15.5">
      <c r="A19" s="6">
        <f t="shared" si="0"/>
        <v>15</v>
      </c>
      <c r="B19" s="7" t="s">
        <v>27</v>
      </c>
      <c r="C19" s="22" t="s">
        <v>114</v>
      </c>
      <c r="D19" s="14" t="str">
        <f t="shared" si="1"/>
        <v/>
      </c>
      <c r="E19" s="14" t="str">
        <f t="shared" si="2"/>
        <v/>
      </c>
      <c r="J19" s="29" t="s">
        <v>335</v>
      </c>
      <c r="K19" s="30">
        <v>846000</v>
      </c>
    </row>
    <row r="20" spans="1:13" ht="15.5">
      <c r="A20" s="6">
        <f t="shared" si="0"/>
        <v>16</v>
      </c>
      <c r="B20" s="292" t="s">
        <v>29</v>
      </c>
      <c r="C20" s="22" t="s">
        <v>115</v>
      </c>
      <c r="D20" s="14" t="str">
        <f t="shared" si="1"/>
        <v/>
      </c>
      <c r="E20" s="14" t="str">
        <f t="shared" si="2"/>
        <v/>
      </c>
      <c r="J20" s="29" t="s">
        <v>336</v>
      </c>
      <c r="K20" s="30">
        <v>79000</v>
      </c>
    </row>
    <row r="21" spans="1:13" ht="15.5">
      <c r="A21" s="6">
        <f t="shared" si="0"/>
        <v>17</v>
      </c>
      <c r="B21" s="293"/>
      <c r="C21" s="22" t="s">
        <v>116</v>
      </c>
      <c r="D21" s="14" t="str">
        <f t="shared" si="1"/>
        <v/>
      </c>
      <c r="E21" s="14" t="str">
        <f t="shared" si="2"/>
        <v/>
      </c>
      <c r="J21" s="29" t="s">
        <v>338</v>
      </c>
      <c r="K21" s="30">
        <v>946000</v>
      </c>
    </row>
    <row r="22" spans="1:13" ht="15.5">
      <c r="A22" s="6">
        <f t="shared" si="0"/>
        <v>18</v>
      </c>
      <c r="B22" s="7" t="s">
        <v>31</v>
      </c>
      <c r="C22" s="22" t="s">
        <v>117</v>
      </c>
      <c r="D22" s="14" t="str">
        <f t="shared" si="1"/>
        <v/>
      </c>
      <c r="E22" s="14" t="str">
        <f t="shared" si="2"/>
        <v/>
      </c>
      <c r="J22" s="29" t="s">
        <v>339</v>
      </c>
      <c r="K22" s="30">
        <v>305000</v>
      </c>
    </row>
    <row r="23" spans="1:13" ht="15.5">
      <c r="A23" s="6">
        <f>A22+1</f>
        <v>19</v>
      </c>
      <c r="B23" s="292" t="s">
        <v>33</v>
      </c>
      <c r="C23" s="22" t="s">
        <v>118</v>
      </c>
      <c r="D23" s="14" t="str">
        <f t="shared" si="1"/>
        <v/>
      </c>
      <c r="E23" s="14" t="str">
        <f t="shared" si="2"/>
        <v/>
      </c>
      <c r="J23" s="29" t="s">
        <v>196</v>
      </c>
      <c r="K23" s="30">
        <v>13393000</v>
      </c>
    </row>
    <row r="24" spans="1:13" ht="15.5">
      <c r="A24" s="6">
        <f t="shared" si="0"/>
        <v>20</v>
      </c>
      <c r="B24" s="294"/>
      <c r="C24" s="20" t="s">
        <v>119</v>
      </c>
      <c r="D24" s="14" t="str">
        <f t="shared" si="1"/>
        <v/>
      </c>
      <c r="E24" s="14" t="str">
        <f t="shared" si="2"/>
        <v/>
      </c>
      <c r="J24" s="29" t="s">
        <v>132</v>
      </c>
      <c r="K24" s="30">
        <v>1536000</v>
      </c>
    </row>
    <row r="25" spans="1:13" ht="15.5">
      <c r="A25" s="6">
        <f t="shared" si="0"/>
        <v>21</v>
      </c>
      <c r="B25" s="294"/>
      <c r="C25" s="20" t="s">
        <v>120</v>
      </c>
      <c r="D25" s="14" t="str">
        <f t="shared" si="1"/>
        <v/>
      </c>
      <c r="E25" s="14" t="str">
        <f t="shared" si="2"/>
        <v/>
      </c>
      <c r="J25" s="29" t="s">
        <v>341</v>
      </c>
      <c r="K25" s="30">
        <v>594500</v>
      </c>
      <c r="M25" s="178" t="s">
        <v>743</v>
      </c>
    </row>
    <row r="26" spans="1:13" ht="15.5">
      <c r="A26" s="6">
        <f t="shared" si="0"/>
        <v>22</v>
      </c>
      <c r="B26" s="293"/>
      <c r="C26" s="29" t="s">
        <v>184</v>
      </c>
      <c r="D26" s="14">
        <f t="shared" si="1"/>
        <v>219000</v>
      </c>
      <c r="E26" s="14" t="str">
        <f t="shared" si="2"/>
        <v/>
      </c>
      <c r="J26" s="29" t="s">
        <v>342</v>
      </c>
      <c r="K26" s="30">
        <v>384000</v>
      </c>
      <c r="M26" s="178" t="s">
        <v>743</v>
      </c>
    </row>
    <row r="27" spans="1:13" ht="15.5">
      <c r="A27" s="6">
        <f t="shared" si="0"/>
        <v>23</v>
      </c>
      <c r="B27" s="292" t="s">
        <v>37</v>
      </c>
      <c r="C27" s="22" t="s">
        <v>122</v>
      </c>
      <c r="D27" s="14" t="str">
        <f t="shared" si="1"/>
        <v/>
      </c>
      <c r="E27" s="14" t="str">
        <f t="shared" si="2"/>
        <v/>
      </c>
      <c r="J27" s="29" t="s">
        <v>169</v>
      </c>
      <c r="K27" s="30"/>
    </row>
    <row r="28" spans="1:13" ht="15.5">
      <c r="A28" s="6">
        <f t="shared" si="0"/>
        <v>24</v>
      </c>
      <c r="B28" s="295"/>
      <c r="C28" s="165" t="s">
        <v>330</v>
      </c>
      <c r="D28" s="14">
        <f t="shared" si="1"/>
        <v>1116000</v>
      </c>
      <c r="E28" s="14" t="str">
        <f t="shared" si="2"/>
        <v/>
      </c>
      <c r="J28" s="29" t="s">
        <v>170</v>
      </c>
      <c r="K28" s="30">
        <v>32637340</v>
      </c>
    </row>
    <row r="29" spans="1:13" ht="15.5">
      <c r="A29" s="6">
        <f t="shared" si="0"/>
        <v>25</v>
      </c>
      <c r="B29" s="292" t="s">
        <v>40</v>
      </c>
      <c r="C29" s="165" t="s">
        <v>339</v>
      </c>
      <c r="D29" s="14">
        <f t="shared" si="1"/>
        <v>305000</v>
      </c>
      <c r="E29" s="14" t="str">
        <f t="shared" si="2"/>
        <v/>
      </c>
    </row>
    <row r="30" spans="1:13" ht="15.5">
      <c r="A30" s="6">
        <f t="shared" si="0"/>
        <v>26</v>
      </c>
      <c r="B30" s="296"/>
      <c r="C30" s="165" t="s">
        <v>329</v>
      </c>
      <c r="D30" s="14">
        <f t="shared" si="1"/>
        <v>44000</v>
      </c>
      <c r="E30" s="14" t="str">
        <f t="shared" si="2"/>
        <v/>
      </c>
    </row>
    <row r="31" spans="1:13" ht="15.5">
      <c r="A31" s="6">
        <f t="shared" si="0"/>
        <v>27</v>
      </c>
      <c r="B31" s="295"/>
      <c r="C31" s="165" t="s">
        <v>334</v>
      </c>
      <c r="D31" s="14">
        <f t="shared" si="1"/>
        <v>78000</v>
      </c>
      <c r="E31" s="14" t="str">
        <f t="shared" si="2"/>
        <v/>
      </c>
    </row>
    <row r="32" spans="1:13" ht="15.5">
      <c r="A32" s="6">
        <f t="shared" si="0"/>
        <v>28</v>
      </c>
      <c r="B32" s="301" t="s">
        <v>44</v>
      </c>
      <c r="C32" s="22" t="s">
        <v>127</v>
      </c>
      <c r="D32" s="14" t="str">
        <f t="shared" si="1"/>
        <v/>
      </c>
      <c r="E32" s="14" t="str">
        <f t="shared" si="2"/>
        <v/>
      </c>
    </row>
    <row r="33" spans="1:5" ht="15.5">
      <c r="A33" s="6">
        <f t="shared" si="0"/>
        <v>29</v>
      </c>
      <c r="B33" s="303"/>
      <c r="C33" s="22" t="s">
        <v>128</v>
      </c>
      <c r="D33" s="14" t="str">
        <f t="shared" si="1"/>
        <v/>
      </c>
      <c r="E33" s="14" t="str">
        <f t="shared" si="2"/>
        <v/>
      </c>
    </row>
    <row r="34" spans="1:5" ht="15.5">
      <c r="A34" s="6">
        <f t="shared" si="0"/>
        <v>30</v>
      </c>
      <c r="B34" s="8" t="s">
        <v>47</v>
      </c>
      <c r="C34" s="29" t="s">
        <v>739</v>
      </c>
      <c r="D34" s="14">
        <f t="shared" si="1"/>
        <v>36000</v>
      </c>
      <c r="E34" s="14" t="str">
        <f t="shared" si="2"/>
        <v/>
      </c>
    </row>
    <row r="35" spans="1:5" ht="15.5">
      <c r="A35" s="6">
        <f t="shared" si="0"/>
        <v>31</v>
      </c>
      <c r="B35" s="292" t="s">
        <v>49</v>
      </c>
      <c r="C35" s="22" t="s">
        <v>130</v>
      </c>
      <c r="D35" s="14" t="str">
        <f t="shared" si="1"/>
        <v/>
      </c>
      <c r="E35" s="14" t="str">
        <f t="shared" si="2"/>
        <v/>
      </c>
    </row>
    <row r="36" spans="1:5" ht="15.5">
      <c r="A36" s="6">
        <f t="shared" si="0"/>
        <v>32</v>
      </c>
      <c r="B36" s="296"/>
      <c r="C36" s="22" t="s">
        <v>131</v>
      </c>
      <c r="D36" s="14" t="str">
        <f t="shared" si="1"/>
        <v/>
      </c>
      <c r="E36" s="14" t="str">
        <f t="shared" si="2"/>
        <v/>
      </c>
    </row>
    <row r="37" spans="1:5" ht="15.5">
      <c r="A37" s="6">
        <f t="shared" si="0"/>
        <v>33</v>
      </c>
      <c r="B37" s="295"/>
      <c r="C37" s="160" t="s">
        <v>132</v>
      </c>
      <c r="D37" s="14">
        <f t="shared" si="1"/>
        <v>1536000</v>
      </c>
      <c r="E37" s="14" t="str">
        <f t="shared" si="2"/>
        <v/>
      </c>
    </row>
    <row r="38" spans="1:5" ht="15.5">
      <c r="A38" s="6">
        <f t="shared" si="0"/>
        <v>34</v>
      </c>
      <c r="B38" s="7" t="s">
        <v>53</v>
      </c>
      <c r="C38" s="22" t="s">
        <v>133</v>
      </c>
      <c r="D38" s="14" t="str">
        <f t="shared" si="1"/>
        <v/>
      </c>
      <c r="E38" s="14" t="str">
        <f t="shared" si="2"/>
        <v/>
      </c>
    </row>
    <row r="39" spans="1:5" ht="15.5">
      <c r="A39" s="6">
        <f t="shared" si="0"/>
        <v>35</v>
      </c>
      <c r="B39" s="7" t="s">
        <v>55</v>
      </c>
      <c r="C39" s="29" t="s">
        <v>740</v>
      </c>
      <c r="D39" s="14">
        <f t="shared" si="1"/>
        <v>50000</v>
      </c>
      <c r="E39" s="14" t="str">
        <f t="shared" si="2"/>
        <v/>
      </c>
    </row>
    <row r="40" spans="1:5" ht="15.5">
      <c r="A40" s="6">
        <f t="shared" si="0"/>
        <v>36</v>
      </c>
      <c r="B40" s="292" t="s">
        <v>57</v>
      </c>
      <c r="C40" s="22" t="s">
        <v>135</v>
      </c>
      <c r="D40" s="14" t="str">
        <f t="shared" si="1"/>
        <v/>
      </c>
      <c r="E40" s="14" t="str">
        <f t="shared" si="2"/>
        <v/>
      </c>
    </row>
    <row r="41" spans="1:5" ht="15.5">
      <c r="A41" s="6">
        <f t="shared" si="0"/>
        <v>37</v>
      </c>
      <c r="B41" s="295"/>
      <c r="C41" s="165" t="s">
        <v>335</v>
      </c>
      <c r="D41" s="14">
        <f t="shared" si="1"/>
        <v>846000</v>
      </c>
      <c r="E41" s="14" t="str">
        <f t="shared" si="2"/>
        <v/>
      </c>
    </row>
    <row r="42" spans="1:5" ht="15.5">
      <c r="A42" s="6">
        <f t="shared" si="0"/>
        <v>38</v>
      </c>
      <c r="B42" s="7" t="s">
        <v>60</v>
      </c>
      <c r="C42" s="22" t="s">
        <v>137</v>
      </c>
      <c r="D42" s="14" t="str">
        <f t="shared" si="1"/>
        <v/>
      </c>
      <c r="E42" s="14" t="str">
        <f t="shared" si="2"/>
        <v/>
      </c>
    </row>
    <row r="43" spans="1:5" ht="15.5">
      <c r="A43" s="6">
        <f t="shared" si="0"/>
        <v>39</v>
      </c>
      <c r="B43" s="7" t="s">
        <v>62</v>
      </c>
      <c r="C43" s="165" t="s">
        <v>326</v>
      </c>
      <c r="D43" s="14">
        <f t="shared" si="1"/>
        <v>222000</v>
      </c>
      <c r="E43" s="14" t="str">
        <f t="shared" si="2"/>
        <v/>
      </c>
    </row>
    <row r="44" spans="1:5" ht="15.5">
      <c r="A44" s="6">
        <f t="shared" si="0"/>
        <v>40</v>
      </c>
      <c r="B44" s="7" t="s">
        <v>64</v>
      </c>
      <c r="C44" s="22" t="s">
        <v>139</v>
      </c>
      <c r="D44" s="14" t="str">
        <f t="shared" si="1"/>
        <v/>
      </c>
      <c r="E44" s="14" t="str">
        <f t="shared" si="2"/>
        <v/>
      </c>
    </row>
    <row r="45" spans="1:5" ht="15.5">
      <c r="A45" s="6">
        <f t="shared" si="0"/>
        <v>41</v>
      </c>
      <c r="B45" s="7" t="s">
        <v>66</v>
      </c>
      <c r="C45" s="22" t="s">
        <v>140</v>
      </c>
      <c r="D45" s="14" t="str">
        <f t="shared" si="1"/>
        <v/>
      </c>
      <c r="E45" s="14" t="str">
        <f t="shared" si="2"/>
        <v/>
      </c>
    </row>
    <row r="46" spans="1:5" ht="15.5">
      <c r="A46" s="6">
        <f t="shared" si="0"/>
        <v>42</v>
      </c>
      <c r="B46" s="7" t="s">
        <v>68</v>
      </c>
      <c r="C46" s="165" t="s">
        <v>196</v>
      </c>
      <c r="D46" s="14">
        <f t="shared" si="1"/>
        <v>13393000</v>
      </c>
      <c r="E46" s="14" t="str">
        <f t="shared" si="2"/>
        <v/>
      </c>
    </row>
    <row r="47" spans="1:5" ht="15.5">
      <c r="A47" s="6">
        <f t="shared" si="0"/>
        <v>43</v>
      </c>
      <c r="B47" s="7" t="s">
        <v>70</v>
      </c>
      <c r="C47" s="165" t="s">
        <v>340</v>
      </c>
      <c r="D47" s="14" t="str">
        <f t="shared" si="1"/>
        <v/>
      </c>
      <c r="E47" s="14" t="str">
        <f t="shared" si="2"/>
        <v/>
      </c>
    </row>
    <row r="48" spans="1:5" ht="15.5">
      <c r="A48" s="6">
        <f t="shared" si="0"/>
        <v>44</v>
      </c>
      <c r="B48" s="7" t="s">
        <v>72</v>
      </c>
      <c r="C48" s="165" t="s">
        <v>198</v>
      </c>
      <c r="D48" s="14">
        <f t="shared" si="1"/>
        <v>10338000</v>
      </c>
      <c r="E48" s="14" t="str">
        <f t="shared" si="2"/>
        <v/>
      </c>
    </row>
    <row r="49" spans="1:5" ht="15.5">
      <c r="A49" s="6">
        <f t="shared" si="0"/>
        <v>45</v>
      </c>
      <c r="B49" s="9" t="s">
        <v>74</v>
      </c>
      <c r="C49" s="20" t="s">
        <v>144</v>
      </c>
      <c r="D49" s="14" t="str">
        <f t="shared" si="1"/>
        <v/>
      </c>
      <c r="E49" s="14" t="str">
        <f t="shared" si="2"/>
        <v/>
      </c>
    </row>
    <row r="50" spans="1:5" ht="15.5">
      <c r="A50" s="6">
        <f t="shared" si="0"/>
        <v>46</v>
      </c>
      <c r="B50" s="301" t="s">
        <v>76</v>
      </c>
      <c r="C50" s="22" t="s">
        <v>145</v>
      </c>
      <c r="D50" s="14" t="str">
        <f t="shared" si="1"/>
        <v/>
      </c>
      <c r="E50" s="14" t="str">
        <f t="shared" si="2"/>
        <v/>
      </c>
    </row>
    <row r="51" spans="1:5" ht="15.5">
      <c r="A51" s="6">
        <f t="shared" si="0"/>
        <v>47</v>
      </c>
      <c r="B51" s="302"/>
      <c r="C51" s="165" t="s">
        <v>332</v>
      </c>
      <c r="D51" s="14">
        <f t="shared" si="1"/>
        <v>280000</v>
      </c>
      <c r="E51" s="14" t="str">
        <f t="shared" si="2"/>
        <v/>
      </c>
    </row>
    <row r="52" spans="1:5" ht="15.5">
      <c r="A52" s="6">
        <f t="shared" si="0"/>
        <v>48</v>
      </c>
      <c r="B52" s="303"/>
      <c r="C52" s="165" t="s">
        <v>336</v>
      </c>
      <c r="D52" s="14">
        <f t="shared" si="1"/>
        <v>79000</v>
      </c>
      <c r="E52" s="14" t="str">
        <f t="shared" si="2"/>
        <v/>
      </c>
    </row>
    <row r="53" spans="1:5" ht="15.5">
      <c r="A53" s="6">
        <f t="shared" si="0"/>
        <v>49</v>
      </c>
      <c r="B53" s="7" t="s">
        <v>80</v>
      </c>
      <c r="C53" s="20" t="s">
        <v>148</v>
      </c>
      <c r="D53" s="14" t="str">
        <f t="shared" si="1"/>
        <v/>
      </c>
      <c r="E53" s="14" t="str">
        <f t="shared" si="2"/>
        <v/>
      </c>
    </row>
    <row r="54" spans="1:5" ht="15.5">
      <c r="A54" s="6">
        <f t="shared" si="0"/>
        <v>50</v>
      </c>
      <c r="B54" s="9" t="s">
        <v>82</v>
      </c>
      <c r="C54" s="165" t="s">
        <v>342</v>
      </c>
      <c r="D54" s="14">
        <f t="shared" si="1"/>
        <v>384000</v>
      </c>
      <c r="E54" s="14" t="str">
        <f t="shared" si="2"/>
        <v/>
      </c>
    </row>
    <row r="55" spans="1:5" ht="15.5">
      <c r="A55" s="6">
        <f t="shared" si="0"/>
        <v>51</v>
      </c>
      <c r="B55" s="9" t="s">
        <v>84</v>
      </c>
      <c r="C55" s="22" t="s">
        <v>150</v>
      </c>
      <c r="D55" s="14" t="str">
        <f t="shared" si="1"/>
        <v/>
      </c>
      <c r="E55" s="14" t="str">
        <f t="shared" si="2"/>
        <v/>
      </c>
    </row>
    <row r="56" spans="1:5" ht="15.5">
      <c r="A56" s="6">
        <f t="shared" si="0"/>
        <v>52</v>
      </c>
      <c r="B56" s="7" t="s">
        <v>86</v>
      </c>
      <c r="C56" s="22" t="s">
        <v>151</v>
      </c>
      <c r="D56" s="14" t="str">
        <f t="shared" si="1"/>
        <v/>
      </c>
      <c r="E56" s="14" t="str">
        <f t="shared" si="2"/>
        <v/>
      </c>
    </row>
    <row r="57" spans="1:5" ht="15.5">
      <c r="A57" s="6">
        <f t="shared" si="0"/>
        <v>53</v>
      </c>
      <c r="B57" s="7" t="s">
        <v>88</v>
      </c>
      <c r="C57" s="165" t="s">
        <v>338</v>
      </c>
      <c r="D57" s="14">
        <f t="shared" si="1"/>
        <v>946000</v>
      </c>
      <c r="E57" s="14" t="str">
        <f t="shared" si="2"/>
        <v/>
      </c>
    </row>
    <row r="58" spans="1:5" ht="15.5">
      <c r="A58" s="6">
        <f t="shared" si="0"/>
        <v>54</v>
      </c>
      <c r="B58" s="7" t="s">
        <v>90</v>
      </c>
      <c r="C58" s="29" t="s">
        <v>741</v>
      </c>
      <c r="D58" s="14">
        <f t="shared" si="1"/>
        <v>15840</v>
      </c>
      <c r="E58" s="14" t="str">
        <f t="shared" si="2"/>
        <v/>
      </c>
    </row>
    <row r="59" spans="1:5" ht="15.5">
      <c r="A59" s="6">
        <f t="shared" si="0"/>
        <v>55</v>
      </c>
      <c r="B59" s="9" t="s">
        <v>92</v>
      </c>
      <c r="C59" s="22" t="s">
        <v>154</v>
      </c>
      <c r="D59" s="14" t="str">
        <f t="shared" si="1"/>
        <v/>
      </c>
      <c r="E59" s="14" t="str">
        <f t="shared" si="2"/>
        <v/>
      </c>
    </row>
    <row r="60" spans="1:5" ht="15.5">
      <c r="A60" s="6">
        <f t="shared" si="0"/>
        <v>56</v>
      </c>
      <c r="B60" s="301" t="s">
        <v>94</v>
      </c>
      <c r="C60" s="165" t="s">
        <v>333</v>
      </c>
      <c r="D60" s="14">
        <f t="shared" si="1"/>
        <v>341000</v>
      </c>
      <c r="E60" s="14" t="str">
        <f t="shared" si="2"/>
        <v/>
      </c>
    </row>
    <row r="61" spans="1:5" ht="15.5">
      <c r="A61" s="6">
        <f t="shared" si="0"/>
        <v>57</v>
      </c>
      <c r="B61" s="302"/>
      <c r="C61" s="165" t="s">
        <v>328</v>
      </c>
      <c r="D61" s="14">
        <f t="shared" si="1"/>
        <v>151000</v>
      </c>
      <c r="E61" s="14" t="str">
        <f t="shared" si="2"/>
        <v/>
      </c>
    </row>
    <row r="62" spans="1:5" ht="15.5">
      <c r="A62" s="6">
        <f t="shared" si="0"/>
        <v>58</v>
      </c>
      <c r="B62" s="303"/>
      <c r="C62" s="165" t="s">
        <v>341</v>
      </c>
      <c r="D62" s="14">
        <f t="shared" si="1"/>
        <v>594500</v>
      </c>
      <c r="E62" s="14" t="str">
        <f t="shared" si="2"/>
        <v/>
      </c>
    </row>
    <row r="63" spans="1:5" ht="15.5">
      <c r="A63" s="6">
        <f t="shared" si="0"/>
        <v>59</v>
      </c>
      <c r="B63" s="9" t="s">
        <v>98</v>
      </c>
      <c r="C63" s="22" t="s">
        <v>158</v>
      </c>
      <c r="D63" s="14" t="str">
        <f t="shared" si="1"/>
        <v/>
      </c>
      <c r="E63" s="14" t="str">
        <f t="shared" si="2"/>
        <v/>
      </c>
    </row>
    <row r="64" spans="1:5" ht="15.5">
      <c r="A64" s="6">
        <f t="shared" si="0"/>
        <v>60</v>
      </c>
      <c r="B64" s="138"/>
      <c r="C64" s="22" t="s">
        <v>159</v>
      </c>
      <c r="D64" s="14" t="str">
        <f t="shared" si="1"/>
        <v/>
      </c>
      <c r="E64" s="14" t="str">
        <f t="shared" si="2"/>
        <v/>
      </c>
    </row>
    <row r="65" spans="1:5" ht="15.5">
      <c r="A65" s="6">
        <f t="shared" si="0"/>
        <v>61</v>
      </c>
      <c r="B65" s="11"/>
      <c r="C65" s="22" t="s">
        <v>160</v>
      </c>
      <c r="D65" s="14" t="str">
        <f t="shared" si="1"/>
        <v/>
      </c>
      <c r="E65" s="14" t="str">
        <f t="shared" si="2"/>
        <v/>
      </c>
    </row>
    <row r="66" spans="1:5" ht="15.5">
      <c r="A66" s="12">
        <f t="shared" si="0"/>
        <v>62</v>
      </c>
      <c r="B66" s="11"/>
      <c r="C66" s="29" t="s">
        <v>742</v>
      </c>
      <c r="D66" s="14">
        <f t="shared" si="1"/>
        <v>17000</v>
      </c>
      <c r="E66" s="14" t="str">
        <f t="shared" si="2"/>
        <v/>
      </c>
    </row>
    <row r="67" spans="1:5" ht="15.5">
      <c r="A67" s="13">
        <f t="shared" si="0"/>
        <v>63</v>
      </c>
      <c r="B67" s="14"/>
      <c r="C67" s="165" t="s">
        <v>327</v>
      </c>
      <c r="D67" s="14">
        <f t="shared" si="1"/>
        <v>325000</v>
      </c>
      <c r="E67" s="14" t="str">
        <f t="shared" si="2"/>
        <v/>
      </c>
    </row>
    <row r="68" spans="1:5">
      <c r="A68" s="11"/>
      <c r="B68" s="11"/>
      <c r="C68" s="11"/>
      <c r="D68" s="14" t="str">
        <f t="shared" si="1"/>
        <v/>
      </c>
      <c r="E68" s="11"/>
    </row>
    <row r="69" spans="1:5">
      <c r="A69" s="11"/>
      <c r="B69" s="11"/>
      <c r="C69" s="29" t="s">
        <v>337</v>
      </c>
      <c r="D69" s="14" t="str">
        <f t="shared" si="1"/>
        <v/>
      </c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conditionalFormatting sqref="F4">
    <cfRule type="expression" dxfId="6" priority="2">
      <formula>$K$25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FF"/>
  </sheetPr>
  <dimension ref="A1:G1005"/>
  <sheetViews>
    <sheetView topLeftCell="A28" workbookViewId="0">
      <selection activeCell="D49" sqref="D49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7" max="7" width="12.453125" bestFit="1" customWidth="1"/>
  </cols>
  <sheetData>
    <row r="1" spans="1:6">
      <c r="A1" s="297" t="s">
        <v>0</v>
      </c>
      <c r="B1" s="297" t="s">
        <v>1</v>
      </c>
      <c r="C1" s="297" t="s">
        <v>2</v>
      </c>
      <c r="D1" s="341"/>
      <c r="E1" s="284"/>
    </row>
    <row r="2" spans="1:6">
      <c r="A2" s="296"/>
      <c r="B2" s="296"/>
      <c r="C2" s="296"/>
      <c r="D2" s="341"/>
      <c r="E2" s="284"/>
      <c r="F2" s="135">
        <f>SUM(D45:D48)</f>
        <v>429000</v>
      </c>
    </row>
    <row r="3" spans="1:6">
      <c r="A3" s="296"/>
      <c r="B3" s="296"/>
      <c r="C3" s="296"/>
      <c r="D3" s="342"/>
      <c r="E3" s="343"/>
    </row>
    <row r="4" spans="1:6" ht="15.5">
      <c r="A4" s="295"/>
      <c r="B4" s="295"/>
      <c r="C4" s="295"/>
      <c r="D4" s="137" t="s">
        <v>369</v>
      </c>
      <c r="E4" s="137" t="s">
        <v>242</v>
      </c>
    </row>
    <row r="5" spans="1:6" ht="15.5">
      <c r="A5" s="6">
        <v>1</v>
      </c>
      <c r="B5" s="292" t="s">
        <v>6</v>
      </c>
      <c r="C5" s="20" t="s">
        <v>100</v>
      </c>
      <c r="D5" s="14" t="str">
        <f>IFERROR(VLOOKUP(C5,$M$4:$N$66,2,FALSE),"")</f>
        <v/>
      </c>
      <c r="E5" s="14" t="str">
        <f>IFERROR(VLOOKUP(C5,$M$4:$O$65,3,FALSE),"")</f>
        <v/>
      </c>
    </row>
    <row r="6" spans="1:6" ht="15.5">
      <c r="A6" s="6">
        <f t="shared" ref="A6:A67" si="0">A5+1</f>
        <v>2</v>
      </c>
      <c r="B6" s="295"/>
      <c r="C6" s="22" t="s">
        <v>101</v>
      </c>
      <c r="D6" s="14" t="str">
        <f t="shared" ref="D6:D67" si="1">IFERROR(VLOOKUP(C6,$M$4:$N$66,2,FALSE),"")</f>
        <v/>
      </c>
      <c r="E6" s="14" t="str">
        <f t="shared" ref="E6:E67" si="2">IFERROR(VLOOKUP(C6,$M$4:$O$65,3,FALSE),"")</f>
        <v/>
      </c>
    </row>
    <row r="7" spans="1:6" ht="15.5">
      <c r="A7" s="6">
        <f t="shared" si="0"/>
        <v>3</v>
      </c>
      <c r="B7" s="292" t="s">
        <v>9</v>
      </c>
      <c r="C7" s="20" t="s">
        <v>102</v>
      </c>
      <c r="D7" s="14" t="str">
        <f t="shared" si="1"/>
        <v/>
      </c>
      <c r="E7" s="14" t="str">
        <f t="shared" si="2"/>
        <v/>
      </c>
    </row>
    <row r="8" spans="1:6" ht="15.5">
      <c r="A8" s="6">
        <f t="shared" si="0"/>
        <v>4</v>
      </c>
      <c r="B8" s="296"/>
      <c r="C8" s="22" t="s">
        <v>129</v>
      </c>
      <c r="D8" s="14" t="str">
        <f t="shared" si="1"/>
        <v/>
      </c>
      <c r="E8" s="14" t="str">
        <f t="shared" si="2"/>
        <v/>
      </c>
    </row>
    <row r="9" spans="1:6" ht="15.5">
      <c r="A9" s="6">
        <f t="shared" si="0"/>
        <v>5</v>
      </c>
      <c r="B9" s="295"/>
      <c r="C9" s="22" t="s">
        <v>104</v>
      </c>
      <c r="D9" s="14" t="str">
        <f t="shared" si="1"/>
        <v/>
      </c>
      <c r="E9" s="14" t="str">
        <f t="shared" si="2"/>
        <v/>
      </c>
    </row>
    <row r="10" spans="1:6" ht="15.5">
      <c r="A10" s="6">
        <f t="shared" si="0"/>
        <v>6</v>
      </c>
      <c r="B10" s="292" t="s">
        <v>13</v>
      </c>
      <c r="C10" s="22" t="s">
        <v>105</v>
      </c>
      <c r="D10" s="14" t="str">
        <f t="shared" si="1"/>
        <v/>
      </c>
      <c r="E10" s="14" t="str">
        <f t="shared" si="2"/>
        <v/>
      </c>
    </row>
    <row r="11" spans="1:6" ht="15.5">
      <c r="A11" s="6">
        <f t="shared" si="0"/>
        <v>7</v>
      </c>
      <c r="B11" s="296"/>
      <c r="C11" s="20" t="s">
        <v>106</v>
      </c>
      <c r="D11" s="14" t="str">
        <f t="shared" si="1"/>
        <v/>
      </c>
      <c r="E11" s="14" t="str">
        <f t="shared" si="2"/>
        <v/>
      </c>
    </row>
    <row r="12" spans="1:6" ht="15.5">
      <c r="A12" s="6">
        <f t="shared" si="0"/>
        <v>8</v>
      </c>
      <c r="B12" s="295"/>
      <c r="C12" s="22" t="s">
        <v>107</v>
      </c>
      <c r="D12" s="14" t="str">
        <f t="shared" si="1"/>
        <v/>
      </c>
      <c r="E12" s="14" t="str">
        <f t="shared" si="2"/>
        <v/>
      </c>
    </row>
    <row r="13" spans="1:6" ht="15.5">
      <c r="A13" s="6">
        <f t="shared" si="0"/>
        <v>9</v>
      </c>
      <c r="B13" s="7" t="s">
        <v>17</v>
      </c>
      <c r="C13" s="22" t="s">
        <v>108</v>
      </c>
      <c r="D13" s="14" t="str">
        <f t="shared" si="1"/>
        <v/>
      </c>
      <c r="E13" s="14" t="str">
        <f t="shared" si="2"/>
        <v/>
      </c>
    </row>
    <row r="14" spans="1:6" ht="15.5">
      <c r="A14" s="6">
        <f t="shared" si="0"/>
        <v>10</v>
      </c>
      <c r="B14" s="7" t="s">
        <v>19</v>
      </c>
      <c r="C14" s="22" t="s">
        <v>109</v>
      </c>
      <c r="D14" s="14" t="str">
        <f t="shared" si="1"/>
        <v/>
      </c>
      <c r="E14" s="14" t="str">
        <f t="shared" si="2"/>
        <v/>
      </c>
    </row>
    <row r="15" spans="1:6" ht="15.5">
      <c r="A15" s="6">
        <f t="shared" si="0"/>
        <v>11</v>
      </c>
      <c r="B15" s="7" t="s">
        <v>21</v>
      </c>
      <c r="C15" s="20" t="s">
        <v>110</v>
      </c>
      <c r="D15" s="14" t="str">
        <f t="shared" si="1"/>
        <v/>
      </c>
      <c r="E15" s="14" t="str">
        <f t="shared" si="2"/>
        <v/>
      </c>
    </row>
    <row r="16" spans="1:6" ht="15.5">
      <c r="A16" s="6">
        <f t="shared" si="0"/>
        <v>12</v>
      </c>
      <c r="B16" s="292" t="s">
        <v>23</v>
      </c>
      <c r="C16" s="22" t="s">
        <v>111</v>
      </c>
      <c r="D16" s="14" t="str">
        <f t="shared" si="1"/>
        <v/>
      </c>
      <c r="E16" s="14" t="str">
        <f t="shared" si="2"/>
        <v/>
      </c>
    </row>
    <row r="17" spans="1:5" ht="15.5">
      <c r="A17" s="6">
        <f t="shared" si="0"/>
        <v>13</v>
      </c>
      <c r="B17" s="296"/>
      <c r="C17" s="22" t="s">
        <v>112</v>
      </c>
      <c r="D17" s="14" t="str">
        <f t="shared" si="1"/>
        <v/>
      </c>
      <c r="E17" s="14" t="str">
        <f t="shared" si="2"/>
        <v/>
      </c>
    </row>
    <row r="18" spans="1:5" ht="15.5">
      <c r="A18" s="6">
        <f t="shared" si="0"/>
        <v>14</v>
      </c>
      <c r="B18" s="295"/>
      <c r="C18" s="22" t="s">
        <v>113</v>
      </c>
      <c r="D18" s="14" t="str">
        <f t="shared" si="1"/>
        <v/>
      </c>
      <c r="E18" s="14" t="str">
        <f t="shared" si="2"/>
        <v/>
      </c>
    </row>
    <row r="19" spans="1:5" ht="15.5">
      <c r="A19" s="6">
        <f t="shared" si="0"/>
        <v>15</v>
      </c>
      <c r="B19" s="7" t="s">
        <v>27</v>
      </c>
      <c r="C19" s="22" t="s">
        <v>114</v>
      </c>
      <c r="D19" s="14" t="str">
        <f t="shared" si="1"/>
        <v/>
      </c>
      <c r="E19" s="14" t="str">
        <f t="shared" si="2"/>
        <v/>
      </c>
    </row>
    <row r="20" spans="1:5" ht="15.5">
      <c r="A20" s="6">
        <f t="shared" si="0"/>
        <v>16</v>
      </c>
      <c r="B20" s="292" t="s">
        <v>29</v>
      </c>
      <c r="C20" s="22" t="s">
        <v>115</v>
      </c>
      <c r="D20" s="14" t="str">
        <f t="shared" si="1"/>
        <v/>
      </c>
      <c r="E20" s="14" t="str">
        <f t="shared" si="2"/>
        <v/>
      </c>
    </row>
    <row r="21" spans="1:5" ht="15.5">
      <c r="A21" s="6">
        <f t="shared" si="0"/>
        <v>17</v>
      </c>
      <c r="B21" s="293"/>
      <c r="C21" s="22" t="s">
        <v>116</v>
      </c>
      <c r="D21" s="14" t="str">
        <f t="shared" si="1"/>
        <v/>
      </c>
      <c r="E21" s="14" t="str">
        <f t="shared" si="2"/>
        <v/>
      </c>
    </row>
    <row r="22" spans="1:5" ht="15.5">
      <c r="A22" s="6">
        <f t="shared" si="0"/>
        <v>18</v>
      </c>
      <c r="B22" s="7" t="s">
        <v>31</v>
      </c>
      <c r="C22" s="22" t="s">
        <v>117</v>
      </c>
      <c r="D22" s="14" t="str">
        <f t="shared" si="1"/>
        <v/>
      </c>
      <c r="E22" s="14" t="str">
        <f t="shared" si="2"/>
        <v/>
      </c>
    </row>
    <row r="23" spans="1:5" ht="15.5">
      <c r="A23" s="6">
        <f>A22+1</f>
        <v>19</v>
      </c>
      <c r="B23" s="292" t="s">
        <v>33</v>
      </c>
      <c r="C23" s="22" t="s">
        <v>118</v>
      </c>
      <c r="D23" s="14" t="str">
        <f t="shared" si="1"/>
        <v/>
      </c>
      <c r="E23" s="14" t="str">
        <f t="shared" si="2"/>
        <v/>
      </c>
    </row>
    <row r="24" spans="1:5" ht="15.5">
      <c r="A24" s="6">
        <f t="shared" si="0"/>
        <v>20</v>
      </c>
      <c r="B24" s="294"/>
      <c r="C24" s="20" t="s">
        <v>119</v>
      </c>
      <c r="D24" s="14" t="str">
        <f t="shared" si="1"/>
        <v/>
      </c>
      <c r="E24" s="14" t="str">
        <f t="shared" si="2"/>
        <v/>
      </c>
    </row>
    <row r="25" spans="1:5" ht="15.5">
      <c r="A25" s="6">
        <f t="shared" si="0"/>
        <v>21</v>
      </c>
      <c r="B25" s="294"/>
      <c r="C25" s="20" t="s">
        <v>120</v>
      </c>
      <c r="D25" s="14" t="str">
        <f t="shared" si="1"/>
        <v/>
      </c>
      <c r="E25" s="14" t="str">
        <f t="shared" si="2"/>
        <v/>
      </c>
    </row>
    <row r="26" spans="1:5" ht="15.5">
      <c r="A26" s="6">
        <f t="shared" si="0"/>
        <v>22</v>
      </c>
      <c r="B26" s="293"/>
      <c r="C26" s="22" t="s">
        <v>121</v>
      </c>
      <c r="D26" s="14" t="str">
        <f t="shared" si="1"/>
        <v/>
      </c>
      <c r="E26" s="14" t="str">
        <f t="shared" si="2"/>
        <v/>
      </c>
    </row>
    <row r="27" spans="1:5" ht="15.5">
      <c r="A27" s="6">
        <f t="shared" si="0"/>
        <v>23</v>
      </c>
      <c r="B27" s="292" t="s">
        <v>37</v>
      </c>
      <c r="C27" s="22" t="s">
        <v>122</v>
      </c>
      <c r="D27" s="14" t="str">
        <f t="shared" si="1"/>
        <v/>
      </c>
      <c r="E27" s="14" t="str">
        <f t="shared" si="2"/>
        <v/>
      </c>
    </row>
    <row r="28" spans="1:5" ht="15.5">
      <c r="A28" s="6">
        <f t="shared" si="0"/>
        <v>24</v>
      </c>
      <c r="B28" s="295"/>
      <c r="C28" s="22" t="s">
        <v>123</v>
      </c>
      <c r="D28" s="14" t="str">
        <f t="shared" si="1"/>
        <v/>
      </c>
      <c r="E28" s="14" t="str">
        <f t="shared" si="2"/>
        <v/>
      </c>
    </row>
    <row r="29" spans="1:5" ht="15.5">
      <c r="A29" s="6">
        <f t="shared" si="0"/>
        <v>25</v>
      </c>
      <c r="B29" s="292" t="s">
        <v>40</v>
      </c>
      <c r="C29" s="22" t="s">
        <v>124</v>
      </c>
      <c r="D29" s="14" t="str">
        <f t="shared" si="1"/>
        <v/>
      </c>
      <c r="E29" s="14" t="str">
        <f t="shared" si="2"/>
        <v/>
      </c>
    </row>
    <row r="30" spans="1:5" ht="15.5">
      <c r="A30" s="6">
        <f t="shared" si="0"/>
        <v>26</v>
      </c>
      <c r="B30" s="296"/>
      <c r="C30" s="22" t="s">
        <v>125</v>
      </c>
      <c r="D30" s="14" t="str">
        <f t="shared" si="1"/>
        <v/>
      </c>
      <c r="E30" s="14" t="str">
        <f t="shared" si="2"/>
        <v/>
      </c>
    </row>
    <row r="31" spans="1:5" ht="15.5">
      <c r="A31" s="6">
        <f t="shared" si="0"/>
        <v>27</v>
      </c>
      <c r="B31" s="295"/>
      <c r="C31" s="22" t="s">
        <v>126</v>
      </c>
      <c r="D31" s="14" t="str">
        <f t="shared" si="1"/>
        <v/>
      </c>
      <c r="E31" s="14" t="str">
        <f t="shared" si="2"/>
        <v/>
      </c>
    </row>
    <row r="32" spans="1:5" ht="15.5">
      <c r="A32" s="6">
        <f t="shared" si="0"/>
        <v>28</v>
      </c>
      <c r="B32" s="301" t="s">
        <v>44</v>
      </c>
      <c r="C32" s="22" t="s">
        <v>127</v>
      </c>
      <c r="D32" s="14" t="str">
        <f t="shared" si="1"/>
        <v/>
      </c>
      <c r="E32" s="14" t="str">
        <f t="shared" si="2"/>
        <v/>
      </c>
    </row>
    <row r="33" spans="1:7" ht="15.5">
      <c r="A33" s="6">
        <f t="shared" si="0"/>
        <v>29</v>
      </c>
      <c r="B33" s="303"/>
      <c r="C33" s="22" t="s">
        <v>128</v>
      </c>
      <c r="D33" s="14" t="str">
        <f t="shared" si="1"/>
        <v/>
      </c>
      <c r="E33" s="14" t="str">
        <f t="shared" si="2"/>
        <v/>
      </c>
    </row>
    <row r="34" spans="1:7" ht="15.5">
      <c r="A34" s="6">
        <f t="shared" si="0"/>
        <v>30</v>
      </c>
      <c r="B34" s="8" t="s">
        <v>47</v>
      </c>
      <c r="C34" s="22" t="s">
        <v>103</v>
      </c>
      <c r="D34" s="14" t="str">
        <f t="shared" si="1"/>
        <v/>
      </c>
      <c r="E34" s="14" t="str">
        <f t="shared" si="2"/>
        <v/>
      </c>
    </row>
    <row r="35" spans="1:7" ht="15.5">
      <c r="A35" s="6">
        <f t="shared" si="0"/>
        <v>31</v>
      </c>
      <c r="B35" s="292" t="s">
        <v>49</v>
      </c>
      <c r="C35" s="22" t="s">
        <v>130</v>
      </c>
      <c r="D35" s="14" t="str">
        <f t="shared" si="1"/>
        <v/>
      </c>
      <c r="E35" s="14" t="str">
        <f t="shared" si="2"/>
        <v/>
      </c>
    </row>
    <row r="36" spans="1:7" ht="15.5">
      <c r="A36" s="6">
        <f t="shared" si="0"/>
        <v>32</v>
      </c>
      <c r="B36" s="296"/>
      <c r="C36" s="22" t="s">
        <v>131</v>
      </c>
      <c r="D36" s="14" t="str">
        <f t="shared" si="1"/>
        <v/>
      </c>
      <c r="E36" s="14" t="str">
        <f t="shared" si="2"/>
        <v/>
      </c>
    </row>
    <row r="37" spans="1:7" ht="15.5">
      <c r="A37" s="6">
        <f t="shared" si="0"/>
        <v>33</v>
      </c>
      <c r="B37" s="295"/>
      <c r="C37" s="22" t="s">
        <v>132</v>
      </c>
      <c r="D37" s="14" t="str">
        <f t="shared" si="1"/>
        <v/>
      </c>
      <c r="E37" s="14" t="str">
        <f t="shared" si="2"/>
        <v/>
      </c>
    </row>
    <row r="38" spans="1:7" ht="15.5">
      <c r="A38" s="6">
        <f t="shared" si="0"/>
        <v>34</v>
      </c>
      <c r="B38" s="7" t="s">
        <v>53</v>
      </c>
      <c r="C38" s="22" t="s">
        <v>133</v>
      </c>
      <c r="D38" s="14" t="str">
        <f t="shared" si="1"/>
        <v/>
      </c>
      <c r="E38" s="14" t="str">
        <f t="shared" si="2"/>
        <v/>
      </c>
    </row>
    <row r="39" spans="1:7" ht="15.5">
      <c r="A39" s="6">
        <f t="shared" si="0"/>
        <v>35</v>
      </c>
      <c r="B39" s="7" t="s">
        <v>55</v>
      </c>
      <c r="C39" s="22" t="s">
        <v>134</v>
      </c>
      <c r="D39" s="14" t="str">
        <f t="shared" si="1"/>
        <v/>
      </c>
      <c r="E39" s="14" t="str">
        <f t="shared" si="2"/>
        <v/>
      </c>
    </row>
    <row r="40" spans="1:7" ht="15.5">
      <c r="A40" s="6">
        <f t="shared" si="0"/>
        <v>36</v>
      </c>
      <c r="B40" s="292" t="s">
        <v>57</v>
      </c>
      <c r="C40" s="22" t="s">
        <v>135</v>
      </c>
      <c r="D40" s="14" t="str">
        <f t="shared" si="1"/>
        <v/>
      </c>
      <c r="E40" s="14" t="str">
        <f t="shared" si="2"/>
        <v/>
      </c>
    </row>
    <row r="41" spans="1:7" ht="15.5">
      <c r="A41" s="6">
        <f t="shared" si="0"/>
        <v>37</v>
      </c>
      <c r="B41" s="295"/>
      <c r="C41" s="22" t="s">
        <v>136</v>
      </c>
      <c r="D41" s="14" t="str">
        <f t="shared" si="1"/>
        <v/>
      </c>
      <c r="E41" s="14" t="str">
        <f t="shared" si="2"/>
        <v/>
      </c>
    </row>
    <row r="42" spans="1:7" ht="15.5">
      <c r="A42" s="6">
        <f t="shared" si="0"/>
        <v>38</v>
      </c>
      <c r="B42" s="7" t="s">
        <v>60</v>
      </c>
      <c r="C42" s="22" t="s">
        <v>137</v>
      </c>
      <c r="D42" s="14" t="str">
        <f t="shared" si="1"/>
        <v/>
      </c>
      <c r="E42" s="14" t="str">
        <f t="shared" si="2"/>
        <v/>
      </c>
    </row>
    <row r="43" spans="1:7" ht="15.5">
      <c r="A43" s="6">
        <f t="shared" si="0"/>
        <v>39</v>
      </c>
      <c r="B43" s="7" t="s">
        <v>62</v>
      </c>
      <c r="C43" s="20" t="s">
        <v>138</v>
      </c>
      <c r="D43" s="14" t="str">
        <f t="shared" si="1"/>
        <v/>
      </c>
      <c r="E43" s="14" t="str">
        <f t="shared" si="2"/>
        <v/>
      </c>
    </row>
    <row r="44" spans="1:7" ht="15.5">
      <c r="A44" s="6">
        <f t="shared" si="0"/>
        <v>40</v>
      </c>
      <c r="B44" s="7" t="s">
        <v>64</v>
      </c>
      <c r="C44" s="22" t="s">
        <v>139</v>
      </c>
      <c r="D44" s="14" t="str">
        <f t="shared" si="1"/>
        <v/>
      </c>
      <c r="E44" s="14" t="str">
        <f t="shared" si="2"/>
        <v/>
      </c>
    </row>
    <row r="45" spans="1:7" ht="17.5">
      <c r="A45" s="6">
        <f t="shared" si="0"/>
        <v>41</v>
      </c>
      <c r="B45" s="7" t="s">
        <v>66</v>
      </c>
      <c r="C45" s="22" t="s">
        <v>140</v>
      </c>
      <c r="D45" s="14">
        <v>139000</v>
      </c>
      <c r="E45" s="14" t="str">
        <f t="shared" si="2"/>
        <v/>
      </c>
      <c r="G45" s="243">
        <v>139000</v>
      </c>
    </row>
    <row r="46" spans="1:7" ht="17.5">
      <c r="A46" s="6">
        <f t="shared" si="0"/>
        <v>42</v>
      </c>
      <c r="B46" s="7" t="s">
        <v>68</v>
      </c>
      <c r="C46" s="22" t="s">
        <v>141</v>
      </c>
      <c r="D46" s="14">
        <v>225000</v>
      </c>
      <c r="E46" s="14" t="str">
        <f t="shared" si="2"/>
        <v/>
      </c>
      <c r="G46" s="243">
        <v>225000</v>
      </c>
    </row>
    <row r="47" spans="1:7" ht="17.5">
      <c r="A47" s="6">
        <f t="shared" si="0"/>
        <v>43</v>
      </c>
      <c r="B47" s="7" t="s">
        <v>70</v>
      </c>
      <c r="C47" s="22" t="s">
        <v>142</v>
      </c>
      <c r="D47" s="14"/>
      <c r="E47" s="14" t="str">
        <f t="shared" si="2"/>
        <v/>
      </c>
      <c r="G47" s="203"/>
    </row>
    <row r="48" spans="1:7" ht="17.5">
      <c r="A48" s="6">
        <f t="shared" si="0"/>
        <v>44</v>
      </c>
      <c r="B48" s="7" t="s">
        <v>72</v>
      </c>
      <c r="C48" s="22" t="s">
        <v>143</v>
      </c>
      <c r="D48" s="14">
        <v>65000</v>
      </c>
      <c r="E48" s="14" t="str">
        <f t="shared" si="2"/>
        <v/>
      </c>
      <c r="G48" s="243">
        <v>65000</v>
      </c>
    </row>
    <row r="49" spans="1:5" ht="15.5">
      <c r="A49" s="6">
        <f t="shared" si="0"/>
        <v>45</v>
      </c>
      <c r="B49" s="9" t="s">
        <v>74</v>
      </c>
      <c r="C49" s="20" t="s">
        <v>144</v>
      </c>
      <c r="D49" s="14" t="str">
        <f t="shared" si="1"/>
        <v/>
      </c>
      <c r="E49" s="14" t="str">
        <f t="shared" si="2"/>
        <v/>
      </c>
    </row>
    <row r="50" spans="1:5" ht="15.5">
      <c r="A50" s="6">
        <f t="shared" si="0"/>
        <v>46</v>
      </c>
      <c r="B50" s="301" t="s">
        <v>76</v>
      </c>
      <c r="C50" s="22" t="s">
        <v>145</v>
      </c>
      <c r="D50" s="14" t="str">
        <f t="shared" si="1"/>
        <v/>
      </c>
      <c r="E50" s="14" t="str">
        <f t="shared" si="2"/>
        <v/>
      </c>
    </row>
    <row r="51" spans="1:5" ht="15.5">
      <c r="A51" s="6">
        <f t="shared" si="0"/>
        <v>47</v>
      </c>
      <c r="B51" s="302"/>
      <c r="C51" s="22" t="s">
        <v>146</v>
      </c>
      <c r="D51" s="14" t="str">
        <f t="shared" si="1"/>
        <v/>
      </c>
      <c r="E51" s="14" t="str">
        <f t="shared" si="2"/>
        <v/>
      </c>
    </row>
    <row r="52" spans="1:5" ht="15.5">
      <c r="A52" s="6">
        <f t="shared" si="0"/>
        <v>48</v>
      </c>
      <c r="B52" s="303"/>
      <c r="C52" s="22" t="s">
        <v>147</v>
      </c>
      <c r="D52" s="14" t="str">
        <f t="shared" si="1"/>
        <v/>
      </c>
      <c r="E52" s="14" t="str">
        <f t="shared" si="2"/>
        <v/>
      </c>
    </row>
    <row r="53" spans="1:5" ht="15.5">
      <c r="A53" s="6">
        <f t="shared" si="0"/>
        <v>49</v>
      </c>
      <c r="B53" s="7" t="s">
        <v>80</v>
      </c>
      <c r="C53" s="20" t="s">
        <v>148</v>
      </c>
      <c r="D53" s="14" t="str">
        <f t="shared" si="1"/>
        <v/>
      </c>
      <c r="E53" s="14" t="str">
        <f t="shared" si="2"/>
        <v/>
      </c>
    </row>
    <row r="54" spans="1:5" ht="15.5">
      <c r="A54" s="6">
        <f t="shared" si="0"/>
        <v>50</v>
      </c>
      <c r="B54" s="9" t="s">
        <v>82</v>
      </c>
      <c r="C54" s="22" t="s">
        <v>149</v>
      </c>
      <c r="D54" s="14" t="str">
        <f t="shared" si="1"/>
        <v/>
      </c>
      <c r="E54" s="14" t="str">
        <f t="shared" si="2"/>
        <v/>
      </c>
    </row>
    <row r="55" spans="1:5" ht="15.5">
      <c r="A55" s="6">
        <f t="shared" si="0"/>
        <v>51</v>
      </c>
      <c r="B55" s="9" t="s">
        <v>84</v>
      </c>
      <c r="C55" s="22" t="s">
        <v>150</v>
      </c>
      <c r="D55" s="14" t="str">
        <f t="shared" si="1"/>
        <v/>
      </c>
      <c r="E55" s="14" t="str">
        <f t="shared" si="2"/>
        <v/>
      </c>
    </row>
    <row r="56" spans="1:5" ht="15.5">
      <c r="A56" s="6">
        <f t="shared" si="0"/>
        <v>52</v>
      </c>
      <c r="B56" s="7" t="s">
        <v>86</v>
      </c>
      <c r="C56" s="22" t="s">
        <v>151</v>
      </c>
      <c r="D56" s="14" t="str">
        <f t="shared" si="1"/>
        <v/>
      </c>
      <c r="E56" s="14" t="str">
        <f t="shared" si="2"/>
        <v/>
      </c>
    </row>
    <row r="57" spans="1:5" ht="15.5">
      <c r="A57" s="6">
        <f t="shared" si="0"/>
        <v>53</v>
      </c>
      <c r="B57" s="7" t="s">
        <v>88</v>
      </c>
      <c r="C57" s="22" t="s">
        <v>152</v>
      </c>
      <c r="D57" s="14" t="str">
        <f t="shared" si="1"/>
        <v/>
      </c>
      <c r="E57" s="14" t="str">
        <f t="shared" si="2"/>
        <v/>
      </c>
    </row>
    <row r="58" spans="1:5" ht="15.5">
      <c r="A58" s="6">
        <f t="shared" si="0"/>
        <v>54</v>
      </c>
      <c r="B58" s="7" t="s">
        <v>90</v>
      </c>
      <c r="C58" s="22" t="s">
        <v>153</v>
      </c>
      <c r="D58" s="14" t="str">
        <f t="shared" si="1"/>
        <v/>
      </c>
      <c r="E58" s="14" t="str">
        <f t="shared" si="2"/>
        <v/>
      </c>
    </row>
    <row r="59" spans="1:5" ht="15.5">
      <c r="A59" s="6">
        <f t="shared" si="0"/>
        <v>55</v>
      </c>
      <c r="B59" s="9" t="s">
        <v>92</v>
      </c>
      <c r="C59" s="22" t="s">
        <v>154</v>
      </c>
      <c r="D59" s="14" t="str">
        <f t="shared" si="1"/>
        <v/>
      </c>
      <c r="E59" s="14" t="str">
        <f t="shared" si="2"/>
        <v/>
      </c>
    </row>
    <row r="60" spans="1:5" ht="15.5">
      <c r="A60" s="6">
        <f t="shared" si="0"/>
        <v>56</v>
      </c>
      <c r="B60" s="301" t="s">
        <v>94</v>
      </c>
      <c r="C60" s="20" t="s">
        <v>155</v>
      </c>
      <c r="D60" s="14" t="str">
        <f t="shared" si="1"/>
        <v/>
      </c>
      <c r="E60" s="14" t="str">
        <f t="shared" si="2"/>
        <v/>
      </c>
    </row>
    <row r="61" spans="1:5" ht="15.5">
      <c r="A61" s="6">
        <f t="shared" si="0"/>
        <v>57</v>
      </c>
      <c r="B61" s="302"/>
      <c r="C61" s="22" t="s">
        <v>156</v>
      </c>
      <c r="D61" s="14" t="str">
        <f t="shared" si="1"/>
        <v/>
      </c>
      <c r="E61" s="14" t="str">
        <f t="shared" si="2"/>
        <v/>
      </c>
    </row>
    <row r="62" spans="1:5" ht="15.5">
      <c r="A62" s="6">
        <f t="shared" si="0"/>
        <v>58</v>
      </c>
      <c r="B62" s="303"/>
      <c r="C62" s="22" t="s">
        <v>157</v>
      </c>
      <c r="D62" s="14" t="str">
        <f t="shared" si="1"/>
        <v/>
      </c>
      <c r="E62" s="14" t="str">
        <f t="shared" si="2"/>
        <v/>
      </c>
    </row>
    <row r="63" spans="1:5" ht="15.5">
      <c r="A63" s="6">
        <f t="shared" si="0"/>
        <v>59</v>
      </c>
      <c r="B63" s="9" t="s">
        <v>98</v>
      </c>
      <c r="C63" s="22" t="s">
        <v>158</v>
      </c>
      <c r="D63" s="14" t="str">
        <f t="shared" si="1"/>
        <v/>
      </c>
      <c r="E63" s="14" t="str">
        <f t="shared" si="2"/>
        <v/>
      </c>
    </row>
    <row r="64" spans="1:5" ht="15.5">
      <c r="A64" s="6">
        <f t="shared" si="0"/>
        <v>60</v>
      </c>
      <c r="B64" s="138"/>
      <c r="C64" s="22" t="s">
        <v>159</v>
      </c>
      <c r="D64" s="14" t="str">
        <f t="shared" si="1"/>
        <v/>
      </c>
      <c r="E64" s="14" t="str">
        <f t="shared" si="2"/>
        <v/>
      </c>
    </row>
    <row r="65" spans="1:5" ht="15.5">
      <c r="A65" s="6">
        <f t="shared" si="0"/>
        <v>61</v>
      </c>
      <c r="B65" s="11"/>
      <c r="C65" s="22" t="s">
        <v>160</v>
      </c>
      <c r="D65" s="14" t="str">
        <f t="shared" si="1"/>
        <v/>
      </c>
      <c r="E65" s="14" t="str">
        <f t="shared" si="2"/>
        <v/>
      </c>
    </row>
    <row r="66" spans="1:5" ht="15.5">
      <c r="A66" s="12">
        <f t="shared" si="0"/>
        <v>62</v>
      </c>
      <c r="B66" s="11"/>
      <c r="C66" s="25" t="s">
        <v>161</v>
      </c>
      <c r="D66" s="14" t="str">
        <f t="shared" si="1"/>
        <v/>
      </c>
      <c r="E66" s="14" t="str">
        <f t="shared" si="2"/>
        <v/>
      </c>
    </row>
    <row r="67" spans="1:5" ht="15.5">
      <c r="A67" s="13">
        <f t="shared" si="0"/>
        <v>63</v>
      </c>
      <c r="B67" s="14"/>
      <c r="C67" s="27" t="s">
        <v>162</v>
      </c>
      <c r="D67" s="14" t="str">
        <f t="shared" si="1"/>
        <v/>
      </c>
      <c r="E67" s="14" t="str">
        <f t="shared" si="2"/>
        <v/>
      </c>
    </row>
    <row r="68" spans="1:5">
      <c r="A68" s="11"/>
      <c r="B68" s="11"/>
      <c r="C68" s="11"/>
      <c r="D68" s="11"/>
      <c r="E68" s="11"/>
    </row>
    <row r="69" spans="1:5">
      <c r="A69" s="11"/>
      <c r="B69" s="11"/>
      <c r="C69" s="11"/>
      <c r="D69" s="11"/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66FF"/>
  </sheetPr>
  <dimension ref="A1:G1005"/>
  <sheetViews>
    <sheetView topLeftCell="C1" workbookViewId="0">
      <selection activeCell="G5" sqref="G5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3.26953125" customWidth="1"/>
  </cols>
  <sheetData>
    <row r="1" spans="1:7">
      <c r="A1" s="297" t="s">
        <v>0</v>
      </c>
      <c r="B1" s="297" t="s">
        <v>1</v>
      </c>
      <c r="C1" s="297" t="s">
        <v>2</v>
      </c>
      <c r="D1" s="341"/>
      <c r="E1" s="284"/>
    </row>
    <row r="2" spans="1:7">
      <c r="A2" s="296"/>
      <c r="B2" s="296"/>
      <c r="C2" s="296"/>
      <c r="D2" s="341"/>
      <c r="E2" s="284"/>
    </row>
    <row r="3" spans="1:7">
      <c r="A3" s="296"/>
      <c r="B3" s="296"/>
      <c r="C3" s="296"/>
      <c r="D3" s="342"/>
      <c r="E3" s="343"/>
    </row>
    <row r="4" spans="1:7" ht="15.5">
      <c r="A4" s="295"/>
      <c r="B4" s="295"/>
      <c r="C4" s="295"/>
      <c r="D4" s="137" t="s">
        <v>243</v>
      </c>
      <c r="E4" s="137" t="s">
        <v>243</v>
      </c>
      <c r="G4" s="135">
        <f>SUM(D4:D66)</f>
        <v>5359000</v>
      </c>
    </row>
    <row r="5" spans="1:7" ht="15.5">
      <c r="A5" s="6">
        <v>1</v>
      </c>
      <c r="B5" s="292" t="s">
        <v>6</v>
      </c>
      <c r="C5" s="20" t="s">
        <v>100</v>
      </c>
      <c r="D5" s="14" t="str">
        <f>IFERROR(VLOOKUP(C5,$M$4:$N$66,2,FALSE),"")</f>
        <v/>
      </c>
      <c r="E5" s="14" t="str">
        <f>IFERROR(VLOOKUP(C5,$M$4:$O$65,3,FALSE),"")</f>
        <v/>
      </c>
      <c r="F5" s="242">
        <v>45903</v>
      </c>
      <c r="G5" s="196" t="s">
        <v>444</v>
      </c>
    </row>
    <row r="6" spans="1:7" ht="15.5">
      <c r="A6" s="6">
        <f t="shared" ref="A6:A67" si="0">A5+1</f>
        <v>2</v>
      </c>
      <c r="B6" s="295"/>
      <c r="C6" s="22" t="s">
        <v>101</v>
      </c>
      <c r="D6" s="14" t="str">
        <f t="shared" ref="D6:D67" si="1">IFERROR(VLOOKUP(C6,$M$4:$N$66,2,FALSE),"")</f>
        <v/>
      </c>
      <c r="E6" s="14" t="str">
        <f t="shared" ref="E6:E67" si="2">IFERROR(VLOOKUP(C6,$M$4:$O$65,3,FALSE),"")</f>
        <v/>
      </c>
      <c r="F6" s="242">
        <v>45903</v>
      </c>
      <c r="G6" s="196" t="s">
        <v>445</v>
      </c>
    </row>
    <row r="7" spans="1:7" ht="15.5">
      <c r="A7" s="6">
        <f t="shared" si="0"/>
        <v>3</v>
      </c>
      <c r="B7" s="292" t="s">
        <v>9</v>
      </c>
      <c r="C7" s="20" t="s">
        <v>102</v>
      </c>
      <c r="D7" s="14" t="str">
        <f t="shared" si="1"/>
        <v/>
      </c>
      <c r="E7" s="14" t="str">
        <f t="shared" si="2"/>
        <v/>
      </c>
      <c r="F7" s="242">
        <v>45903</v>
      </c>
      <c r="G7" s="196" t="s">
        <v>446</v>
      </c>
    </row>
    <row r="8" spans="1:7" ht="15.5">
      <c r="A8" s="6">
        <f t="shared" si="0"/>
        <v>4</v>
      </c>
      <c r="B8" s="296"/>
      <c r="C8" s="22" t="s">
        <v>129</v>
      </c>
      <c r="D8" s="14" t="str">
        <f t="shared" si="1"/>
        <v/>
      </c>
      <c r="E8" s="14" t="str">
        <f t="shared" si="2"/>
        <v/>
      </c>
      <c r="F8" s="242">
        <v>45903</v>
      </c>
      <c r="G8" s="196" t="s">
        <v>447</v>
      </c>
    </row>
    <row r="9" spans="1:7" ht="15.5">
      <c r="A9" s="6">
        <f t="shared" si="0"/>
        <v>5</v>
      </c>
      <c r="B9" s="295"/>
      <c r="C9" s="22" t="s">
        <v>104</v>
      </c>
      <c r="D9" s="14" t="str">
        <f t="shared" si="1"/>
        <v/>
      </c>
      <c r="E9" s="14" t="str">
        <f t="shared" si="2"/>
        <v/>
      </c>
      <c r="F9" s="242">
        <v>45903</v>
      </c>
      <c r="G9" s="196" t="s">
        <v>448</v>
      </c>
    </row>
    <row r="10" spans="1:7" ht="15.5">
      <c r="A10" s="6">
        <f t="shared" si="0"/>
        <v>6</v>
      </c>
      <c r="B10" s="292" t="s">
        <v>13</v>
      </c>
      <c r="C10" s="22" t="s">
        <v>105</v>
      </c>
      <c r="D10" s="14" t="str">
        <f t="shared" si="1"/>
        <v/>
      </c>
      <c r="E10" s="14" t="str">
        <f t="shared" si="2"/>
        <v/>
      </c>
      <c r="F10" s="242">
        <v>45903</v>
      </c>
      <c r="G10" s="196" t="s">
        <v>449</v>
      </c>
    </row>
    <row r="11" spans="1:7" ht="15.5">
      <c r="A11" s="6">
        <f t="shared" si="0"/>
        <v>7</v>
      </c>
      <c r="B11" s="296"/>
      <c r="C11" s="20" t="s">
        <v>106</v>
      </c>
      <c r="D11" s="14" t="str">
        <f t="shared" si="1"/>
        <v/>
      </c>
      <c r="E11" s="14" t="str">
        <f t="shared" si="2"/>
        <v/>
      </c>
      <c r="F11" s="242">
        <v>45903</v>
      </c>
      <c r="G11" s="196" t="s">
        <v>450</v>
      </c>
    </row>
    <row r="12" spans="1:7" ht="15.5">
      <c r="A12" s="6">
        <f t="shared" si="0"/>
        <v>8</v>
      </c>
      <c r="B12" s="295"/>
      <c r="C12" s="22" t="s">
        <v>107</v>
      </c>
      <c r="D12" s="14" t="str">
        <f t="shared" si="1"/>
        <v/>
      </c>
      <c r="E12" s="14" t="str">
        <f t="shared" si="2"/>
        <v/>
      </c>
      <c r="F12" s="242">
        <v>45903</v>
      </c>
      <c r="G12" s="196" t="s">
        <v>451</v>
      </c>
    </row>
    <row r="13" spans="1:7" ht="15.5">
      <c r="A13" s="6">
        <f t="shared" si="0"/>
        <v>9</v>
      </c>
      <c r="B13" s="7" t="s">
        <v>17</v>
      </c>
      <c r="C13" s="22" t="s">
        <v>108</v>
      </c>
      <c r="D13" s="14" t="str">
        <f t="shared" si="1"/>
        <v/>
      </c>
      <c r="E13" s="14" t="str">
        <f t="shared" si="2"/>
        <v/>
      </c>
      <c r="F13" s="242">
        <v>45903</v>
      </c>
      <c r="G13" s="196" t="s">
        <v>452</v>
      </c>
    </row>
    <row r="14" spans="1:7" ht="15.5">
      <c r="A14" s="6">
        <f t="shared" si="0"/>
        <v>10</v>
      </c>
      <c r="B14" s="7" t="s">
        <v>19</v>
      </c>
      <c r="C14" s="22" t="s">
        <v>109</v>
      </c>
      <c r="D14" s="14" t="str">
        <f t="shared" si="1"/>
        <v/>
      </c>
      <c r="E14" s="14" t="str">
        <f t="shared" si="2"/>
        <v/>
      </c>
      <c r="F14" s="242">
        <v>45903</v>
      </c>
      <c r="G14" s="196" t="s">
        <v>453</v>
      </c>
    </row>
    <row r="15" spans="1:7" ht="15.5">
      <c r="A15" s="6">
        <f t="shared" si="0"/>
        <v>11</v>
      </c>
      <c r="B15" s="7" t="s">
        <v>21</v>
      </c>
      <c r="C15" s="20" t="s">
        <v>110</v>
      </c>
      <c r="D15" s="14" t="str">
        <f t="shared" si="1"/>
        <v/>
      </c>
      <c r="E15" s="14" t="str">
        <f t="shared" si="2"/>
        <v/>
      </c>
      <c r="F15" s="242">
        <v>45903</v>
      </c>
      <c r="G15" s="196" t="s">
        <v>454</v>
      </c>
    </row>
    <row r="16" spans="1:7" ht="15.5">
      <c r="A16" s="6">
        <f t="shared" si="0"/>
        <v>12</v>
      </c>
      <c r="B16" s="292" t="s">
        <v>23</v>
      </c>
      <c r="C16" s="22" t="s">
        <v>111</v>
      </c>
      <c r="D16" s="14" t="str">
        <f t="shared" si="1"/>
        <v/>
      </c>
      <c r="E16" s="14" t="str">
        <f t="shared" si="2"/>
        <v/>
      </c>
      <c r="F16" s="242">
        <v>45903</v>
      </c>
      <c r="G16" s="196" t="s">
        <v>455</v>
      </c>
    </row>
    <row r="17" spans="1:7" ht="15.5">
      <c r="A17" s="6">
        <f t="shared" si="0"/>
        <v>13</v>
      </c>
      <c r="B17" s="296"/>
      <c r="C17" s="22" t="s">
        <v>112</v>
      </c>
      <c r="D17" s="14" t="str">
        <f t="shared" si="1"/>
        <v/>
      </c>
      <c r="E17" s="14" t="str">
        <f t="shared" si="2"/>
        <v/>
      </c>
      <c r="F17" s="242">
        <v>45903</v>
      </c>
      <c r="G17" s="196" t="s">
        <v>456</v>
      </c>
    </row>
    <row r="18" spans="1:7" ht="15.5">
      <c r="A18" s="6">
        <f t="shared" si="0"/>
        <v>14</v>
      </c>
      <c r="B18" s="295"/>
      <c r="C18" s="22" t="s">
        <v>113</v>
      </c>
      <c r="D18" s="14" t="str">
        <f t="shared" si="1"/>
        <v/>
      </c>
      <c r="E18" s="14" t="str">
        <f t="shared" si="2"/>
        <v/>
      </c>
      <c r="F18" s="242">
        <v>45903</v>
      </c>
      <c r="G18" s="196" t="s">
        <v>457</v>
      </c>
    </row>
    <row r="19" spans="1:7" ht="15.5">
      <c r="A19" s="6">
        <f t="shared" si="0"/>
        <v>15</v>
      </c>
      <c r="B19" s="7" t="s">
        <v>27</v>
      </c>
      <c r="C19" s="22" t="s">
        <v>114</v>
      </c>
      <c r="D19" s="14" t="str">
        <f t="shared" si="1"/>
        <v/>
      </c>
      <c r="E19" s="14" t="str">
        <f t="shared" si="2"/>
        <v/>
      </c>
      <c r="F19" s="242">
        <v>45903</v>
      </c>
      <c r="G19" s="196" t="s">
        <v>458</v>
      </c>
    </row>
    <row r="20" spans="1:7" ht="15.5">
      <c r="A20" s="6">
        <f t="shared" si="0"/>
        <v>16</v>
      </c>
      <c r="B20" s="292" t="s">
        <v>29</v>
      </c>
      <c r="C20" s="22" t="s">
        <v>115</v>
      </c>
      <c r="D20" s="14">
        <f>VNPAY_PIVOT!D20</f>
        <v>610000</v>
      </c>
      <c r="E20" s="14" t="str">
        <f t="shared" si="2"/>
        <v/>
      </c>
      <c r="F20" s="242">
        <v>45903</v>
      </c>
      <c r="G20" s="196" t="s">
        <v>459</v>
      </c>
    </row>
    <row r="21" spans="1:7" ht="15.5">
      <c r="A21" s="6">
        <f t="shared" si="0"/>
        <v>17</v>
      </c>
      <c r="B21" s="293"/>
      <c r="C21" s="22" t="s">
        <v>116</v>
      </c>
      <c r="D21" s="14" t="str">
        <f t="shared" si="1"/>
        <v/>
      </c>
      <c r="E21" s="14" t="str">
        <f t="shared" si="2"/>
        <v/>
      </c>
      <c r="F21" s="242">
        <v>45903</v>
      </c>
      <c r="G21" s="196" t="s">
        <v>460</v>
      </c>
    </row>
    <row r="22" spans="1:7" ht="15.5">
      <c r="A22" s="6">
        <f t="shared" si="0"/>
        <v>18</v>
      </c>
      <c r="B22" s="7" t="s">
        <v>31</v>
      </c>
      <c r="C22" s="22" t="s">
        <v>117</v>
      </c>
      <c r="D22" s="14" t="str">
        <f t="shared" si="1"/>
        <v/>
      </c>
      <c r="E22" s="14" t="str">
        <f t="shared" si="2"/>
        <v/>
      </c>
      <c r="F22" s="242">
        <v>45903</v>
      </c>
      <c r="G22" s="196" t="s">
        <v>461</v>
      </c>
    </row>
    <row r="23" spans="1:7" ht="15.5">
      <c r="A23" s="6">
        <f>A22+1</f>
        <v>19</v>
      </c>
      <c r="B23" s="292" t="s">
        <v>33</v>
      </c>
      <c r="C23" s="22" t="s">
        <v>118</v>
      </c>
      <c r="D23" s="14">
        <f>VNPAY_PIVOT!D23</f>
        <v>450000</v>
      </c>
      <c r="E23" s="14" t="str">
        <f t="shared" si="2"/>
        <v/>
      </c>
      <c r="F23" s="242">
        <v>45903</v>
      </c>
      <c r="G23" s="196" t="s">
        <v>462</v>
      </c>
    </row>
    <row r="24" spans="1:7" ht="15.5">
      <c r="A24" s="6">
        <f t="shared" si="0"/>
        <v>20</v>
      </c>
      <c r="B24" s="294"/>
      <c r="C24" s="20" t="s">
        <v>119</v>
      </c>
      <c r="D24" s="14" t="str">
        <f t="shared" si="1"/>
        <v/>
      </c>
      <c r="E24" s="14" t="str">
        <f t="shared" si="2"/>
        <v/>
      </c>
      <c r="F24" s="242">
        <v>45903</v>
      </c>
      <c r="G24" s="196" t="s">
        <v>463</v>
      </c>
    </row>
    <row r="25" spans="1:7" ht="15.5">
      <c r="A25" s="6">
        <f t="shared" si="0"/>
        <v>21</v>
      </c>
      <c r="B25" s="294"/>
      <c r="C25" s="20" t="s">
        <v>120</v>
      </c>
      <c r="D25" s="14" t="str">
        <f t="shared" si="1"/>
        <v/>
      </c>
      <c r="E25" s="14" t="str">
        <f t="shared" si="2"/>
        <v/>
      </c>
      <c r="F25" s="242">
        <v>45903</v>
      </c>
      <c r="G25" s="196" t="s">
        <v>464</v>
      </c>
    </row>
    <row r="26" spans="1:7" ht="15.5">
      <c r="A26" s="6">
        <f t="shared" si="0"/>
        <v>22</v>
      </c>
      <c r="B26" s="293"/>
      <c r="C26" s="22" t="s">
        <v>121</v>
      </c>
      <c r="D26" s="14" t="str">
        <f t="shared" si="1"/>
        <v/>
      </c>
      <c r="E26" s="14" t="str">
        <f t="shared" si="2"/>
        <v/>
      </c>
      <c r="F26" s="242">
        <v>45903</v>
      </c>
      <c r="G26" s="196" t="s">
        <v>465</v>
      </c>
    </row>
    <row r="27" spans="1:7" ht="15.5">
      <c r="A27" s="6">
        <f t="shared" si="0"/>
        <v>23</v>
      </c>
      <c r="B27" s="292" t="s">
        <v>37</v>
      </c>
      <c r="C27" s="22" t="s">
        <v>122</v>
      </c>
      <c r="D27" s="14" t="str">
        <f t="shared" si="1"/>
        <v/>
      </c>
      <c r="E27" s="14" t="str">
        <f t="shared" si="2"/>
        <v/>
      </c>
      <c r="F27" s="242">
        <v>45903</v>
      </c>
      <c r="G27" s="196" t="s">
        <v>466</v>
      </c>
    </row>
    <row r="28" spans="1:7" ht="15.5">
      <c r="A28" s="6">
        <f t="shared" si="0"/>
        <v>24</v>
      </c>
      <c r="B28" s="295"/>
      <c r="C28" s="22" t="s">
        <v>123</v>
      </c>
      <c r="D28" s="14" t="str">
        <f t="shared" si="1"/>
        <v/>
      </c>
      <c r="E28" s="14" t="str">
        <f t="shared" si="2"/>
        <v/>
      </c>
      <c r="F28" s="242">
        <v>45903</v>
      </c>
      <c r="G28" s="196" t="s">
        <v>467</v>
      </c>
    </row>
    <row r="29" spans="1:7" ht="15.5">
      <c r="A29" s="6">
        <f t="shared" si="0"/>
        <v>25</v>
      </c>
      <c r="B29" s="292" t="s">
        <v>40</v>
      </c>
      <c r="C29" s="22" t="s">
        <v>124</v>
      </c>
      <c r="D29" s="14">
        <f>VNPAY_PIVOT!D29</f>
        <v>130000</v>
      </c>
      <c r="E29" s="14" t="str">
        <f t="shared" si="2"/>
        <v/>
      </c>
      <c r="F29" s="242">
        <v>45903</v>
      </c>
      <c r="G29" s="196" t="s">
        <v>468</v>
      </c>
    </row>
    <row r="30" spans="1:7" ht="15.5">
      <c r="A30" s="6">
        <f t="shared" si="0"/>
        <v>26</v>
      </c>
      <c r="B30" s="296"/>
      <c r="C30" s="22" t="s">
        <v>125</v>
      </c>
      <c r="D30" s="14" t="str">
        <f t="shared" si="1"/>
        <v/>
      </c>
      <c r="E30" s="14" t="str">
        <f t="shared" si="2"/>
        <v/>
      </c>
      <c r="F30" s="242">
        <v>45903</v>
      </c>
      <c r="G30" s="196" t="s">
        <v>469</v>
      </c>
    </row>
    <row r="31" spans="1:7" ht="15.5">
      <c r="A31" s="6">
        <f t="shared" si="0"/>
        <v>27</v>
      </c>
      <c r="B31" s="295"/>
      <c r="C31" s="22" t="s">
        <v>126</v>
      </c>
      <c r="D31" s="14" t="str">
        <f t="shared" si="1"/>
        <v/>
      </c>
      <c r="E31" s="14" t="str">
        <f t="shared" si="2"/>
        <v/>
      </c>
      <c r="F31" s="242">
        <v>45903</v>
      </c>
      <c r="G31" s="196" t="s">
        <v>470</v>
      </c>
    </row>
    <row r="32" spans="1:7" ht="15.5">
      <c r="A32" s="6">
        <f t="shared" si="0"/>
        <v>28</v>
      </c>
      <c r="B32" s="301" t="s">
        <v>44</v>
      </c>
      <c r="C32" s="22" t="s">
        <v>127</v>
      </c>
      <c r="D32" s="14" t="str">
        <f t="shared" si="1"/>
        <v/>
      </c>
      <c r="E32" s="14" t="str">
        <f t="shared" si="2"/>
        <v/>
      </c>
      <c r="F32" s="242">
        <v>45903</v>
      </c>
      <c r="G32" s="196" t="s">
        <v>471</v>
      </c>
    </row>
    <row r="33" spans="1:7" ht="15.5">
      <c r="A33" s="6">
        <f t="shared" si="0"/>
        <v>29</v>
      </c>
      <c r="B33" s="303"/>
      <c r="C33" s="22" t="s">
        <v>128</v>
      </c>
      <c r="D33" s="14" t="str">
        <f t="shared" si="1"/>
        <v/>
      </c>
      <c r="E33" s="14" t="str">
        <f t="shared" si="2"/>
        <v/>
      </c>
      <c r="F33" s="242">
        <v>45903</v>
      </c>
      <c r="G33" s="196" t="s">
        <v>472</v>
      </c>
    </row>
    <row r="34" spans="1:7" ht="15.5">
      <c r="A34" s="6">
        <f t="shared" si="0"/>
        <v>30</v>
      </c>
      <c r="B34" s="8" t="s">
        <v>47</v>
      </c>
      <c r="C34" s="22" t="s">
        <v>103</v>
      </c>
      <c r="D34" s="14" t="str">
        <f t="shared" si="1"/>
        <v/>
      </c>
      <c r="E34" s="14" t="str">
        <f t="shared" si="2"/>
        <v/>
      </c>
      <c r="F34" s="242">
        <v>45903</v>
      </c>
      <c r="G34" s="196" t="s">
        <v>473</v>
      </c>
    </row>
    <row r="35" spans="1:7" ht="15.5">
      <c r="A35" s="6">
        <f t="shared" si="0"/>
        <v>31</v>
      </c>
      <c r="B35" s="292" t="s">
        <v>49</v>
      </c>
      <c r="C35" s="22" t="s">
        <v>130</v>
      </c>
      <c r="D35" s="14" t="str">
        <f t="shared" si="1"/>
        <v/>
      </c>
      <c r="E35" s="14" t="str">
        <f t="shared" si="2"/>
        <v/>
      </c>
      <c r="F35" s="242">
        <v>45903</v>
      </c>
      <c r="G35" s="196" t="s">
        <v>474</v>
      </c>
    </row>
    <row r="36" spans="1:7" ht="15.5">
      <c r="A36" s="6">
        <f t="shared" si="0"/>
        <v>32</v>
      </c>
      <c r="B36" s="296"/>
      <c r="C36" s="22" t="s">
        <v>131</v>
      </c>
      <c r="D36" s="14" t="str">
        <f t="shared" si="1"/>
        <v/>
      </c>
      <c r="E36" s="14" t="str">
        <f t="shared" si="2"/>
        <v/>
      </c>
      <c r="F36" s="242">
        <v>45903</v>
      </c>
      <c r="G36" s="196" t="s">
        <v>475</v>
      </c>
    </row>
    <row r="37" spans="1:7" ht="15.5">
      <c r="A37" s="6">
        <f t="shared" si="0"/>
        <v>33</v>
      </c>
      <c r="B37" s="295"/>
      <c r="C37" s="22" t="s">
        <v>132</v>
      </c>
      <c r="D37" s="14" t="str">
        <f>VNPAY_PIVOT!D37</f>
        <v/>
      </c>
      <c r="E37" s="14" t="str">
        <f t="shared" si="2"/>
        <v/>
      </c>
      <c r="F37" s="242">
        <v>45903</v>
      </c>
      <c r="G37" s="196" t="s">
        <v>476</v>
      </c>
    </row>
    <row r="38" spans="1:7" ht="15.5">
      <c r="A38" s="6">
        <f t="shared" si="0"/>
        <v>34</v>
      </c>
      <c r="B38" s="7" t="s">
        <v>53</v>
      </c>
      <c r="C38" s="22" t="s">
        <v>133</v>
      </c>
      <c r="D38" s="14" t="str">
        <f t="shared" si="1"/>
        <v/>
      </c>
      <c r="E38" s="14" t="str">
        <f t="shared" si="2"/>
        <v/>
      </c>
      <c r="F38" s="242">
        <v>45903</v>
      </c>
      <c r="G38" s="196" t="s">
        <v>477</v>
      </c>
    </row>
    <row r="39" spans="1:7" ht="15.5">
      <c r="A39" s="6">
        <f t="shared" si="0"/>
        <v>35</v>
      </c>
      <c r="B39" s="7" t="s">
        <v>55</v>
      </c>
      <c r="C39" s="22" t="s">
        <v>134</v>
      </c>
      <c r="D39" s="14" t="str">
        <f t="shared" si="1"/>
        <v/>
      </c>
      <c r="E39" s="14" t="str">
        <f t="shared" si="2"/>
        <v/>
      </c>
      <c r="F39" s="242">
        <v>45903</v>
      </c>
      <c r="G39" s="196" t="s">
        <v>478</v>
      </c>
    </row>
    <row r="40" spans="1:7" ht="15.5">
      <c r="A40" s="6">
        <f t="shared" si="0"/>
        <v>36</v>
      </c>
      <c r="B40" s="292" t="s">
        <v>57</v>
      </c>
      <c r="C40" s="22" t="s">
        <v>135</v>
      </c>
      <c r="D40" s="14" t="str">
        <f t="shared" si="1"/>
        <v/>
      </c>
      <c r="E40" s="14" t="str">
        <f t="shared" si="2"/>
        <v/>
      </c>
      <c r="F40" s="242">
        <v>45903</v>
      </c>
      <c r="G40" s="196" t="s">
        <v>479</v>
      </c>
    </row>
    <row r="41" spans="1:7" ht="15.5">
      <c r="A41" s="6">
        <f t="shared" si="0"/>
        <v>37</v>
      </c>
      <c r="B41" s="295"/>
      <c r="C41" s="22" t="s">
        <v>136</v>
      </c>
      <c r="D41" s="14" t="str">
        <f t="shared" si="1"/>
        <v/>
      </c>
      <c r="E41" s="14" t="str">
        <f t="shared" si="2"/>
        <v/>
      </c>
      <c r="F41" s="242">
        <v>45903</v>
      </c>
      <c r="G41" s="196" t="s">
        <v>480</v>
      </c>
    </row>
    <row r="42" spans="1:7" ht="15.5">
      <c r="A42" s="6">
        <f t="shared" si="0"/>
        <v>38</v>
      </c>
      <c r="B42" s="7" t="s">
        <v>60</v>
      </c>
      <c r="C42" s="22" t="s">
        <v>137</v>
      </c>
      <c r="D42" s="14" t="str">
        <f t="shared" si="1"/>
        <v/>
      </c>
      <c r="E42" s="14" t="str">
        <f t="shared" si="2"/>
        <v/>
      </c>
      <c r="F42" s="242">
        <v>45903</v>
      </c>
      <c r="G42" s="196" t="s">
        <v>481</v>
      </c>
    </row>
    <row r="43" spans="1:7" ht="15.5">
      <c r="A43" s="6">
        <f t="shared" si="0"/>
        <v>39</v>
      </c>
      <c r="B43" s="7" t="s">
        <v>62</v>
      </c>
      <c r="C43" s="20" t="s">
        <v>138</v>
      </c>
      <c r="D43" s="14">
        <f>VNPAY_PIVOT!D43</f>
        <v>653000</v>
      </c>
      <c r="E43" s="14" t="str">
        <f t="shared" si="2"/>
        <v/>
      </c>
      <c r="F43" s="242">
        <v>45903</v>
      </c>
      <c r="G43" s="196" t="s">
        <v>482</v>
      </c>
    </row>
    <row r="44" spans="1:7" ht="15.5">
      <c r="A44" s="6">
        <f t="shared" si="0"/>
        <v>40</v>
      </c>
      <c r="B44" s="7" t="s">
        <v>64</v>
      </c>
      <c r="C44" s="22" t="s">
        <v>139</v>
      </c>
      <c r="D44" s="14">
        <f>VNPAY_PIVOT!D44</f>
        <v>2977000</v>
      </c>
      <c r="E44" s="14" t="str">
        <f t="shared" si="2"/>
        <v/>
      </c>
      <c r="F44" s="242">
        <v>45903</v>
      </c>
      <c r="G44" s="196" t="s">
        <v>483</v>
      </c>
    </row>
    <row r="45" spans="1:7" ht="15.5">
      <c r="A45" s="6">
        <f t="shared" si="0"/>
        <v>41</v>
      </c>
      <c r="B45" s="7" t="s">
        <v>66</v>
      </c>
      <c r="C45" s="22" t="s">
        <v>140</v>
      </c>
      <c r="D45" s="14" t="str">
        <f t="shared" si="1"/>
        <v/>
      </c>
      <c r="E45" s="14" t="str">
        <f t="shared" si="2"/>
        <v/>
      </c>
      <c r="F45" s="242">
        <v>45903</v>
      </c>
      <c r="G45" s="196" t="s">
        <v>484</v>
      </c>
    </row>
    <row r="46" spans="1:7" ht="15.5">
      <c r="A46" s="6">
        <f t="shared" si="0"/>
        <v>42</v>
      </c>
      <c r="B46" s="7" t="s">
        <v>68</v>
      </c>
      <c r="C46" s="22" t="s">
        <v>141</v>
      </c>
      <c r="D46" s="14" t="str">
        <f t="shared" si="1"/>
        <v/>
      </c>
      <c r="E46" s="14" t="str">
        <f t="shared" si="2"/>
        <v/>
      </c>
      <c r="F46" s="242">
        <v>45903</v>
      </c>
      <c r="G46" s="196" t="s">
        <v>485</v>
      </c>
    </row>
    <row r="47" spans="1:7" ht="15.5">
      <c r="A47" s="6">
        <f t="shared" si="0"/>
        <v>43</v>
      </c>
      <c r="B47" s="7" t="s">
        <v>70</v>
      </c>
      <c r="C47" s="22" t="s">
        <v>142</v>
      </c>
      <c r="D47" s="14" t="str">
        <f t="shared" si="1"/>
        <v/>
      </c>
      <c r="E47" s="14" t="str">
        <f t="shared" si="2"/>
        <v/>
      </c>
      <c r="F47" s="242">
        <v>45903</v>
      </c>
      <c r="G47" s="196" t="s">
        <v>486</v>
      </c>
    </row>
    <row r="48" spans="1:7" ht="15.5">
      <c r="A48" s="6">
        <f t="shared" si="0"/>
        <v>44</v>
      </c>
      <c r="B48" s="7" t="s">
        <v>72</v>
      </c>
      <c r="C48" s="22" t="s">
        <v>143</v>
      </c>
      <c r="D48" s="14" t="str">
        <f t="shared" si="1"/>
        <v/>
      </c>
      <c r="E48" s="14" t="str">
        <f t="shared" si="2"/>
        <v/>
      </c>
      <c r="F48" s="242">
        <v>45903</v>
      </c>
      <c r="G48" s="196" t="s">
        <v>487</v>
      </c>
    </row>
    <row r="49" spans="1:7" ht="15.5">
      <c r="A49" s="6">
        <f t="shared" si="0"/>
        <v>45</v>
      </c>
      <c r="B49" s="9" t="s">
        <v>74</v>
      </c>
      <c r="C49" s="20" t="s">
        <v>144</v>
      </c>
      <c r="D49" s="14" t="str">
        <f t="shared" si="1"/>
        <v/>
      </c>
      <c r="E49" s="14" t="str">
        <f t="shared" si="2"/>
        <v/>
      </c>
      <c r="F49" s="242">
        <v>45903</v>
      </c>
      <c r="G49" s="196" t="s">
        <v>488</v>
      </c>
    </row>
    <row r="50" spans="1:7" ht="15.5">
      <c r="A50" s="6">
        <f t="shared" si="0"/>
        <v>46</v>
      </c>
      <c r="B50" s="301" t="s">
        <v>76</v>
      </c>
      <c r="C50" s="22" t="s">
        <v>145</v>
      </c>
      <c r="D50" s="14" t="str">
        <f t="shared" si="1"/>
        <v/>
      </c>
      <c r="E50" s="14" t="str">
        <f t="shared" si="2"/>
        <v/>
      </c>
      <c r="F50" s="242">
        <v>45903</v>
      </c>
      <c r="G50" s="196" t="s">
        <v>489</v>
      </c>
    </row>
    <row r="51" spans="1:7" ht="15.5">
      <c r="A51" s="6">
        <f t="shared" si="0"/>
        <v>47</v>
      </c>
      <c r="B51" s="302"/>
      <c r="C51" s="22" t="s">
        <v>146</v>
      </c>
      <c r="D51" s="14">
        <f>VNPAY_PIVOT!D51</f>
        <v>310000</v>
      </c>
      <c r="E51" s="14" t="str">
        <f t="shared" si="2"/>
        <v/>
      </c>
      <c r="F51" s="242">
        <v>45903</v>
      </c>
      <c r="G51" s="196" t="s">
        <v>490</v>
      </c>
    </row>
    <row r="52" spans="1:7" ht="15.5">
      <c r="A52" s="6">
        <f t="shared" si="0"/>
        <v>48</v>
      </c>
      <c r="B52" s="303"/>
      <c r="C52" s="22" t="s">
        <v>147</v>
      </c>
      <c r="D52" s="14" t="str">
        <f t="shared" si="1"/>
        <v/>
      </c>
      <c r="E52" s="14" t="str">
        <f t="shared" si="2"/>
        <v/>
      </c>
      <c r="F52" s="242">
        <v>45903</v>
      </c>
      <c r="G52" s="196" t="s">
        <v>491</v>
      </c>
    </row>
    <row r="53" spans="1:7" ht="15.5">
      <c r="A53" s="6">
        <f t="shared" si="0"/>
        <v>49</v>
      </c>
      <c r="B53" s="7" t="s">
        <v>80</v>
      </c>
      <c r="C53" s="20" t="s">
        <v>148</v>
      </c>
      <c r="D53" s="14" t="str">
        <f t="shared" si="1"/>
        <v/>
      </c>
      <c r="E53" s="14" t="str">
        <f t="shared" si="2"/>
        <v/>
      </c>
      <c r="F53" s="242">
        <v>45903</v>
      </c>
      <c r="G53" s="196" t="s">
        <v>492</v>
      </c>
    </row>
    <row r="54" spans="1:7" ht="15.5">
      <c r="A54" s="6">
        <f t="shared" si="0"/>
        <v>50</v>
      </c>
      <c r="B54" s="9" t="s">
        <v>82</v>
      </c>
      <c r="C54" s="22" t="s">
        <v>149</v>
      </c>
      <c r="D54" s="14">
        <f>VNPAY_PIVOT!D54</f>
        <v>36000</v>
      </c>
      <c r="E54" s="14" t="str">
        <f t="shared" si="2"/>
        <v/>
      </c>
      <c r="F54" s="242">
        <v>45903</v>
      </c>
      <c r="G54" s="196" t="s">
        <v>493</v>
      </c>
    </row>
    <row r="55" spans="1:7" ht="15.5">
      <c r="A55" s="6">
        <f t="shared" si="0"/>
        <v>51</v>
      </c>
      <c r="B55" s="9" t="s">
        <v>84</v>
      </c>
      <c r="C55" s="22" t="s">
        <v>150</v>
      </c>
      <c r="D55" s="14" t="str">
        <f t="shared" si="1"/>
        <v/>
      </c>
      <c r="E55" s="14" t="str">
        <f t="shared" si="2"/>
        <v/>
      </c>
      <c r="F55" s="242">
        <v>45903</v>
      </c>
      <c r="G55" s="196" t="s">
        <v>494</v>
      </c>
    </row>
    <row r="56" spans="1:7" ht="15.5">
      <c r="A56" s="6">
        <f t="shared" si="0"/>
        <v>52</v>
      </c>
      <c r="B56" s="7" t="s">
        <v>86</v>
      </c>
      <c r="C56" s="22" t="s">
        <v>151</v>
      </c>
      <c r="D56" s="14" t="str">
        <f t="shared" si="1"/>
        <v/>
      </c>
      <c r="E56" s="14" t="str">
        <f t="shared" si="2"/>
        <v/>
      </c>
      <c r="F56" s="242">
        <v>45903</v>
      </c>
      <c r="G56" s="196" t="s">
        <v>495</v>
      </c>
    </row>
    <row r="57" spans="1:7" ht="15.5">
      <c r="A57" s="6">
        <f t="shared" si="0"/>
        <v>53</v>
      </c>
      <c r="B57" s="7" t="s">
        <v>88</v>
      </c>
      <c r="C57" s="22" t="s">
        <v>152</v>
      </c>
      <c r="D57" s="14" t="str">
        <f t="shared" si="1"/>
        <v/>
      </c>
      <c r="E57" s="14" t="str">
        <f t="shared" si="2"/>
        <v/>
      </c>
      <c r="F57" s="242">
        <v>45903</v>
      </c>
      <c r="G57" s="196" t="s">
        <v>496</v>
      </c>
    </row>
    <row r="58" spans="1:7" ht="15.5">
      <c r="A58" s="6">
        <f t="shared" si="0"/>
        <v>54</v>
      </c>
      <c r="B58" s="7" t="s">
        <v>90</v>
      </c>
      <c r="C58" s="22" t="s">
        <v>153</v>
      </c>
      <c r="D58" s="14" t="str">
        <f t="shared" si="1"/>
        <v/>
      </c>
      <c r="E58" s="14" t="str">
        <f t="shared" si="2"/>
        <v/>
      </c>
      <c r="F58" s="242">
        <v>45903</v>
      </c>
      <c r="G58" s="196" t="s">
        <v>497</v>
      </c>
    </row>
    <row r="59" spans="1:7" ht="15.5">
      <c r="A59" s="6">
        <f t="shared" si="0"/>
        <v>55</v>
      </c>
      <c r="B59" s="9" t="s">
        <v>92</v>
      </c>
      <c r="C59" s="22" t="s">
        <v>154</v>
      </c>
      <c r="D59" s="14" t="str">
        <f t="shared" si="1"/>
        <v/>
      </c>
      <c r="E59" s="14" t="str">
        <f t="shared" si="2"/>
        <v/>
      </c>
      <c r="F59" s="242">
        <v>45903</v>
      </c>
      <c r="G59" s="196" t="s">
        <v>498</v>
      </c>
    </row>
    <row r="60" spans="1:7" ht="15.5">
      <c r="A60" s="6">
        <f t="shared" si="0"/>
        <v>56</v>
      </c>
      <c r="B60" s="301" t="s">
        <v>94</v>
      </c>
      <c r="C60" s="20" t="s">
        <v>155</v>
      </c>
      <c r="D60" s="14">
        <f>VNPAY_PIVOT!D60</f>
        <v>193000</v>
      </c>
      <c r="E60" s="14" t="str">
        <f t="shared" si="2"/>
        <v/>
      </c>
      <c r="F60" s="242">
        <v>45903</v>
      </c>
      <c r="G60" s="196" t="s">
        <v>499</v>
      </c>
    </row>
    <row r="61" spans="1:7" ht="15.5">
      <c r="A61" s="6">
        <f t="shared" si="0"/>
        <v>57</v>
      </c>
      <c r="B61" s="302"/>
      <c r="C61" s="22" t="s">
        <v>156</v>
      </c>
      <c r="D61" s="14" t="str">
        <f t="shared" si="1"/>
        <v/>
      </c>
      <c r="E61" s="14" t="str">
        <f t="shared" si="2"/>
        <v/>
      </c>
      <c r="F61" s="242">
        <v>45903</v>
      </c>
      <c r="G61" s="196" t="s">
        <v>500</v>
      </c>
    </row>
    <row r="62" spans="1:7" ht="15.5">
      <c r="A62" s="6">
        <f t="shared" si="0"/>
        <v>58</v>
      </c>
      <c r="B62" s="303"/>
      <c r="C62" s="22" t="s">
        <v>157</v>
      </c>
      <c r="D62" s="14" t="str">
        <f t="shared" si="1"/>
        <v/>
      </c>
      <c r="E62" s="14" t="str">
        <f t="shared" si="2"/>
        <v/>
      </c>
      <c r="F62" s="242">
        <v>45903</v>
      </c>
      <c r="G62" s="196" t="s">
        <v>501</v>
      </c>
    </row>
    <row r="63" spans="1:7" ht="15.5">
      <c r="A63" s="6">
        <f t="shared" si="0"/>
        <v>59</v>
      </c>
      <c r="B63" s="9" t="s">
        <v>98</v>
      </c>
      <c r="C63" s="22" t="s">
        <v>158</v>
      </c>
      <c r="D63" s="14" t="str">
        <f t="shared" si="1"/>
        <v/>
      </c>
      <c r="E63" s="14" t="str">
        <f t="shared" si="2"/>
        <v/>
      </c>
      <c r="F63" s="242">
        <v>45903</v>
      </c>
      <c r="G63" s="196" t="s">
        <v>502</v>
      </c>
    </row>
    <row r="64" spans="1:7" ht="15.5">
      <c r="A64" s="6">
        <f t="shared" si="0"/>
        <v>60</v>
      </c>
      <c r="B64" s="138"/>
      <c r="C64" s="22" t="s">
        <v>159</v>
      </c>
      <c r="D64" s="14" t="str">
        <f t="shared" si="1"/>
        <v/>
      </c>
      <c r="E64" s="14" t="str">
        <f t="shared" si="2"/>
        <v/>
      </c>
      <c r="F64" s="242">
        <v>45903</v>
      </c>
      <c r="G64" s="196" t="s">
        <v>503</v>
      </c>
    </row>
    <row r="65" spans="1:7" ht="15.5">
      <c r="A65" s="6">
        <f t="shared" si="0"/>
        <v>61</v>
      </c>
      <c r="B65" s="11"/>
      <c r="C65" s="22" t="s">
        <v>160</v>
      </c>
      <c r="D65" s="14" t="str">
        <f t="shared" si="1"/>
        <v/>
      </c>
      <c r="E65" s="14" t="str">
        <f t="shared" si="2"/>
        <v/>
      </c>
      <c r="F65" s="242">
        <v>45903</v>
      </c>
      <c r="G65" s="196" t="s">
        <v>504</v>
      </c>
    </row>
    <row r="66" spans="1:7" ht="15.5">
      <c r="A66" s="12">
        <f t="shared" si="0"/>
        <v>62</v>
      </c>
      <c r="B66" s="11"/>
      <c r="C66" s="25" t="s">
        <v>161</v>
      </c>
      <c r="D66" s="14" t="str">
        <f t="shared" si="1"/>
        <v/>
      </c>
      <c r="E66" s="14" t="str">
        <f t="shared" si="2"/>
        <v/>
      </c>
      <c r="F66" s="242">
        <v>45903</v>
      </c>
      <c r="G66" s="196" t="s">
        <v>505</v>
      </c>
    </row>
    <row r="67" spans="1:7" ht="15.5">
      <c r="A67" s="13">
        <f t="shared" si="0"/>
        <v>63</v>
      </c>
      <c r="B67" s="14"/>
      <c r="C67" s="27" t="s">
        <v>162</v>
      </c>
      <c r="D67" s="14" t="str">
        <f t="shared" si="1"/>
        <v/>
      </c>
      <c r="E67" s="14" t="str">
        <f t="shared" si="2"/>
        <v/>
      </c>
      <c r="F67" s="242">
        <v>45903</v>
      </c>
      <c r="G67" s="196" t="s">
        <v>506</v>
      </c>
    </row>
    <row r="68" spans="1:7">
      <c r="A68" s="11"/>
      <c r="B68" s="11"/>
      <c r="C68" s="11"/>
      <c r="D68" s="11"/>
      <c r="E68" s="11"/>
    </row>
    <row r="69" spans="1:7">
      <c r="A69" s="11"/>
      <c r="B69" s="11"/>
      <c r="C69" s="11"/>
      <c r="D69" s="11"/>
      <c r="E69" s="11"/>
    </row>
    <row r="70" spans="1:7">
      <c r="A70" s="11"/>
      <c r="B70" s="11"/>
      <c r="C70" s="11"/>
      <c r="D70" s="11"/>
      <c r="E70" s="11"/>
    </row>
    <row r="71" spans="1:7">
      <c r="A71" s="11"/>
      <c r="B71" s="11"/>
      <c r="C71" s="11"/>
      <c r="D71" s="11"/>
      <c r="E71" s="11"/>
    </row>
    <row r="72" spans="1:7">
      <c r="A72" s="11"/>
      <c r="B72" s="11"/>
      <c r="C72" s="11"/>
      <c r="D72" s="11"/>
      <c r="E72" s="11"/>
    </row>
    <row r="73" spans="1:7">
      <c r="A73" s="11"/>
      <c r="B73" s="11"/>
      <c r="C73" s="11"/>
      <c r="D73" s="11"/>
      <c r="E73" s="11"/>
    </row>
    <row r="74" spans="1:7">
      <c r="A74" s="11"/>
      <c r="B74" s="11"/>
      <c r="C74" s="11"/>
      <c r="D74" s="11"/>
      <c r="E74" s="11"/>
    </row>
    <row r="75" spans="1:7">
      <c r="A75" s="11"/>
      <c r="B75" s="11"/>
      <c r="C75" s="11"/>
      <c r="D75" s="11"/>
      <c r="E75" s="11"/>
    </row>
    <row r="76" spans="1:7">
      <c r="A76" s="11"/>
      <c r="B76" s="11"/>
      <c r="C76" s="11"/>
      <c r="D76" s="11"/>
      <c r="E76" s="11"/>
    </row>
    <row r="77" spans="1:7">
      <c r="A77" s="11"/>
      <c r="B77" s="11"/>
      <c r="C77" s="11"/>
      <c r="D77" s="11"/>
      <c r="E77" s="11"/>
    </row>
    <row r="78" spans="1:7">
      <c r="A78" s="11"/>
      <c r="B78" s="11"/>
      <c r="C78" s="11"/>
      <c r="D78" s="11"/>
      <c r="E78" s="11"/>
    </row>
    <row r="79" spans="1:7">
      <c r="A79" s="11"/>
      <c r="B79" s="11"/>
      <c r="C79" s="11"/>
      <c r="D79" s="11"/>
      <c r="E79" s="11"/>
    </row>
    <row r="80" spans="1:7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A1:A4"/>
    <mergeCell ref="B1:B4"/>
    <mergeCell ref="C1:C4"/>
    <mergeCell ref="B5:B6"/>
    <mergeCell ref="B7:B9"/>
    <mergeCell ref="B35:B37"/>
    <mergeCell ref="B40:B41"/>
    <mergeCell ref="B50:B52"/>
    <mergeCell ref="B60:B62"/>
    <mergeCell ref="D1:E3"/>
    <mergeCell ref="B16:B18"/>
    <mergeCell ref="B20:B21"/>
    <mergeCell ref="B23:B26"/>
    <mergeCell ref="B27:B28"/>
    <mergeCell ref="B29:B31"/>
    <mergeCell ref="B32:B33"/>
    <mergeCell ref="B10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5"/>
  <sheetViews>
    <sheetView workbookViewId="0">
      <selection activeCell="J1" sqref="J1:S1048576"/>
    </sheetView>
  </sheetViews>
  <sheetFormatPr defaultRowHeight="14.5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10" max="10" width="56.453125" bestFit="1" customWidth="1"/>
    <col min="11" max="11" width="20.81640625" bestFit="1" customWidth="1"/>
  </cols>
  <sheetData>
    <row r="1" spans="1:11">
      <c r="A1" s="297" t="s">
        <v>0</v>
      </c>
      <c r="B1" s="297" t="s">
        <v>1</v>
      </c>
      <c r="C1" s="297" t="s">
        <v>2</v>
      </c>
      <c r="D1" s="341"/>
      <c r="E1" s="284"/>
    </row>
    <row r="2" spans="1:11">
      <c r="A2" s="296"/>
      <c r="B2" s="296"/>
      <c r="C2" s="296"/>
      <c r="D2" s="341"/>
      <c r="E2" s="284"/>
    </row>
    <row r="3" spans="1:11">
      <c r="A3" s="296"/>
      <c r="B3" s="296"/>
      <c r="C3" s="296"/>
      <c r="D3" s="342"/>
      <c r="E3" s="343"/>
      <c r="J3" s="28" t="s">
        <v>165</v>
      </c>
      <c r="K3" t="s">
        <v>744</v>
      </c>
    </row>
    <row r="4" spans="1:11" ht="15.5">
      <c r="A4" s="295"/>
      <c r="B4" s="295"/>
      <c r="C4" s="295"/>
      <c r="D4" s="137" t="s">
        <v>243</v>
      </c>
      <c r="E4" s="137" t="s">
        <v>243</v>
      </c>
      <c r="F4">
        <f>SUBTOTAL(9,D5:D67)</f>
        <v>5359000</v>
      </c>
      <c r="J4" s="29" t="s">
        <v>323</v>
      </c>
      <c r="K4" s="30">
        <v>610000</v>
      </c>
    </row>
    <row r="5" spans="1:11" ht="15.5">
      <c r="A5" s="6">
        <v>1</v>
      </c>
      <c r="B5" s="292" t="s">
        <v>6</v>
      </c>
      <c r="C5" s="20" t="s">
        <v>100</v>
      </c>
      <c r="D5" s="14" t="str">
        <f>IFERROR(VLOOKUP(C5,$J$4:$K$12,2,FALSE),"")</f>
        <v/>
      </c>
      <c r="E5" s="14" t="str">
        <f>IFERROR(VLOOKUP(C5,$M$4:$O$65,3,FALSE),"")</f>
        <v/>
      </c>
      <c r="J5" s="29" t="s">
        <v>322</v>
      </c>
      <c r="K5" s="30">
        <v>36000</v>
      </c>
    </row>
    <row r="6" spans="1:11" ht="15.5">
      <c r="A6" s="6">
        <f t="shared" ref="A6:A67" si="0">A5+1</f>
        <v>2</v>
      </c>
      <c r="B6" s="295"/>
      <c r="C6" s="22" t="s">
        <v>101</v>
      </c>
      <c r="D6" s="14" t="str">
        <f t="shared" ref="D6:D66" si="1">IFERROR(VLOOKUP(C6,$J$4:$K$12,2,FALSE),"")</f>
        <v/>
      </c>
      <c r="E6" s="14" t="str">
        <f t="shared" ref="E6:E67" si="2">IFERROR(VLOOKUP(C6,$M$4:$O$65,3,FALSE),"")</f>
        <v/>
      </c>
      <c r="J6" s="29" t="s">
        <v>321</v>
      </c>
      <c r="K6" s="30">
        <v>653000</v>
      </c>
    </row>
    <row r="7" spans="1:11" ht="15.5">
      <c r="A7" s="6">
        <f t="shared" si="0"/>
        <v>3</v>
      </c>
      <c r="B7" s="292" t="s">
        <v>9</v>
      </c>
      <c r="C7" s="20" t="s">
        <v>102</v>
      </c>
      <c r="D7" s="14" t="str">
        <f t="shared" si="1"/>
        <v/>
      </c>
      <c r="E7" s="14" t="str">
        <f t="shared" si="2"/>
        <v/>
      </c>
      <c r="J7" s="29" t="s">
        <v>745</v>
      </c>
      <c r="K7" s="30">
        <v>80000</v>
      </c>
    </row>
    <row r="8" spans="1:11" ht="15.5">
      <c r="A8" s="6">
        <f t="shared" si="0"/>
        <v>4</v>
      </c>
      <c r="B8" s="296"/>
      <c r="C8" s="22" t="s">
        <v>129</v>
      </c>
      <c r="D8" s="14" t="str">
        <f t="shared" si="1"/>
        <v/>
      </c>
      <c r="E8" s="14" t="str">
        <f t="shared" si="2"/>
        <v/>
      </c>
      <c r="J8" s="29" t="s">
        <v>320</v>
      </c>
      <c r="K8" s="30">
        <v>310000</v>
      </c>
    </row>
    <row r="9" spans="1:11" ht="15.5">
      <c r="A9" s="6">
        <f t="shared" si="0"/>
        <v>5</v>
      </c>
      <c r="B9" s="295"/>
      <c r="C9" s="22" t="s">
        <v>104</v>
      </c>
      <c r="D9" s="14" t="str">
        <f t="shared" si="1"/>
        <v/>
      </c>
      <c r="E9" s="14" t="str">
        <f t="shared" si="2"/>
        <v/>
      </c>
      <c r="J9" s="29" t="s">
        <v>319</v>
      </c>
      <c r="K9" s="30">
        <v>450000</v>
      </c>
    </row>
    <row r="10" spans="1:11" ht="15.5">
      <c r="A10" s="6">
        <f t="shared" si="0"/>
        <v>6</v>
      </c>
      <c r="B10" s="292" t="s">
        <v>13</v>
      </c>
      <c r="C10" s="22" t="s">
        <v>105</v>
      </c>
      <c r="D10" s="14" t="str">
        <f t="shared" si="1"/>
        <v/>
      </c>
      <c r="E10" s="14" t="str">
        <f t="shared" si="2"/>
        <v/>
      </c>
      <c r="J10" s="29" t="s">
        <v>318</v>
      </c>
      <c r="K10" s="30">
        <v>193000</v>
      </c>
    </row>
    <row r="11" spans="1:11" ht="15.5">
      <c r="A11" s="6">
        <f t="shared" si="0"/>
        <v>7</v>
      </c>
      <c r="B11" s="296"/>
      <c r="C11" s="20" t="s">
        <v>106</v>
      </c>
      <c r="D11" s="14" t="str">
        <f t="shared" si="1"/>
        <v/>
      </c>
      <c r="E11" s="14" t="str">
        <f t="shared" si="2"/>
        <v/>
      </c>
      <c r="J11" s="29" t="s">
        <v>317</v>
      </c>
      <c r="K11" s="30">
        <v>130000</v>
      </c>
    </row>
    <row r="12" spans="1:11" ht="15.5">
      <c r="A12" s="6">
        <f t="shared" si="0"/>
        <v>8</v>
      </c>
      <c r="B12" s="295"/>
      <c r="C12" s="22" t="s">
        <v>107</v>
      </c>
      <c r="D12" s="14" t="str">
        <f t="shared" si="1"/>
        <v/>
      </c>
      <c r="E12" s="14" t="str">
        <f t="shared" si="2"/>
        <v/>
      </c>
      <c r="J12" s="29" t="s">
        <v>316</v>
      </c>
      <c r="K12" s="30">
        <v>2977000</v>
      </c>
    </row>
    <row r="13" spans="1:11" ht="15.5">
      <c r="A13" s="6">
        <f t="shared" si="0"/>
        <v>9</v>
      </c>
      <c r="B13" s="7" t="s">
        <v>17</v>
      </c>
      <c r="C13" s="22" t="s">
        <v>108</v>
      </c>
      <c r="D13" s="14" t="str">
        <f t="shared" si="1"/>
        <v/>
      </c>
      <c r="E13" s="14" t="str">
        <f t="shared" si="2"/>
        <v/>
      </c>
      <c r="J13" s="29" t="s">
        <v>170</v>
      </c>
      <c r="K13" s="30">
        <v>5439000</v>
      </c>
    </row>
    <row r="14" spans="1:11" ht="15.5">
      <c r="A14" s="6">
        <f t="shared" si="0"/>
        <v>10</v>
      </c>
      <c r="B14" s="7" t="s">
        <v>19</v>
      </c>
      <c r="C14" s="22" t="s">
        <v>109</v>
      </c>
      <c r="D14" s="14" t="str">
        <f t="shared" si="1"/>
        <v/>
      </c>
      <c r="E14" s="14" t="str">
        <f t="shared" si="2"/>
        <v/>
      </c>
    </row>
    <row r="15" spans="1:11" ht="15.5">
      <c r="A15" s="6">
        <f t="shared" si="0"/>
        <v>11</v>
      </c>
      <c r="B15" s="7" t="s">
        <v>21</v>
      </c>
      <c r="C15" s="20" t="s">
        <v>110</v>
      </c>
      <c r="D15" s="14" t="str">
        <f t="shared" si="1"/>
        <v/>
      </c>
      <c r="E15" s="14" t="str">
        <f t="shared" si="2"/>
        <v/>
      </c>
    </row>
    <row r="16" spans="1:11" ht="15.5">
      <c r="A16" s="6">
        <f t="shared" si="0"/>
        <v>12</v>
      </c>
      <c r="B16" s="292" t="s">
        <v>23</v>
      </c>
      <c r="C16" s="22" t="s">
        <v>111</v>
      </c>
      <c r="D16" s="14" t="str">
        <f t="shared" si="1"/>
        <v/>
      </c>
      <c r="E16" s="14" t="str">
        <f t="shared" si="2"/>
        <v/>
      </c>
    </row>
    <row r="17" spans="1:5" ht="15.5">
      <c r="A17" s="6">
        <f t="shared" si="0"/>
        <v>13</v>
      </c>
      <c r="B17" s="296"/>
      <c r="C17" s="22" t="s">
        <v>112</v>
      </c>
      <c r="D17" s="14" t="str">
        <f t="shared" si="1"/>
        <v/>
      </c>
      <c r="E17" s="14" t="str">
        <f t="shared" si="2"/>
        <v/>
      </c>
    </row>
    <row r="18" spans="1:5" ht="15.5">
      <c r="A18" s="6">
        <f t="shared" si="0"/>
        <v>14</v>
      </c>
      <c r="B18" s="295"/>
      <c r="C18" s="22" t="s">
        <v>113</v>
      </c>
      <c r="D18" s="14" t="str">
        <f t="shared" si="1"/>
        <v/>
      </c>
      <c r="E18" s="14" t="str">
        <f t="shared" si="2"/>
        <v/>
      </c>
    </row>
    <row r="19" spans="1:5" ht="15.5">
      <c r="A19" s="6">
        <f t="shared" si="0"/>
        <v>15</v>
      </c>
      <c r="B19" s="7" t="s">
        <v>27</v>
      </c>
      <c r="C19" s="22" t="s">
        <v>114</v>
      </c>
      <c r="D19" s="14" t="str">
        <f t="shared" si="1"/>
        <v/>
      </c>
      <c r="E19" s="14" t="str">
        <f t="shared" si="2"/>
        <v/>
      </c>
    </row>
    <row r="20" spans="1:5" ht="15.5">
      <c r="A20" s="6">
        <f t="shared" si="0"/>
        <v>16</v>
      </c>
      <c r="B20" s="292" t="s">
        <v>29</v>
      </c>
      <c r="C20" s="158" t="s">
        <v>323</v>
      </c>
      <c r="D20" s="159">
        <f t="shared" si="1"/>
        <v>610000</v>
      </c>
      <c r="E20" s="14" t="str">
        <f t="shared" si="2"/>
        <v/>
      </c>
    </row>
    <row r="21" spans="1:5" ht="15.5">
      <c r="A21" s="6">
        <f t="shared" si="0"/>
        <v>17</v>
      </c>
      <c r="B21" s="293"/>
      <c r="C21" s="22" t="s">
        <v>116</v>
      </c>
      <c r="D21" s="14" t="str">
        <f t="shared" si="1"/>
        <v/>
      </c>
      <c r="E21" s="14" t="str">
        <f t="shared" si="2"/>
        <v/>
      </c>
    </row>
    <row r="22" spans="1:5" ht="15.5">
      <c r="A22" s="6">
        <f t="shared" si="0"/>
        <v>18</v>
      </c>
      <c r="B22" s="7" t="s">
        <v>31</v>
      </c>
      <c r="C22" s="22" t="s">
        <v>117</v>
      </c>
      <c r="D22" s="14" t="str">
        <f t="shared" si="1"/>
        <v/>
      </c>
      <c r="E22" s="14" t="str">
        <f t="shared" si="2"/>
        <v/>
      </c>
    </row>
    <row r="23" spans="1:5" ht="15.5">
      <c r="A23" s="6">
        <f>A22+1</f>
        <v>19</v>
      </c>
      <c r="B23" s="292" t="s">
        <v>33</v>
      </c>
      <c r="C23" s="158" t="s">
        <v>319</v>
      </c>
      <c r="D23" s="159">
        <f t="shared" si="1"/>
        <v>450000</v>
      </c>
      <c r="E23" s="14" t="str">
        <f t="shared" si="2"/>
        <v/>
      </c>
    </row>
    <row r="24" spans="1:5" ht="15.5">
      <c r="A24" s="6">
        <f t="shared" si="0"/>
        <v>20</v>
      </c>
      <c r="B24" s="294"/>
      <c r="C24" s="20" t="s">
        <v>119</v>
      </c>
      <c r="D24" s="14" t="str">
        <f t="shared" si="1"/>
        <v/>
      </c>
      <c r="E24" s="14" t="str">
        <f t="shared" si="2"/>
        <v/>
      </c>
    </row>
    <row r="25" spans="1:5" ht="15.5">
      <c r="A25" s="6">
        <f t="shared" si="0"/>
        <v>21</v>
      </c>
      <c r="B25" s="294"/>
      <c r="C25" s="20" t="s">
        <v>120</v>
      </c>
      <c r="D25" s="14" t="str">
        <f t="shared" si="1"/>
        <v/>
      </c>
      <c r="E25" s="14" t="str">
        <f t="shared" si="2"/>
        <v/>
      </c>
    </row>
    <row r="26" spans="1:5" ht="15.5">
      <c r="A26" s="6">
        <f t="shared" si="0"/>
        <v>22</v>
      </c>
      <c r="B26" s="293"/>
      <c r="C26" s="22" t="s">
        <v>121</v>
      </c>
      <c r="D26" s="14" t="str">
        <f t="shared" si="1"/>
        <v/>
      </c>
      <c r="E26" s="14" t="str">
        <f t="shared" si="2"/>
        <v/>
      </c>
    </row>
    <row r="27" spans="1:5" ht="15.5">
      <c r="A27" s="6">
        <f t="shared" si="0"/>
        <v>23</v>
      </c>
      <c r="B27" s="292" t="s">
        <v>37</v>
      </c>
      <c r="C27" s="22" t="s">
        <v>122</v>
      </c>
      <c r="D27" s="14" t="str">
        <f t="shared" si="1"/>
        <v/>
      </c>
      <c r="E27" s="14" t="str">
        <f t="shared" si="2"/>
        <v/>
      </c>
    </row>
    <row r="28" spans="1:5" ht="15.5">
      <c r="A28" s="6">
        <f t="shared" si="0"/>
        <v>24</v>
      </c>
      <c r="B28" s="295"/>
      <c r="C28" s="22" t="s">
        <v>123</v>
      </c>
      <c r="D28" s="14" t="str">
        <f t="shared" si="1"/>
        <v/>
      </c>
      <c r="E28" s="14" t="str">
        <f t="shared" si="2"/>
        <v/>
      </c>
    </row>
    <row r="29" spans="1:5" ht="15.5">
      <c r="A29" s="6">
        <f t="shared" si="0"/>
        <v>25</v>
      </c>
      <c r="B29" s="292" t="s">
        <v>40</v>
      </c>
      <c r="C29" s="158" t="s">
        <v>317</v>
      </c>
      <c r="D29" s="159">
        <f t="shared" si="1"/>
        <v>130000</v>
      </c>
      <c r="E29" s="14" t="str">
        <f t="shared" si="2"/>
        <v/>
      </c>
    </row>
    <row r="30" spans="1:5" ht="15.5">
      <c r="A30" s="6">
        <f t="shared" si="0"/>
        <v>26</v>
      </c>
      <c r="B30" s="296"/>
      <c r="C30" s="22" t="s">
        <v>125</v>
      </c>
      <c r="D30" s="14" t="str">
        <f t="shared" si="1"/>
        <v/>
      </c>
      <c r="E30" s="14" t="str">
        <f t="shared" si="2"/>
        <v/>
      </c>
    </row>
    <row r="31" spans="1:5" ht="15.5">
      <c r="A31" s="6">
        <f t="shared" si="0"/>
        <v>27</v>
      </c>
      <c r="B31" s="295"/>
      <c r="C31" s="22" t="s">
        <v>126</v>
      </c>
      <c r="D31" s="14" t="str">
        <f t="shared" si="1"/>
        <v/>
      </c>
      <c r="E31" s="14" t="str">
        <f t="shared" si="2"/>
        <v/>
      </c>
    </row>
    <row r="32" spans="1:5" ht="15.5">
      <c r="A32" s="6">
        <f t="shared" si="0"/>
        <v>28</v>
      </c>
      <c r="B32" s="301" t="s">
        <v>44</v>
      </c>
      <c r="C32" s="22" t="s">
        <v>127</v>
      </c>
      <c r="D32" s="14" t="str">
        <f t="shared" si="1"/>
        <v/>
      </c>
      <c r="E32" s="14" t="str">
        <f t="shared" si="2"/>
        <v/>
      </c>
    </row>
    <row r="33" spans="1:5" ht="15.5">
      <c r="A33" s="6">
        <f t="shared" si="0"/>
        <v>29</v>
      </c>
      <c r="B33" s="303"/>
      <c r="C33" s="22" t="s">
        <v>128</v>
      </c>
      <c r="D33" s="14" t="str">
        <f t="shared" si="1"/>
        <v/>
      </c>
      <c r="E33" s="14" t="str">
        <f t="shared" si="2"/>
        <v/>
      </c>
    </row>
    <row r="34" spans="1:5" ht="15.5">
      <c r="A34" s="6">
        <f t="shared" si="0"/>
        <v>30</v>
      </c>
      <c r="B34" s="8" t="s">
        <v>47</v>
      </c>
      <c r="C34" s="22" t="s">
        <v>103</v>
      </c>
      <c r="D34" s="14" t="str">
        <f t="shared" si="1"/>
        <v/>
      </c>
      <c r="E34" s="14" t="str">
        <f t="shared" si="2"/>
        <v/>
      </c>
    </row>
    <row r="35" spans="1:5" ht="15.5">
      <c r="A35" s="6">
        <f t="shared" si="0"/>
        <v>31</v>
      </c>
      <c r="B35" s="292" t="s">
        <v>49</v>
      </c>
      <c r="C35" s="22" t="s">
        <v>130</v>
      </c>
      <c r="D35" s="14" t="str">
        <f t="shared" si="1"/>
        <v/>
      </c>
      <c r="E35" s="14" t="str">
        <f t="shared" si="2"/>
        <v/>
      </c>
    </row>
    <row r="36" spans="1:5" ht="15.5">
      <c r="A36" s="6">
        <f t="shared" si="0"/>
        <v>32</v>
      </c>
      <c r="B36" s="296"/>
      <c r="C36" s="22" t="s">
        <v>131</v>
      </c>
      <c r="D36" s="14" t="str">
        <f t="shared" si="1"/>
        <v/>
      </c>
      <c r="E36" s="14" t="str">
        <f t="shared" si="2"/>
        <v/>
      </c>
    </row>
    <row r="37" spans="1:5" ht="15.5">
      <c r="A37" s="6">
        <f t="shared" si="0"/>
        <v>33</v>
      </c>
      <c r="B37" s="295"/>
      <c r="C37" s="158" t="s">
        <v>315</v>
      </c>
      <c r="D37" s="159" t="str">
        <f t="shared" si="1"/>
        <v/>
      </c>
      <c r="E37" s="14" t="str">
        <f t="shared" si="2"/>
        <v/>
      </c>
    </row>
    <row r="38" spans="1:5" ht="15.5">
      <c r="A38" s="6">
        <f t="shared" si="0"/>
        <v>34</v>
      </c>
      <c r="B38" s="7" t="s">
        <v>53</v>
      </c>
      <c r="C38" s="22" t="s">
        <v>133</v>
      </c>
      <c r="D38" s="14" t="str">
        <f t="shared" si="1"/>
        <v/>
      </c>
      <c r="E38" s="14" t="str">
        <f t="shared" si="2"/>
        <v/>
      </c>
    </row>
    <row r="39" spans="1:5" ht="15.5">
      <c r="A39" s="6">
        <f t="shared" si="0"/>
        <v>35</v>
      </c>
      <c r="B39" s="7" t="s">
        <v>55</v>
      </c>
      <c r="C39" s="22" t="s">
        <v>134</v>
      </c>
      <c r="D39" s="14" t="str">
        <f t="shared" si="1"/>
        <v/>
      </c>
      <c r="E39" s="14" t="str">
        <f t="shared" si="2"/>
        <v/>
      </c>
    </row>
    <row r="40" spans="1:5" ht="15.5">
      <c r="A40" s="6">
        <f t="shared" si="0"/>
        <v>36</v>
      </c>
      <c r="B40" s="292" t="s">
        <v>57</v>
      </c>
      <c r="C40" s="22" t="s">
        <v>135</v>
      </c>
      <c r="D40" s="14" t="str">
        <f t="shared" si="1"/>
        <v/>
      </c>
      <c r="E40" s="14" t="str">
        <f t="shared" si="2"/>
        <v/>
      </c>
    </row>
    <row r="41" spans="1:5" ht="15.5">
      <c r="A41" s="6">
        <f t="shared" si="0"/>
        <v>37</v>
      </c>
      <c r="B41" s="295"/>
      <c r="C41" s="22" t="s">
        <v>136</v>
      </c>
      <c r="D41" s="14" t="str">
        <f t="shared" si="1"/>
        <v/>
      </c>
      <c r="E41" s="14" t="str">
        <f t="shared" si="2"/>
        <v/>
      </c>
    </row>
    <row r="42" spans="1:5" ht="15.5">
      <c r="A42" s="6">
        <f t="shared" si="0"/>
        <v>38</v>
      </c>
      <c r="B42" s="7" t="s">
        <v>60</v>
      </c>
      <c r="C42" s="22" t="s">
        <v>137</v>
      </c>
      <c r="D42" s="14" t="str">
        <f t="shared" si="1"/>
        <v/>
      </c>
      <c r="E42" s="14" t="str">
        <f t="shared" si="2"/>
        <v/>
      </c>
    </row>
    <row r="43" spans="1:5" ht="15.5">
      <c r="A43" s="6">
        <f t="shared" si="0"/>
        <v>39</v>
      </c>
      <c r="B43" s="7" t="s">
        <v>62</v>
      </c>
      <c r="C43" s="158" t="s">
        <v>321</v>
      </c>
      <c r="D43" s="159">
        <f t="shared" si="1"/>
        <v>653000</v>
      </c>
      <c r="E43" s="14" t="str">
        <f t="shared" si="2"/>
        <v/>
      </c>
    </row>
    <row r="44" spans="1:5" ht="15.5">
      <c r="A44" s="6">
        <f t="shared" si="0"/>
        <v>40</v>
      </c>
      <c r="B44" s="7" t="s">
        <v>64</v>
      </c>
      <c r="C44" s="158" t="s">
        <v>316</v>
      </c>
      <c r="D44" s="159">
        <f t="shared" si="1"/>
        <v>2977000</v>
      </c>
      <c r="E44" s="14" t="str">
        <f t="shared" si="2"/>
        <v/>
      </c>
    </row>
    <row r="45" spans="1:5" ht="15.5">
      <c r="A45" s="6">
        <f t="shared" si="0"/>
        <v>41</v>
      </c>
      <c r="B45" s="7" t="s">
        <v>66</v>
      </c>
      <c r="C45" s="22" t="s">
        <v>140</v>
      </c>
      <c r="D45" s="14" t="str">
        <f t="shared" si="1"/>
        <v/>
      </c>
      <c r="E45" s="14" t="str">
        <f t="shared" si="2"/>
        <v/>
      </c>
    </row>
    <row r="46" spans="1:5" ht="15.5">
      <c r="A46" s="6">
        <f t="shared" si="0"/>
        <v>42</v>
      </c>
      <c r="B46" s="7" t="s">
        <v>68</v>
      </c>
      <c r="C46" s="22" t="s">
        <v>141</v>
      </c>
      <c r="D46" s="14" t="str">
        <f t="shared" si="1"/>
        <v/>
      </c>
      <c r="E46" s="14" t="str">
        <f t="shared" si="2"/>
        <v/>
      </c>
    </row>
    <row r="47" spans="1:5" ht="15.5">
      <c r="A47" s="6">
        <f t="shared" si="0"/>
        <v>43</v>
      </c>
      <c r="B47" s="7" t="s">
        <v>70</v>
      </c>
      <c r="C47" s="22" t="s">
        <v>142</v>
      </c>
      <c r="D47" s="14" t="str">
        <f t="shared" si="1"/>
        <v/>
      </c>
      <c r="E47" s="14" t="str">
        <f t="shared" si="2"/>
        <v/>
      </c>
    </row>
    <row r="48" spans="1:5" ht="15.5">
      <c r="A48" s="6">
        <f t="shared" si="0"/>
        <v>44</v>
      </c>
      <c r="B48" s="7" t="s">
        <v>72</v>
      </c>
      <c r="C48" s="22" t="s">
        <v>143</v>
      </c>
      <c r="D48" s="14" t="str">
        <f t="shared" si="1"/>
        <v/>
      </c>
      <c r="E48" s="14" t="str">
        <f t="shared" si="2"/>
        <v/>
      </c>
    </row>
    <row r="49" spans="1:5" ht="15.5">
      <c r="A49" s="6">
        <f t="shared" si="0"/>
        <v>45</v>
      </c>
      <c r="B49" s="9" t="s">
        <v>74</v>
      </c>
      <c r="C49" s="20" t="s">
        <v>144</v>
      </c>
      <c r="D49" s="14" t="str">
        <f t="shared" si="1"/>
        <v/>
      </c>
      <c r="E49" s="14" t="str">
        <f t="shared" si="2"/>
        <v/>
      </c>
    </row>
    <row r="50" spans="1:5" ht="15.5">
      <c r="A50" s="6">
        <f t="shared" si="0"/>
        <v>46</v>
      </c>
      <c r="B50" s="301" t="s">
        <v>76</v>
      </c>
      <c r="C50" s="22" t="s">
        <v>145</v>
      </c>
      <c r="D50" s="14" t="str">
        <f t="shared" si="1"/>
        <v/>
      </c>
      <c r="E50" s="14" t="str">
        <f t="shared" si="2"/>
        <v/>
      </c>
    </row>
    <row r="51" spans="1:5" ht="15.5">
      <c r="A51" s="6">
        <f t="shared" si="0"/>
        <v>47</v>
      </c>
      <c r="B51" s="302"/>
      <c r="C51" s="158" t="s">
        <v>320</v>
      </c>
      <c r="D51" s="159">
        <f t="shared" si="1"/>
        <v>310000</v>
      </c>
      <c r="E51" s="14" t="str">
        <f t="shared" si="2"/>
        <v/>
      </c>
    </row>
    <row r="52" spans="1:5" ht="15.5">
      <c r="A52" s="6">
        <f t="shared" si="0"/>
        <v>48</v>
      </c>
      <c r="B52" s="303"/>
      <c r="C52" s="22" t="s">
        <v>147</v>
      </c>
      <c r="D52" s="14" t="str">
        <f t="shared" si="1"/>
        <v/>
      </c>
      <c r="E52" s="14" t="str">
        <f t="shared" si="2"/>
        <v/>
      </c>
    </row>
    <row r="53" spans="1:5" ht="15.5">
      <c r="A53" s="6">
        <f t="shared" si="0"/>
        <v>49</v>
      </c>
      <c r="B53" s="7" t="s">
        <v>80</v>
      </c>
      <c r="C53" s="20" t="s">
        <v>148</v>
      </c>
      <c r="D53" s="14" t="str">
        <f t="shared" si="1"/>
        <v/>
      </c>
      <c r="E53" s="14" t="str">
        <f t="shared" si="2"/>
        <v/>
      </c>
    </row>
    <row r="54" spans="1:5" ht="15.5">
      <c r="A54" s="6">
        <f t="shared" si="0"/>
        <v>50</v>
      </c>
      <c r="B54" s="9" t="s">
        <v>82</v>
      </c>
      <c r="C54" s="158" t="s">
        <v>322</v>
      </c>
      <c r="D54" s="159">
        <f t="shared" si="1"/>
        <v>36000</v>
      </c>
      <c r="E54" s="14" t="str">
        <f t="shared" si="2"/>
        <v/>
      </c>
    </row>
    <row r="55" spans="1:5" ht="15.5">
      <c r="A55" s="6">
        <f t="shared" si="0"/>
        <v>51</v>
      </c>
      <c r="B55" s="9" t="s">
        <v>84</v>
      </c>
      <c r="C55" s="22" t="s">
        <v>150</v>
      </c>
      <c r="D55" s="14" t="str">
        <f t="shared" si="1"/>
        <v/>
      </c>
      <c r="E55" s="14" t="str">
        <f t="shared" si="2"/>
        <v/>
      </c>
    </row>
    <row r="56" spans="1:5" ht="15.5">
      <c r="A56" s="6">
        <f t="shared" si="0"/>
        <v>52</v>
      </c>
      <c r="B56" s="7" t="s">
        <v>86</v>
      </c>
      <c r="C56" s="22" t="s">
        <v>151</v>
      </c>
      <c r="D56" s="14" t="str">
        <f t="shared" si="1"/>
        <v/>
      </c>
      <c r="E56" s="14" t="str">
        <f t="shared" si="2"/>
        <v/>
      </c>
    </row>
    <row r="57" spans="1:5" ht="15.5">
      <c r="A57" s="6">
        <f t="shared" si="0"/>
        <v>53</v>
      </c>
      <c r="B57" s="7" t="s">
        <v>88</v>
      </c>
      <c r="C57" s="22" t="s">
        <v>152</v>
      </c>
      <c r="D57" s="14" t="str">
        <f t="shared" si="1"/>
        <v/>
      </c>
      <c r="E57" s="14" t="str">
        <f t="shared" si="2"/>
        <v/>
      </c>
    </row>
    <row r="58" spans="1:5" ht="15.5">
      <c r="A58" s="6">
        <f t="shared" si="0"/>
        <v>54</v>
      </c>
      <c r="B58" s="7" t="s">
        <v>90</v>
      </c>
      <c r="C58" s="22" t="s">
        <v>153</v>
      </c>
      <c r="D58" s="14" t="str">
        <f t="shared" si="1"/>
        <v/>
      </c>
      <c r="E58" s="14" t="str">
        <f t="shared" si="2"/>
        <v/>
      </c>
    </row>
    <row r="59" spans="1:5" ht="15.5">
      <c r="A59" s="6">
        <f t="shared" si="0"/>
        <v>55</v>
      </c>
      <c r="B59" s="9" t="s">
        <v>92</v>
      </c>
      <c r="C59" s="22" t="s">
        <v>154</v>
      </c>
      <c r="D59" s="14" t="str">
        <f t="shared" si="1"/>
        <v/>
      </c>
      <c r="E59" s="14" t="str">
        <f t="shared" si="2"/>
        <v/>
      </c>
    </row>
    <row r="60" spans="1:5" ht="15.5">
      <c r="A60" s="6">
        <f t="shared" si="0"/>
        <v>56</v>
      </c>
      <c r="B60" s="301" t="s">
        <v>94</v>
      </c>
      <c r="C60" s="158" t="s">
        <v>318</v>
      </c>
      <c r="D60" s="159">
        <f t="shared" si="1"/>
        <v>193000</v>
      </c>
      <c r="E60" s="14" t="str">
        <f t="shared" si="2"/>
        <v/>
      </c>
    </row>
    <row r="61" spans="1:5" ht="15.5">
      <c r="A61" s="6">
        <f t="shared" si="0"/>
        <v>57</v>
      </c>
      <c r="B61" s="302"/>
      <c r="C61" s="22" t="s">
        <v>156</v>
      </c>
      <c r="D61" s="14" t="str">
        <f t="shared" si="1"/>
        <v/>
      </c>
      <c r="E61" s="14" t="str">
        <f t="shared" si="2"/>
        <v/>
      </c>
    </row>
    <row r="62" spans="1:5" ht="15.5">
      <c r="A62" s="6">
        <f t="shared" si="0"/>
        <v>58</v>
      </c>
      <c r="B62" s="303"/>
      <c r="C62" s="22" t="s">
        <v>157</v>
      </c>
      <c r="D62" s="14" t="str">
        <f t="shared" si="1"/>
        <v/>
      </c>
      <c r="E62" s="14" t="str">
        <f t="shared" si="2"/>
        <v/>
      </c>
    </row>
    <row r="63" spans="1:5" ht="15.5">
      <c r="A63" s="6">
        <f t="shared" si="0"/>
        <v>59</v>
      </c>
      <c r="B63" s="9" t="s">
        <v>98</v>
      </c>
      <c r="C63" s="22" t="s">
        <v>158</v>
      </c>
      <c r="D63" s="14" t="str">
        <f t="shared" si="1"/>
        <v/>
      </c>
      <c r="E63" s="14" t="str">
        <f t="shared" si="2"/>
        <v/>
      </c>
    </row>
    <row r="64" spans="1:5" ht="15.5">
      <c r="A64" s="6">
        <f t="shared" si="0"/>
        <v>60</v>
      </c>
      <c r="B64" s="138"/>
      <c r="C64" s="22" t="s">
        <v>159</v>
      </c>
      <c r="D64" s="14" t="str">
        <f t="shared" si="1"/>
        <v/>
      </c>
      <c r="E64" s="14" t="str">
        <f t="shared" si="2"/>
        <v/>
      </c>
    </row>
    <row r="65" spans="1:5" ht="15.5">
      <c r="A65" s="6">
        <f t="shared" si="0"/>
        <v>61</v>
      </c>
      <c r="B65" s="11"/>
      <c r="C65" s="22" t="s">
        <v>160</v>
      </c>
      <c r="D65" s="14" t="str">
        <f t="shared" si="1"/>
        <v/>
      </c>
      <c r="E65" s="14" t="str">
        <f t="shared" si="2"/>
        <v/>
      </c>
    </row>
    <row r="66" spans="1:5" ht="15.5">
      <c r="A66" s="12">
        <f t="shared" si="0"/>
        <v>62</v>
      </c>
      <c r="B66" s="11"/>
      <c r="C66" s="25" t="s">
        <v>161</v>
      </c>
      <c r="D66" s="14" t="str">
        <f t="shared" si="1"/>
        <v/>
      </c>
      <c r="E66" s="14" t="str">
        <f t="shared" si="2"/>
        <v/>
      </c>
    </row>
    <row r="67" spans="1:5" ht="15.5">
      <c r="A67" s="13">
        <f t="shared" si="0"/>
        <v>63</v>
      </c>
      <c r="B67" s="14"/>
      <c r="C67" s="27" t="s">
        <v>162</v>
      </c>
      <c r="D67" s="14" t="str">
        <f>IFERROR(VLOOKUP(C67,$J$4:$K$12,2,FALSE),"")</f>
        <v/>
      </c>
      <c r="E67" s="14" t="str">
        <f t="shared" si="2"/>
        <v/>
      </c>
    </row>
    <row r="68" spans="1:5">
      <c r="A68" s="11"/>
      <c r="B68" s="11"/>
      <c r="C68" s="11"/>
      <c r="D68" s="11"/>
      <c r="E68" s="11"/>
    </row>
    <row r="69" spans="1:5">
      <c r="A69" s="11"/>
      <c r="B69" s="11"/>
      <c r="C69" s="11"/>
      <c r="D69" s="11"/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conditionalFormatting sqref="D5:D67">
    <cfRule type="expression" dxfId="5" priority="3">
      <formula>$D$5:$D$67&lt;&gt;$F$5:$F$67</formula>
    </cfRule>
  </conditionalFormatting>
  <conditionalFormatting sqref="F4">
    <cfRule type="expression" dxfId="4" priority="1">
      <formula>"&lt;&gt;$K$13"</formula>
    </cfRule>
    <cfRule type="expression" dxfId="3" priority="2">
      <formula>$K$13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EF932D"/>
  </sheetPr>
  <dimension ref="A1:G1005"/>
  <sheetViews>
    <sheetView zoomScaleNormal="100" workbookViewId="0">
      <selection activeCell="J17" sqref="J17"/>
    </sheetView>
  </sheetViews>
  <sheetFormatPr defaultRowHeight="19.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4.7265625" style="16" customWidth="1"/>
    <col min="5" max="5" width="16.453125" style="16" customWidth="1"/>
    <col min="6" max="6" width="16.26953125" bestFit="1" customWidth="1"/>
    <col min="7" max="7" width="14.26953125" style="185" bestFit="1" customWidth="1"/>
  </cols>
  <sheetData>
    <row r="1" spans="1:7" ht="19.5" customHeight="1">
      <c r="A1" s="297" t="s">
        <v>0</v>
      </c>
      <c r="B1" s="297" t="s">
        <v>1</v>
      </c>
      <c r="C1" s="297" t="s">
        <v>2</v>
      </c>
      <c r="D1" s="341"/>
      <c r="E1" s="284"/>
    </row>
    <row r="2" spans="1:7" ht="19.5" customHeight="1">
      <c r="A2" s="296"/>
      <c r="B2" s="296"/>
      <c r="C2" s="296"/>
      <c r="D2" s="341"/>
      <c r="E2" s="284"/>
      <c r="G2" s="185">
        <f>SUBTOTAL(9,D5:D67)</f>
        <v>51307075</v>
      </c>
    </row>
    <row r="3" spans="1:7" ht="19.5" customHeight="1">
      <c r="A3" s="296"/>
      <c r="B3" s="296"/>
      <c r="C3" s="296"/>
      <c r="D3" s="342"/>
      <c r="E3" s="343"/>
    </row>
    <row r="4" spans="1:7" ht="19.5" customHeight="1">
      <c r="A4" s="295"/>
      <c r="B4" s="295"/>
      <c r="C4" s="295"/>
      <c r="D4" s="137" t="s">
        <v>242</v>
      </c>
      <c r="E4" s="137" t="s">
        <v>242</v>
      </c>
      <c r="F4" s="178" t="s">
        <v>507</v>
      </c>
    </row>
    <row r="5" spans="1:7" ht="19.5" customHeight="1">
      <c r="A5" s="6">
        <v>1</v>
      </c>
      <c r="B5" s="292" t="s">
        <v>6</v>
      </c>
      <c r="C5" s="20" t="s">
        <v>100</v>
      </c>
      <c r="D5" s="14">
        <f>SHOPEE_PIVOT!D5</f>
        <v>2942417</v>
      </c>
      <c r="E5" s="14" t="str">
        <f>IFERROR(VLOOKUP(C5,$M$4:$O$65,3,FALSE),"")</f>
        <v/>
      </c>
      <c r="F5" s="244">
        <v>45903</v>
      </c>
      <c r="G5" s="157" t="s">
        <v>508</v>
      </c>
    </row>
    <row r="6" spans="1:7" ht="19.5" customHeight="1">
      <c r="A6" s="6">
        <f t="shared" ref="A6:A67" si="0">A5+1</f>
        <v>2</v>
      </c>
      <c r="B6" s="295"/>
      <c r="C6" s="22" t="s">
        <v>101</v>
      </c>
      <c r="D6" s="14"/>
      <c r="E6" s="14" t="str">
        <f t="shared" ref="E6:E67" si="1">IFERROR(VLOOKUP(C6,$M$4:$O$65,3,FALSE),"")</f>
        <v/>
      </c>
      <c r="F6" s="244">
        <v>45903</v>
      </c>
      <c r="G6" s="157" t="s">
        <v>508</v>
      </c>
    </row>
    <row r="7" spans="1:7" ht="19.5" customHeight="1">
      <c r="A7" s="6">
        <f t="shared" si="0"/>
        <v>3</v>
      </c>
      <c r="B7" s="292" t="s">
        <v>9</v>
      </c>
      <c r="C7" s="20" t="s">
        <v>102</v>
      </c>
      <c r="D7" s="14">
        <f>SHOPEE_PIVOT!D6</f>
        <v>1201866</v>
      </c>
      <c r="E7" s="14" t="str">
        <f t="shared" si="1"/>
        <v/>
      </c>
      <c r="F7" s="244">
        <v>45903</v>
      </c>
      <c r="G7" s="157" t="s">
        <v>508</v>
      </c>
    </row>
    <row r="8" spans="1:7" ht="19.5" customHeight="1">
      <c r="A8" s="6">
        <f t="shared" si="0"/>
        <v>4</v>
      </c>
      <c r="B8" s="296"/>
      <c r="C8" s="22" t="s">
        <v>129</v>
      </c>
      <c r="D8" s="14">
        <f>SHOPEE_PIVOT!D7</f>
        <v>803915</v>
      </c>
      <c r="E8" s="14" t="str">
        <f t="shared" si="1"/>
        <v/>
      </c>
      <c r="F8" s="244">
        <v>45903</v>
      </c>
      <c r="G8" s="157" t="s">
        <v>508</v>
      </c>
    </row>
    <row r="9" spans="1:7" ht="19.5" customHeight="1">
      <c r="A9" s="6">
        <f t="shared" si="0"/>
        <v>5</v>
      </c>
      <c r="B9" s="295"/>
      <c r="C9" s="22" t="s">
        <v>104</v>
      </c>
      <c r="D9" s="14">
        <f>SHOPEE_PIVOT!D8</f>
        <v>925107</v>
      </c>
      <c r="E9" s="14" t="str">
        <f t="shared" si="1"/>
        <v/>
      </c>
      <c r="F9" s="244">
        <v>45903</v>
      </c>
      <c r="G9" s="157" t="s">
        <v>508</v>
      </c>
    </row>
    <row r="10" spans="1:7" ht="19.5" customHeight="1">
      <c r="A10" s="6">
        <f t="shared" si="0"/>
        <v>6</v>
      </c>
      <c r="B10" s="292" t="s">
        <v>13</v>
      </c>
      <c r="C10" s="22" t="s">
        <v>105</v>
      </c>
      <c r="D10" s="14">
        <f>SHOPEE_PIVOT!D9</f>
        <v>2514939</v>
      </c>
      <c r="E10" s="14" t="str">
        <f t="shared" si="1"/>
        <v/>
      </c>
      <c r="F10" s="244">
        <v>45903</v>
      </c>
      <c r="G10" s="157" t="s">
        <v>508</v>
      </c>
    </row>
    <row r="11" spans="1:7" ht="19.5" customHeight="1">
      <c r="A11" s="6">
        <f t="shared" si="0"/>
        <v>7</v>
      </c>
      <c r="B11" s="296"/>
      <c r="C11" s="20" t="s">
        <v>106</v>
      </c>
      <c r="D11" s="14">
        <f>SHOPEE_PIVOT!D10</f>
        <v>1009578</v>
      </c>
      <c r="E11" s="14" t="str">
        <f t="shared" si="1"/>
        <v/>
      </c>
      <c r="F11" s="244">
        <v>45903</v>
      </c>
      <c r="G11" s="157" t="s">
        <v>508</v>
      </c>
    </row>
    <row r="12" spans="1:7" ht="19.5" customHeight="1">
      <c r="A12" s="6">
        <f t="shared" si="0"/>
        <v>8</v>
      </c>
      <c r="B12" s="295"/>
      <c r="C12" s="22" t="s">
        <v>107</v>
      </c>
      <c r="D12" s="14">
        <f>SHOPEE_PIVOT!D11</f>
        <v>2756956</v>
      </c>
      <c r="E12" s="14" t="str">
        <f t="shared" si="1"/>
        <v/>
      </c>
      <c r="F12" s="244">
        <v>45903</v>
      </c>
      <c r="G12" s="157" t="s">
        <v>508</v>
      </c>
    </row>
    <row r="13" spans="1:7" ht="19.5" customHeight="1">
      <c r="A13" s="6">
        <f t="shared" si="0"/>
        <v>9</v>
      </c>
      <c r="B13" s="7" t="s">
        <v>17</v>
      </c>
      <c r="C13" s="22" t="s">
        <v>108</v>
      </c>
      <c r="D13" s="14" t="str">
        <f t="shared" ref="D13:D35" si="2">IFERROR(VLOOKUP(C13,$M$4:$N$66,2,FALSE),"")</f>
        <v/>
      </c>
      <c r="E13" s="14" t="str">
        <f t="shared" si="1"/>
        <v/>
      </c>
      <c r="F13" s="244">
        <v>45903</v>
      </c>
      <c r="G13" s="157" t="s">
        <v>508</v>
      </c>
    </row>
    <row r="14" spans="1:7" ht="19.5" customHeight="1">
      <c r="A14" s="6">
        <f t="shared" si="0"/>
        <v>10</v>
      </c>
      <c r="B14" s="7" t="s">
        <v>19</v>
      </c>
      <c r="C14" s="22" t="s">
        <v>109</v>
      </c>
      <c r="D14" s="14">
        <f>SHOPEE_PIVOT!D13</f>
        <v>1026468</v>
      </c>
      <c r="E14" s="14" t="str">
        <f t="shared" si="1"/>
        <v/>
      </c>
      <c r="F14" s="244">
        <v>45903</v>
      </c>
      <c r="G14" s="157" t="s">
        <v>508</v>
      </c>
    </row>
    <row r="15" spans="1:7" ht="19.5" customHeight="1">
      <c r="A15" s="6">
        <f t="shared" si="0"/>
        <v>11</v>
      </c>
      <c r="B15" s="7" t="s">
        <v>21</v>
      </c>
      <c r="C15" s="20" t="s">
        <v>110</v>
      </c>
      <c r="D15" s="14">
        <f>SHOPEE_PIVOT!D14</f>
        <v>1792333</v>
      </c>
      <c r="E15" s="14" t="str">
        <f t="shared" si="1"/>
        <v/>
      </c>
      <c r="F15" s="244">
        <v>45903</v>
      </c>
      <c r="G15" s="157" t="s">
        <v>508</v>
      </c>
    </row>
    <row r="16" spans="1:7" ht="19.5" customHeight="1">
      <c r="A16" s="6">
        <f t="shared" si="0"/>
        <v>12</v>
      </c>
      <c r="B16" s="292" t="s">
        <v>23</v>
      </c>
      <c r="C16" s="22" t="s">
        <v>111</v>
      </c>
      <c r="D16" s="14">
        <f>SHOPEE_PIVOT!D15</f>
        <v>1329084</v>
      </c>
      <c r="E16" s="14" t="str">
        <f t="shared" si="1"/>
        <v/>
      </c>
      <c r="F16" s="244">
        <v>45903</v>
      </c>
      <c r="G16" s="157" t="s">
        <v>508</v>
      </c>
    </row>
    <row r="17" spans="1:7" ht="19.5" customHeight="1">
      <c r="A17" s="6">
        <f t="shared" si="0"/>
        <v>13</v>
      </c>
      <c r="B17" s="296"/>
      <c r="C17" s="22" t="s">
        <v>112</v>
      </c>
      <c r="D17" s="14">
        <f>SHOPEE_PIVOT!D16</f>
        <v>838068</v>
      </c>
      <c r="E17" s="14" t="str">
        <f t="shared" si="1"/>
        <v/>
      </c>
      <c r="F17" s="244">
        <v>45903</v>
      </c>
      <c r="G17" s="157" t="s">
        <v>508</v>
      </c>
    </row>
    <row r="18" spans="1:7" ht="19.5" customHeight="1">
      <c r="A18" s="6">
        <f t="shared" si="0"/>
        <v>14</v>
      </c>
      <c r="B18" s="295"/>
      <c r="C18" s="22" t="s">
        <v>113</v>
      </c>
      <c r="D18" s="14">
        <f>SHOPEE_PIVOT!D17</f>
        <v>1671730</v>
      </c>
      <c r="E18" s="14" t="str">
        <f t="shared" si="1"/>
        <v/>
      </c>
      <c r="F18" s="244">
        <v>45903</v>
      </c>
      <c r="G18" s="157" t="s">
        <v>508</v>
      </c>
    </row>
    <row r="19" spans="1:7" ht="19.5" customHeight="1">
      <c r="A19" s="6">
        <f t="shared" si="0"/>
        <v>15</v>
      </c>
      <c r="B19" s="7" t="s">
        <v>27</v>
      </c>
      <c r="C19" s="22" t="s">
        <v>114</v>
      </c>
      <c r="D19" s="14">
        <f>SHOPEE_PIVOT!D18</f>
        <v>1012145</v>
      </c>
      <c r="E19" s="14" t="str">
        <f t="shared" si="1"/>
        <v/>
      </c>
      <c r="F19" s="244">
        <v>45903</v>
      </c>
      <c r="G19" s="157" t="s">
        <v>508</v>
      </c>
    </row>
    <row r="20" spans="1:7" ht="19.5" customHeight="1">
      <c r="A20" s="6">
        <f t="shared" si="0"/>
        <v>16</v>
      </c>
      <c r="B20" s="292" t="s">
        <v>29</v>
      </c>
      <c r="C20" s="22" t="s">
        <v>115</v>
      </c>
      <c r="D20" s="14">
        <f>SHOPEE_PIVOT!D19</f>
        <v>2541751</v>
      </c>
      <c r="E20" s="14" t="str">
        <f t="shared" si="1"/>
        <v/>
      </c>
      <c r="F20" s="244">
        <v>45903</v>
      </c>
      <c r="G20" s="157" t="s">
        <v>508</v>
      </c>
    </row>
    <row r="21" spans="1:7" ht="19.5" customHeight="1">
      <c r="A21" s="6">
        <f t="shared" si="0"/>
        <v>17</v>
      </c>
      <c r="B21" s="293"/>
      <c r="C21" s="22" t="s">
        <v>116</v>
      </c>
      <c r="D21" s="14">
        <f>SHOPEE_PIVOT!D20</f>
        <v>1410982</v>
      </c>
      <c r="E21" s="14" t="str">
        <f t="shared" si="1"/>
        <v/>
      </c>
      <c r="F21" s="244">
        <v>45903</v>
      </c>
      <c r="G21" s="157" t="s">
        <v>508</v>
      </c>
    </row>
    <row r="22" spans="1:7" ht="19.5" customHeight="1">
      <c r="A22" s="6">
        <f t="shared" si="0"/>
        <v>18</v>
      </c>
      <c r="B22" s="7" t="s">
        <v>31</v>
      </c>
      <c r="C22" s="22" t="s">
        <v>117</v>
      </c>
      <c r="D22" s="14" t="str">
        <f t="shared" si="2"/>
        <v/>
      </c>
      <c r="E22" s="14" t="str">
        <f t="shared" si="1"/>
        <v/>
      </c>
      <c r="F22" s="244">
        <v>45903</v>
      </c>
      <c r="G22" s="157" t="s">
        <v>508</v>
      </c>
    </row>
    <row r="23" spans="1:7" ht="19.5" customHeight="1">
      <c r="A23" s="6">
        <f>A22+1</f>
        <v>19</v>
      </c>
      <c r="B23" s="292" t="s">
        <v>33</v>
      </c>
      <c r="C23" s="22" t="s">
        <v>118</v>
      </c>
      <c r="D23" s="14">
        <f>SHOPEE_PIVOT!D21</f>
        <v>1495448</v>
      </c>
      <c r="E23" s="14" t="str">
        <f t="shared" si="1"/>
        <v/>
      </c>
      <c r="F23" s="244">
        <v>45903</v>
      </c>
      <c r="G23" s="157" t="s">
        <v>508</v>
      </c>
    </row>
    <row r="24" spans="1:7" ht="19.5" customHeight="1">
      <c r="A24" s="6">
        <f t="shared" si="0"/>
        <v>20</v>
      </c>
      <c r="B24" s="294"/>
      <c r="C24" s="20" t="s">
        <v>119</v>
      </c>
      <c r="D24" s="14" t="str">
        <f t="shared" si="2"/>
        <v/>
      </c>
      <c r="E24" s="14" t="str">
        <f t="shared" si="1"/>
        <v/>
      </c>
      <c r="F24" s="244">
        <v>45903</v>
      </c>
      <c r="G24" s="157" t="s">
        <v>508</v>
      </c>
    </row>
    <row r="25" spans="1:7" ht="19.5" customHeight="1">
      <c r="A25" s="6">
        <f t="shared" si="0"/>
        <v>21</v>
      </c>
      <c r="B25" s="294"/>
      <c r="C25" s="20" t="s">
        <v>120</v>
      </c>
      <c r="D25" s="14" t="str">
        <f t="shared" si="2"/>
        <v/>
      </c>
      <c r="E25" s="14" t="str">
        <f t="shared" si="1"/>
        <v/>
      </c>
      <c r="F25" s="244">
        <v>45903</v>
      </c>
      <c r="G25" s="157" t="s">
        <v>508</v>
      </c>
    </row>
    <row r="26" spans="1:7" ht="19.5" customHeight="1">
      <c r="A26" s="6">
        <f t="shared" si="0"/>
        <v>22</v>
      </c>
      <c r="B26" s="293"/>
      <c r="C26" s="22" t="s">
        <v>121</v>
      </c>
      <c r="D26" s="14">
        <f>SHOPEE_PIVOT!D22</f>
        <v>1653680</v>
      </c>
      <c r="E26" s="14" t="str">
        <f t="shared" si="1"/>
        <v/>
      </c>
      <c r="F26" s="244">
        <v>45903</v>
      </c>
      <c r="G26" s="157" t="s">
        <v>508</v>
      </c>
    </row>
    <row r="27" spans="1:7" ht="19.5" customHeight="1">
      <c r="A27" s="6">
        <f t="shared" si="0"/>
        <v>23</v>
      </c>
      <c r="B27" s="292" t="s">
        <v>37</v>
      </c>
      <c r="C27" s="22" t="s">
        <v>122</v>
      </c>
      <c r="D27" s="14" t="str">
        <f t="shared" si="2"/>
        <v/>
      </c>
      <c r="E27" s="14" t="str">
        <f t="shared" si="1"/>
        <v/>
      </c>
      <c r="F27" s="244">
        <v>45903</v>
      </c>
      <c r="G27" s="157" t="s">
        <v>508</v>
      </c>
    </row>
    <row r="28" spans="1:7" ht="19.5" customHeight="1">
      <c r="A28" s="6">
        <f t="shared" si="0"/>
        <v>24</v>
      </c>
      <c r="B28" s="295"/>
      <c r="C28" s="22" t="s">
        <v>123</v>
      </c>
      <c r="D28" s="14"/>
      <c r="E28" s="14" t="str">
        <f t="shared" si="1"/>
        <v/>
      </c>
      <c r="F28" s="244">
        <v>45903</v>
      </c>
      <c r="G28" s="157" t="s">
        <v>508</v>
      </c>
    </row>
    <row r="29" spans="1:7" ht="19.5" customHeight="1">
      <c r="A29" s="6">
        <f t="shared" si="0"/>
        <v>25</v>
      </c>
      <c r="B29" s="292" t="s">
        <v>40</v>
      </c>
      <c r="C29" s="22" t="s">
        <v>124</v>
      </c>
      <c r="D29" s="14"/>
      <c r="E29" s="14" t="str">
        <f t="shared" si="1"/>
        <v/>
      </c>
      <c r="F29" s="244">
        <v>45903</v>
      </c>
      <c r="G29" s="157" t="s">
        <v>508</v>
      </c>
    </row>
    <row r="30" spans="1:7" ht="19.5" customHeight="1">
      <c r="A30" s="6">
        <f t="shared" si="0"/>
        <v>26</v>
      </c>
      <c r="B30" s="296"/>
      <c r="C30" s="22" t="s">
        <v>125</v>
      </c>
      <c r="D30" s="14">
        <f>SHOPEE_PIVOT!D25</f>
        <v>481835</v>
      </c>
      <c r="E30" s="14" t="str">
        <f t="shared" si="1"/>
        <v/>
      </c>
      <c r="F30" s="244">
        <v>45903</v>
      </c>
      <c r="G30" s="157" t="s">
        <v>508</v>
      </c>
    </row>
    <row r="31" spans="1:7" ht="19.5" customHeight="1">
      <c r="A31" s="6">
        <f t="shared" si="0"/>
        <v>27</v>
      </c>
      <c r="B31" s="295"/>
      <c r="C31" s="22" t="s">
        <v>126</v>
      </c>
      <c r="D31" s="14"/>
      <c r="E31" s="14" t="str">
        <f t="shared" si="1"/>
        <v/>
      </c>
      <c r="F31" s="244">
        <v>45903</v>
      </c>
      <c r="G31" s="157" t="s">
        <v>508</v>
      </c>
    </row>
    <row r="32" spans="1:7" ht="19.5" customHeight="1">
      <c r="A32" s="6">
        <f t="shared" si="0"/>
        <v>28</v>
      </c>
      <c r="B32" s="301" t="s">
        <v>44</v>
      </c>
      <c r="C32" s="22" t="s">
        <v>127</v>
      </c>
      <c r="D32" s="14">
        <f>SHOPEE_PIVOT!D27</f>
        <v>651135</v>
      </c>
      <c r="E32" s="14" t="str">
        <f t="shared" si="1"/>
        <v/>
      </c>
      <c r="F32" s="244">
        <v>45903</v>
      </c>
      <c r="G32" s="157" t="s">
        <v>508</v>
      </c>
    </row>
    <row r="33" spans="1:7" ht="19.5" customHeight="1">
      <c r="A33" s="6">
        <f t="shared" si="0"/>
        <v>29</v>
      </c>
      <c r="B33" s="303"/>
      <c r="C33" s="22" t="s">
        <v>128</v>
      </c>
      <c r="D33" s="14">
        <f>SHOPEE_PIVOT!D28</f>
        <v>951184</v>
      </c>
      <c r="E33" s="14" t="str">
        <f t="shared" si="1"/>
        <v/>
      </c>
      <c r="F33" s="244">
        <v>45903</v>
      </c>
      <c r="G33" s="157" t="s">
        <v>508</v>
      </c>
    </row>
    <row r="34" spans="1:7" ht="19.5" customHeight="1">
      <c r="A34" s="6">
        <f t="shared" si="0"/>
        <v>30</v>
      </c>
      <c r="B34" s="8" t="s">
        <v>47</v>
      </c>
      <c r="C34" s="22" t="s">
        <v>103</v>
      </c>
      <c r="D34" s="14">
        <f>SHOPEE_PIVOT!D29</f>
        <v>315652</v>
      </c>
      <c r="E34" s="14" t="str">
        <f t="shared" si="1"/>
        <v/>
      </c>
      <c r="F34" s="244">
        <v>45903</v>
      </c>
      <c r="G34" s="157" t="s">
        <v>508</v>
      </c>
    </row>
    <row r="35" spans="1:7" ht="19.5" customHeight="1">
      <c r="A35" s="6">
        <f t="shared" si="0"/>
        <v>31</v>
      </c>
      <c r="B35" s="292" t="s">
        <v>49</v>
      </c>
      <c r="C35" s="22" t="s">
        <v>130</v>
      </c>
      <c r="D35" s="14" t="str">
        <f t="shared" si="2"/>
        <v/>
      </c>
      <c r="E35" s="14" t="str">
        <f t="shared" si="1"/>
        <v/>
      </c>
      <c r="F35" s="244">
        <v>45903</v>
      </c>
      <c r="G35" s="157" t="s">
        <v>508</v>
      </c>
    </row>
    <row r="36" spans="1:7" ht="19.5" customHeight="1">
      <c r="A36" s="6">
        <f t="shared" si="0"/>
        <v>32</v>
      </c>
      <c r="B36" s="296"/>
      <c r="C36" s="22" t="s">
        <v>131</v>
      </c>
      <c r="D36" s="14">
        <f>SHOPEE_PIVOT!D31</f>
        <v>151308</v>
      </c>
      <c r="E36" s="14" t="str">
        <f t="shared" si="1"/>
        <v/>
      </c>
      <c r="F36" s="244">
        <v>45903</v>
      </c>
      <c r="G36" s="157" t="s">
        <v>508</v>
      </c>
    </row>
    <row r="37" spans="1:7" ht="19.5" customHeight="1">
      <c r="A37" s="6">
        <f t="shared" si="0"/>
        <v>33</v>
      </c>
      <c r="B37" s="295"/>
      <c r="C37" s="22" t="s">
        <v>132</v>
      </c>
      <c r="D37" s="14">
        <f>SHOPEE_PIVOT!D32</f>
        <v>158469</v>
      </c>
      <c r="E37" s="14" t="str">
        <f t="shared" si="1"/>
        <v/>
      </c>
      <c r="F37" s="244">
        <v>45903</v>
      </c>
      <c r="G37" s="157" t="s">
        <v>508</v>
      </c>
    </row>
    <row r="38" spans="1:7" ht="19.5" customHeight="1">
      <c r="A38" s="6">
        <f t="shared" si="0"/>
        <v>34</v>
      </c>
      <c r="B38" s="7" t="s">
        <v>53</v>
      </c>
      <c r="C38" s="22" t="s">
        <v>133</v>
      </c>
      <c r="D38" s="14"/>
      <c r="E38" s="14" t="str">
        <f t="shared" si="1"/>
        <v/>
      </c>
      <c r="F38" s="244">
        <v>45903</v>
      </c>
      <c r="G38" s="157" t="s">
        <v>508</v>
      </c>
    </row>
    <row r="39" spans="1:7" ht="19.5" customHeight="1">
      <c r="A39" s="6">
        <f t="shared" si="0"/>
        <v>35</v>
      </c>
      <c r="B39" s="7" t="s">
        <v>55</v>
      </c>
      <c r="C39" s="22" t="s">
        <v>134</v>
      </c>
      <c r="D39" s="14"/>
      <c r="E39" s="14" t="str">
        <f t="shared" si="1"/>
        <v/>
      </c>
      <c r="F39" s="244">
        <v>45903</v>
      </c>
      <c r="G39" s="157" t="s">
        <v>508</v>
      </c>
    </row>
    <row r="40" spans="1:7" ht="19.5" customHeight="1">
      <c r="A40" s="6">
        <f t="shared" si="0"/>
        <v>36</v>
      </c>
      <c r="B40" s="292" t="s">
        <v>57</v>
      </c>
      <c r="C40" s="22" t="s">
        <v>135</v>
      </c>
      <c r="D40" s="14">
        <f>SHOPEE_PIVOT!D35</f>
        <v>2548171</v>
      </c>
      <c r="E40" s="14" t="str">
        <f t="shared" si="1"/>
        <v/>
      </c>
      <c r="F40" s="244">
        <v>45903</v>
      </c>
      <c r="G40" s="157" t="s">
        <v>508</v>
      </c>
    </row>
    <row r="41" spans="1:7" ht="19.5" customHeight="1">
      <c r="A41" s="6">
        <f t="shared" si="0"/>
        <v>37</v>
      </c>
      <c r="B41" s="295"/>
      <c r="C41" s="22" t="s">
        <v>136</v>
      </c>
      <c r="D41" s="14">
        <f>SHOPEE_PIVOT!D36</f>
        <v>1281339</v>
      </c>
      <c r="E41" s="14" t="str">
        <f t="shared" si="1"/>
        <v/>
      </c>
      <c r="F41" s="244">
        <v>45903</v>
      </c>
      <c r="G41" s="157" t="s">
        <v>508</v>
      </c>
    </row>
    <row r="42" spans="1:7" ht="19.5" customHeight="1">
      <c r="A42" s="6">
        <f t="shared" si="0"/>
        <v>38</v>
      </c>
      <c r="B42" s="7" t="s">
        <v>60</v>
      </c>
      <c r="C42" s="22" t="s">
        <v>137</v>
      </c>
      <c r="D42" s="14">
        <f>SHOPEE_PIVOT!D37</f>
        <v>406549</v>
      </c>
      <c r="E42" s="14" t="str">
        <f t="shared" si="1"/>
        <v/>
      </c>
      <c r="F42" s="244">
        <v>45903</v>
      </c>
      <c r="G42" s="157" t="s">
        <v>508</v>
      </c>
    </row>
    <row r="43" spans="1:7" ht="19.5" customHeight="1">
      <c r="A43" s="6">
        <f t="shared" si="0"/>
        <v>39</v>
      </c>
      <c r="B43" s="7" t="s">
        <v>62</v>
      </c>
      <c r="C43" s="20" t="s">
        <v>138</v>
      </c>
      <c r="D43" s="14">
        <f>SHOPEE_PIVOT!D38</f>
        <v>78246</v>
      </c>
      <c r="E43" s="14" t="str">
        <f t="shared" si="1"/>
        <v/>
      </c>
      <c r="F43" s="244">
        <v>45903</v>
      </c>
      <c r="G43" s="157" t="s">
        <v>508</v>
      </c>
    </row>
    <row r="44" spans="1:7" ht="19.5" customHeight="1">
      <c r="A44" s="6">
        <f t="shared" si="0"/>
        <v>40</v>
      </c>
      <c r="B44" s="7" t="s">
        <v>64</v>
      </c>
      <c r="C44" s="22" t="s">
        <v>139</v>
      </c>
      <c r="D44" s="14">
        <f>SHOPEE_PIVOT!D39</f>
        <v>1595711</v>
      </c>
      <c r="E44" s="14" t="str">
        <f t="shared" si="1"/>
        <v/>
      </c>
      <c r="F44" s="244">
        <v>45903</v>
      </c>
      <c r="G44" s="157" t="s">
        <v>508</v>
      </c>
    </row>
    <row r="45" spans="1:7" ht="19.5" customHeight="1">
      <c r="A45" s="6">
        <f t="shared" si="0"/>
        <v>41</v>
      </c>
      <c r="B45" s="7" t="s">
        <v>66</v>
      </c>
      <c r="C45" s="22" t="s">
        <v>140</v>
      </c>
      <c r="D45" s="14">
        <f>SHOPEE_PIVOT!D40</f>
        <v>2364001</v>
      </c>
      <c r="E45" s="14" t="str">
        <f t="shared" si="1"/>
        <v/>
      </c>
      <c r="F45" s="244">
        <v>45903</v>
      </c>
      <c r="G45" s="157" t="s">
        <v>508</v>
      </c>
    </row>
    <row r="46" spans="1:7" ht="19.5" customHeight="1">
      <c r="A46" s="6">
        <f t="shared" si="0"/>
        <v>42</v>
      </c>
      <c r="B46" s="7" t="s">
        <v>68</v>
      </c>
      <c r="C46" s="22" t="s">
        <v>141</v>
      </c>
      <c r="D46" s="14">
        <f>SHOPEE_PIVOT!D41</f>
        <v>823744</v>
      </c>
      <c r="E46" s="14" t="str">
        <f t="shared" si="1"/>
        <v/>
      </c>
      <c r="F46" s="244">
        <v>45903</v>
      </c>
      <c r="G46" s="157" t="s">
        <v>508</v>
      </c>
    </row>
    <row r="47" spans="1:7" ht="19.5" customHeight="1">
      <c r="A47" s="6">
        <f t="shared" si="0"/>
        <v>43</v>
      </c>
      <c r="B47" s="7" t="s">
        <v>70</v>
      </c>
      <c r="C47" s="22" t="s">
        <v>142</v>
      </c>
      <c r="D47" s="14">
        <f>SHOPEE_PIVOT!D42</f>
        <v>2881824</v>
      </c>
      <c r="E47" s="14" t="str">
        <f t="shared" si="1"/>
        <v/>
      </c>
      <c r="F47" s="244">
        <v>45903</v>
      </c>
      <c r="G47" s="157" t="s">
        <v>508</v>
      </c>
    </row>
    <row r="48" spans="1:7" ht="19.5" customHeight="1">
      <c r="A48" s="6">
        <f t="shared" si="0"/>
        <v>44</v>
      </c>
      <c r="B48" s="7" t="s">
        <v>72</v>
      </c>
      <c r="C48" s="22" t="s">
        <v>143</v>
      </c>
      <c r="D48" s="14">
        <f>SHOPEE_PIVOT!D43</f>
        <v>230634</v>
      </c>
      <c r="E48" s="14" t="str">
        <f t="shared" si="1"/>
        <v/>
      </c>
      <c r="F48" s="244">
        <v>45903</v>
      </c>
      <c r="G48" s="157" t="s">
        <v>508</v>
      </c>
    </row>
    <row r="49" spans="1:7" ht="19.5" customHeight="1">
      <c r="A49" s="6">
        <f t="shared" si="0"/>
        <v>45</v>
      </c>
      <c r="B49" s="9" t="s">
        <v>74</v>
      </c>
      <c r="C49" s="20" t="s">
        <v>144</v>
      </c>
      <c r="D49" s="14">
        <f>SHOPEE_PIVOT!D44</f>
        <v>884342</v>
      </c>
      <c r="E49" s="14" t="str">
        <f t="shared" si="1"/>
        <v/>
      </c>
      <c r="F49" s="244">
        <v>45903</v>
      </c>
      <c r="G49" s="157" t="s">
        <v>508</v>
      </c>
    </row>
    <row r="50" spans="1:7" ht="19.5" customHeight="1">
      <c r="A50" s="6">
        <f t="shared" si="0"/>
        <v>46</v>
      </c>
      <c r="B50" s="301" t="s">
        <v>76</v>
      </c>
      <c r="C50" s="22" t="s">
        <v>145</v>
      </c>
      <c r="D50" s="14">
        <f>SHOPEE_PIVOT!D45</f>
        <v>1058601</v>
      </c>
      <c r="E50" s="14" t="str">
        <f t="shared" si="1"/>
        <v/>
      </c>
      <c r="F50" s="244">
        <v>45903</v>
      </c>
      <c r="G50" s="157" t="s">
        <v>508</v>
      </c>
    </row>
    <row r="51" spans="1:7" ht="19.5" customHeight="1">
      <c r="A51" s="6">
        <f t="shared" si="0"/>
        <v>47</v>
      </c>
      <c r="B51" s="302"/>
      <c r="C51" s="22" t="s">
        <v>146</v>
      </c>
      <c r="D51" s="14">
        <f>SHOPEE_PIVOT!D46</f>
        <v>994883</v>
      </c>
      <c r="E51" s="14" t="str">
        <f t="shared" si="1"/>
        <v/>
      </c>
      <c r="F51" s="244">
        <v>45903</v>
      </c>
      <c r="G51" s="157" t="s">
        <v>508</v>
      </c>
    </row>
    <row r="52" spans="1:7" ht="19.5" customHeight="1">
      <c r="A52" s="6">
        <f t="shared" si="0"/>
        <v>48</v>
      </c>
      <c r="B52" s="303"/>
      <c r="C52" s="22" t="s">
        <v>147</v>
      </c>
      <c r="D52" s="14">
        <f>SHOPEE_PIVOT!D47</f>
        <v>815429</v>
      </c>
      <c r="E52" s="14" t="str">
        <f t="shared" si="1"/>
        <v/>
      </c>
      <c r="F52" s="244">
        <v>45903</v>
      </c>
      <c r="G52" s="157" t="s">
        <v>508</v>
      </c>
    </row>
    <row r="53" spans="1:7" ht="19.5" customHeight="1">
      <c r="A53" s="6">
        <f t="shared" si="0"/>
        <v>49</v>
      </c>
      <c r="B53" s="7" t="s">
        <v>80</v>
      </c>
      <c r="C53" s="20" t="s">
        <v>148</v>
      </c>
      <c r="D53" s="14"/>
      <c r="E53" s="14" t="str">
        <f t="shared" si="1"/>
        <v/>
      </c>
      <c r="F53" s="244">
        <v>45903</v>
      </c>
      <c r="G53" s="157" t="s">
        <v>508</v>
      </c>
    </row>
    <row r="54" spans="1:7" ht="19.5" customHeight="1">
      <c r="A54" s="6">
        <f t="shared" si="0"/>
        <v>50</v>
      </c>
      <c r="B54" s="9" t="s">
        <v>82</v>
      </c>
      <c r="C54" s="22" t="s">
        <v>149</v>
      </c>
      <c r="D54" s="14">
        <f>SHOPEE_PIVOT!D48</f>
        <v>193908</v>
      </c>
      <c r="E54" s="14" t="str">
        <f t="shared" si="1"/>
        <v/>
      </c>
      <c r="F54" s="244">
        <v>45903</v>
      </c>
      <c r="G54" s="157" t="s">
        <v>508</v>
      </c>
    </row>
    <row r="55" spans="1:7" ht="19.5" customHeight="1">
      <c r="A55" s="6">
        <f t="shared" si="0"/>
        <v>51</v>
      </c>
      <c r="B55" s="9" t="s">
        <v>84</v>
      </c>
      <c r="C55" s="22" t="s">
        <v>150</v>
      </c>
      <c r="D55" s="14">
        <f>SHOPEE_PIVOT!D49</f>
        <v>1360845</v>
      </c>
      <c r="E55" s="14" t="str">
        <f t="shared" si="1"/>
        <v/>
      </c>
      <c r="F55" s="244">
        <v>45903</v>
      </c>
      <c r="G55" s="157" t="s">
        <v>508</v>
      </c>
    </row>
    <row r="56" spans="1:7" ht="19.5" customHeight="1">
      <c r="A56" s="6">
        <f t="shared" si="0"/>
        <v>52</v>
      </c>
      <c r="B56" s="7" t="s">
        <v>86</v>
      </c>
      <c r="C56" s="22" t="s">
        <v>151</v>
      </c>
      <c r="D56" s="14">
        <f>SHOPEE_PIVOT!D50</f>
        <v>310326</v>
      </c>
      <c r="E56" s="14" t="str">
        <f t="shared" si="1"/>
        <v/>
      </c>
      <c r="F56" s="244">
        <v>45903</v>
      </c>
      <c r="G56" s="157" t="s">
        <v>508</v>
      </c>
    </row>
    <row r="57" spans="1:7" ht="19.5" customHeight="1">
      <c r="A57" s="6">
        <f t="shared" si="0"/>
        <v>53</v>
      </c>
      <c r="B57" s="7" t="s">
        <v>88</v>
      </c>
      <c r="C57" s="22" t="s">
        <v>152</v>
      </c>
      <c r="D57" s="14">
        <f>SHOPEE_PIVOT!D51</f>
        <v>781512</v>
      </c>
      <c r="E57" s="14" t="str">
        <f t="shared" si="1"/>
        <v/>
      </c>
      <c r="F57" s="244">
        <v>45903</v>
      </c>
      <c r="G57" s="157" t="s">
        <v>508</v>
      </c>
    </row>
    <row r="58" spans="1:7" ht="19.5" customHeight="1">
      <c r="A58" s="6">
        <f t="shared" si="0"/>
        <v>54</v>
      </c>
      <c r="B58" s="7" t="s">
        <v>90</v>
      </c>
      <c r="C58" s="22" t="s">
        <v>153</v>
      </c>
      <c r="D58" s="14">
        <f>SHOPEE_PIVOT!D52</f>
        <v>58760</v>
      </c>
      <c r="E58" s="14" t="str">
        <f t="shared" si="1"/>
        <v/>
      </c>
      <c r="F58" s="244">
        <v>45903</v>
      </c>
      <c r="G58" s="157" t="s">
        <v>508</v>
      </c>
    </row>
    <row r="59" spans="1:7" ht="19.5" customHeight="1">
      <c r="A59" s="6">
        <f t="shared" si="0"/>
        <v>55</v>
      </c>
      <c r="B59" s="9" t="s">
        <v>92</v>
      </c>
      <c r="C59" s="22" t="s">
        <v>154</v>
      </c>
      <c r="D59" s="14">
        <f>SHOPEE_PIVOT!D53</f>
        <v>61583</v>
      </c>
      <c r="E59" s="14" t="str">
        <f t="shared" si="1"/>
        <v/>
      </c>
      <c r="F59" s="244">
        <v>45903</v>
      </c>
      <c r="G59" s="157" t="s">
        <v>508</v>
      </c>
    </row>
    <row r="60" spans="1:7" ht="19.5" customHeight="1">
      <c r="A60" s="6">
        <f t="shared" si="0"/>
        <v>56</v>
      </c>
      <c r="B60" s="301" t="s">
        <v>94</v>
      </c>
      <c r="C60" s="20" t="s">
        <v>155</v>
      </c>
      <c r="D60" s="14">
        <f>SHOPEE_PIVOT!D54</f>
        <v>463471</v>
      </c>
      <c r="E60" s="14" t="str">
        <f t="shared" si="1"/>
        <v/>
      </c>
      <c r="F60" s="244">
        <v>45903</v>
      </c>
      <c r="G60" s="157" t="s">
        <v>508</v>
      </c>
    </row>
    <row r="61" spans="1:7" ht="19.5" customHeight="1">
      <c r="A61" s="6">
        <f t="shared" si="0"/>
        <v>57</v>
      </c>
      <c r="B61" s="302"/>
      <c r="C61" s="22" t="s">
        <v>156</v>
      </c>
      <c r="D61" s="14">
        <f>SHOPEE_PIVOT!D55</f>
        <v>948428</v>
      </c>
      <c r="E61" s="14" t="str">
        <f t="shared" si="1"/>
        <v/>
      </c>
      <c r="F61" s="244">
        <v>45903</v>
      </c>
      <c r="G61" s="157" t="s">
        <v>508</v>
      </c>
    </row>
    <row r="62" spans="1:7" ht="19.5" customHeight="1">
      <c r="A62" s="6">
        <f t="shared" si="0"/>
        <v>58</v>
      </c>
      <c r="B62" s="303"/>
      <c r="C62" s="22" t="s">
        <v>157</v>
      </c>
      <c r="D62" s="14">
        <f>SHOPEE_PIVOT!D56</f>
        <v>266807</v>
      </c>
      <c r="E62" s="14" t="str">
        <f t="shared" si="1"/>
        <v/>
      </c>
      <c r="F62" s="244">
        <v>45903</v>
      </c>
      <c r="G62" s="157" t="s">
        <v>508</v>
      </c>
    </row>
    <row r="63" spans="1:7" ht="19.5" customHeight="1">
      <c r="A63" s="6">
        <f t="shared" si="0"/>
        <v>59</v>
      </c>
      <c r="B63" s="9" t="s">
        <v>98</v>
      </c>
      <c r="C63" s="22" t="s">
        <v>158</v>
      </c>
      <c r="D63" s="14">
        <f>SHOPEE_PIVOT!D57</f>
        <v>476544</v>
      </c>
      <c r="E63" s="14" t="str">
        <f t="shared" si="1"/>
        <v/>
      </c>
      <c r="F63" s="244">
        <v>45903</v>
      </c>
      <c r="G63" s="157" t="s">
        <v>508</v>
      </c>
    </row>
    <row r="64" spans="1:7" ht="19.5" customHeight="1">
      <c r="A64" s="6">
        <f t="shared" si="0"/>
        <v>60</v>
      </c>
      <c r="B64" s="138"/>
      <c r="C64" s="22" t="s">
        <v>159</v>
      </c>
      <c r="D64" s="14">
        <f>SHOPEE_PIVOT!D58</f>
        <v>358621</v>
      </c>
      <c r="E64" s="14" t="str">
        <f t="shared" si="1"/>
        <v/>
      </c>
      <c r="F64" s="244">
        <v>45903</v>
      </c>
      <c r="G64" s="157" t="s">
        <v>508</v>
      </c>
    </row>
    <row r="65" spans="1:7" ht="19.5" customHeight="1">
      <c r="A65" s="6">
        <f t="shared" si="0"/>
        <v>61</v>
      </c>
      <c r="B65" s="11"/>
      <c r="C65" s="22" t="s">
        <v>160</v>
      </c>
      <c r="D65" s="14" t="str">
        <f>SHOPEE_PIVOT!D59</f>
        <v/>
      </c>
      <c r="E65" s="14" t="str">
        <f t="shared" si="1"/>
        <v/>
      </c>
      <c r="F65" s="244">
        <v>45903</v>
      </c>
      <c r="G65" s="157" t="s">
        <v>508</v>
      </c>
    </row>
    <row r="66" spans="1:7" ht="19.5" customHeight="1">
      <c r="A66" s="12">
        <f t="shared" si="0"/>
        <v>62</v>
      </c>
      <c r="B66" s="11"/>
      <c r="C66" s="25" t="s">
        <v>161</v>
      </c>
      <c r="D66" s="14" t="str">
        <f>SHOPEE_PIVOT!D60</f>
        <v/>
      </c>
      <c r="E66" s="14" t="str">
        <f t="shared" si="1"/>
        <v/>
      </c>
      <c r="F66" s="244">
        <v>45903</v>
      </c>
      <c r="G66" s="157" t="s">
        <v>508</v>
      </c>
    </row>
    <row r="67" spans="1:7" ht="19.5" customHeight="1">
      <c r="A67" s="13">
        <f t="shared" si="0"/>
        <v>63</v>
      </c>
      <c r="B67" s="14"/>
      <c r="C67" s="27" t="s">
        <v>162</v>
      </c>
      <c r="D67" s="14">
        <f>SHOPEE_PIVOT!D61</f>
        <v>426746</v>
      </c>
      <c r="E67" s="14" t="str">
        <f t="shared" si="1"/>
        <v/>
      </c>
      <c r="F67" s="244">
        <v>45903</v>
      </c>
      <c r="G67" s="157" t="s">
        <v>508</v>
      </c>
    </row>
    <row r="68" spans="1:7" ht="19.5" customHeight="1">
      <c r="A68" s="11"/>
      <c r="B68" s="11"/>
      <c r="C68" s="11"/>
      <c r="D68" s="11"/>
      <c r="E68" s="11"/>
    </row>
    <row r="69" spans="1:7" ht="19.5" customHeight="1">
      <c r="A69" s="11"/>
      <c r="B69" s="11"/>
      <c r="C69" s="11"/>
      <c r="D69" s="11"/>
      <c r="E69" s="11"/>
    </row>
    <row r="70" spans="1:7" ht="19.5" customHeight="1">
      <c r="A70" s="11"/>
      <c r="B70" s="11"/>
      <c r="C70" s="11"/>
      <c r="D70" s="11"/>
      <c r="E70" s="11"/>
    </row>
    <row r="71" spans="1:7" ht="19.5" customHeight="1">
      <c r="A71" s="11"/>
      <c r="B71" s="11"/>
      <c r="C71" s="11"/>
      <c r="D71" s="11"/>
      <c r="E71" s="11"/>
    </row>
    <row r="72" spans="1:7" ht="19.5" customHeight="1">
      <c r="A72" s="11"/>
      <c r="B72" s="11"/>
      <c r="C72" s="11"/>
      <c r="D72" s="11"/>
      <c r="E72" s="11"/>
    </row>
    <row r="73" spans="1:7" ht="19.5" customHeight="1">
      <c r="A73" s="11"/>
      <c r="B73" s="11"/>
      <c r="C73" s="11"/>
      <c r="D73" s="11"/>
      <c r="E73" s="11"/>
    </row>
    <row r="74" spans="1:7" ht="19.5" customHeight="1">
      <c r="A74" s="11"/>
      <c r="B74" s="11"/>
      <c r="C74" s="11"/>
      <c r="D74" s="11"/>
      <c r="E74" s="11"/>
    </row>
    <row r="75" spans="1:7" ht="19.5" customHeight="1">
      <c r="A75" s="11"/>
      <c r="B75" s="11"/>
      <c r="C75" s="11"/>
      <c r="D75" s="11"/>
      <c r="E75" s="11"/>
    </row>
    <row r="76" spans="1:7" ht="19.5" customHeight="1">
      <c r="A76" s="11"/>
      <c r="B76" s="11"/>
      <c r="C76" s="11"/>
      <c r="D76" s="11"/>
      <c r="E76" s="11"/>
    </row>
    <row r="77" spans="1:7" ht="19.5" customHeight="1">
      <c r="A77" s="11"/>
      <c r="B77" s="11"/>
      <c r="C77" s="11"/>
      <c r="D77" s="11"/>
      <c r="E77" s="11"/>
    </row>
    <row r="78" spans="1:7" ht="19.5" customHeight="1">
      <c r="A78" s="11"/>
      <c r="B78" s="11"/>
      <c r="C78" s="11"/>
      <c r="D78" s="11"/>
      <c r="E78" s="11"/>
    </row>
    <row r="79" spans="1:7" ht="19.5" customHeight="1">
      <c r="A79" s="11"/>
      <c r="B79" s="11"/>
      <c r="C79" s="11"/>
      <c r="D79" s="11"/>
      <c r="E79" s="11"/>
    </row>
    <row r="80" spans="1:7" ht="19.5" customHeight="1">
      <c r="A80" s="11"/>
      <c r="B80" s="11"/>
      <c r="C80" s="11"/>
      <c r="D80" s="11"/>
      <c r="E80" s="11"/>
    </row>
    <row r="81" spans="1:5" ht="19.5" customHeight="1">
      <c r="A81" s="11"/>
      <c r="B81" s="11"/>
      <c r="C81" s="11"/>
      <c r="D81" s="11"/>
      <c r="E81" s="11"/>
    </row>
    <row r="82" spans="1:5" ht="19.5" customHeight="1">
      <c r="A82" s="11"/>
      <c r="B82" s="11"/>
      <c r="C82" s="11"/>
      <c r="D82" s="11"/>
      <c r="E82" s="11"/>
    </row>
    <row r="83" spans="1:5" ht="19.5" customHeight="1">
      <c r="A83" s="11"/>
      <c r="B83" s="11"/>
      <c r="C83" s="11"/>
      <c r="D83" s="11"/>
      <c r="E83" s="11"/>
    </row>
    <row r="84" spans="1:5" ht="19.5" customHeight="1">
      <c r="A84" s="11"/>
      <c r="B84" s="11"/>
      <c r="C84" s="11"/>
      <c r="D84" s="11"/>
      <c r="E84" s="11"/>
    </row>
    <row r="85" spans="1:5" ht="19.5" customHeight="1">
      <c r="A85" s="11"/>
      <c r="B85" s="11"/>
      <c r="C85" s="11"/>
      <c r="D85" s="11"/>
      <c r="E85" s="11"/>
    </row>
    <row r="86" spans="1:5" ht="19.5" customHeight="1">
      <c r="A86" s="11"/>
      <c r="B86" s="11"/>
      <c r="C86" s="11"/>
      <c r="D86" s="11"/>
      <c r="E86" s="11"/>
    </row>
    <row r="87" spans="1:5" ht="19.5" customHeight="1">
      <c r="A87" s="11"/>
      <c r="B87" s="11"/>
      <c r="C87" s="11"/>
      <c r="D87" s="11"/>
      <c r="E87" s="11"/>
    </row>
    <row r="88" spans="1:5" ht="19.5" customHeight="1">
      <c r="A88" s="11"/>
      <c r="B88" s="11"/>
      <c r="C88" s="11"/>
      <c r="D88" s="11"/>
      <c r="E88" s="11"/>
    </row>
    <row r="89" spans="1:5" ht="19.5" customHeight="1">
      <c r="A89" s="11"/>
      <c r="B89" s="11"/>
      <c r="C89" s="11"/>
      <c r="D89" s="11"/>
      <c r="E89" s="11"/>
    </row>
    <row r="90" spans="1:5" ht="19.5" customHeight="1">
      <c r="A90" s="11"/>
      <c r="B90" s="11"/>
      <c r="C90" s="11"/>
      <c r="D90" s="11"/>
      <c r="E90" s="11"/>
    </row>
    <row r="91" spans="1:5" ht="19.5" customHeight="1">
      <c r="A91" s="11"/>
      <c r="B91" s="11"/>
      <c r="C91" s="11"/>
      <c r="D91" s="11"/>
      <c r="E91" s="11"/>
    </row>
    <row r="92" spans="1:5" ht="19.5" customHeight="1">
      <c r="A92" s="11"/>
      <c r="B92" s="11"/>
      <c r="C92" s="11"/>
      <c r="D92" s="11"/>
      <c r="E92" s="11"/>
    </row>
    <row r="93" spans="1:5" ht="19.5" customHeight="1">
      <c r="A93" s="11"/>
      <c r="B93" s="11"/>
      <c r="C93" s="11"/>
      <c r="D93" s="11"/>
      <c r="E93" s="11"/>
    </row>
    <row r="94" spans="1:5" ht="19.5" customHeight="1">
      <c r="A94" s="11"/>
      <c r="B94" s="11"/>
      <c r="C94" s="11"/>
      <c r="D94" s="11"/>
      <c r="E94" s="11"/>
    </row>
    <row r="95" spans="1:5" ht="19.5" customHeight="1">
      <c r="A95" s="11"/>
      <c r="B95" s="11"/>
      <c r="C95" s="11"/>
      <c r="D95" s="11"/>
      <c r="E95" s="11"/>
    </row>
    <row r="96" spans="1:5" ht="19.5" customHeight="1">
      <c r="A96" s="11"/>
      <c r="B96" s="11"/>
      <c r="C96" s="11"/>
      <c r="D96" s="11"/>
      <c r="E96" s="11"/>
    </row>
    <row r="97" spans="1:5" ht="19.5" customHeight="1">
      <c r="A97" s="11"/>
      <c r="B97" s="11"/>
      <c r="C97" s="11"/>
      <c r="D97" s="11"/>
      <c r="E97" s="11"/>
    </row>
    <row r="98" spans="1:5" ht="19.5" customHeight="1">
      <c r="A98" s="11"/>
      <c r="B98" s="11"/>
      <c r="C98" s="11"/>
      <c r="D98" s="11"/>
      <c r="E98" s="11"/>
    </row>
    <row r="99" spans="1:5" ht="19.5" customHeight="1">
      <c r="A99" s="11"/>
      <c r="B99" s="11"/>
      <c r="C99" s="11"/>
      <c r="D99" s="11"/>
      <c r="E99" s="11"/>
    </row>
    <row r="100" spans="1:5" ht="19.5" customHeight="1">
      <c r="A100" s="11"/>
      <c r="B100" s="11"/>
      <c r="C100" s="11"/>
      <c r="D100" s="11"/>
      <c r="E100" s="11"/>
    </row>
    <row r="101" spans="1:5" ht="19.5" customHeight="1">
      <c r="A101" s="11"/>
      <c r="B101" s="11"/>
      <c r="C101" s="11"/>
      <c r="D101" s="11"/>
      <c r="E101" s="11"/>
    </row>
    <row r="102" spans="1:5" ht="19.5" customHeight="1">
      <c r="A102" s="11"/>
      <c r="B102" s="11"/>
      <c r="C102" s="11"/>
      <c r="D102" s="11"/>
      <c r="E102" s="11"/>
    </row>
    <row r="103" spans="1:5" ht="19.5" customHeight="1">
      <c r="A103" s="11"/>
      <c r="B103" s="11"/>
      <c r="C103" s="11"/>
      <c r="D103" s="11"/>
      <c r="E103" s="11"/>
    </row>
    <row r="104" spans="1:5" ht="19.5" customHeight="1">
      <c r="A104" s="11"/>
      <c r="B104" s="11"/>
      <c r="C104" s="11"/>
      <c r="D104" s="11"/>
      <c r="E104" s="11"/>
    </row>
    <row r="105" spans="1:5" ht="19.5" customHeight="1">
      <c r="A105" s="11"/>
      <c r="B105" s="11"/>
      <c r="C105" s="11"/>
      <c r="D105" s="11"/>
      <c r="E105" s="11"/>
    </row>
    <row r="106" spans="1:5" ht="19.5" customHeight="1">
      <c r="A106" s="11"/>
      <c r="B106" s="11"/>
      <c r="C106" s="11"/>
      <c r="D106" s="11"/>
      <c r="E106" s="11"/>
    </row>
    <row r="107" spans="1:5" ht="19.5" customHeight="1">
      <c r="A107" s="11"/>
      <c r="B107" s="11"/>
      <c r="C107" s="11"/>
      <c r="D107" s="11"/>
      <c r="E107" s="11"/>
    </row>
    <row r="108" spans="1:5" ht="19.5" customHeight="1">
      <c r="A108" s="11"/>
      <c r="B108" s="11"/>
      <c r="C108" s="11"/>
      <c r="D108" s="11"/>
      <c r="E108" s="11"/>
    </row>
    <row r="109" spans="1:5" ht="19.5" customHeight="1">
      <c r="A109" s="11"/>
      <c r="B109" s="11"/>
      <c r="C109" s="11"/>
      <c r="D109" s="11"/>
      <c r="E109" s="11"/>
    </row>
    <row r="110" spans="1:5" ht="19.5" customHeight="1">
      <c r="A110" s="11"/>
      <c r="B110" s="11"/>
      <c r="C110" s="11"/>
      <c r="D110" s="11"/>
      <c r="E110" s="11"/>
    </row>
    <row r="111" spans="1:5" ht="19.5" customHeight="1">
      <c r="A111" s="11"/>
      <c r="B111" s="11"/>
      <c r="C111" s="11"/>
      <c r="D111" s="11"/>
      <c r="E111" s="11"/>
    </row>
    <row r="112" spans="1:5" ht="19.5" customHeight="1">
      <c r="A112" s="11"/>
      <c r="B112" s="11"/>
      <c r="C112" s="11"/>
      <c r="D112" s="11"/>
      <c r="E112" s="11"/>
    </row>
    <row r="113" spans="1:5" ht="19.5" customHeight="1">
      <c r="A113" s="11"/>
      <c r="B113" s="11"/>
      <c r="C113" s="11"/>
      <c r="D113" s="11"/>
      <c r="E113" s="11"/>
    </row>
    <row r="114" spans="1:5" ht="19.5" customHeight="1">
      <c r="A114" s="11"/>
      <c r="B114" s="11"/>
      <c r="C114" s="11"/>
      <c r="D114" s="11"/>
      <c r="E114" s="11"/>
    </row>
    <row r="115" spans="1:5" ht="19.5" customHeight="1">
      <c r="A115" s="11"/>
      <c r="B115" s="11"/>
      <c r="C115" s="11"/>
      <c r="D115" s="11"/>
      <c r="E115" s="11"/>
    </row>
    <row r="116" spans="1:5" ht="19.5" customHeight="1">
      <c r="A116" s="11"/>
      <c r="B116" s="11"/>
      <c r="C116" s="11"/>
      <c r="D116" s="11"/>
      <c r="E116" s="11"/>
    </row>
    <row r="117" spans="1:5" ht="19.5" customHeight="1">
      <c r="A117" s="11"/>
      <c r="B117" s="11"/>
      <c r="C117" s="11"/>
      <c r="D117" s="11"/>
      <c r="E117" s="11"/>
    </row>
    <row r="118" spans="1:5" ht="19.5" customHeight="1">
      <c r="A118" s="11"/>
      <c r="B118" s="11"/>
      <c r="C118" s="11"/>
      <c r="D118" s="11"/>
      <c r="E118" s="11"/>
    </row>
    <row r="119" spans="1:5" ht="19.5" customHeight="1">
      <c r="A119" s="11"/>
      <c r="B119" s="11"/>
      <c r="C119" s="11"/>
      <c r="D119" s="11"/>
      <c r="E119" s="11"/>
    </row>
    <row r="120" spans="1:5" ht="19.5" customHeight="1">
      <c r="A120" s="11"/>
      <c r="B120" s="11"/>
      <c r="C120" s="11"/>
      <c r="D120" s="11"/>
      <c r="E120" s="11"/>
    </row>
    <row r="121" spans="1:5" ht="19.5" customHeight="1">
      <c r="A121" s="11"/>
      <c r="B121" s="11"/>
      <c r="C121" s="11"/>
      <c r="D121" s="11"/>
      <c r="E121" s="11"/>
    </row>
    <row r="122" spans="1:5" ht="19.5" customHeight="1">
      <c r="A122" s="11"/>
      <c r="B122" s="11"/>
      <c r="C122" s="11"/>
      <c r="D122" s="11"/>
      <c r="E122" s="11"/>
    </row>
    <row r="123" spans="1:5" ht="19.5" customHeight="1">
      <c r="A123" s="11"/>
      <c r="B123" s="11"/>
      <c r="C123" s="11"/>
      <c r="D123" s="11"/>
      <c r="E123" s="11"/>
    </row>
    <row r="124" spans="1:5" ht="19.5" customHeight="1">
      <c r="A124" s="11"/>
      <c r="B124" s="11"/>
      <c r="C124" s="11"/>
      <c r="D124" s="11"/>
      <c r="E124" s="11"/>
    </row>
    <row r="125" spans="1:5" ht="19.5" customHeight="1">
      <c r="A125" s="11"/>
      <c r="B125" s="11"/>
      <c r="C125" s="11"/>
      <c r="D125" s="11"/>
      <c r="E125" s="11"/>
    </row>
    <row r="126" spans="1:5" ht="19.5" customHeight="1">
      <c r="A126" s="11"/>
      <c r="B126" s="11"/>
      <c r="C126" s="11"/>
      <c r="D126" s="11"/>
      <c r="E126" s="11"/>
    </row>
    <row r="127" spans="1:5" ht="19.5" customHeight="1">
      <c r="A127" s="11"/>
      <c r="B127" s="11"/>
      <c r="C127" s="11"/>
      <c r="D127" s="11"/>
      <c r="E127" s="11"/>
    </row>
    <row r="128" spans="1:5" ht="19.5" customHeight="1">
      <c r="A128" s="11"/>
      <c r="B128" s="11"/>
      <c r="C128" s="11"/>
      <c r="D128" s="11"/>
      <c r="E128" s="11"/>
    </row>
    <row r="129" spans="1:5" ht="19.5" customHeight="1">
      <c r="A129" s="11"/>
      <c r="B129" s="11"/>
      <c r="C129" s="11"/>
      <c r="D129" s="11"/>
      <c r="E129" s="11"/>
    </row>
    <row r="130" spans="1:5" ht="19.5" customHeight="1">
      <c r="A130" s="11"/>
      <c r="B130" s="11"/>
      <c r="C130" s="11"/>
      <c r="D130" s="11"/>
      <c r="E130" s="11"/>
    </row>
    <row r="131" spans="1:5" ht="19.5" customHeight="1">
      <c r="A131" s="11"/>
      <c r="B131" s="11"/>
      <c r="C131" s="11"/>
      <c r="D131" s="11"/>
      <c r="E131" s="11"/>
    </row>
    <row r="132" spans="1:5" ht="19.5" customHeight="1">
      <c r="A132" s="11"/>
      <c r="B132" s="11"/>
      <c r="C132" s="11"/>
      <c r="D132" s="11"/>
      <c r="E132" s="11"/>
    </row>
    <row r="133" spans="1:5" ht="19.5" customHeight="1">
      <c r="A133" s="11"/>
      <c r="B133" s="11"/>
      <c r="C133" s="11"/>
      <c r="D133" s="11"/>
      <c r="E133" s="11"/>
    </row>
    <row r="134" spans="1:5" ht="19.5" customHeight="1">
      <c r="A134" s="11"/>
      <c r="B134" s="11"/>
      <c r="C134" s="11"/>
      <c r="D134" s="11"/>
      <c r="E134" s="11"/>
    </row>
    <row r="135" spans="1:5" ht="19.5" customHeight="1">
      <c r="A135" s="11"/>
      <c r="B135" s="11"/>
      <c r="C135" s="11"/>
      <c r="D135" s="11"/>
      <c r="E135" s="11"/>
    </row>
    <row r="136" spans="1:5" ht="19.5" customHeight="1">
      <c r="A136" s="11"/>
      <c r="B136" s="11"/>
      <c r="C136" s="11"/>
      <c r="D136" s="11"/>
      <c r="E136" s="11"/>
    </row>
    <row r="137" spans="1:5" ht="19.5" customHeight="1">
      <c r="A137" s="11"/>
      <c r="B137" s="11"/>
      <c r="C137" s="11"/>
      <c r="D137" s="11"/>
      <c r="E137" s="11"/>
    </row>
    <row r="138" spans="1:5" ht="19.5" customHeight="1">
      <c r="A138" s="11"/>
      <c r="B138" s="11"/>
      <c r="C138" s="11"/>
      <c r="D138" s="11"/>
      <c r="E138" s="11"/>
    </row>
    <row r="139" spans="1:5" ht="19.5" customHeight="1">
      <c r="A139" s="11"/>
      <c r="B139" s="11"/>
      <c r="C139" s="11"/>
      <c r="D139" s="11"/>
      <c r="E139" s="11"/>
    </row>
    <row r="140" spans="1:5" ht="19.5" customHeight="1">
      <c r="A140" s="11"/>
      <c r="B140" s="11"/>
      <c r="C140" s="11"/>
      <c r="D140" s="11"/>
      <c r="E140" s="11"/>
    </row>
    <row r="141" spans="1:5" ht="19.5" customHeight="1">
      <c r="A141" s="11"/>
      <c r="B141" s="11"/>
      <c r="C141" s="11"/>
      <c r="D141" s="11"/>
      <c r="E141" s="11"/>
    </row>
    <row r="142" spans="1:5" ht="19.5" customHeight="1">
      <c r="A142" s="11"/>
      <c r="B142" s="11"/>
      <c r="C142" s="11"/>
      <c r="D142" s="11"/>
      <c r="E142" s="11"/>
    </row>
    <row r="143" spans="1:5" ht="19.5" customHeight="1">
      <c r="A143" s="11"/>
      <c r="B143" s="11"/>
      <c r="C143" s="11"/>
      <c r="D143" s="11"/>
      <c r="E143" s="11"/>
    </row>
    <row r="144" spans="1:5" ht="19.5" customHeight="1">
      <c r="A144" s="11"/>
      <c r="B144" s="11"/>
      <c r="C144" s="11"/>
      <c r="D144" s="11"/>
      <c r="E144" s="11"/>
    </row>
    <row r="145" spans="1:5" ht="19.5" customHeight="1">
      <c r="A145" s="11"/>
      <c r="B145" s="11"/>
      <c r="C145" s="11"/>
      <c r="D145" s="11"/>
      <c r="E145" s="11"/>
    </row>
    <row r="146" spans="1:5" ht="19.5" customHeight="1">
      <c r="A146" s="11"/>
      <c r="B146" s="11"/>
      <c r="C146" s="11"/>
      <c r="D146" s="11"/>
      <c r="E146" s="11"/>
    </row>
    <row r="147" spans="1:5" ht="19.5" customHeight="1">
      <c r="A147" s="11"/>
      <c r="B147" s="11"/>
      <c r="C147" s="11"/>
      <c r="D147" s="11"/>
      <c r="E147" s="11"/>
    </row>
    <row r="148" spans="1:5" ht="19.5" customHeight="1">
      <c r="A148" s="11"/>
      <c r="B148" s="11"/>
      <c r="C148" s="11"/>
      <c r="D148" s="11"/>
      <c r="E148" s="11"/>
    </row>
    <row r="149" spans="1:5" ht="19.5" customHeight="1">
      <c r="A149" s="11"/>
      <c r="B149" s="11"/>
      <c r="C149" s="11"/>
      <c r="D149" s="11"/>
      <c r="E149" s="11"/>
    </row>
    <row r="150" spans="1:5" ht="19.5" customHeight="1">
      <c r="A150" s="11"/>
      <c r="B150" s="11"/>
      <c r="C150" s="11"/>
      <c r="D150" s="11"/>
      <c r="E150" s="11"/>
    </row>
    <row r="151" spans="1:5" ht="19.5" customHeight="1">
      <c r="A151" s="11"/>
      <c r="B151" s="11"/>
      <c r="C151" s="11"/>
      <c r="D151" s="11"/>
      <c r="E151" s="11"/>
    </row>
    <row r="152" spans="1:5" ht="19.5" customHeight="1">
      <c r="A152" s="11"/>
      <c r="B152" s="11"/>
      <c r="C152" s="11"/>
      <c r="D152" s="11"/>
      <c r="E152" s="11"/>
    </row>
    <row r="153" spans="1:5" ht="19.5" customHeight="1">
      <c r="A153" s="11"/>
      <c r="B153" s="11"/>
      <c r="C153" s="11"/>
      <c r="D153" s="11"/>
      <c r="E153" s="11"/>
    </row>
    <row r="154" spans="1:5" ht="19.5" customHeight="1">
      <c r="A154" s="11"/>
      <c r="B154" s="11"/>
      <c r="C154" s="11"/>
      <c r="D154" s="11"/>
      <c r="E154" s="11"/>
    </row>
    <row r="155" spans="1:5" ht="19.5" customHeight="1">
      <c r="A155" s="11"/>
      <c r="B155" s="11"/>
      <c r="C155" s="11"/>
      <c r="D155" s="11"/>
      <c r="E155" s="11"/>
    </row>
    <row r="156" spans="1:5" ht="19.5" customHeight="1">
      <c r="A156" s="11"/>
      <c r="B156" s="11"/>
      <c r="C156" s="11"/>
      <c r="D156" s="11"/>
      <c r="E156" s="11"/>
    </row>
    <row r="157" spans="1:5" ht="19.5" customHeight="1">
      <c r="A157" s="11"/>
      <c r="B157" s="11"/>
      <c r="C157" s="11"/>
      <c r="D157" s="11"/>
      <c r="E157" s="11"/>
    </row>
    <row r="158" spans="1:5" ht="19.5" customHeight="1">
      <c r="A158" s="11"/>
      <c r="B158" s="11"/>
      <c r="C158" s="11"/>
      <c r="D158" s="11"/>
      <c r="E158" s="11"/>
    </row>
    <row r="159" spans="1:5" ht="19.5" customHeight="1">
      <c r="A159" s="11"/>
      <c r="B159" s="11"/>
      <c r="C159" s="11"/>
      <c r="D159" s="11"/>
      <c r="E159" s="11"/>
    </row>
    <row r="160" spans="1:5" ht="19.5" customHeight="1">
      <c r="A160" s="11"/>
      <c r="B160" s="11"/>
      <c r="C160" s="11"/>
      <c r="D160" s="11"/>
      <c r="E160" s="11"/>
    </row>
    <row r="161" spans="1:5" ht="19.5" customHeight="1">
      <c r="A161" s="11"/>
      <c r="B161" s="11"/>
      <c r="C161" s="11"/>
      <c r="D161" s="11"/>
      <c r="E161" s="11"/>
    </row>
    <row r="162" spans="1:5" ht="19.5" customHeight="1">
      <c r="A162" s="11"/>
      <c r="B162" s="11"/>
      <c r="C162" s="11"/>
      <c r="D162" s="11"/>
      <c r="E162" s="11"/>
    </row>
    <row r="163" spans="1:5" ht="19.5" customHeight="1">
      <c r="A163" s="11"/>
      <c r="B163" s="11"/>
      <c r="C163" s="11"/>
      <c r="D163" s="11"/>
      <c r="E163" s="11"/>
    </row>
    <row r="164" spans="1:5" ht="19.5" customHeight="1">
      <c r="A164" s="11"/>
      <c r="B164" s="11"/>
      <c r="C164" s="11"/>
      <c r="D164" s="11"/>
      <c r="E164" s="11"/>
    </row>
    <row r="165" spans="1:5" ht="19.5" customHeight="1">
      <c r="A165" s="11"/>
      <c r="B165" s="11"/>
      <c r="C165" s="11"/>
      <c r="D165" s="11"/>
      <c r="E165" s="11"/>
    </row>
    <row r="166" spans="1:5" ht="19.5" customHeight="1">
      <c r="A166" s="11"/>
      <c r="B166" s="11"/>
      <c r="C166" s="11"/>
      <c r="D166" s="11"/>
      <c r="E166" s="11"/>
    </row>
    <row r="167" spans="1:5" ht="19.5" customHeight="1">
      <c r="A167" s="11"/>
      <c r="B167" s="11"/>
      <c r="C167" s="11"/>
      <c r="D167" s="11"/>
      <c r="E167" s="11"/>
    </row>
    <row r="168" spans="1:5" ht="19.5" customHeight="1">
      <c r="A168" s="11"/>
      <c r="B168" s="11"/>
      <c r="C168" s="11"/>
      <c r="D168" s="11"/>
      <c r="E168" s="11"/>
    </row>
    <row r="169" spans="1:5" ht="19.5" customHeight="1">
      <c r="A169" s="11"/>
      <c r="B169" s="11"/>
      <c r="C169" s="11"/>
      <c r="D169" s="11"/>
      <c r="E169" s="11"/>
    </row>
    <row r="170" spans="1:5" ht="19.5" customHeight="1">
      <c r="A170" s="11"/>
      <c r="B170" s="11"/>
      <c r="C170" s="11"/>
      <c r="D170" s="11"/>
      <c r="E170" s="11"/>
    </row>
    <row r="171" spans="1:5" ht="19.5" customHeight="1">
      <c r="A171" s="11"/>
      <c r="B171" s="11"/>
      <c r="C171" s="11"/>
      <c r="D171" s="11"/>
      <c r="E171" s="11"/>
    </row>
    <row r="172" spans="1:5" ht="19.5" customHeight="1">
      <c r="A172" s="11"/>
      <c r="B172" s="11"/>
      <c r="C172" s="11"/>
      <c r="D172" s="11"/>
      <c r="E172" s="11"/>
    </row>
    <row r="173" spans="1:5" ht="19.5" customHeight="1">
      <c r="A173" s="11"/>
      <c r="B173" s="11"/>
      <c r="C173" s="11"/>
      <c r="D173" s="11"/>
      <c r="E173" s="11"/>
    </row>
    <row r="174" spans="1:5" ht="19.5" customHeight="1">
      <c r="A174" s="11"/>
      <c r="B174" s="11"/>
      <c r="C174" s="11"/>
      <c r="D174" s="11"/>
      <c r="E174" s="11"/>
    </row>
    <row r="175" spans="1:5" ht="19.5" customHeight="1">
      <c r="A175" s="11"/>
      <c r="B175" s="11"/>
      <c r="C175" s="11"/>
      <c r="D175" s="11"/>
      <c r="E175" s="11"/>
    </row>
    <row r="176" spans="1:5" ht="19.5" customHeight="1">
      <c r="A176" s="11"/>
      <c r="B176" s="11"/>
      <c r="C176" s="11"/>
      <c r="D176" s="11"/>
      <c r="E176" s="11"/>
    </row>
    <row r="177" spans="1:5" ht="19.5" customHeight="1">
      <c r="A177" s="11"/>
      <c r="B177" s="11"/>
      <c r="C177" s="11"/>
      <c r="D177" s="11"/>
      <c r="E177" s="11"/>
    </row>
    <row r="178" spans="1:5" ht="19.5" customHeight="1">
      <c r="A178" s="11"/>
      <c r="B178" s="11"/>
      <c r="C178" s="11"/>
      <c r="D178" s="11"/>
      <c r="E178" s="11"/>
    </row>
    <row r="179" spans="1:5" ht="19.5" customHeight="1">
      <c r="A179" s="11"/>
      <c r="B179" s="11"/>
      <c r="C179" s="11"/>
      <c r="D179" s="11"/>
      <c r="E179" s="11"/>
    </row>
    <row r="180" spans="1:5" ht="19.5" customHeight="1">
      <c r="A180" s="11"/>
      <c r="B180" s="11"/>
      <c r="C180" s="11"/>
      <c r="D180" s="11"/>
      <c r="E180" s="11"/>
    </row>
    <row r="181" spans="1:5" ht="19.5" customHeight="1">
      <c r="A181" s="11"/>
      <c r="B181" s="11"/>
      <c r="C181" s="11"/>
      <c r="D181" s="11"/>
      <c r="E181" s="11"/>
    </row>
    <row r="182" spans="1:5" ht="19.5" customHeight="1">
      <c r="A182" s="11"/>
      <c r="B182" s="11"/>
      <c r="C182" s="11"/>
      <c r="D182" s="11"/>
      <c r="E182" s="11"/>
    </row>
    <row r="183" spans="1:5" ht="19.5" customHeight="1">
      <c r="A183" s="11"/>
      <c r="B183" s="11"/>
      <c r="C183" s="11"/>
      <c r="D183" s="11"/>
      <c r="E183" s="11"/>
    </row>
    <row r="184" spans="1:5" ht="19.5" customHeight="1">
      <c r="A184" s="11"/>
      <c r="B184" s="11"/>
      <c r="C184" s="11"/>
      <c r="D184" s="11"/>
      <c r="E184" s="11"/>
    </row>
    <row r="185" spans="1:5" ht="19.5" customHeight="1">
      <c r="A185" s="11"/>
      <c r="B185" s="11"/>
      <c r="C185" s="11"/>
      <c r="D185" s="11"/>
      <c r="E185" s="11"/>
    </row>
    <row r="186" spans="1:5" ht="19.5" customHeight="1">
      <c r="A186" s="11"/>
      <c r="B186" s="11"/>
      <c r="C186" s="11"/>
      <c r="D186" s="11"/>
      <c r="E186" s="11"/>
    </row>
    <row r="187" spans="1:5" ht="19.5" customHeight="1">
      <c r="A187" s="11"/>
      <c r="B187" s="11"/>
      <c r="C187" s="11"/>
      <c r="D187" s="11"/>
      <c r="E187" s="11"/>
    </row>
    <row r="188" spans="1:5" ht="19.5" customHeight="1">
      <c r="A188" s="11"/>
      <c r="B188" s="11"/>
      <c r="C188" s="11"/>
      <c r="D188" s="11"/>
      <c r="E188" s="11"/>
    </row>
    <row r="189" spans="1:5" ht="19.5" customHeight="1">
      <c r="A189" s="11"/>
      <c r="B189" s="11"/>
      <c r="C189" s="11"/>
      <c r="D189" s="11"/>
      <c r="E189" s="11"/>
    </row>
    <row r="190" spans="1:5" ht="19.5" customHeight="1">
      <c r="A190" s="11"/>
      <c r="B190" s="11"/>
      <c r="C190" s="11"/>
      <c r="D190" s="11"/>
      <c r="E190" s="11"/>
    </row>
    <row r="191" spans="1:5" ht="19.5" customHeight="1">
      <c r="A191" s="11"/>
      <c r="B191" s="11"/>
      <c r="C191" s="11"/>
      <c r="D191" s="11"/>
      <c r="E191" s="11"/>
    </row>
    <row r="192" spans="1:5" ht="19.5" customHeight="1">
      <c r="A192" s="11"/>
      <c r="B192" s="11"/>
      <c r="C192" s="11"/>
      <c r="D192" s="11"/>
      <c r="E192" s="11"/>
    </row>
    <row r="193" spans="1:5" ht="19.5" customHeight="1">
      <c r="A193" s="11"/>
      <c r="B193" s="11"/>
      <c r="C193" s="11"/>
      <c r="D193" s="11"/>
      <c r="E193" s="11"/>
    </row>
    <row r="194" spans="1:5" ht="19.5" customHeight="1">
      <c r="A194" s="11"/>
      <c r="B194" s="11"/>
      <c r="C194" s="11"/>
      <c r="D194" s="11"/>
      <c r="E194" s="11"/>
    </row>
    <row r="195" spans="1:5" ht="19.5" customHeight="1">
      <c r="A195" s="11"/>
      <c r="B195" s="11"/>
      <c r="C195" s="11"/>
      <c r="D195" s="11"/>
      <c r="E195" s="11"/>
    </row>
    <row r="196" spans="1:5" ht="19.5" customHeight="1">
      <c r="A196" s="11"/>
      <c r="B196" s="11"/>
      <c r="C196" s="11"/>
      <c r="D196" s="11"/>
      <c r="E196" s="11"/>
    </row>
    <row r="197" spans="1:5" ht="19.5" customHeight="1">
      <c r="A197" s="11"/>
      <c r="B197" s="11"/>
      <c r="C197" s="11"/>
      <c r="D197" s="11"/>
      <c r="E197" s="11"/>
    </row>
    <row r="198" spans="1:5" ht="19.5" customHeight="1">
      <c r="A198" s="11"/>
      <c r="B198" s="11"/>
      <c r="C198" s="11"/>
      <c r="D198" s="11"/>
      <c r="E198" s="11"/>
    </row>
    <row r="199" spans="1:5" ht="19.5" customHeight="1">
      <c r="A199" s="11"/>
      <c r="B199" s="11"/>
      <c r="C199" s="11"/>
      <c r="D199" s="11"/>
      <c r="E199" s="11"/>
    </row>
    <row r="200" spans="1:5" ht="19.5" customHeight="1">
      <c r="A200" s="11"/>
      <c r="B200" s="11"/>
      <c r="C200" s="11"/>
      <c r="D200" s="11"/>
      <c r="E200" s="11"/>
    </row>
    <row r="201" spans="1:5" ht="19.5" customHeight="1">
      <c r="A201" s="11"/>
      <c r="B201" s="11"/>
      <c r="C201" s="11"/>
      <c r="D201" s="11"/>
      <c r="E201" s="11"/>
    </row>
    <row r="202" spans="1:5" ht="19.5" customHeight="1">
      <c r="A202" s="11"/>
      <c r="B202" s="11"/>
      <c r="C202" s="11"/>
      <c r="D202" s="11"/>
      <c r="E202" s="11"/>
    </row>
    <row r="203" spans="1:5" ht="19.5" customHeight="1">
      <c r="A203" s="11"/>
      <c r="B203" s="11"/>
      <c r="C203" s="11"/>
      <c r="D203" s="11"/>
      <c r="E203" s="11"/>
    </row>
    <row r="204" spans="1:5" ht="19.5" customHeight="1">
      <c r="A204" s="11"/>
      <c r="B204" s="11"/>
      <c r="C204" s="11"/>
      <c r="D204" s="11"/>
      <c r="E204" s="11"/>
    </row>
    <row r="205" spans="1:5" ht="19.5" customHeight="1">
      <c r="A205" s="11"/>
      <c r="B205" s="11"/>
      <c r="C205" s="11"/>
      <c r="D205" s="11"/>
      <c r="E205" s="11"/>
    </row>
    <row r="206" spans="1:5" ht="19.5" customHeight="1">
      <c r="A206" s="11"/>
      <c r="B206" s="11"/>
      <c r="C206" s="11"/>
      <c r="D206" s="11"/>
      <c r="E206" s="11"/>
    </row>
    <row r="207" spans="1:5" ht="19.5" customHeight="1">
      <c r="A207" s="11"/>
      <c r="B207" s="11"/>
      <c r="C207" s="11"/>
      <c r="D207" s="11"/>
      <c r="E207" s="11"/>
    </row>
    <row r="208" spans="1:5" ht="19.5" customHeight="1">
      <c r="A208" s="11"/>
      <c r="B208" s="11"/>
      <c r="C208" s="11"/>
      <c r="D208" s="11"/>
      <c r="E208" s="11"/>
    </row>
    <row r="209" spans="1:5" ht="19.5" customHeight="1">
      <c r="A209" s="11"/>
      <c r="B209" s="11"/>
      <c r="C209" s="11"/>
      <c r="D209" s="11"/>
      <c r="E209" s="11"/>
    </row>
    <row r="210" spans="1:5" ht="19.5" customHeight="1">
      <c r="A210" s="11"/>
      <c r="B210" s="11"/>
      <c r="C210" s="11"/>
      <c r="D210" s="11"/>
      <c r="E210" s="11"/>
    </row>
    <row r="211" spans="1:5" ht="19.5" customHeight="1">
      <c r="A211" s="11"/>
      <c r="B211" s="11"/>
      <c r="C211" s="11"/>
      <c r="D211" s="11"/>
      <c r="E211" s="11"/>
    </row>
    <row r="212" spans="1:5" ht="19.5" customHeight="1">
      <c r="A212" s="11"/>
      <c r="B212" s="11"/>
      <c r="C212" s="11"/>
      <c r="D212" s="11"/>
      <c r="E212" s="11"/>
    </row>
    <row r="213" spans="1:5" ht="19.5" customHeight="1">
      <c r="A213" s="11"/>
      <c r="B213" s="11"/>
      <c r="C213" s="11"/>
      <c r="D213" s="11"/>
      <c r="E213" s="11"/>
    </row>
    <row r="214" spans="1:5" ht="19.5" customHeight="1">
      <c r="A214" s="11"/>
      <c r="B214" s="11"/>
      <c r="C214" s="11"/>
      <c r="D214" s="11"/>
      <c r="E214" s="11"/>
    </row>
    <row r="215" spans="1:5" ht="19.5" customHeight="1">
      <c r="A215" s="11"/>
      <c r="B215" s="11"/>
      <c r="C215" s="11"/>
      <c r="D215" s="11"/>
      <c r="E215" s="11"/>
    </row>
    <row r="216" spans="1:5" ht="19.5" customHeight="1">
      <c r="A216" s="11"/>
      <c r="B216" s="11"/>
      <c r="C216" s="11"/>
      <c r="D216" s="11"/>
      <c r="E216" s="11"/>
    </row>
    <row r="217" spans="1:5" ht="19.5" customHeight="1">
      <c r="A217" s="11"/>
      <c r="B217" s="11"/>
      <c r="C217" s="11"/>
      <c r="D217" s="11"/>
      <c r="E217" s="11"/>
    </row>
    <row r="218" spans="1:5" ht="19.5" customHeight="1">
      <c r="A218" s="11"/>
      <c r="B218" s="11"/>
      <c r="C218" s="11"/>
      <c r="D218" s="11"/>
      <c r="E218" s="11"/>
    </row>
    <row r="219" spans="1:5" ht="19.5" customHeight="1">
      <c r="A219" s="11"/>
      <c r="B219" s="11"/>
      <c r="C219" s="11"/>
      <c r="D219" s="11"/>
      <c r="E219" s="11"/>
    </row>
    <row r="220" spans="1:5" ht="19.5" customHeight="1">
      <c r="A220" s="11"/>
      <c r="B220" s="11"/>
      <c r="C220" s="11"/>
      <c r="D220" s="11"/>
      <c r="E220" s="11"/>
    </row>
    <row r="221" spans="1:5" ht="19.5" customHeight="1">
      <c r="A221" s="11"/>
      <c r="B221" s="11"/>
      <c r="C221" s="11"/>
      <c r="D221" s="11"/>
      <c r="E221" s="11"/>
    </row>
    <row r="222" spans="1:5" ht="19.5" customHeight="1">
      <c r="A222" s="11"/>
      <c r="B222" s="11"/>
      <c r="C222" s="11"/>
      <c r="D222" s="11"/>
      <c r="E222" s="11"/>
    </row>
    <row r="223" spans="1:5" ht="19.5" customHeight="1">
      <c r="A223" s="11"/>
      <c r="B223" s="11"/>
      <c r="C223" s="11"/>
      <c r="D223" s="11"/>
      <c r="E223" s="11"/>
    </row>
    <row r="224" spans="1:5" ht="19.5" customHeight="1">
      <c r="A224" s="11"/>
      <c r="B224" s="11"/>
      <c r="C224" s="11"/>
      <c r="D224" s="11"/>
      <c r="E224" s="11"/>
    </row>
    <row r="225" spans="1:5" ht="19.5" customHeight="1">
      <c r="A225" s="11"/>
      <c r="B225" s="11"/>
      <c r="C225" s="11"/>
      <c r="D225" s="11"/>
      <c r="E225" s="11"/>
    </row>
    <row r="226" spans="1:5" ht="19.5" customHeight="1">
      <c r="A226" s="11"/>
      <c r="B226" s="11"/>
      <c r="C226" s="11"/>
      <c r="D226" s="11"/>
      <c r="E226" s="11"/>
    </row>
    <row r="227" spans="1:5" ht="19.5" customHeight="1">
      <c r="A227" s="11"/>
      <c r="B227" s="11"/>
      <c r="C227" s="11"/>
      <c r="D227" s="11"/>
      <c r="E227" s="11"/>
    </row>
    <row r="228" spans="1:5" ht="19.5" customHeight="1">
      <c r="A228" s="11"/>
      <c r="B228" s="11"/>
      <c r="C228" s="11"/>
      <c r="D228" s="11"/>
      <c r="E228" s="11"/>
    </row>
    <row r="229" spans="1:5" ht="19.5" customHeight="1">
      <c r="A229" s="11"/>
      <c r="B229" s="11"/>
      <c r="C229" s="11"/>
      <c r="D229" s="11"/>
      <c r="E229" s="11"/>
    </row>
    <row r="230" spans="1:5" ht="19.5" customHeight="1">
      <c r="A230" s="11"/>
      <c r="B230" s="11"/>
      <c r="C230" s="11"/>
      <c r="D230" s="11"/>
      <c r="E230" s="11"/>
    </row>
    <row r="231" spans="1:5" ht="19.5" customHeight="1">
      <c r="A231" s="11"/>
      <c r="B231" s="11"/>
      <c r="C231" s="11"/>
      <c r="D231" s="11"/>
      <c r="E231" s="11"/>
    </row>
    <row r="232" spans="1:5" ht="19.5" customHeight="1">
      <c r="A232" s="11"/>
      <c r="B232" s="11"/>
      <c r="C232" s="11"/>
      <c r="D232" s="11"/>
      <c r="E232" s="11"/>
    </row>
    <row r="233" spans="1:5" ht="19.5" customHeight="1">
      <c r="A233" s="11"/>
      <c r="B233" s="11"/>
      <c r="C233" s="11"/>
      <c r="D233" s="11"/>
      <c r="E233" s="11"/>
    </row>
    <row r="234" spans="1:5" ht="19.5" customHeight="1">
      <c r="A234" s="11"/>
      <c r="B234" s="11"/>
      <c r="C234" s="11"/>
      <c r="D234" s="11"/>
      <c r="E234" s="11"/>
    </row>
    <row r="235" spans="1:5" ht="19.5" customHeight="1">
      <c r="A235" s="11"/>
      <c r="B235" s="11"/>
      <c r="C235" s="11"/>
      <c r="D235" s="11"/>
      <c r="E235" s="11"/>
    </row>
    <row r="236" spans="1:5" ht="19.5" customHeight="1">
      <c r="A236" s="11"/>
      <c r="B236" s="11"/>
      <c r="C236" s="11"/>
      <c r="D236" s="11"/>
      <c r="E236" s="11"/>
    </row>
    <row r="237" spans="1:5" ht="19.5" customHeight="1">
      <c r="A237" s="11"/>
      <c r="B237" s="11"/>
      <c r="C237" s="11"/>
      <c r="D237" s="11"/>
      <c r="E237" s="11"/>
    </row>
    <row r="238" spans="1:5" ht="19.5" customHeight="1">
      <c r="A238" s="11"/>
      <c r="B238" s="11"/>
      <c r="C238" s="11"/>
      <c r="D238" s="11"/>
      <c r="E238" s="11"/>
    </row>
    <row r="239" spans="1:5" ht="19.5" customHeight="1">
      <c r="A239" s="11"/>
      <c r="B239" s="11"/>
      <c r="C239" s="11"/>
      <c r="D239" s="11"/>
      <c r="E239" s="11"/>
    </row>
    <row r="240" spans="1:5" ht="19.5" customHeight="1">
      <c r="A240" s="11"/>
      <c r="B240" s="11"/>
      <c r="C240" s="11"/>
      <c r="D240" s="11"/>
      <c r="E240" s="11"/>
    </row>
    <row r="241" spans="1:5" ht="19.5" customHeight="1">
      <c r="A241" s="11"/>
      <c r="B241" s="11"/>
      <c r="C241" s="11"/>
      <c r="D241" s="11"/>
      <c r="E241" s="11"/>
    </row>
    <row r="242" spans="1:5" ht="19.5" customHeight="1">
      <c r="A242" s="11"/>
      <c r="B242" s="11"/>
      <c r="C242" s="11"/>
      <c r="D242" s="11"/>
      <c r="E242" s="11"/>
    </row>
    <row r="243" spans="1:5" ht="19.5" customHeight="1">
      <c r="A243" s="11"/>
      <c r="B243" s="11"/>
      <c r="C243" s="11"/>
      <c r="D243" s="11"/>
      <c r="E243" s="11"/>
    </row>
    <row r="244" spans="1:5" ht="19.5" customHeight="1">
      <c r="A244" s="11"/>
      <c r="B244" s="11"/>
      <c r="C244" s="11"/>
      <c r="D244" s="11"/>
      <c r="E244" s="11"/>
    </row>
    <row r="245" spans="1:5" ht="19.5" customHeight="1">
      <c r="A245" s="11"/>
      <c r="B245" s="11"/>
      <c r="C245" s="11"/>
      <c r="D245" s="11"/>
      <c r="E245" s="11"/>
    </row>
    <row r="246" spans="1:5" ht="19.5" customHeight="1">
      <c r="A246" s="11"/>
      <c r="B246" s="11"/>
      <c r="C246" s="11"/>
      <c r="D246" s="11"/>
      <c r="E246" s="11"/>
    </row>
    <row r="247" spans="1:5" ht="19.5" customHeight="1">
      <c r="A247" s="11"/>
      <c r="B247" s="11"/>
      <c r="C247" s="11"/>
      <c r="D247" s="11"/>
      <c r="E247" s="11"/>
    </row>
    <row r="248" spans="1:5" ht="19.5" customHeight="1">
      <c r="A248" s="11"/>
      <c r="B248" s="11"/>
      <c r="C248" s="11"/>
      <c r="D248" s="11"/>
      <c r="E248" s="11"/>
    </row>
    <row r="249" spans="1:5" ht="19.5" customHeight="1">
      <c r="A249" s="11"/>
      <c r="B249" s="11"/>
      <c r="C249" s="11"/>
      <c r="D249" s="11"/>
      <c r="E249" s="11"/>
    </row>
    <row r="250" spans="1:5" ht="19.5" customHeight="1">
      <c r="A250" s="11"/>
      <c r="B250" s="11"/>
      <c r="C250" s="11"/>
      <c r="D250" s="11"/>
      <c r="E250" s="11"/>
    </row>
    <row r="251" spans="1:5" ht="19.5" customHeight="1">
      <c r="A251" s="11"/>
      <c r="B251" s="11"/>
      <c r="C251" s="11"/>
      <c r="D251" s="11"/>
      <c r="E251" s="11"/>
    </row>
    <row r="252" spans="1:5" ht="19.5" customHeight="1">
      <c r="A252" s="11"/>
      <c r="B252" s="11"/>
      <c r="C252" s="11"/>
      <c r="D252" s="11"/>
      <c r="E252" s="11"/>
    </row>
    <row r="253" spans="1:5" ht="19.5" customHeight="1">
      <c r="A253" s="11"/>
      <c r="B253" s="11"/>
      <c r="C253" s="11"/>
      <c r="D253" s="11"/>
      <c r="E253" s="11"/>
    </row>
    <row r="254" spans="1:5" ht="19.5" customHeight="1">
      <c r="A254" s="11"/>
      <c r="B254" s="11"/>
      <c r="C254" s="11"/>
      <c r="D254" s="11"/>
      <c r="E254" s="11"/>
    </row>
    <row r="255" spans="1:5" ht="19.5" customHeight="1">
      <c r="A255" s="11"/>
      <c r="B255" s="11"/>
      <c r="C255" s="11"/>
      <c r="D255" s="11"/>
      <c r="E255" s="11"/>
    </row>
    <row r="256" spans="1:5" ht="19.5" customHeight="1">
      <c r="A256" s="11"/>
      <c r="B256" s="11"/>
      <c r="C256" s="11"/>
      <c r="D256" s="11"/>
      <c r="E256" s="11"/>
    </row>
    <row r="257" spans="1:5" ht="19.5" customHeight="1">
      <c r="A257" s="11"/>
      <c r="B257" s="11"/>
      <c r="C257" s="11"/>
      <c r="D257" s="11"/>
      <c r="E257" s="11"/>
    </row>
    <row r="258" spans="1:5" ht="19.5" customHeight="1">
      <c r="A258" s="15"/>
      <c r="B258" s="15"/>
      <c r="C258" s="11"/>
      <c r="D258" s="15"/>
      <c r="E258" s="15"/>
    </row>
    <row r="259" spans="1:5" ht="19.5" customHeight="1">
      <c r="A259" s="15"/>
      <c r="B259" s="15"/>
      <c r="C259" s="11"/>
      <c r="D259" s="15"/>
      <c r="E259" s="15"/>
    </row>
    <row r="260" spans="1:5" ht="19.5" customHeight="1">
      <c r="A260" s="15"/>
      <c r="B260" s="15"/>
      <c r="C260" s="11"/>
      <c r="D260" s="15"/>
      <c r="E260" s="15"/>
    </row>
    <row r="261" spans="1:5" ht="19.5" customHeight="1">
      <c r="A261" s="15"/>
      <c r="B261" s="15"/>
      <c r="C261" s="11"/>
      <c r="D261" s="15"/>
      <c r="E261" s="15"/>
    </row>
    <row r="262" spans="1:5" ht="19.5" customHeight="1">
      <c r="A262" s="15"/>
      <c r="B262" s="15"/>
      <c r="C262" s="15"/>
      <c r="D262" s="15"/>
      <c r="E262" s="15"/>
    </row>
    <row r="263" spans="1:5" ht="19.5" customHeight="1">
      <c r="A263" s="15"/>
      <c r="B263" s="15"/>
      <c r="C263" s="15"/>
      <c r="D263" s="15"/>
      <c r="E263" s="15"/>
    </row>
    <row r="264" spans="1:5" ht="19.5" customHeight="1">
      <c r="A264" s="15"/>
      <c r="B264" s="15"/>
      <c r="C264" s="15"/>
      <c r="D264" s="15"/>
      <c r="E264" s="15"/>
    </row>
    <row r="265" spans="1:5" ht="19.5" customHeight="1">
      <c r="A265" s="15"/>
      <c r="B265" s="15"/>
      <c r="C265" s="15"/>
      <c r="D265" s="15"/>
      <c r="E265" s="15"/>
    </row>
    <row r="266" spans="1:5" ht="19.5" customHeight="1">
      <c r="A266" s="15"/>
      <c r="B266" s="15"/>
      <c r="C266" s="15"/>
      <c r="D266" s="15"/>
      <c r="E266" s="15"/>
    </row>
    <row r="267" spans="1:5" ht="19.5" customHeight="1">
      <c r="A267" s="15"/>
      <c r="B267" s="15"/>
      <c r="C267" s="15"/>
      <c r="D267" s="15"/>
      <c r="E267" s="15"/>
    </row>
    <row r="268" spans="1:5" ht="19.5" customHeight="1">
      <c r="A268" s="15"/>
      <c r="B268" s="15"/>
      <c r="C268" s="15"/>
      <c r="D268" s="15"/>
      <c r="E268" s="15"/>
    </row>
    <row r="269" spans="1:5" ht="19.5" customHeight="1">
      <c r="A269" s="15"/>
      <c r="B269" s="15"/>
      <c r="C269" s="15"/>
      <c r="D269" s="15"/>
      <c r="E269" s="15"/>
    </row>
    <row r="270" spans="1:5" ht="19.5" customHeight="1">
      <c r="A270" s="15"/>
      <c r="B270" s="15"/>
      <c r="C270" s="15"/>
      <c r="D270" s="15"/>
      <c r="E270" s="15"/>
    </row>
    <row r="271" spans="1:5" ht="19.5" customHeight="1">
      <c r="A271" s="15"/>
      <c r="B271" s="15"/>
      <c r="C271" s="15"/>
      <c r="D271" s="15"/>
      <c r="E271" s="15"/>
    </row>
    <row r="272" spans="1:5" ht="19.5" customHeight="1">
      <c r="A272" s="15"/>
      <c r="B272" s="15"/>
      <c r="C272" s="15"/>
      <c r="D272" s="15"/>
      <c r="E272" s="15"/>
    </row>
    <row r="273" spans="1:5" ht="19.5" customHeight="1">
      <c r="A273" s="15"/>
      <c r="B273" s="15"/>
      <c r="C273" s="15"/>
      <c r="D273" s="15"/>
      <c r="E273" s="15"/>
    </row>
    <row r="274" spans="1:5" ht="19.5" customHeight="1">
      <c r="A274" s="15"/>
      <c r="B274" s="15"/>
      <c r="C274" s="15"/>
      <c r="D274" s="15"/>
      <c r="E274" s="15"/>
    </row>
    <row r="275" spans="1:5" ht="19.5" customHeight="1">
      <c r="A275" s="15"/>
      <c r="B275" s="15"/>
      <c r="C275" s="15"/>
      <c r="D275" s="15"/>
      <c r="E275" s="15"/>
    </row>
    <row r="276" spans="1:5" ht="19.5" customHeight="1">
      <c r="A276" s="15"/>
      <c r="B276" s="15"/>
      <c r="C276" s="15"/>
      <c r="D276" s="15"/>
      <c r="E276" s="15"/>
    </row>
    <row r="277" spans="1:5" ht="19.5" customHeight="1">
      <c r="A277" s="15"/>
      <c r="B277" s="15"/>
      <c r="C277" s="15"/>
      <c r="D277" s="15"/>
      <c r="E277" s="15"/>
    </row>
    <row r="278" spans="1:5" ht="19.5" customHeight="1">
      <c r="A278" s="15"/>
      <c r="B278" s="15"/>
      <c r="C278" s="15"/>
      <c r="D278" s="15"/>
      <c r="E278" s="15"/>
    </row>
    <row r="279" spans="1:5" ht="19.5" customHeight="1">
      <c r="A279" s="15"/>
      <c r="B279" s="15"/>
      <c r="C279" s="15"/>
      <c r="D279" s="15"/>
      <c r="E279" s="15"/>
    </row>
    <row r="280" spans="1:5" ht="19.5" customHeight="1">
      <c r="A280" s="15"/>
      <c r="B280" s="15"/>
      <c r="C280" s="15"/>
      <c r="D280" s="15"/>
      <c r="E280" s="15"/>
    </row>
    <row r="281" spans="1:5" ht="19.5" customHeight="1">
      <c r="A281" s="15"/>
      <c r="B281" s="15"/>
      <c r="C281" s="15"/>
      <c r="D281" s="15"/>
      <c r="E281" s="15"/>
    </row>
    <row r="282" spans="1:5" ht="19.5" customHeight="1">
      <c r="A282" s="15"/>
      <c r="B282" s="15"/>
      <c r="C282" s="15"/>
      <c r="D282" s="15"/>
      <c r="E282" s="15"/>
    </row>
    <row r="283" spans="1:5" ht="19.5" customHeight="1">
      <c r="A283" s="15"/>
      <c r="B283" s="15"/>
      <c r="C283" s="15"/>
      <c r="D283" s="15"/>
      <c r="E283" s="15"/>
    </row>
    <row r="284" spans="1:5" ht="19.5" customHeight="1">
      <c r="A284" s="15"/>
      <c r="B284" s="15"/>
      <c r="C284" s="15"/>
      <c r="D284" s="15"/>
      <c r="E284" s="15"/>
    </row>
    <row r="285" spans="1:5" ht="19.5" customHeight="1">
      <c r="A285" s="15"/>
      <c r="B285" s="15"/>
      <c r="C285" s="15"/>
      <c r="D285" s="15"/>
      <c r="E285" s="15"/>
    </row>
    <row r="286" spans="1:5" ht="19.5" customHeight="1">
      <c r="A286" s="15"/>
      <c r="B286" s="15"/>
      <c r="C286" s="15"/>
      <c r="D286" s="15"/>
      <c r="E286" s="15"/>
    </row>
    <row r="287" spans="1:5" ht="19.5" customHeight="1">
      <c r="A287" s="15"/>
      <c r="B287" s="15"/>
      <c r="C287" s="15"/>
      <c r="D287" s="15"/>
      <c r="E287" s="15"/>
    </row>
    <row r="288" spans="1:5" ht="19.5" customHeight="1">
      <c r="A288" s="15"/>
      <c r="B288" s="15"/>
      <c r="C288" s="15"/>
      <c r="D288" s="15"/>
      <c r="E288" s="15"/>
    </row>
    <row r="289" spans="1:5" ht="19.5" customHeight="1">
      <c r="A289" s="15"/>
      <c r="B289" s="15"/>
      <c r="C289" s="15"/>
      <c r="D289" s="15"/>
      <c r="E289" s="15"/>
    </row>
    <row r="290" spans="1:5" ht="19.5" customHeight="1">
      <c r="A290" s="15"/>
      <c r="B290" s="15"/>
      <c r="C290" s="15"/>
      <c r="D290" s="15"/>
      <c r="E290" s="15"/>
    </row>
    <row r="291" spans="1:5" ht="19.5" customHeight="1">
      <c r="A291" s="15"/>
      <c r="B291" s="15"/>
      <c r="C291" s="15"/>
      <c r="D291" s="15"/>
      <c r="E291" s="15"/>
    </row>
    <row r="292" spans="1:5" ht="19.5" customHeight="1">
      <c r="A292" s="15"/>
      <c r="B292" s="15"/>
      <c r="C292" s="15"/>
      <c r="D292" s="15"/>
      <c r="E292" s="15"/>
    </row>
    <row r="293" spans="1:5" ht="19.5" customHeight="1">
      <c r="A293" s="15"/>
      <c r="B293" s="15"/>
      <c r="C293" s="15"/>
      <c r="D293" s="15"/>
      <c r="E293" s="15"/>
    </row>
    <row r="294" spans="1:5" ht="19.5" customHeight="1">
      <c r="A294" s="15"/>
      <c r="B294" s="15"/>
      <c r="C294" s="15"/>
      <c r="D294" s="15"/>
      <c r="E294" s="15"/>
    </row>
    <row r="295" spans="1:5" ht="19.5" customHeight="1">
      <c r="A295" s="15"/>
      <c r="B295" s="15"/>
      <c r="C295" s="15"/>
      <c r="D295" s="15"/>
      <c r="E295" s="15"/>
    </row>
    <row r="296" spans="1:5" ht="19.5" customHeight="1">
      <c r="A296" s="15"/>
      <c r="B296" s="15"/>
      <c r="C296" s="15"/>
      <c r="D296" s="15"/>
      <c r="E296" s="15"/>
    </row>
    <row r="297" spans="1:5" ht="19.5" customHeight="1">
      <c r="A297" s="15"/>
      <c r="B297" s="15"/>
      <c r="C297" s="15"/>
      <c r="D297" s="15"/>
      <c r="E297" s="15"/>
    </row>
    <row r="298" spans="1:5" ht="19.5" customHeight="1">
      <c r="A298" s="15"/>
      <c r="B298" s="15"/>
      <c r="C298" s="15"/>
      <c r="D298" s="15"/>
      <c r="E298" s="15"/>
    </row>
    <row r="299" spans="1:5" ht="19.5" customHeight="1">
      <c r="A299" s="15"/>
      <c r="B299" s="15"/>
      <c r="C299" s="15"/>
      <c r="D299" s="15"/>
      <c r="E299" s="15"/>
    </row>
    <row r="300" spans="1:5" ht="19.5" customHeight="1">
      <c r="A300" s="15"/>
      <c r="B300" s="15"/>
      <c r="C300" s="15"/>
      <c r="D300" s="15"/>
      <c r="E300" s="15"/>
    </row>
    <row r="301" spans="1:5" ht="19.5" customHeight="1">
      <c r="A301" s="15"/>
      <c r="B301" s="15"/>
      <c r="C301" s="15"/>
      <c r="D301" s="15"/>
      <c r="E301" s="15"/>
    </row>
    <row r="302" spans="1:5" ht="19.5" customHeight="1">
      <c r="A302" s="15"/>
      <c r="B302" s="15"/>
      <c r="C302" s="15"/>
      <c r="D302" s="15"/>
      <c r="E302" s="15"/>
    </row>
    <row r="303" spans="1:5" ht="19.5" customHeight="1">
      <c r="A303" s="15"/>
      <c r="B303" s="15"/>
      <c r="C303" s="15"/>
      <c r="D303" s="15"/>
      <c r="E303" s="15"/>
    </row>
    <row r="304" spans="1:5" ht="19.5" customHeight="1">
      <c r="A304" s="15"/>
      <c r="B304" s="15"/>
      <c r="C304" s="15"/>
      <c r="D304" s="15"/>
      <c r="E304" s="15"/>
    </row>
    <row r="305" spans="1:5" ht="19.5" customHeight="1">
      <c r="A305" s="15"/>
      <c r="B305" s="15"/>
      <c r="C305" s="15"/>
      <c r="D305" s="15"/>
      <c r="E305" s="15"/>
    </row>
    <row r="306" spans="1:5" ht="19.5" customHeight="1">
      <c r="A306" s="15"/>
      <c r="B306" s="15"/>
      <c r="C306" s="15"/>
      <c r="D306" s="15"/>
      <c r="E306" s="15"/>
    </row>
    <row r="307" spans="1:5" ht="19.5" customHeight="1">
      <c r="A307" s="15"/>
      <c r="B307" s="15"/>
      <c r="C307" s="15"/>
      <c r="D307" s="15"/>
      <c r="E307" s="15"/>
    </row>
    <row r="308" spans="1:5" ht="19.5" customHeight="1">
      <c r="A308" s="15"/>
      <c r="B308" s="15"/>
      <c r="C308" s="15"/>
      <c r="D308" s="15"/>
      <c r="E308" s="15"/>
    </row>
    <row r="309" spans="1:5" ht="19.5" customHeight="1">
      <c r="A309" s="15"/>
      <c r="B309" s="15"/>
      <c r="C309" s="15"/>
      <c r="D309" s="15"/>
      <c r="E309" s="15"/>
    </row>
    <row r="310" spans="1:5" ht="19.5" customHeight="1">
      <c r="A310" s="15"/>
      <c r="B310" s="15"/>
      <c r="C310" s="15"/>
      <c r="D310" s="15"/>
      <c r="E310" s="15"/>
    </row>
    <row r="311" spans="1:5" ht="19.5" customHeight="1">
      <c r="A311" s="15"/>
      <c r="B311" s="15"/>
      <c r="C311" s="15"/>
      <c r="D311" s="15"/>
      <c r="E311" s="15"/>
    </row>
    <row r="312" spans="1:5" ht="19.5" customHeight="1">
      <c r="A312" s="15"/>
      <c r="B312" s="15"/>
      <c r="C312" s="15"/>
      <c r="D312" s="15"/>
      <c r="E312" s="15"/>
    </row>
    <row r="313" spans="1:5" ht="19.5" customHeight="1">
      <c r="A313" s="15"/>
      <c r="B313" s="15"/>
      <c r="C313" s="15"/>
      <c r="D313" s="15"/>
      <c r="E313" s="15"/>
    </row>
    <row r="314" spans="1:5" ht="19.5" customHeight="1">
      <c r="A314" s="15"/>
      <c r="B314" s="15"/>
      <c r="C314" s="15"/>
      <c r="D314" s="15"/>
      <c r="E314" s="15"/>
    </row>
    <row r="315" spans="1:5" ht="19.5" customHeight="1">
      <c r="A315" s="15"/>
      <c r="B315" s="15"/>
      <c r="C315" s="15"/>
      <c r="D315" s="15"/>
      <c r="E315" s="15"/>
    </row>
    <row r="316" spans="1:5" ht="19.5" customHeight="1">
      <c r="A316" s="15"/>
      <c r="B316" s="15"/>
      <c r="C316" s="15"/>
      <c r="D316" s="15"/>
      <c r="E316" s="15"/>
    </row>
    <row r="317" spans="1:5" ht="19.5" customHeight="1">
      <c r="A317" s="15"/>
      <c r="B317" s="15"/>
      <c r="C317" s="15"/>
      <c r="D317" s="15"/>
      <c r="E317" s="15"/>
    </row>
    <row r="318" spans="1:5" ht="19.5" customHeight="1">
      <c r="A318" s="15"/>
      <c r="B318" s="15"/>
      <c r="C318" s="15"/>
      <c r="D318" s="15"/>
      <c r="E318" s="15"/>
    </row>
    <row r="319" spans="1:5" ht="19.5" customHeight="1">
      <c r="A319" s="15"/>
      <c r="B319" s="15"/>
      <c r="C319" s="15"/>
      <c r="D319" s="15"/>
      <c r="E319" s="15"/>
    </row>
    <row r="320" spans="1:5" ht="19.5" customHeight="1">
      <c r="A320" s="15"/>
      <c r="B320" s="15"/>
      <c r="C320" s="15"/>
      <c r="D320" s="15"/>
      <c r="E320" s="15"/>
    </row>
    <row r="321" spans="1:5" ht="19.5" customHeight="1">
      <c r="A321" s="15"/>
      <c r="B321" s="15"/>
      <c r="C321" s="15"/>
      <c r="D321" s="15"/>
      <c r="E321" s="15"/>
    </row>
    <row r="322" spans="1:5" ht="19.5" customHeight="1">
      <c r="A322" s="15"/>
      <c r="B322" s="15"/>
      <c r="C322" s="15"/>
      <c r="D322" s="15"/>
      <c r="E322" s="15"/>
    </row>
    <row r="323" spans="1:5" ht="19.5" customHeight="1">
      <c r="A323" s="15"/>
      <c r="B323" s="15"/>
      <c r="C323" s="15"/>
      <c r="D323" s="15"/>
      <c r="E323" s="15"/>
    </row>
    <row r="324" spans="1:5" ht="19.5" customHeight="1">
      <c r="A324" s="15"/>
      <c r="B324" s="15"/>
      <c r="C324" s="15"/>
      <c r="D324" s="15"/>
      <c r="E324" s="15"/>
    </row>
    <row r="325" spans="1:5" ht="19.5" customHeight="1">
      <c r="A325" s="15"/>
      <c r="B325" s="15"/>
      <c r="C325" s="15"/>
      <c r="D325" s="15"/>
      <c r="E325" s="15"/>
    </row>
    <row r="326" spans="1:5" ht="19.5" customHeight="1">
      <c r="A326" s="15"/>
      <c r="B326" s="15"/>
      <c r="C326" s="15"/>
      <c r="D326" s="15"/>
      <c r="E326" s="15"/>
    </row>
    <row r="327" spans="1:5" ht="19.5" customHeight="1">
      <c r="A327" s="15"/>
      <c r="B327" s="15"/>
      <c r="C327" s="15"/>
      <c r="D327" s="15"/>
      <c r="E327" s="15"/>
    </row>
    <row r="328" spans="1:5" ht="19.5" customHeight="1">
      <c r="A328" s="15"/>
      <c r="B328" s="15"/>
      <c r="C328" s="15"/>
      <c r="D328" s="15"/>
      <c r="E328" s="15"/>
    </row>
    <row r="329" spans="1:5" ht="19.5" customHeight="1">
      <c r="A329" s="15"/>
      <c r="B329" s="15"/>
      <c r="C329" s="15"/>
      <c r="D329" s="15"/>
      <c r="E329" s="15"/>
    </row>
    <row r="330" spans="1:5" ht="19.5" customHeight="1">
      <c r="A330" s="15"/>
      <c r="B330" s="15"/>
      <c r="C330" s="15"/>
      <c r="D330" s="15"/>
      <c r="E330" s="15"/>
    </row>
    <row r="331" spans="1:5" ht="19.5" customHeight="1">
      <c r="A331" s="15"/>
      <c r="B331" s="15"/>
      <c r="C331" s="15"/>
      <c r="D331" s="15"/>
      <c r="E331" s="15"/>
    </row>
    <row r="332" spans="1:5" ht="19.5" customHeight="1">
      <c r="A332" s="15"/>
      <c r="B332" s="15"/>
      <c r="C332" s="15"/>
      <c r="D332" s="15"/>
      <c r="E332" s="15"/>
    </row>
    <row r="333" spans="1:5" ht="19.5" customHeight="1">
      <c r="A333" s="15"/>
      <c r="B333" s="15"/>
      <c r="C333" s="15"/>
      <c r="D333" s="15"/>
      <c r="E333" s="15"/>
    </row>
    <row r="334" spans="1:5" ht="19.5" customHeight="1">
      <c r="A334" s="15"/>
      <c r="B334" s="15"/>
      <c r="C334" s="15"/>
      <c r="D334" s="15"/>
      <c r="E334" s="15"/>
    </row>
    <row r="335" spans="1:5" ht="19.5" customHeight="1">
      <c r="A335" s="15"/>
      <c r="B335" s="15"/>
      <c r="C335" s="15"/>
      <c r="D335" s="15"/>
      <c r="E335" s="15"/>
    </row>
    <row r="336" spans="1:5" ht="19.5" customHeight="1">
      <c r="A336" s="15"/>
      <c r="B336" s="15"/>
      <c r="C336" s="15"/>
      <c r="D336" s="15"/>
      <c r="E336" s="15"/>
    </row>
    <row r="337" spans="1:5" ht="19.5" customHeight="1">
      <c r="A337" s="15"/>
      <c r="B337" s="15"/>
      <c r="C337" s="15"/>
      <c r="D337" s="15"/>
      <c r="E337" s="15"/>
    </row>
    <row r="338" spans="1:5" ht="19.5" customHeight="1">
      <c r="A338" s="15"/>
      <c r="B338" s="15"/>
      <c r="C338" s="15"/>
      <c r="D338" s="15"/>
      <c r="E338" s="15"/>
    </row>
    <row r="339" spans="1:5" ht="19.5" customHeight="1">
      <c r="A339" s="15"/>
      <c r="B339" s="15"/>
      <c r="C339" s="15"/>
      <c r="D339" s="15"/>
      <c r="E339" s="15"/>
    </row>
    <row r="340" spans="1:5" ht="19.5" customHeight="1">
      <c r="A340" s="15"/>
      <c r="B340" s="15"/>
      <c r="C340" s="15"/>
      <c r="D340" s="15"/>
      <c r="E340" s="15"/>
    </row>
    <row r="341" spans="1:5" ht="19.5" customHeight="1">
      <c r="A341" s="15"/>
      <c r="B341" s="15"/>
      <c r="C341" s="15"/>
      <c r="D341" s="15"/>
      <c r="E341" s="15"/>
    </row>
    <row r="342" spans="1:5" ht="19.5" customHeight="1">
      <c r="A342" s="15"/>
      <c r="B342" s="15"/>
      <c r="C342" s="15"/>
      <c r="D342" s="15"/>
      <c r="E342" s="15"/>
    </row>
    <row r="343" spans="1:5" ht="19.5" customHeight="1">
      <c r="A343" s="15"/>
      <c r="B343" s="15"/>
      <c r="C343" s="15"/>
      <c r="D343" s="15"/>
      <c r="E343" s="15"/>
    </row>
    <row r="344" spans="1:5" ht="19.5" customHeight="1">
      <c r="A344" s="15"/>
      <c r="B344" s="15"/>
      <c r="C344" s="15"/>
      <c r="D344" s="15"/>
      <c r="E344" s="15"/>
    </row>
    <row r="345" spans="1:5" ht="19.5" customHeight="1">
      <c r="A345" s="15"/>
      <c r="B345" s="15"/>
      <c r="C345" s="15"/>
      <c r="D345" s="15"/>
      <c r="E345" s="15"/>
    </row>
    <row r="346" spans="1:5" ht="19.5" customHeight="1">
      <c r="A346" s="15"/>
      <c r="B346" s="15"/>
      <c r="C346" s="15"/>
      <c r="D346" s="15"/>
      <c r="E346" s="15"/>
    </row>
    <row r="347" spans="1:5" ht="19.5" customHeight="1">
      <c r="A347" s="15"/>
      <c r="B347" s="15"/>
      <c r="C347" s="15"/>
      <c r="D347" s="15"/>
      <c r="E347" s="15"/>
    </row>
    <row r="348" spans="1:5" ht="19.5" customHeight="1">
      <c r="A348" s="15"/>
      <c r="B348" s="15"/>
      <c r="C348" s="15"/>
      <c r="D348" s="15"/>
      <c r="E348" s="15"/>
    </row>
    <row r="349" spans="1:5" ht="19.5" customHeight="1">
      <c r="A349" s="15"/>
      <c r="B349" s="15"/>
      <c r="C349" s="15"/>
      <c r="D349" s="15"/>
      <c r="E349" s="15"/>
    </row>
    <row r="350" spans="1:5" ht="19.5" customHeight="1">
      <c r="A350" s="15"/>
      <c r="B350" s="15"/>
      <c r="C350" s="15"/>
      <c r="D350" s="15"/>
      <c r="E350" s="15"/>
    </row>
    <row r="351" spans="1:5" ht="19.5" customHeight="1">
      <c r="A351" s="15"/>
      <c r="B351" s="15"/>
      <c r="C351" s="15"/>
      <c r="D351" s="15"/>
      <c r="E351" s="15"/>
    </row>
    <row r="352" spans="1:5" ht="19.5" customHeight="1">
      <c r="A352" s="15"/>
      <c r="B352" s="15"/>
      <c r="C352" s="15"/>
      <c r="D352" s="15"/>
      <c r="E352" s="15"/>
    </row>
    <row r="353" spans="1:5" ht="19.5" customHeight="1">
      <c r="A353" s="15"/>
      <c r="B353" s="15"/>
      <c r="C353" s="15"/>
      <c r="D353" s="15"/>
      <c r="E353" s="15"/>
    </row>
    <row r="354" spans="1:5" ht="19.5" customHeight="1">
      <c r="A354" s="15"/>
      <c r="B354" s="15"/>
      <c r="C354" s="15"/>
      <c r="D354" s="15"/>
      <c r="E354" s="15"/>
    </row>
    <row r="355" spans="1:5" ht="19.5" customHeight="1">
      <c r="A355" s="15"/>
      <c r="B355" s="15"/>
      <c r="C355" s="15"/>
      <c r="D355" s="15"/>
      <c r="E355" s="15"/>
    </row>
    <row r="356" spans="1:5" ht="19.5" customHeight="1">
      <c r="A356" s="15"/>
      <c r="B356" s="15"/>
      <c r="C356" s="15"/>
      <c r="D356" s="15"/>
      <c r="E356" s="15"/>
    </row>
    <row r="357" spans="1:5" ht="19.5" customHeight="1">
      <c r="A357" s="15"/>
      <c r="B357" s="15"/>
      <c r="C357" s="15"/>
      <c r="D357" s="15"/>
      <c r="E357" s="15"/>
    </row>
    <row r="358" spans="1:5" ht="19.5" customHeight="1">
      <c r="A358" s="15"/>
      <c r="B358" s="15"/>
      <c r="C358" s="15"/>
      <c r="D358" s="15"/>
      <c r="E358" s="15"/>
    </row>
    <row r="359" spans="1:5" ht="19.5" customHeight="1">
      <c r="A359" s="15"/>
      <c r="B359" s="15"/>
      <c r="C359" s="15"/>
      <c r="D359" s="15"/>
      <c r="E359" s="15"/>
    </row>
    <row r="360" spans="1:5" ht="19.5" customHeight="1">
      <c r="A360" s="15"/>
      <c r="B360" s="15"/>
      <c r="C360" s="15"/>
      <c r="D360" s="15"/>
      <c r="E360" s="15"/>
    </row>
    <row r="361" spans="1:5" ht="19.5" customHeight="1">
      <c r="A361" s="15"/>
      <c r="B361" s="15"/>
      <c r="C361" s="15"/>
      <c r="D361" s="15"/>
      <c r="E361" s="15"/>
    </row>
    <row r="362" spans="1:5" ht="19.5" customHeight="1">
      <c r="A362" s="15"/>
      <c r="B362" s="15"/>
      <c r="C362" s="15"/>
      <c r="D362" s="15"/>
      <c r="E362" s="15"/>
    </row>
    <row r="363" spans="1:5" ht="19.5" customHeight="1">
      <c r="A363" s="15"/>
      <c r="B363" s="15"/>
      <c r="C363" s="15"/>
      <c r="D363" s="15"/>
      <c r="E363" s="15"/>
    </row>
    <row r="364" spans="1:5" ht="19.5" customHeight="1">
      <c r="A364" s="15"/>
      <c r="B364" s="15"/>
      <c r="C364" s="15"/>
      <c r="D364" s="15"/>
      <c r="E364" s="15"/>
    </row>
    <row r="365" spans="1:5" ht="19.5" customHeight="1">
      <c r="A365" s="15"/>
      <c r="B365" s="15"/>
      <c r="C365" s="15"/>
      <c r="D365" s="15"/>
      <c r="E365" s="15"/>
    </row>
    <row r="366" spans="1:5" ht="19.5" customHeight="1">
      <c r="A366" s="15"/>
      <c r="B366" s="15"/>
      <c r="C366" s="15"/>
      <c r="D366" s="15"/>
      <c r="E366" s="15"/>
    </row>
    <row r="367" spans="1:5" ht="19.5" customHeight="1">
      <c r="A367" s="15"/>
      <c r="B367" s="15"/>
      <c r="C367" s="15"/>
      <c r="D367" s="15"/>
      <c r="E367" s="15"/>
    </row>
    <row r="368" spans="1:5" ht="19.5" customHeight="1">
      <c r="A368" s="15"/>
      <c r="B368" s="15"/>
      <c r="C368" s="15"/>
      <c r="D368" s="15"/>
      <c r="E368" s="15"/>
    </row>
    <row r="369" spans="1:5" ht="19.5" customHeight="1">
      <c r="A369" s="15"/>
      <c r="B369" s="15"/>
      <c r="C369" s="15"/>
      <c r="D369" s="15"/>
      <c r="E369" s="15"/>
    </row>
    <row r="370" spans="1:5" ht="19.5" customHeight="1">
      <c r="A370" s="15"/>
      <c r="B370" s="15"/>
      <c r="C370" s="15"/>
      <c r="D370" s="15"/>
      <c r="E370" s="15"/>
    </row>
    <row r="371" spans="1:5" ht="19.5" customHeight="1">
      <c r="A371" s="15"/>
      <c r="B371" s="15"/>
      <c r="C371" s="15"/>
      <c r="D371" s="15"/>
      <c r="E371" s="15"/>
    </row>
    <row r="372" spans="1:5" ht="19.5" customHeight="1">
      <c r="A372" s="15"/>
      <c r="B372" s="15"/>
      <c r="C372" s="15"/>
      <c r="D372" s="15"/>
      <c r="E372" s="15"/>
    </row>
    <row r="373" spans="1:5" ht="19.5" customHeight="1">
      <c r="A373" s="15"/>
      <c r="B373" s="15"/>
      <c r="C373" s="15"/>
      <c r="D373" s="15"/>
      <c r="E373" s="15"/>
    </row>
    <row r="374" spans="1:5" ht="19.5" customHeight="1">
      <c r="A374" s="15"/>
      <c r="B374" s="15"/>
      <c r="C374" s="15"/>
      <c r="D374" s="15"/>
      <c r="E374" s="15"/>
    </row>
    <row r="375" spans="1:5" ht="19.5" customHeight="1">
      <c r="A375" s="15"/>
      <c r="B375" s="15"/>
      <c r="C375" s="15"/>
      <c r="D375" s="15"/>
      <c r="E375" s="15"/>
    </row>
    <row r="376" spans="1:5" ht="19.5" customHeight="1">
      <c r="A376" s="15"/>
      <c r="B376" s="15"/>
      <c r="C376" s="15"/>
      <c r="D376" s="15"/>
      <c r="E376" s="15"/>
    </row>
    <row r="377" spans="1:5" ht="19.5" customHeight="1">
      <c r="A377" s="15"/>
      <c r="B377" s="15"/>
      <c r="C377" s="15"/>
      <c r="D377" s="15"/>
      <c r="E377" s="15"/>
    </row>
    <row r="378" spans="1:5" ht="19.5" customHeight="1">
      <c r="A378" s="15"/>
      <c r="B378" s="15"/>
      <c r="C378" s="15"/>
      <c r="D378" s="15"/>
      <c r="E378" s="15"/>
    </row>
    <row r="379" spans="1:5" ht="19.5" customHeight="1">
      <c r="A379" s="15"/>
      <c r="B379" s="15"/>
      <c r="C379" s="15"/>
      <c r="D379" s="15"/>
      <c r="E379" s="15"/>
    </row>
    <row r="380" spans="1:5" ht="19.5" customHeight="1">
      <c r="A380" s="15"/>
      <c r="B380" s="15"/>
      <c r="C380" s="15"/>
      <c r="D380" s="15"/>
      <c r="E380" s="15"/>
    </row>
    <row r="381" spans="1:5" ht="19.5" customHeight="1">
      <c r="A381" s="15"/>
      <c r="B381" s="15"/>
      <c r="C381" s="15"/>
      <c r="D381" s="15"/>
      <c r="E381" s="15"/>
    </row>
    <row r="382" spans="1:5" ht="19.5" customHeight="1">
      <c r="A382" s="15"/>
      <c r="B382" s="15"/>
      <c r="C382" s="15"/>
      <c r="D382" s="15"/>
      <c r="E382" s="15"/>
    </row>
    <row r="383" spans="1:5" ht="19.5" customHeight="1">
      <c r="A383" s="15"/>
      <c r="B383" s="15"/>
      <c r="C383" s="15"/>
      <c r="D383" s="15"/>
      <c r="E383" s="15"/>
    </row>
    <row r="384" spans="1:5" ht="19.5" customHeight="1">
      <c r="A384" s="15"/>
      <c r="B384" s="15"/>
      <c r="C384" s="15"/>
      <c r="D384" s="15"/>
      <c r="E384" s="15"/>
    </row>
    <row r="385" spans="1:5" ht="19.5" customHeight="1">
      <c r="A385" s="15"/>
      <c r="B385" s="15"/>
      <c r="C385" s="15"/>
      <c r="D385" s="15"/>
      <c r="E385" s="15"/>
    </row>
    <row r="386" spans="1:5" ht="19.5" customHeight="1">
      <c r="A386" s="15"/>
      <c r="B386" s="15"/>
      <c r="C386" s="15"/>
      <c r="D386" s="15"/>
      <c r="E386" s="15"/>
    </row>
    <row r="387" spans="1:5" ht="19.5" customHeight="1">
      <c r="A387" s="15"/>
      <c r="B387" s="15"/>
      <c r="C387" s="15"/>
      <c r="D387" s="15"/>
      <c r="E387" s="15"/>
    </row>
    <row r="388" spans="1:5" ht="19.5" customHeight="1">
      <c r="A388" s="15"/>
      <c r="B388" s="15"/>
      <c r="C388" s="15"/>
      <c r="D388" s="15"/>
      <c r="E388" s="15"/>
    </row>
    <row r="389" spans="1:5" ht="19.5" customHeight="1">
      <c r="A389" s="15"/>
      <c r="B389" s="15"/>
      <c r="C389" s="15"/>
      <c r="D389" s="15"/>
      <c r="E389" s="15"/>
    </row>
    <row r="390" spans="1:5" ht="19.5" customHeight="1">
      <c r="A390" s="15"/>
      <c r="B390" s="15"/>
      <c r="C390" s="15"/>
      <c r="D390" s="15"/>
      <c r="E390" s="15"/>
    </row>
    <row r="391" spans="1:5" ht="19.5" customHeight="1">
      <c r="A391" s="15"/>
      <c r="B391" s="15"/>
      <c r="C391" s="15"/>
      <c r="D391" s="15"/>
      <c r="E391" s="15"/>
    </row>
    <row r="392" spans="1:5" ht="19.5" customHeight="1">
      <c r="A392" s="15"/>
      <c r="B392" s="15"/>
      <c r="C392" s="15"/>
      <c r="D392" s="15"/>
      <c r="E392" s="15"/>
    </row>
    <row r="393" spans="1:5" ht="19.5" customHeight="1">
      <c r="A393" s="15"/>
      <c r="B393" s="15"/>
      <c r="C393" s="15"/>
      <c r="D393" s="15"/>
      <c r="E393" s="15"/>
    </row>
    <row r="394" spans="1:5" ht="19.5" customHeight="1">
      <c r="A394" s="15"/>
      <c r="B394" s="15"/>
      <c r="C394" s="15"/>
      <c r="D394" s="15"/>
      <c r="E394" s="15"/>
    </row>
    <row r="395" spans="1:5" ht="19.5" customHeight="1">
      <c r="A395" s="15"/>
      <c r="B395" s="15"/>
      <c r="C395" s="15"/>
      <c r="D395" s="15"/>
      <c r="E395" s="15"/>
    </row>
    <row r="396" spans="1:5" ht="19.5" customHeight="1">
      <c r="A396" s="15"/>
      <c r="B396" s="15"/>
      <c r="C396" s="15"/>
      <c r="D396" s="15"/>
      <c r="E396" s="15"/>
    </row>
    <row r="397" spans="1:5" ht="19.5" customHeight="1">
      <c r="A397" s="15"/>
      <c r="B397" s="15"/>
      <c r="C397" s="15"/>
      <c r="D397" s="15"/>
      <c r="E397" s="15"/>
    </row>
    <row r="398" spans="1:5" ht="19.5" customHeight="1">
      <c r="A398" s="15"/>
      <c r="B398" s="15"/>
      <c r="C398" s="15"/>
      <c r="D398" s="15"/>
      <c r="E398" s="15"/>
    </row>
    <row r="399" spans="1:5" ht="19.5" customHeight="1">
      <c r="A399" s="15"/>
      <c r="B399" s="15"/>
      <c r="C399" s="15"/>
      <c r="D399" s="15"/>
      <c r="E399" s="15"/>
    </row>
    <row r="400" spans="1:5" ht="19.5" customHeight="1">
      <c r="A400" s="15"/>
      <c r="B400" s="15"/>
      <c r="C400" s="15"/>
      <c r="D400" s="15"/>
      <c r="E400" s="15"/>
    </row>
    <row r="401" spans="1:5" ht="19.5" customHeight="1">
      <c r="A401" s="15"/>
      <c r="B401" s="15"/>
      <c r="C401" s="15"/>
      <c r="D401" s="15"/>
      <c r="E401" s="15"/>
    </row>
    <row r="402" spans="1:5" ht="19.5" customHeight="1">
      <c r="A402" s="15"/>
      <c r="B402" s="15"/>
      <c r="C402" s="15"/>
      <c r="D402" s="15"/>
      <c r="E402" s="15"/>
    </row>
    <row r="403" spans="1:5" ht="19.5" customHeight="1">
      <c r="A403" s="15"/>
      <c r="B403" s="15"/>
      <c r="C403" s="15"/>
      <c r="D403" s="15"/>
      <c r="E403" s="15"/>
    </row>
    <row r="404" spans="1:5" ht="19.5" customHeight="1">
      <c r="A404" s="15"/>
      <c r="B404" s="15"/>
      <c r="C404" s="15"/>
      <c r="D404" s="15"/>
      <c r="E404" s="15"/>
    </row>
    <row r="405" spans="1:5" ht="19.5" customHeight="1">
      <c r="A405" s="15"/>
      <c r="B405" s="15"/>
      <c r="C405" s="15"/>
      <c r="D405" s="15"/>
      <c r="E405" s="15"/>
    </row>
    <row r="406" spans="1:5" ht="19.5" customHeight="1">
      <c r="A406" s="15"/>
      <c r="B406" s="15"/>
      <c r="C406" s="15"/>
      <c r="D406" s="15"/>
      <c r="E406" s="15"/>
    </row>
    <row r="407" spans="1:5" ht="19.5" customHeight="1">
      <c r="A407" s="15"/>
      <c r="B407" s="15"/>
      <c r="C407" s="15"/>
      <c r="D407" s="15"/>
      <c r="E407" s="15"/>
    </row>
    <row r="408" spans="1:5" ht="19.5" customHeight="1">
      <c r="A408" s="15"/>
      <c r="B408" s="15"/>
      <c r="C408" s="15"/>
      <c r="D408" s="15"/>
      <c r="E408" s="15"/>
    </row>
    <row r="409" spans="1:5" ht="19.5" customHeight="1">
      <c r="A409" s="15"/>
      <c r="B409" s="15"/>
      <c r="C409" s="15"/>
      <c r="D409" s="15"/>
      <c r="E409" s="15"/>
    </row>
    <row r="410" spans="1:5" ht="19.5" customHeight="1">
      <c r="A410" s="15"/>
      <c r="B410" s="15"/>
      <c r="C410" s="15"/>
      <c r="D410" s="15"/>
      <c r="E410" s="15"/>
    </row>
    <row r="411" spans="1:5" ht="19.5" customHeight="1">
      <c r="A411" s="15"/>
      <c r="B411" s="15"/>
      <c r="C411" s="15"/>
      <c r="D411" s="15"/>
      <c r="E411" s="15"/>
    </row>
    <row r="412" spans="1:5" ht="19.5" customHeight="1">
      <c r="A412" s="15"/>
      <c r="B412" s="15"/>
      <c r="C412" s="15"/>
      <c r="D412" s="15"/>
      <c r="E412" s="15"/>
    </row>
    <row r="413" spans="1:5" ht="19.5" customHeight="1">
      <c r="A413" s="15"/>
      <c r="B413" s="15"/>
      <c r="C413" s="15"/>
      <c r="D413" s="15"/>
      <c r="E413" s="15"/>
    </row>
    <row r="414" spans="1:5" ht="19.5" customHeight="1">
      <c r="A414" s="15"/>
      <c r="B414" s="15"/>
      <c r="C414" s="15"/>
      <c r="D414" s="15"/>
      <c r="E414" s="15"/>
    </row>
    <row r="415" spans="1:5" ht="19.5" customHeight="1">
      <c r="A415" s="15"/>
      <c r="B415" s="15"/>
      <c r="C415" s="15"/>
      <c r="D415" s="15"/>
      <c r="E415" s="15"/>
    </row>
    <row r="416" spans="1:5" ht="19.5" customHeight="1">
      <c r="A416" s="15"/>
      <c r="B416" s="15"/>
      <c r="C416" s="15"/>
      <c r="D416" s="15"/>
      <c r="E416" s="15"/>
    </row>
    <row r="417" spans="1:5" ht="19.5" customHeight="1">
      <c r="A417" s="15"/>
      <c r="B417" s="15"/>
      <c r="C417" s="15"/>
      <c r="D417" s="15"/>
      <c r="E417" s="15"/>
    </row>
    <row r="418" spans="1:5" ht="19.5" customHeight="1">
      <c r="A418" s="15"/>
      <c r="B418" s="15"/>
      <c r="C418" s="15"/>
      <c r="D418" s="15"/>
      <c r="E418" s="15"/>
    </row>
    <row r="419" spans="1:5" ht="19.5" customHeight="1">
      <c r="A419" s="15"/>
      <c r="B419" s="15"/>
      <c r="C419" s="15"/>
      <c r="D419" s="15"/>
      <c r="E419" s="15"/>
    </row>
    <row r="420" spans="1:5" ht="19.5" customHeight="1">
      <c r="A420" s="15"/>
      <c r="B420" s="15"/>
      <c r="C420" s="15"/>
      <c r="D420" s="15"/>
      <c r="E420" s="15"/>
    </row>
    <row r="421" spans="1:5" ht="19.5" customHeight="1">
      <c r="A421" s="15"/>
      <c r="B421" s="15"/>
      <c r="C421" s="15"/>
      <c r="D421" s="15"/>
      <c r="E421" s="15"/>
    </row>
    <row r="422" spans="1:5" ht="19.5" customHeight="1">
      <c r="A422" s="15"/>
      <c r="B422" s="15"/>
      <c r="C422" s="15"/>
      <c r="D422" s="15"/>
      <c r="E422" s="15"/>
    </row>
    <row r="423" spans="1:5" ht="19.5" customHeight="1">
      <c r="A423" s="15"/>
      <c r="B423" s="15"/>
      <c r="C423" s="15"/>
      <c r="D423" s="15"/>
      <c r="E423" s="15"/>
    </row>
    <row r="424" spans="1:5" ht="19.5" customHeight="1">
      <c r="A424" s="15"/>
      <c r="B424" s="15"/>
      <c r="C424" s="15"/>
      <c r="D424" s="15"/>
      <c r="E424" s="15"/>
    </row>
    <row r="425" spans="1:5" ht="19.5" customHeight="1">
      <c r="A425" s="15"/>
      <c r="B425" s="15"/>
      <c r="C425" s="15"/>
      <c r="D425" s="15"/>
      <c r="E425" s="15"/>
    </row>
    <row r="426" spans="1:5" ht="19.5" customHeight="1">
      <c r="A426" s="15"/>
      <c r="B426" s="15"/>
      <c r="C426" s="15"/>
      <c r="D426" s="15"/>
      <c r="E426" s="15"/>
    </row>
    <row r="427" spans="1:5" ht="19.5" customHeight="1">
      <c r="A427" s="15"/>
      <c r="B427" s="15"/>
      <c r="C427" s="15"/>
      <c r="D427" s="15"/>
      <c r="E427" s="15"/>
    </row>
    <row r="428" spans="1:5" ht="19.5" customHeight="1">
      <c r="A428" s="15"/>
      <c r="B428" s="15"/>
      <c r="C428" s="15"/>
      <c r="D428" s="15"/>
      <c r="E428" s="15"/>
    </row>
    <row r="429" spans="1:5" ht="19.5" customHeight="1">
      <c r="A429" s="15"/>
      <c r="B429" s="15"/>
      <c r="C429" s="15"/>
      <c r="D429" s="15"/>
      <c r="E429" s="15"/>
    </row>
    <row r="430" spans="1:5" ht="19.5" customHeight="1">
      <c r="A430" s="15"/>
      <c r="B430" s="15"/>
      <c r="C430" s="15"/>
      <c r="D430" s="15"/>
      <c r="E430" s="15"/>
    </row>
    <row r="431" spans="1:5" ht="19.5" customHeight="1">
      <c r="A431" s="15"/>
      <c r="B431" s="15"/>
      <c r="C431" s="15"/>
      <c r="D431" s="15"/>
      <c r="E431" s="15"/>
    </row>
    <row r="432" spans="1:5" ht="19.5" customHeight="1">
      <c r="A432" s="15"/>
      <c r="B432" s="15"/>
      <c r="C432" s="15"/>
      <c r="D432" s="15"/>
      <c r="E432" s="15"/>
    </row>
    <row r="433" spans="1:5" ht="19.5" customHeight="1">
      <c r="A433" s="15"/>
      <c r="B433" s="15"/>
      <c r="C433" s="15"/>
      <c r="D433" s="15"/>
      <c r="E433" s="15"/>
    </row>
    <row r="434" spans="1:5" ht="19.5" customHeight="1">
      <c r="A434" s="15"/>
      <c r="B434" s="15"/>
      <c r="C434" s="15"/>
      <c r="D434" s="15"/>
      <c r="E434" s="15"/>
    </row>
    <row r="435" spans="1:5" ht="19.5" customHeight="1">
      <c r="A435" s="15"/>
      <c r="B435" s="15"/>
      <c r="C435" s="15"/>
      <c r="D435" s="15"/>
      <c r="E435" s="15"/>
    </row>
    <row r="436" spans="1:5" ht="19.5" customHeight="1">
      <c r="A436" s="15"/>
      <c r="B436" s="15"/>
      <c r="C436" s="15"/>
      <c r="D436" s="15"/>
      <c r="E436" s="15"/>
    </row>
    <row r="437" spans="1:5" ht="19.5" customHeight="1">
      <c r="A437" s="15"/>
      <c r="B437" s="15"/>
      <c r="C437" s="15"/>
      <c r="D437" s="15"/>
      <c r="E437" s="15"/>
    </row>
    <row r="438" spans="1:5" ht="19.5" customHeight="1">
      <c r="A438" s="15"/>
      <c r="B438" s="15"/>
      <c r="C438" s="15"/>
      <c r="D438" s="15"/>
      <c r="E438" s="15"/>
    </row>
    <row r="439" spans="1:5" ht="19.5" customHeight="1">
      <c r="A439" s="15"/>
      <c r="B439" s="15"/>
      <c r="C439" s="15"/>
      <c r="D439" s="15"/>
      <c r="E439" s="15"/>
    </row>
    <row r="440" spans="1:5" ht="19.5" customHeight="1">
      <c r="A440" s="15"/>
      <c r="B440" s="15"/>
      <c r="C440" s="15"/>
      <c r="D440" s="15"/>
      <c r="E440" s="15"/>
    </row>
    <row r="441" spans="1:5" ht="19.5" customHeight="1">
      <c r="A441" s="15"/>
      <c r="B441" s="15"/>
      <c r="C441" s="15"/>
      <c r="D441" s="15"/>
      <c r="E441" s="15"/>
    </row>
    <row r="442" spans="1:5" ht="19.5" customHeight="1">
      <c r="A442" s="15"/>
      <c r="B442" s="15"/>
      <c r="C442" s="15"/>
      <c r="D442" s="15"/>
      <c r="E442" s="15"/>
    </row>
    <row r="443" spans="1:5" ht="19.5" customHeight="1">
      <c r="A443" s="15"/>
      <c r="B443" s="15"/>
      <c r="C443" s="15"/>
      <c r="D443" s="15"/>
      <c r="E443" s="15"/>
    </row>
    <row r="444" spans="1:5" ht="19.5" customHeight="1">
      <c r="A444" s="15"/>
      <c r="B444" s="15"/>
      <c r="C444" s="15"/>
      <c r="D444" s="15"/>
      <c r="E444" s="15"/>
    </row>
    <row r="445" spans="1:5" ht="19.5" customHeight="1">
      <c r="A445" s="15"/>
      <c r="B445" s="15"/>
      <c r="C445" s="15"/>
      <c r="D445" s="15"/>
      <c r="E445" s="15"/>
    </row>
    <row r="446" spans="1:5" ht="19.5" customHeight="1">
      <c r="A446" s="15"/>
      <c r="B446" s="15"/>
      <c r="C446" s="15"/>
      <c r="D446" s="15"/>
      <c r="E446" s="15"/>
    </row>
    <row r="447" spans="1:5" ht="19.5" customHeight="1">
      <c r="A447" s="15"/>
      <c r="B447" s="15"/>
      <c r="C447" s="15"/>
      <c r="D447" s="15"/>
      <c r="E447" s="15"/>
    </row>
    <row r="448" spans="1:5" ht="19.5" customHeight="1">
      <c r="A448" s="15"/>
      <c r="B448" s="15"/>
      <c r="C448" s="15"/>
      <c r="D448" s="15"/>
      <c r="E448" s="15"/>
    </row>
    <row r="449" spans="1:5" ht="19.5" customHeight="1">
      <c r="A449" s="15"/>
      <c r="B449" s="15"/>
      <c r="C449" s="15"/>
      <c r="D449" s="15"/>
      <c r="E449" s="15"/>
    </row>
    <row r="450" spans="1:5" ht="19.5" customHeight="1">
      <c r="A450" s="15"/>
      <c r="B450" s="15"/>
      <c r="C450" s="15"/>
      <c r="D450" s="15"/>
      <c r="E450" s="15"/>
    </row>
    <row r="451" spans="1:5" ht="19.5" customHeight="1">
      <c r="A451" s="15"/>
      <c r="B451" s="15"/>
      <c r="C451" s="15"/>
      <c r="D451" s="15"/>
      <c r="E451" s="15"/>
    </row>
    <row r="452" spans="1:5" ht="19.5" customHeight="1">
      <c r="A452" s="15"/>
      <c r="B452" s="15"/>
      <c r="C452" s="15"/>
      <c r="D452" s="15"/>
      <c r="E452" s="15"/>
    </row>
    <row r="453" spans="1:5" ht="19.5" customHeight="1">
      <c r="A453" s="15"/>
      <c r="B453" s="15"/>
      <c r="C453" s="15"/>
      <c r="D453" s="15"/>
      <c r="E453" s="15"/>
    </row>
    <row r="454" spans="1:5" ht="19.5" customHeight="1">
      <c r="A454" s="15"/>
      <c r="B454" s="15"/>
      <c r="C454" s="15"/>
      <c r="D454" s="15"/>
      <c r="E454" s="15"/>
    </row>
    <row r="455" spans="1:5" ht="19.5" customHeight="1">
      <c r="A455" s="15"/>
      <c r="B455" s="15"/>
      <c r="C455" s="15"/>
      <c r="D455" s="15"/>
      <c r="E455" s="15"/>
    </row>
    <row r="456" spans="1:5" ht="19.5" customHeight="1">
      <c r="A456" s="15"/>
      <c r="B456" s="15"/>
      <c r="C456" s="15"/>
      <c r="D456" s="15"/>
      <c r="E456" s="15"/>
    </row>
    <row r="457" spans="1:5" ht="19.5" customHeight="1">
      <c r="A457" s="15"/>
      <c r="B457" s="15"/>
      <c r="C457" s="15"/>
      <c r="D457" s="15"/>
      <c r="E457" s="15"/>
    </row>
    <row r="458" spans="1:5" ht="19.5" customHeight="1">
      <c r="A458" s="15"/>
      <c r="B458" s="15"/>
      <c r="C458" s="15"/>
      <c r="D458" s="15"/>
      <c r="E458" s="15"/>
    </row>
    <row r="459" spans="1:5" ht="19.5" customHeight="1">
      <c r="A459" s="15"/>
      <c r="B459" s="15"/>
      <c r="C459" s="15"/>
      <c r="D459" s="15"/>
      <c r="E459" s="15"/>
    </row>
    <row r="460" spans="1:5" ht="19.5" customHeight="1">
      <c r="A460" s="15"/>
      <c r="B460" s="15"/>
      <c r="C460" s="15"/>
      <c r="D460" s="15"/>
      <c r="E460" s="15"/>
    </row>
    <row r="461" spans="1:5" ht="19.5" customHeight="1">
      <c r="A461" s="15"/>
      <c r="B461" s="15"/>
      <c r="C461" s="15"/>
      <c r="D461" s="15"/>
      <c r="E461" s="15"/>
    </row>
    <row r="462" spans="1:5" ht="19.5" customHeight="1">
      <c r="A462" s="15"/>
      <c r="B462" s="15"/>
      <c r="C462" s="15"/>
      <c r="D462" s="15"/>
      <c r="E462" s="15"/>
    </row>
    <row r="463" spans="1:5" ht="19.5" customHeight="1">
      <c r="A463" s="15"/>
      <c r="B463" s="15"/>
      <c r="C463" s="15"/>
      <c r="D463" s="15"/>
      <c r="E463" s="15"/>
    </row>
    <row r="464" spans="1:5" ht="19.5" customHeight="1">
      <c r="A464" s="15"/>
      <c r="B464" s="15"/>
      <c r="C464" s="15"/>
      <c r="D464" s="15"/>
      <c r="E464" s="15"/>
    </row>
    <row r="465" spans="1:5" ht="19.5" customHeight="1">
      <c r="A465" s="15"/>
      <c r="B465" s="15"/>
      <c r="C465" s="15"/>
      <c r="D465" s="15"/>
      <c r="E465" s="15"/>
    </row>
    <row r="466" spans="1:5" ht="19.5" customHeight="1">
      <c r="A466" s="15"/>
      <c r="B466" s="15"/>
      <c r="C466" s="15"/>
      <c r="D466" s="15"/>
      <c r="E466" s="15"/>
    </row>
    <row r="467" spans="1:5" ht="19.5" customHeight="1">
      <c r="A467" s="15"/>
      <c r="B467" s="15"/>
      <c r="C467" s="15"/>
      <c r="D467" s="15"/>
      <c r="E467" s="15"/>
    </row>
    <row r="468" spans="1:5" ht="19.5" customHeight="1">
      <c r="A468" s="15"/>
      <c r="B468" s="15"/>
      <c r="C468" s="15"/>
      <c r="D468" s="15"/>
      <c r="E468" s="15"/>
    </row>
    <row r="469" spans="1:5" ht="19.5" customHeight="1">
      <c r="A469" s="15"/>
      <c r="B469" s="15"/>
      <c r="C469" s="15"/>
      <c r="D469" s="15"/>
      <c r="E469" s="15"/>
    </row>
    <row r="470" spans="1:5" ht="19.5" customHeight="1">
      <c r="A470" s="15"/>
      <c r="B470" s="15"/>
      <c r="C470" s="15"/>
      <c r="D470" s="15"/>
      <c r="E470" s="15"/>
    </row>
    <row r="471" spans="1:5" ht="19.5" customHeight="1">
      <c r="A471" s="15"/>
      <c r="B471" s="15"/>
      <c r="C471" s="15"/>
      <c r="D471" s="15"/>
      <c r="E471" s="15"/>
    </row>
    <row r="472" spans="1:5" ht="19.5" customHeight="1">
      <c r="A472" s="15"/>
      <c r="B472" s="15"/>
      <c r="C472" s="15"/>
      <c r="D472" s="15"/>
      <c r="E472" s="15"/>
    </row>
    <row r="473" spans="1:5" ht="19.5" customHeight="1">
      <c r="A473" s="15"/>
      <c r="B473" s="15"/>
      <c r="C473" s="15"/>
      <c r="D473" s="15"/>
      <c r="E473" s="15"/>
    </row>
    <row r="474" spans="1:5" ht="19.5" customHeight="1">
      <c r="A474" s="15"/>
      <c r="B474" s="15"/>
      <c r="C474" s="15"/>
      <c r="D474" s="15"/>
      <c r="E474" s="15"/>
    </row>
    <row r="475" spans="1:5" ht="19.5" customHeight="1">
      <c r="A475" s="15"/>
      <c r="B475" s="15"/>
      <c r="C475" s="15"/>
      <c r="D475" s="15"/>
      <c r="E475" s="15"/>
    </row>
    <row r="476" spans="1:5" ht="19.5" customHeight="1">
      <c r="A476" s="15"/>
      <c r="B476" s="15"/>
      <c r="C476" s="15"/>
      <c r="D476" s="15"/>
      <c r="E476" s="15"/>
    </row>
    <row r="477" spans="1:5" ht="19.5" customHeight="1">
      <c r="A477" s="15"/>
      <c r="B477" s="15"/>
      <c r="C477" s="15"/>
      <c r="D477" s="15"/>
      <c r="E477" s="15"/>
    </row>
    <row r="478" spans="1:5" ht="19.5" customHeight="1">
      <c r="A478" s="15"/>
      <c r="B478" s="15"/>
      <c r="C478" s="15"/>
      <c r="D478" s="15"/>
      <c r="E478" s="15"/>
    </row>
    <row r="479" spans="1:5" ht="19.5" customHeight="1">
      <c r="A479" s="15"/>
      <c r="B479" s="15"/>
      <c r="C479" s="15"/>
      <c r="D479" s="15"/>
      <c r="E479" s="15"/>
    </row>
    <row r="480" spans="1:5" ht="19.5" customHeight="1">
      <c r="A480" s="15"/>
      <c r="B480" s="15"/>
      <c r="C480" s="15"/>
      <c r="D480" s="15"/>
      <c r="E480" s="15"/>
    </row>
    <row r="481" spans="1:5" ht="19.5" customHeight="1">
      <c r="A481" s="15"/>
      <c r="B481" s="15"/>
      <c r="C481" s="15"/>
      <c r="D481" s="15"/>
      <c r="E481" s="15"/>
    </row>
    <row r="482" spans="1:5" ht="19.5" customHeight="1">
      <c r="A482" s="15"/>
      <c r="B482" s="15"/>
      <c r="C482" s="15"/>
      <c r="D482" s="15"/>
      <c r="E482" s="15"/>
    </row>
    <row r="483" spans="1:5" ht="19.5" customHeight="1">
      <c r="A483" s="15"/>
      <c r="B483" s="15"/>
      <c r="C483" s="15"/>
      <c r="D483" s="15"/>
      <c r="E483" s="15"/>
    </row>
    <row r="484" spans="1:5" ht="19.5" customHeight="1">
      <c r="A484" s="15"/>
      <c r="B484" s="15"/>
      <c r="C484" s="15"/>
      <c r="D484" s="15"/>
      <c r="E484" s="15"/>
    </row>
    <row r="485" spans="1:5" ht="19.5" customHeight="1">
      <c r="A485" s="15"/>
      <c r="B485" s="15"/>
      <c r="C485" s="15"/>
      <c r="D485" s="15"/>
      <c r="E485" s="15"/>
    </row>
    <row r="486" spans="1:5" ht="19.5" customHeight="1">
      <c r="A486" s="15"/>
      <c r="B486" s="15"/>
      <c r="C486" s="15"/>
      <c r="D486" s="15"/>
      <c r="E486" s="15"/>
    </row>
    <row r="487" spans="1:5" ht="19.5" customHeight="1">
      <c r="A487" s="15"/>
      <c r="B487" s="15"/>
      <c r="C487" s="15"/>
      <c r="D487" s="15"/>
      <c r="E487" s="15"/>
    </row>
    <row r="488" spans="1:5" ht="19.5" customHeight="1">
      <c r="A488" s="15"/>
      <c r="B488" s="15"/>
      <c r="C488" s="15"/>
      <c r="D488" s="15"/>
      <c r="E488" s="15"/>
    </row>
    <row r="489" spans="1:5" ht="19.5" customHeight="1">
      <c r="A489" s="15"/>
      <c r="B489" s="15"/>
      <c r="C489" s="15"/>
      <c r="D489" s="15"/>
      <c r="E489" s="15"/>
    </row>
    <row r="490" spans="1:5" ht="19.5" customHeight="1">
      <c r="A490" s="15"/>
      <c r="B490" s="15"/>
      <c r="C490" s="15"/>
      <c r="D490" s="15"/>
      <c r="E490" s="15"/>
    </row>
    <row r="491" spans="1:5" ht="19.5" customHeight="1">
      <c r="A491" s="15"/>
      <c r="B491" s="15"/>
      <c r="C491" s="15"/>
      <c r="D491" s="15"/>
      <c r="E491" s="15"/>
    </row>
    <row r="492" spans="1:5" ht="19.5" customHeight="1">
      <c r="A492" s="15"/>
      <c r="B492" s="15"/>
      <c r="C492" s="15"/>
      <c r="D492" s="15"/>
      <c r="E492" s="15"/>
    </row>
    <row r="493" spans="1:5" ht="19.5" customHeight="1">
      <c r="A493" s="15"/>
      <c r="B493" s="15"/>
      <c r="C493" s="15"/>
      <c r="D493" s="15"/>
      <c r="E493" s="15"/>
    </row>
    <row r="494" spans="1:5" ht="19.5" customHeight="1">
      <c r="A494" s="15"/>
      <c r="B494" s="15"/>
      <c r="C494" s="15"/>
      <c r="D494" s="15"/>
      <c r="E494" s="15"/>
    </row>
    <row r="495" spans="1:5" ht="19.5" customHeight="1">
      <c r="A495" s="15"/>
      <c r="B495" s="15"/>
      <c r="C495" s="15"/>
      <c r="D495" s="15"/>
      <c r="E495" s="15"/>
    </row>
    <row r="496" spans="1:5" ht="19.5" customHeight="1">
      <c r="A496" s="15"/>
      <c r="B496" s="15"/>
      <c r="C496" s="15"/>
      <c r="D496" s="15"/>
      <c r="E496" s="15"/>
    </row>
    <row r="497" spans="1:5" ht="19.5" customHeight="1">
      <c r="A497" s="15"/>
      <c r="B497" s="15"/>
      <c r="C497" s="15"/>
      <c r="D497" s="15"/>
      <c r="E497" s="15"/>
    </row>
    <row r="498" spans="1:5" ht="19.5" customHeight="1">
      <c r="A498" s="15"/>
      <c r="B498" s="15"/>
      <c r="C498" s="15"/>
      <c r="D498" s="15"/>
      <c r="E498" s="15"/>
    </row>
    <row r="499" spans="1:5" ht="19.5" customHeight="1">
      <c r="A499" s="15"/>
      <c r="B499" s="15"/>
      <c r="C499" s="15"/>
      <c r="D499" s="15"/>
      <c r="E499" s="15"/>
    </row>
    <row r="500" spans="1:5" ht="19.5" customHeight="1">
      <c r="A500" s="15"/>
      <c r="B500" s="15"/>
      <c r="C500" s="15"/>
      <c r="D500" s="15"/>
      <c r="E500" s="15"/>
    </row>
    <row r="501" spans="1:5" ht="19.5" customHeight="1">
      <c r="A501" s="15"/>
      <c r="B501" s="15"/>
      <c r="C501" s="15"/>
      <c r="D501" s="15"/>
      <c r="E501" s="15"/>
    </row>
    <row r="502" spans="1:5" ht="19.5" customHeight="1">
      <c r="A502" s="15"/>
      <c r="B502" s="15"/>
      <c r="C502" s="15"/>
      <c r="D502" s="15"/>
      <c r="E502" s="15"/>
    </row>
    <row r="503" spans="1:5" ht="19.5" customHeight="1">
      <c r="A503" s="15"/>
      <c r="B503" s="15"/>
      <c r="C503" s="15"/>
      <c r="D503" s="15"/>
      <c r="E503" s="15"/>
    </row>
    <row r="504" spans="1:5" ht="19.5" customHeight="1">
      <c r="A504" s="15"/>
      <c r="B504" s="15"/>
      <c r="C504" s="15"/>
      <c r="D504" s="15"/>
      <c r="E504" s="15"/>
    </row>
    <row r="505" spans="1:5" ht="19.5" customHeight="1">
      <c r="A505" s="15"/>
      <c r="B505" s="15"/>
      <c r="C505" s="15"/>
      <c r="D505" s="15"/>
      <c r="E505" s="15"/>
    </row>
    <row r="506" spans="1:5" ht="19.5" customHeight="1">
      <c r="A506" s="15"/>
      <c r="B506" s="15"/>
      <c r="C506" s="15"/>
      <c r="D506" s="15"/>
      <c r="E506" s="15"/>
    </row>
    <row r="507" spans="1:5" ht="19.5" customHeight="1">
      <c r="A507" s="15"/>
      <c r="B507" s="15"/>
      <c r="C507" s="15"/>
      <c r="D507" s="15"/>
      <c r="E507" s="15"/>
    </row>
    <row r="508" spans="1:5" ht="19.5" customHeight="1">
      <c r="A508" s="15"/>
      <c r="B508" s="15"/>
      <c r="C508" s="15"/>
      <c r="D508" s="15"/>
      <c r="E508" s="15"/>
    </row>
    <row r="509" spans="1:5" ht="19.5" customHeight="1">
      <c r="A509" s="15"/>
      <c r="B509" s="15"/>
      <c r="C509" s="15"/>
      <c r="D509" s="15"/>
      <c r="E509" s="15"/>
    </row>
    <row r="510" spans="1:5" ht="19.5" customHeight="1">
      <c r="A510" s="15"/>
      <c r="B510" s="15"/>
      <c r="C510" s="15"/>
      <c r="D510" s="15"/>
      <c r="E510" s="15"/>
    </row>
    <row r="511" spans="1:5" ht="19.5" customHeight="1">
      <c r="A511" s="15"/>
      <c r="B511" s="15"/>
      <c r="C511" s="15"/>
      <c r="D511" s="15"/>
      <c r="E511" s="15"/>
    </row>
    <row r="512" spans="1:5" ht="19.5" customHeight="1">
      <c r="A512" s="15"/>
      <c r="B512" s="15"/>
      <c r="C512" s="15"/>
      <c r="D512" s="15"/>
      <c r="E512" s="15"/>
    </row>
    <row r="513" spans="1:5" ht="19.5" customHeight="1">
      <c r="A513" s="15"/>
      <c r="B513" s="15"/>
      <c r="C513" s="15"/>
      <c r="D513" s="15"/>
      <c r="E513" s="15"/>
    </row>
    <row r="514" spans="1:5" ht="19.5" customHeight="1">
      <c r="A514" s="15"/>
      <c r="B514" s="15"/>
      <c r="C514" s="15"/>
      <c r="D514" s="15"/>
      <c r="E514" s="15"/>
    </row>
    <row r="515" spans="1:5" ht="19.5" customHeight="1">
      <c r="A515" s="15"/>
      <c r="B515" s="15"/>
      <c r="C515" s="15"/>
      <c r="D515" s="15"/>
      <c r="E515" s="15"/>
    </row>
    <row r="516" spans="1:5" ht="19.5" customHeight="1">
      <c r="A516" s="15"/>
      <c r="B516" s="15"/>
      <c r="C516" s="15"/>
      <c r="D516" s="15"/>
      <c r="E516" s="15"/>
    </row>
    <row r="517" spans="1:5" ht="19.5" customHeight="1">
      <c r="A517" s="15"/>
      <c r="B517" s="15"/>
      <c r="C517" s="15"/>
      <c r="D517" s="15"/>
      <c r="E517" s="15"/>
    </row>
    <row r="518" spans="1:5" ht="19.5" customHeight="1">
      <c r="A518" s="15"/>
      <c r="B518" s="15"/>
      <c r="C518" s="15"/>
      <c r="D518" s="15"/>
      <c r="E518" s="15"/>
    </row>
    <row r="519" spans="1:5" ht="19.5" customHeight="1">
      <c r="A519" s="15"/>
      <c r="B519" s="15"/>
      <c r="C519" s="15"/>
      <c r="D519" s="15"/>
      <c r="E519" s="15"/>
    </row>
    <row r="520" spans="1:5" ht="19.5" customHeight="1">
      <c r="A520" s="15"/>
      <c r="B520" s="15"/>
      <c r="C520" s="15"/>
      <c r="D520" s="15"/>
      <c r="E520" s="15"/>
    </row>
    <row r="521" spans="1:5" ht="19.5" customHeight="1">
      <c r="A521" s="15"/>
      <c r="B521" s="15"/>
      <c r="C521" s="15"/>
      <c r="D521" s="15"/>
      <c r="E521" s="15"/>
    </row>
    <row r="522" spans="1:5" ht="19.5" customHeight="1">
      <c r="A522" s="15"/>
      <c r="B522" s="15"/>
      <c r="C522" s="15"/>
      <c r="D522" s="15"/>
      <c r="E522" s="15"/>
    </row>
    <row r="523" spans="1:5" ht="19.5" customHeight="1">
      <c r="A523" s="15"/>
      <c r="B523" s="15"/>
      <c r="C523" s="15"/>
      <c r="D523" s="15"/>
      <c r="E523" s="15"/>
    </row>
    <row r="524" spans="1:5" ht="19.5" customHeight="1">
      <c r="A524" s="15"/>
      <c r="B524" s="15"/>
      <c r="C524" s="15"/>
      <c r="D524" s="15"/>
      <c r="E524" s="15"/>
    </row>
    <row r="525" spans="1:5" ht="19.5" customHeight="1">
      <c r="A525" s="15"/>
      <c r="B525" s="15"/>
      <c r="C525" s="15"/>
      <c r="D525" s="15"/>
      <c r="E525" s="15"/>
    </row>
    <row r="526" spans="1:5" ht="19.5" customHeight="1">
      <c r="A526" s="15"/>
      <c r="B526" s="15"/>
      <c r="C526" s="15"/>
      <c r="D526" s="15"/>
      <c r="E526" s="15"/>
    </row>
    <row r="527" spans="1:5" ht="19.5" customHeight="1">
      <c r="A527" s="15"/>
      <c r="B527" s="15"/>
      <c r="C527" s="15"/>
      <c r="D527" s="15"/>
      <c r="E527" s="15"/>
    </row>
    <row r="528" spans="1:5" ht="19.5" customHeight="1">
      <c r="A528" s="15"/>
      <c r="B528" s="15"/>
      <c r="C528" s="15"/>
      <c r="D528" s="15"/>
      <c r="E528" s="15"/>
    </row>
    <row r="529" spans="1:5" ht="19.5" customHeight="1">
      <c r="A529" s="15"/>
      <c r="B529" s="15"/>
      <c r="C529" s="15"/>
      <c r="D529" s="15"/>
      <c r="E529" s="15"/>
    </row>
    <row r="530" spans="1:5" ht="19.5" customHeight="1">
      <c r="A530" s="15"/>
      <c r="B530" s="15"/>
      <c r="C530" s="15"/>
      <c r="D530" s="15"/>
      <c r="E530" s="15"/>
    </row>
    <row r="531" spans="1:5" ht="19.5" customHeight="1">
      <c r="A531" s="15"/>
      <c r="B531" s="15"/>
      <c r="C531" s="15"/>
      <c r="D531" s="15"/>
      <c r="E531" s="15"/>
    </row>
    <row r="532" spans="1:5" ht="19.5" customHeight="1">
      <c r="A532" s="15"/>
      <c r="B532" s="15"/>
      <c r="C532" s="15"/>
      <c r="D532" s="15"/>
      <c r="E532" s="15"/>
    </row>
    <row r="533" spans="1:5" ht="19.5" customHeight="1">
      <c r="A533" s="15"/>
      <c r="B533" s="15"/>
      <c r="C533" s="15"/>
      <c r="D533" s="15"/>
      <c r="E533" s="15"/>
    </row>
    <row r="534" spans="1:5" ht="19.5" customHeight="1">
      <c r="A534" s="15"/>
      <c r="B534" s="15"/>
      <c r="C534" s="15"/>
      <c r="D534" s="15"/>
      <c r="E534" s="15"/>
    </row>
    <row r="535" spans="1:5" ht="19.5" customHeight="1">
      <c r="A535" s="15"/>
      <c r="B535" s="15"/>
      <c r="C535" s="15"/>
      <c r="D535" s="15"/>
      <c r="E535" s="15"/>
    </row>
    <row r="536" spans="1:5" ht="19.5" customHeight="1">
      <c r="A536" s="15"/>
      <c r="B536" s="15"/>
      <c r="C536" s="15"/>
      <c r="D536" s="15"/>
      <c r="E536" s="15"/>
    </row>
    <row r="537" spans="1:5" ht="19.5" customHeight="1">
      <c r="A537" s="15"/>
      <c r="B537" s="15"/>
      <c r="C537" s="15"/>
      <c r="D537" s="15"/>
      <c r="E537" s="15"/>
    </row>
    <row r="538" spans="1:5" ht="19.5" customHeight="1">
      <c r="A538" s="15"/>
      <c r="B538" s="15"/>
      <c r="C538" s="15"/>
      <c r="D538" s="15"/>
      <c r="E538" s="15"/>
    </row>
    <row r="539" spans="1:5" ht="19.5" customHeight="1">
      <c r="A539" s="15"/>
      <c r="B539" s="15"/>
      <c r="C539" s="15"/>
      <c r="D539" s="15"/>
      <c r="E539" s="15"/>
    </row>
    <row r="540" spans="1:5" ht="19.5" customHeight="1">
      <c r="A540" s="15"/>
      <c r="B540" s="15"/>
      <c r="C540" s="15"/>
      <c r="D540" s="15"/>
      <c r="E540" s="15"/>
    </row>
    <row r="541" spans="1:5" ht="19.5" customHeight="1">
      <c r="A541" s="15"/>
      <c r="B541" s="15"/>
      <c r="C541" s="15"/>
      <c r="D541" s="15"/>
      <c r="E541" s="15"/>
    </row>
    <row r="542" spans="1:5" ht="19.5" customHeight="1">
      <c r="A542" s="15"/>
      <c r="B542" s="15"/>
      <c r="C542" s="15"/>
      <c r="D542" s="15"/>
      <c r="E542" s="15"/>
    </row>
    <row r="543" spans="1:5" ht="19.5" customHeight="1">
      <c r="A543" s="15"/>
      <c r="B543" s="15"/>
      <c r="C543" s="15"/>
      <c r="D543" s="15"/>
      <c r="E543" s="15"/>
    </row>
    <row r="544" spans="1:5" ht="19.5" customHeight="1">
      <c r="A544" s="15"/>
      <c r="B544" s="15"/>
      <c r="C544" s="15"/>
      <c r="D544" s="15"/>
      <c r="E544" s="15"/>
    </row>
    <row r="545" spans="1:5" ht="19.5" customHeight="1">
      <c r="A545" s="15"/>
      <c r="B545" s="15"/>
      <c r="C545" s="15"/>
      <c r="D545" s="15"/>
      <c r="E545" s="15"/>
    </row>
    <row r="546" spans="1:5" ht="19.5" customHeight="1">
      <c r="A546" s="15"/>
      <c r="B546" s="15"/>
      <c r="C546" s="15"/>
      <c r="D546" s="15"/>
      <c r="E546" s="15"/>
    </row>
    <row r="547" spans="1:5" ht="19.5" customHeight="1">
      <c r="A547" s="15"/>
      <c r="B547" s="15"/>
      <c r="C547" s="15"/>
      <c r="D547" s="15"/>
      <c r="E547" s="15"/>
    </row>
    <row r="548" spans="1:5" ht="19.5" customHeight="1">
      <c r="A548" s="15"/>
      <c r="B548" s="15"/>
      <c r="C548" s="15"/>
      <c r="D548" s="15"/>
      <c r="E548" s="15"/>
    </row>
    <row r="549" spans="1:5" ht="19.5" customHeight="1">
      <c r="A549" s="15"/>
      <c r="B549" s="15"/>
      <c r="C549" s="15"/>
      <c r="D549" s="15"/>
      <c r="E549" s="15"/>
    </row>
    <row r="550" spans="1:5" ht="19.5" customHeight="1">
      <c r="A550" s="15"/>
      <c r="B550" s="15"/>
      <c r="C550" s="15"/>
      <c r="D550" s="15"/>
      <c r="E550" s="15"/>
    </row>
    <row r="551" spans="1:5" ht="19.5" customHeight="1">
      <c r="A551" s="15"/>
      <c r="B551" s="15"/>
      <c r="C551" s="15"/>
      <c r="D551" s="15"/>
      <c r="E551" s="15"/>
    </row>
    <row r="552" spans="1:5" ht="19.5" customHeight="1">
      <c r="A552" s="15"/>
      <c r="B552" s="15"/>
      <c r="C552" s="15"/>
      <c r="D552" s="15"/>
      <c r="E552" s="15"/>
    </row>
    <row r="553" spans="1:5" ht="19.5" customHeight="1">
      <c r="A553" s="15"/>
      <c r="B553" s="15"/>
      <c r="C553" s="15"/>
      <c r="D553" s="15"/>
      <c r="E553" s="15"/>
    </row>
    <row r="554" spans="1:5" ht="19.5" customHeight="1">
      <c r="A554" s="15"/>
      <c r="B554" s="15"/>
      <c r="C554" s="15"/>
      <c r="D554" s="15"/>
      <c r="E554" s="15"/>
    </row>
    <row r="555" spans="1:5" ht="19.5" customHeight="1">
      <c r="A555" s="15"/>
      <c r="B555" s="15"/>
      <c r="C555" s="15"/>
      <c r="D555" s="15"/>
      <c r="E555" s="15"/>
    </row>
    <row r="556" spans="1:5" ht="19.5" customHeight="1">
      <c r="A556" s="15"/>
      <c r="B556" s="15"/>
      <c r="C556" s="15"/>
      <c r="D556" s="15"/>
      <c r="E556" s="15"/>
    </row>
    <row r="557" spans="1:5" ht="19.5" customHeight="1">
      <c r="A557" s="15"/>
      <c r="B557" s="15"/>
      <c r="C557" s="15"/>
      <c r="D557" s="15"/>
      <c r="E557" s="15"/>
    </row>
    <row r="558" spans="1:5" ht="19.5" customHeight="1">
      <c r="A558" s="15"/>
      <c r="B558" s="15"/>
      <c r="C558" s="15"/>
      <c r="D558" s="15"/>
      <c r="E558" s="15"/>
    </row>
    <row r="559" spans="1:5" ht="19.5" customHeight="1">
      <c r="A559" s="15"/>
      <c r="B559" s="15"/>
      <c r="C559" s="15"/>
      <c r="D559" s="15"/>
      <c r="E559" s="15"/>
    </row>
    <row r="560" spans="1:5" ht="19.5" customHeight="1">
      <c r="A560" s="15"/>
      <c r="B560" s="15"/>
      <c r="C560" s="15"/>
      <c r="D560" s="15"/>
      <c r="E560" s="15"/>
    </row>
    <row r="561" spans="1:5" ht="19.5" customHeight="1">
      <c r="A561" s="15"/>
      <c r="B561" s="15"/>
      <c r="C561" s="15"/>
      <c r="D561" s="15"/>
      <c r="E561" s="15"/>
    </row>
    <row r="562" spans="1:5" ht="19.5" customHeight="1">
      <c r="A562" s="15"/>
      <c r="B562" s="15"/>
      <c r="C562" s="15"/>
      <c r="D562" s="15"/>
      <c r="E562" s="15"/>
    </row>
    <row r="563" spans="1:5" ht="19.5" customHeight="1">
      <c r="A563" s="15"/>
      <c r="B563" s="15"/>
      <c r="C563" s="15"/>
      <c r="D563" s="15"/>
      <c r="E563" s="15"/>
    </row>
    <row r="564" spans="1:5" ht="19.5" customHeight="1">
      <c r="A564" s="15"/>
      <c r="B564" s="15"/>
      <c r="C564" s="15"/>
      <c r="D564" s="15"/>
      <c r="E564" s="15"/>
    </row>
    <row r="565" spans="1:5" ht="19.5" customHeight="1">
      <c r="A565" s="15"/>
      <c r="B565" s="15"/>
      <c r="C565" s="15"/>
      <c r="D565" s="15"/>
      <c r="E565" s="15"/>
    </row>
    <row r="566" spans="1:5" ht="19.5" customHeight="1">
      <c r="A566" s="15"/>
      <c r="B566" s="15"/>
      <c r="C566" s="15"/>
      <c r="D566" s="15"/>
      <c r="E566" s="15"/>
    </row>
    <row r="567" spans="1:5" ht="19.5" customHeight="1">
      <c r="A567" s="15"/>
      <c r="B567" s="15"/>
      <c r="C567" s="15"/>
      <c r="D567" s="15"/>
      <c r="E567" s="15"/>
    </row>
    <row r="568" spans="1:5" ht="19.5" customHeight="1">
      <c r="A568" s="15"/>
      <c r="B568" s="15"/>
      <c r="C568" s="15"/>
      <c r="D568" s="15"/>
      <c r="E568" s="15"/>
    </row>
    <row r="569" spans="1:5" ht="19.5" customHeight="1">
      <c r="A569" s="15"/>
      <c r="B569" s="15"/>
      <c r="C569" s="15"/>
      <c r="D569" s="15"/>
      <c r="E569" s="15"/>
    </row>
    <row r="570" spans="1:5" ht="19.5" customHeight="1">
      <c r="A570" s="15"/>
      <c r="B570" s="15"/>
      <c r="C570" s="15"/>
      <c r="D570" s="15"/>
      <c r="E570" s="15"/>
    </row>
    <row r="571" spans="1:5" ht="19.5" customHeight="1">
      <c r="A571" s="15"/>
      <c r="B571" s="15"/>
      <c r="C571" s="15"/>
      <c r="D571" s="15"/>
      <c r="E571" s="15"/>
    </row>
    <row r="572" spans="1:5" ht="19.5" customHeight="1">
      <c r="A572" s="15"/>
      <c r="B572" s="15"/>
      <c r="C572" s="15"/>
      <c r="D572" s="15"/>
      <c r="E572" s="15"/>
    </row>
    <row r="573" spans="1:5" ht="19.5" customHeight="1">
      <c r="A573" s="15"/>
      <c r="B573" s="15"/>
      <c r="C573" s="15"/>
      <c r="D573" s="15"/>
      <c r="E573" s="15"/>
    </row>
    <row r="574" spans="1:5" ht="19.5" customHeight="1">
      <c r="A574" s="15"/>
      <c r="B574" s="15"/>
      <c r="C574" s="15"/>
      <c r="D574" s="15"/>
      <c r="E574" s="15"/>
    </row>
    <row r="575" spans="1:5" ht="19.5" customHeight="1">
      <c r="A575" s="15"/>
      <c r="B575" s="15"/>
      <c r="C575" s="15"/>
      <c r="D575" s="15"/>
      <c r="E575" s="15"/>
    </row>
    <row r="576" spans="1:5" ht="19.5" customHeight="1">
      <c r="A576" s="15"/>
      <c r="B576" s="15"/>
      <c r="C576" s="15"/>
      <c r="D576" s="15"/>
      <c r="E576" s="15"/>
    </row>
    <row r="577" spans="1:5" ht="19.5" customHeight="1">
      <c r="A577" s="15"/>
      <c r="B577" s="15"/>
      <c r="C577" s="15"/>
      <c r="D577" s="15"/>
      <c r="E577" s="15"/>
    </row>
    <row r="578" spans="1:5" ht="19.5" customHeight="1">
      <c r="A578" s="15"/>
      <c r="B578" s="15"/>
      <c r="C578" s="15"/>
      <c r="D578" s="15"/>
      <c r="E578" s="15"/>
    </row>
    <row r="579" spans="1:5" ht="19.5" customHeight="1">
      <c r="A579" s="15"/>
      <c r="B579" s="15"/>
      <c r="C579" s="15"/>
      <c r="D579" s="15"/>
      <c r="E579" s="15"/>
    </row>
    <row r="580" spans="1:5" ht="19.5" customHeight="1">
      <c r="A580" s="15"/>
      <c r="B580" s="15"/>
      <c r="C580" s="15"/>
      <c r="D580" s="15"/>
      <c r="E580" s="15"/>
    </row>
    <row r="581" spans="1:5" ht="19.5" customHeight="1">
      <c r="A581" s="15"/>
      <c r="B581" s="15"/>
      <c r="C581" s="15"/>
      <c r="D581" s="15"/>
      <c r="E581" s="15"/>
    </row>
    <row r="582" spans="1:5" ht="19.5" customHeight="1">
      <c r="A582" s="15"/>
      <c r="B582" s="15"/>
      <c r="C582" s="15"/>
      <c r="D582" s="15"/>
      <c r="E582" s="15"/>
    </row>
    <row r="583" spans="1:5" ht="19.5" customHeight="1">
      <c r="A583" s="15"/>
      <c r="B583" s="15"/>
      <c r="C583" s="15"/>
      <c r="D583" s="15"/>
      <c r="E583" s="15"/>
    </row>
    <row r="584" spans="1:5" ht="19.5" customHeight="1">
      <c r="A584" s="15"/>
      <c r="B584" s="15"/>
      <c r="C584" s="15"/>
      <c r="D584" s="15"/>
      <c r="E584" s="15"/>
    </row>
    <row r="585" spans="1:5" ht="19.5" customHeight="1">
      <c r="A585" s="15"/>
      <c r="B585" s="15"/>
      <c r="C585" s="15"/>
      <c r="D585" s="15"/>
      <c r="E585" s="15"/>
    </row>
    <row r="586" spans="1:5" ht="19.5" customHeight="1">
      <c r="A586" s="15"/>
      <c r="B586" s="15"/>
      <c r="C586" s="15"/>
      <c r="D586" s="15"/>
      <c r="E586" s="15"/>
    </row>
    <row r="587" spans="1:5" ht="19.5" customHeight="1">
      <c r="A587" s="15"/>
      <c r="B587" s="15"/>
      <c r="C587" s="15"/>
      <c r="D587" s="15"/>
      <c r="E587" s="15"/>
    </row>
    <row r="588" spans="1:5" ht="19.5" customHeight="1">
      <c r="A588" s="15"/>
      <c r="B588" s="15"/>
      <c r="C588" s="15"/>
      <c r="D588" s="15"/>
      <c r="E588" s="15"/>
    </row>
    <row r="589" spans="1:5" ht="19.5" customHeight="1">
      <c r="A589" s="15"/>
      <c r="B589" s="15"/>
      <c r="C589" s="15"/>
      <c r="D589" s="15"/>
      <c r="E589" s="15"/>
    </row>
    <row r="590" spans="1:5" ht="19.5" customHeight="1">
      <c r="A590" s="15"/>
      <c r="B590" s="15"/>
      <c r="C590" s="15"/>
      <c r="D590" s="15"/>
      <c r="E590" s="15"/>
    </row>
    <row r="591" spans="1:5" ht="19.5" customHeight="1">
      <c r="A591" s="15"/>
      <c r="B591" s="15"/>
      <c r="C591" s="15"/>
      <c r="D591" s="15"/>
      <c r="E591" s="15"/>
    </row>
    <row r="592" spans="1:5" ht="19.5" customHeight="1">
      <c r="A592" s="15"/>
      <c r="B592" s="15"/>
      <c r="C592" s="15"/>
      <c r="D592" s="15"/>
      <c r="E592" s="15"/>
    </row>
    <row r="593" spans="1:5" ht="19.5" customHeight="1">
      <c r="A593" s="15"/>
      <c r="B593" s="15"/>
      <c r="C593" s="15"/>
      <c r="D593" s="15"/>
      <c r="E593" s="15"/>
    </row>
    <row r="594" spans="1:5" ht="19.5" customHeight="1">
      <c r="A594" s="15"/>
      <c r="B594" s="15"/>
      <c r="C594" s="15"/>
      <c r="D594" s="15"/>
      <c r="E594" s="15"/>
    </row>
    <row r="595" spans="1:5" ht="19.5" customHeight="1">
      <c r="A595" s="15"/>
      <c r="B595" s="15"/>
      <c r="C595" s="15"/>
      <c r="D595" s="15"/>
      <c r="E595" s="15"/>
    </row>
    <row r="596" spans="1:5" ht="19.5" customHeight="1">
      <c r="A596" s="15"/>
      <c r="B596" s="15"/>
      <c r="C596" s="15"/>
      <c r="D596" s="15"/>
      <c r="E596" s="15"/>
    </row>
    <row r="597" spans="1:5" ht="19.5" customHeight="1">
      <c r="A597" s="15"/>
      <c r="B597" s="15"/>
      <c r="C597" s="15"/>
      <c r="D597" s="15"/>
      <c r="E597" s="15"/>
    </row>
    <row r="598" spans="1:5" ht="19.5" customHeight="1">
      <c r="A598" s="15"/>
      <c r="B598" s="15"/>
      <c r="C598" s="15"/>
      <c r="D598" s="15"/>
      <c r="E598" s="15"/>
    </row>
    <row r="599" spans="1:5" ht="19.5" customHeight="1">
      <c r="A599" s="15"/>
      <c r="B599" s="15"/>
      <c r="C599" s="15"/>
      <c r="D599" s="15"/>
      <c r="E599" s="15"/>
    </row>
    <row r="600" spans="1:5" ht="19.5" customHeight="1">
      <c r="A600" s="15"/>
      <c r="B600" s="15"/>
      <c r="C600" s="15"/>
      <c r="D600" s="15"/>
      <c r="E600" s="15"/>
    </row>
    <row r="601" spans="1:5" ht="19.5" customHeight="1">
      <c r="A601" s="15"/>
      <c r="B601" s="15"/>
      <c r="C601" s="15"/>
      <c r="D601" s="15"/>
      <c r="E601" s="15"/>
    </row>
    <row r="602" spans="1:5" ht="19.5" customHeight="1">
      <c r="A602" s="15"/>
      <c r="B602" s="15"/>
      <c r="C602" s="15"/>
      <c r="D602" s="15"/>
      <c r="E602" s="15"/>
    </row>
    <row r="603" spans="1:5" ht="19.5" customHeight="1">
      <c r="A603" s="15"/>
      <c r="B603" s="15"/>
      <c r="C603" s="15"/>
      <c r="D603" s="15"/>
      <c r="E603" s="15"/>
    </row>
    <row r="604" spans="1:5" ht="19.5" customHeight="1">
      <c r="A604" s="15"/>
      <c r="B604" s="15"/>
      <c r="C604" s="15"/>
      <c r="D604" s="15"/>
      <c r="E604" s="15"/>
    </row>
    <row r="605" spans="1:5" ht="19.5" customHeight="1">
      <c r="A605" s="15"/>
      <c r="B605" s="15"/>
      <c r="C605" s="15"/>
      <c r="D605" s="15"/>
      <c r="E605" s="15"/>
    </row>
    <row r="606" spans="1:5" ht="19.5" customHeight="1">
      <c r="A606" s="15"/>
      <c r="B606" s="15"/>
      <c r="C606" s="15"/>
      <c r="D606" s="15"/>
      <c r="E606" s="15"/>
    </row>
    <row r="607" spans="1:5" ht="19.5" customHeight="1">
      <c r="A607" s="15"/>
      <c r="B607" s="15"/>
      <c r="C607" s="15"/>
      <c r="D607" s="15"/>
      <c r="E607" s="15"/>
    </row>
    <row r="608" spans="1:5" ht="19.5" customHeight="1">
      <c r="A608" s="15"/>
      <c r="B608" s="15"/>
      <c r="C608" s="15"/>
      <c r="D608" s="15"/>
      <c r="E608" s="15"/>
    </row>
    <row r="609" spans="1:5" ht="19.5" customHeight="1">
      <c r="A609" s="15"/>
      <c r="B609" s="15"/>
      <c r="C609" s="15"/>
      <c r="D609" s="15"/>
      <c r="E609" s="15"/>
    </row>
    <row r="610" spans="1:5" ht="19.5" customHeight="1">
      <c r="A610" s="15"/>
      <c r="B610" s="15"/>
      <c r="C610" s="15"/>
      <c r="D610" s="15"/>
      <c r="E610" s="15"/>
    </row>
    <row r="611" spans="1:5" ht="19.5" customHeight="1">
      <c r="A611" s="15"/>
      <c r="B611" s="15"/>
      <c r="C611" s="15"/>
      <c r="D611" s="15"/>
      <c r="E611" s="15"/>
    </row>
    <row r="612" spans="1:5" ht="19.5" customHeight="1">
      <c r="A612" s="15"/>
      <c r="B612" s="15"/>
      <c r="C612" s="15"/>
      <c r="D612" s="15"/>
      <c r="E612" s="15"/>
    </row>
    <row r="613" spans="1:5" ht="19.5" customHeight="1">
      <c r="A613" s="15"/>
      <c r="B613" s="15"/>
      <c r="C613" s="15"/>
      <c r="D613" s="15"/>
      <c r="E613" s="15"/>
    </row>
    <row r="614" spans="1:5" ht="19.5" customHeight="1">
      <c r="A614" s="15"/>
      <c r="B614" s="15"/>
      <c r="C614" s="15"/>
      <c r="D614" s="15"/>
      <c r="E614" s="15"/>
    </row>
    <row r="615" spans="1:5" ht="19.5" customHeight="1">
      <c r="A615" s="15"/>
      <c r="B615" s="15"/>
      <c r="C615" s="15"/>
      <c r="D615" s="15"/>
      <c r="E615" s="15"/>
    </row>
    <row r="616" spans="1:5" ht="19.5" customHeight="1">
      <c r="A616" s="15"/>
      <c r="B616" s="15"/>
      <c r="C616" s="15"/>
      <c r="D616" s="15"/>
      <c r="E616" s="15"/>
    </row>
    <row r="617" spans="1:5" ht="19.5" customHeight="1">
      <c r="A617" s="15"/>
      <c r="B617" s="15"/>
      <c r="C617" s="15"/>
      <c r="D617" s="15"/>
      <c r="E617" s="15"/>
    </row>
    <row r="618" spans="1:5" ht="19.5" customHeight="1">
      <c r="A618" s="15"/>
      <c r="B618" s="15"/>
      <c r="C618" s="15"/>
      <c r="D618" s="15"/>
      <c r="E618" s="15"/>
    </row>
    <row r="619" spans="1:5" ht="19.5" customHeight="1">
      <c r="A619" s="15"/>
      <c r="B619" s="15"/>
      <c r="C619" s="15"/>
      <c r="D619" s="15"/>
      <c r="E619" s="15"/>
    </row>
    <row r="620" spans="1:5" ht="19.5" customHeight="1">
      <c r="A620" s="15"/>
      <c r="B620" s="15"/>
      <c r="C620" s="15"/>
      <c r="D620" s="15"/>
      <c r="E620" s="15"/>
    </row>
    <row r="621" spans="1:5" ht="19.5" customHeight="1">
      <c r="A621" s="15"/>
      <c r="B621" s="15"/>
      <c r="C621" s="15"/>
      <c r="D621" s="15"/>
      <c r="E621" s="15"/>
    </row>
    <row r="622" spans="1:5" ht="19.5" customHeight="1">
      <c r="A622" s="15"/>
      <c r="B622" s="15"/>
      <c r="C622" s="15"/>
      <c r="D622" s="15"/>
      <c r="E622" s="15"/>
    </row>
    <row r="623" spans="1:5" ht="19.5" customHeight="1">
      <c r="A623" s="15"/>
      <c r="B623" s="15"/>
      <c r="C623" s="15"/>
      <c r="D623" s="15"/>
      <c r="E623" s="15"/>
    </row>
    <row r="624" spans="1:5" ht="19.5" customHeight="1">
      <c r="A624" s="15"/>
      <c r="B624" s="15"/>
      <c r="C624" s="15"/>
      <c r="D624" s="15"/>
      <c r="E624" s="15"/>
    </row>
    <row r="625" spans="1:5" ht="19.5" customHeight="1">
      <c r="A625" s="15"/>
      <c r="B625" s="15"/>
      <c r="C625" s="15"/>
      <c r="D625" s="15"/>
      <c r="E625" s="15"/>
    </row>
    <row r="626" spans="1:5" ht="19.5" customHeight="1">
      <c r="A626" s="15"/>
      <c r="B626" s="15"/>
      <c r="C626" s="15"/>
      <c r="D626" s="15"/>
      <c r="E626" s="15"/>
    </row>
    <row r="627" spans="1:5" ht="19.5" customHeight="1">
      <c r="A627" s="15"/>
      <c r="B627" s="15"/>
      <c r="C627" s="15"/>
      <c r="D627" s="15"/>
      <c r="E627" s="15"/>
    </row>
    <row r="628" spans="1:5" ht="19.5" customHeight="1">
      <c r="A628" s="15"/>
      <c r="B628" s="15"/>
      <c r="C628" s="15"/>
      <c r="D628" s="15"/>
      <c r="E628" s="15"/>
    </row>
    <row r="629" spans="1:5" ht="19.5" customHeight="1">
      <c r="A629" s="15"/>
      <c r="B629" s="15"/>
      <c r="C629" s="15"/>
      <c r="D629" s="15"/>
      <c r="E629" s="15"/>
    </row>
    <row r="630" spans="1:5" ht="19.5" customHeight="1">
      <c r="A630" s="15"/>
      <c r="B630" s="15"/>
      <c r="C630" s="15"/>
      <c r="D630" s="15"/>
      <c r="E630" s="15"/>
    </row>
    <row r="631" spans="1:5" ht="19.5" customHeight="1">
      <c r="A631" s="15"/>
      <c r="B631" s="15"/>
      <c r="C631" s="15"/>
      <c r="D631" s="15"/>
      <c r="E631" s="15"/>
    </row>
    <row r="632" spans="1:5" ht="19.5" customHeight="1">
      <c r="A632" s="15"/>
      <c r="B632" s="15"/>
      <c r="C632" s="15"/>
      <c r="D632" s="15"/>
      <c r="E632" s="15"/>
    </row>
    <row r="633" spans="1:5" ht="19.5" customHeight="1">
      <c r="A633" s="15"/>
      <c r="B633" s="15"/>
      <c r="C633" s="15"/>
      <c r="D633" s="15"/>
      <c r="E633" s="15"/>
    </row>
    <row r="634" spans="1:5" ht="19.5" customHeight="1">
      <c r="A634" s="15"/>
      <c r="B634" s="15"/>
      <c r="C634" s="15"/>
      <c r="D634" s="15"/>
      <c r="E634" s="15"/>
    </row>
    <row r="635" spans="1:5" ht="19.5" customHeight="1">
      <c r="A635" s="15"/>
      <c r="B635" s="15"/>
      <c r="C635" s="15"/>
      <c r="D635" s="15"/>
      <c r="E635" s="15"/>
    </row>
    <row r="636" spans="1:5" ht="19.5" customHeight="1">
      <c r="A636" s="15"/>
      <c r="B636" s="15"/>
      <c r="C636" s="15"/>
      <c r="D636" s="15"/>
      <c r="E636" s="15"/>
    </row>
    <row r="637" spans="1:5" ht="19.5" customHeight="1">
      <c r="A637" s="15"/>
      <c r="B637" s="15"/>
      <c r="C637" s="15"/>
      <c r="D637" s="15"/>
      <c r="E637" s="15"/>
    </row>
    <row r="638" spans="1:5" ht="19.5" customHeight="1">
      <c r="A638" s="15"/>
      <c r="B638" s="15"/>
      <c r="C638" s="15"/>
      <c r="D638" s="15"/>
      <c r="E638" s="15"/>
    </row>
    <row r="639" spans="1:5" ht="19.5" customHeight="1">
      <c r="A639" s="15"/>
      <c r="B639" s="15"/>
      <c r="C639" s="15"/>
      <c r="D639" s="15"/>
      <c r="E639" s="15"/>
    </row>
    <row r="640" spans="1:5" ht="19.5" customHeight="1">
      <c r="A640" s="15"/>
      <c r="B640" s="15"/>
      <c r="C640" s="15"/>
      <c r="D640" s="15"/>
      <c r="E640" s="15"/>
    </row>
    <row r="641" spans="1:5" ht="19.5" customHeight="1">
      <c r="A641" s="15"/>
      <c r="B641" s="15"/>
      <c r="C641" s="15"/>
      <c r="D641" s="15"/>
      <c r="E641" s="15"/>
    </row>
    <row r="642" spans="1:5" ht="19.5" customHeight="1">
      <c r="A642" s="15"/>
      <c r="B642" s="15"/>
      <c r="C642" s="15"/>
      <c r="D642" s="15"/>
      <c r="E642" s="15"/>
    </row>
    <row r="643" spans="1:5" ht="19.5" customHeight="1">
      <c r="A643" s="15"/>
      <c r="B643" s="15"/>
      <c r="C643" s="15"/>
      <c r="D643" s="15"/>
      <c r="E643" s="15"/>
    </row>
    <row r="644" spans="1:5" ht="19.5" customHeight="1">
      <c r="A644" s="15"/>
      <c r="B644" s="15"/>
      <c r="C644" s="15"/>
      <c r="D644" s="15"/>
      <c r="E644" s="15"/>
    </row>
    <row r="645" spans="1:5" ht="19.5" customHeight="1">
      <c r="A645" s="15"/>
      <c r="B645" s="15"/>
      <c r="C645" s="15"/>
      <c r="D645" s="15"/>
      <c r="E645" s="15"/>
    </row>
    <row r="646" spans="1:5" ht="19.5" customHeight="1">
      <c r="A646" s="15"/>
      <c r="B646" s="15"/>
      <c r="C646" s="15"/>
      <c r="D646" s="15"/>
      <c r="E646" s="15"/>
    </row>
    <row r="647" spans="1:5" ht="19.5" customHeight="1">
      <c r="A647" s="15"/>
      <c r="B647" s="15"/>
      <c r="C647" s="15"/>
      <c r="D647" s="15"/>
      <c r="E647" s="15"/>
    </row>
    <row r="648" spans="1:5" ht="19.5" customHeight="1">
      <c r="A648" s="15"/>
      <c r="B648" s="15"/>
      <c r="C648" s="15"/>
      <c r="D648" s="15"/>
      <c r="E648" s="15"/>
    </row>
    <row r="649" spans="1:5" ht="19.5" customHeight="1">
      <c r="A649" s="15"/>
      <c r="B649" s="15"/>
      <c r="C649" s="15"/>
      <c r="D649" s="15"/>
      <c r="E649" s="15"/>
    </row>
    <row r="650" spans="1:5" ht="19.5" customHeight="1">
      <c r="A650" s="15"/>
      <c r="B650" s="15"/>
      <c r="C650" s="15"/>
      <c r="D650" s="15"/>
      <c r="E650" s="15"/>
    </row>
    <row r="651" spans="1:5" ht="19.5" customHeight="1">
      <c r="A651" s="15"/>
      <c r="B651" s="15"/>
      <c r="C651" s="15"/>
      <c r="D651" s="15"/>
      <c r="E651" s="15"/>
    </row>
    <row r="652" spans="1:5" ht="19.5" customHeight="1">
      <c r="A652" s="15"/>
      <c r="B652" s="15"/>
      <c r="C652" s="15"/>
      <c r="D652" s="15"/>
      <c r="E652" s="15"/>
    </row>
    <row r="653" spans="1:5" ht="19.5" customHeight="1">
      <c r="A653" s="15"/>
      <c r="B653" s="15"/>
      <c r="C653" s="15"/>
      <c r="D653" s="15"/>
      <c r="E653" s="15"/>
    </row>
    <row r="654" spans="1:5" ht="19.5" customHeight="1">
      <c r="A654" s="15"/>
      <c r="B654" s="15"/>
      <c r="C654" s="15"/>
      <c r="D654" s="15"/>
      <c r="E654" s="15"/>
    </row>
    <row r="655" spans="1:5" ht="19.5" customHeight="1">
      <c r="A655" s="15"/>
      <c r="B655" s="15"/>
      <c r="C655" s="15"/>
      <c r="D655" s="15"/>
      <c r="E655" s="15"/>
    </row>
    <row r="656" spans="1:5" ht="19.5" customHeight="1">
      <c r="A656" s="15"/>
      <c r="B656" s="15"/>
      <c r="C656" s="15"/>
      <c r="D656" s="15"/>
      <c r="E656" s="15"/>
    </row>
    <row r="657" spans="1:5" ht="19.5" customHeight="1">
      <c r="A657" s="15"/>
      <c r="B657" s="15"/>
      <c r="C657" s="15"/>
      <c r="D657" s="15"/>
      <c r="E657" s="15"/>
    </row>
    <row r="658" spans="1:5" ht="19.5" customHeight="1">
      <c r="A658" s="15"/>
      <c r="B658" s="15"/>
      <c r="C658" s="15"/>
      <c r="D658" s="15"/>
      <c r="E658" s="15"/>
    </row>
    <row r="659" spans="1:5" ht="19.5" customHeight="1">
      <c r="A659" s="15"/>
      <c r="B659" s="15"/>
      <c r="C659" s="15"/>
      <c r="D659" s="15"/>
      <c r="E659" s="15"/>
    </row>
    <row r="660" spans="1:5" ht="19.5" customHeight="1">
      <c r="A660" s="15"/>
      <c r="B660" s="15"/>
      <c r="C660" s="15"/>
      <c r="D660" s="15"/>
      <c r="E660" s="15"/>
    </row>
    <row r="661" spans="1:5" ht="19.5" customHeight="1">
      <c r="A661" s="15"/>
      <c r="B661" s="15"/>
      <c r="C661" s="15"/>
      <c r="D661" s="15"/>
      <c r="E661" s="15"/>
    </row>
    <row r="662" spans="1:5" ht="19.5" customHeight="1">
      <c r="A662" s="15"/>
      <c r="B662" s="15"/>
      <c r="C662" s="15"/>
      <c r="D662" s="15"/>
      <c r="E662" s="15"/>
    </row>
    <row r="663" spans="1:5" ht="19.5" customHeight="1">
      <c r="A663" s="15"/>
      <c r="B663" s="15"/>
      <c r="C663" s="15"/>
      <c r="D663" s="15"/>
      <c r="E663" s="15"/>
    </row>
    <row r="664" spans="1:5" ht="19.5" customHeight="1">
      <c r="A664" s="15"/>
      <c r="B664" s="15"/>
      <c r="C664" s="15"/>
      <c r="D664" s="15"/>
      <c r="E664" s="15"/>
    </row>
    <row r="665" spans="1:5" ht="19.5" customHeight="1">
      <c r="A665" s="15"/>
      <c r="B665" s="15"/>
      <c r="C665" s="15"/>
      <c r="D665" s="15"/>
      <c r="E665" s="15"/>
    </row>
    <row r="666" spans="1:5" ht="19.5" customHeight="1">
      <c r="A666" s="15"/>
      <c r="B666" s="15"/>
      <c r="C666" s="15"/>
      <c r="D666" s="15"/>
      <c r="E666" s="15"/>
    </row>
    <row r="667" spans="1:5" ht="19.5" customHeight="1">
      <c r="A667" s="15"/>
      <c r="B667" s="15"/>
      <c r="C667" s="15"/>
      <c r="D667" s="15"/>
      <c r="E667" s="15"/>
    </row>
    <row r="668" spans="1:5" ht="19.5" customHeight="1">
      <c r="A668" s="15"/>
      <c r="B668" s="15"/>
      <c r="C668" s="15"/>
      <c r="D668" s="15"/>
      <c r="E668" s="15"/>
    </row>
    <row r="669" spans="1:5" ht="19.5" customHeight="1">
      <c r="A669" s="15"/>
      <c r="B669" s="15"/>
      <c r="C669" s="15"/>
      <c r="D669" s="15"/>
      <c r="E669" s="15"/>
    </row>
    <row r="670" spans="1:5" ht="19.5" customHeight="1">
      <c r="A670" s="15"/>
      <c r="B670" s="15"/>
      <c r="C670" s="15"/>
      <c r="D670" s="15"/>
      <c r="E670" s="15"/>
    </row>
    <row r="671" spans="1:5" ht="19.5" customHeight="1">
      <c r="A671" s="15"/>
      <c r="B671" s="15"/>
      <c r="C671" s="15"/>
      <c r="D671" s="15"/>
      <c r="E671" s="15"/>
    </row>
    <row r="672" spans="1:5" ht="19.5" customHeight="1">
      <c r="A672" s="15"/>
      <c r="B672" s="15"/>
      <c r="C672" s="15"/>
      <c r="D672" s="15"/>
      <c r="E672" s="15"/>
    </row>
    <row r="673" spans="1:5" ht="19.5" customHeight="1">
      <c r="A673" s="15"/>
      <c r="B673" s="15"/>
      <c r="C673" s="15"/>
      <c r="D673" s="15"/>
      <c r="E673" s="15"/>
    </row>
    <row r="674" spans="1:5" ht="19.5" customHeight="1">
      <c r="A674" s="15"/>
      <c r="B674" s="15"/>
      <c r="C674" s="15"/>
      <c r="D674" s="15"/>
      <c r="E674" s="15"/>
    </row>
    <row r="675" spans="1:5" ht="19.5" customHeight="1">
      <c r="A675" s="15"/>
      <c r="B675" s="15"/>
      <c r="C675" s="15"/>
      <c r="D675" s="15"/>
      <c r="E675" s="15"/>
    </row>
    <row r="676" spans="1:5" ht="19.5" customHeight="1">
      <c r="A676" s="15"/>
      <c r="B676" s="15"/>
      <c r="C676" s="15"/>
      <c r="D676" s="15"/>
      <c r="E676" s="15"/>
    </row>
    <row r="677" spans="1:5" ht="19.5" customHeight="1">
      <c r="A677" s="15"/>
      <c r="B677" s="15"/>
      <c r="C677" s="15"/>
      <c r="D677" s="15"/>
      <c r="E677" s="15"/>
    </row>
    <row r="678" spans="1:5" ht="19.5" customHeight="1">
      <c r="A678" s="15"/>
      <c r="B678" s="15"/>
      <c r="C678" s="15"/>
      <c r="D678" s="15"/>
      <c r="E678" s="15"/>
    </row>
    <row r="679" spans="1:5" ht="19.5" customHeight="1">
      <c r="A679" s="15"/>
      <c r="B679" s="15"/>
      <c r="C679" s="15"/>
      <c r="D679" s="15"/>
      <c r="E679" s="15"/>
    </row>
    <row r="680" spans="1:5" ht="19.5" customHeight="1">
      <c r="A680" s="15"/>
      <c r="B680" s="15"/>
      <c r="C680" s="15"/>
      <c r="D680" s="15"/>
      <c r="E680" s="15"/>
    </row>
    <row r="681" spans="1:5" ht="19.5" customHeight="1">
      <c r="A681" s="15"/>
      <c r="B681" s="15"/>
      <c r="C681" s="15"/>
      <c r="D681" s="15"/>
      <c r="E681" s="15"/>
    </row>
    <row r="682" spans="1:5" ht="19.5" customHeight="1">
      <c r="A682" s="15"/>
      <c r="B682" s="15"/>
      <c r="C682" s="15"/>
      <c r="D682" s="15"/>
      <c r="E682" s="15"/>
    </row>
    <row r="683" spans="1:5" ht="19.5" customHeight="1">
      <c r="A683" s="15"/>
      <c r="B683" s="15"/>
      <c r="C683" s="15"/>
      <c r="D683" s="15"/>
      <c r="E683" s="15"/>
    </row>
    <row r="684" spans="1:5" ht="19.5" customHeight="1">
      <c r="A684" s="15"/>
      <c r="B684" s="15"/>
      <c r="C684" s="15"/>
      <c r="D684" s="15"/>
      <c r="E684" s="15"/>
    </row>
    <row r="685" spans="1:5" ht="19.5" customHeight="1">
      <c r="A685" s="15"/>
      <c r="B685" s="15"/>
      <c r="C685" s="15"/>
      <c r="D685" s="15"/>
      <c r="E685" s="15"/>
    </row>
    <row r="686" spans="1:5" ht="19.5" customHeight="1">
      <c r="A686" s="15"/>
      <c r="B686" s="15"/>
      <c r="C686" s="15"/>
      <c r="D686" s="15"/>
      <c r="E686" s="15"/>
    </row>
    <row r="687" spans="1:5" ht="19.5" customHeight="1">
      <c r="A687" s="15"/>
      <c r="B687" s="15"/>
      <c r="C687" s="15"/>
      <c r="D687" s="15"/>
      <c r="E687" s="15"/>
    </row>
    <row r="688" spans="1:5" ht="19.5" customHeight="1">
      <c r="A688" s="15"/>
      <c r="B688" s="15"/>
      <c r="C688" s="15"/>
      <c r="D688" s="15"/>
      <c r="E688" s="15"/>
    </row>
    <row r="689" spans="1:5" ht="19.5" customHeight="1">
      <c r="A689" s="15"/>
      <c r="B689" s="15"/>
      <c r="C689" s="15"/>
      <c r="D689" s="15"/>
      <c r="E689" s="15"/>
    </row>
    <row r="690" spans="1:5" ht="19.5" customHeight="1">
      <c r="A690" s="15"/>
      <c r="B690" s="15"/>
      <c r="C690" s="15"/>
      <c r="D690" s="15"/>
      <c r="E690" s="15"/>
    </row>
    <row r="691" spans="1:5" ht="19.5" customHeight="1">
      <c r="A691" s="15"/>
      <c r="B691" s="15"/>
      <c r="C691" s="15"/>
      <c r="D691" s="15"/>
      <c r="E691" s="15"/>
    </row>
    <row r="692" spans="1:5" ht="19.5" customHeight="1">
      <c r="A692" s="15"/>
      <c r="B692" s="15"/>
      <c r="C692" s="15"/>
      <c r="D692" s="15"/>
      <c r="E692" s="15"/>
    </row>
    <row r="693" spans="1:5" ht="19.5" customHeight="1">
      <c r="A693" s="15"/>
      <c r="B693" s="15"/>
      <c r="C693" s="15"/>
      <c r="D693" s="15"/>
      <c r="E693" s="15"/>
    </row>
    <row r="694" spans="1:5" ht="19.5" customHeight="1">
      <c r="A694" s="15"/>
      <c r="B694" s="15"/>
      <c r="C694" s="15"/>
      <c r="D694" s="15"/>
      <c r="E694" s="15"/>
    </row>
    <row r="695" spans="1:5" ht="19.5" customHeight="1">
      <c r="A695" s="15"/>
      <c r="B695" s="15"/>
      <c r="C695" s="15"/>
      <c r="D695" s="15"/>
      <c r="E695" s="15"/>
    </row>
    <row r="696" spans="1:5" ht="19.5" customHeight="1">
      <c r="A696" s="15"/>
      <c r="B696" s="15"/>
      <c r="C696" s="15"/>
      <c r="D696" s="15"/>
      <c r="E696" s="15"/>
    </row>
    <row r="697" spans="1:5" ht="19.5" customHeight="1">
      <c r="A697" s="15"/>
      <c r="B697" s="15"/>
      <c r="C697" s="15"/>
      <c r="D697" s="15"/>
      <c r="E697" s="15"/>
    </row>
    <row r="698" spans="1:5" ht="19.5" customHeight="1">
      <c r="A698" s="15"/>
      <c r="B698" s="15"/>
      <c r="C698" s="15"/>
      <c r="D698" s="15"/>
      <c r="E698" s="15"/>
    </row>
    <row r="699" spans="1:5" ht="19.5" customHeight="1">
      <c r="A699" s="15"/>
      <c r="B699" s="15"/>
      <c r="C699" s="15"/>
      <c r="D699" s="15"/>
      <c r="E699" s="15"/>
    </row>
    <row r="700" spans="1:5" ht="19.5" customHeight="1">
      <c r="A700" s="15"/>
      <c r="B700" s="15"/>
      <c r="C700" s="15"/>
      <c r="D700" s="15"/>
      <c r="E700" s="15"/>
    </row>
    <row r="701" spans="1:5" ht="19.5" customHeight="1">
      <c r="A701" s="15"/>
      <c r="B701" s="15"/>
      <c r="C701" s="15"/>
      <c r="D701" s="15"/>
      <c r="E701" s="15"/>
    </row>
    <row r="702" spans="1:5" ht="19.5" customHeight="1">
      <c r="A702" s="15"/>
      <c r="B702" s="15"/>
      <c r="C702" s="15"/>
      <c r="D702" s="15"/>
      <c r="E702" s="15"/>
    </row>
    <row r="703" spans="1:5" ht="19.5" customHeight="1">
      <c r="A703" s="15"/>
      <c r="B703" s="15"/>
      <c r="C703" s="15"/>
      <c r="D703" s="15"/>
      <c r="E703" s="15"/>
    </row>
    <row r="704" spans="1:5" ht="19.5" customHeight="1">
      <c r="A704" s="15"/>
      <c r="B704" s="15"/>
      <c r="C704" s="15"/>
      <c r="D704" s="15"/>
      <c r="E704" s="15"/>
    </row>
    <row r="705" spans="1:5" ht="19.5" customHeight="1">
      <c r="A705" s="15"/>
      <c r="B705" s="15"/>
      <c r="C705" s="15"/>
      <c r="D705" s="15"/>
      <c r="E705" s="15"/>
    </row>
    <row r="706" spans="1:5" ht="19.5" customHeight="1">
      <c r="A706" s="15"/>
      <c r="B706" s="15"/>
      <c r="C706" s="15"/>
      <c r="D706" s="15"/>
      <c r="E706" s="15"/>
    </row>
    <row r="707" spans="1:5" ht="19.5" customHeight="1">
      <c r="A707" s="15"/>
      <c r="B707" s="15"/>
      <c r="C707" s="15"/>
      <c r="D707" s="15"/>
      <c r="E707" s="15"/>
    </row>
    <row r="708" spans="1:5" ht="19.5" customHeight="1">
      <c r="A708" s="15"/>
      <c r="B708" s="15"/>
      <c r="C708" s="15"/>
      <c r="D708" s="15"/>
      <c r="E708" s="15"/>
    </row>
    <row r="709" spans="1:5" ht="19.5" customHeight="1">
      <c r="A709" s="15"/>
      <c r="B709" s="15"/>
      <c r="C709" s="15"/>
      <c r="D709" s="15"/>
      <c r="E709" s="15"/>
    </row>
    <row r="710" spans="1:5" ht="19.5" customHeight="1">
      <c r="A710" s="15"/>
      <c r="B710" s="15"/>
      <c r="C710" s="15"/>
      <c r="D710" s="15"/>
      <c r="E710" s="15"/>
    </row>
    <row r="711" spans="1:5" ht="19.5" customHeight="1">
      <c r="A711" s="15"/>
      <c r="B711" s="15"/>
      <c r="C711" s="15"/>
      <c r="D711" s="15"/>
      <c r="E711" s="15"/>
    </row>
    <row r="712" spans="1:5" ht="19.5" customHeight="1">
      <c r="A712" s="15"/>
      <c r="B712" s="15"/>
      <c r="C712" s="15"/>
      <c r="D712" s="15"/>
      <c r="E712" s="15"/>
    </row>
    <row r="713" spans="1:5" ht="19.5" customHeight="1">
      <c r="A713" s="15"/>
      <c r="B713" s="15"/>
      <c r="C713" s="15"/>
      <c r="D713" s="15"/>
      <c r="E713" s="15"/>
    </row>
    <row r="714" spans="1:5" ht="19.5" customHeight="1">
      <c r="A714" s="15"/>
      <c r="B714" s="15"/>
      <c r="C714" s="15"/>
      <c r="D714" s="15"/>
      <c r="E714" s="15"/>
    </row>
    <row r="715" spans="1:5" ht="19.5" customHeight="1">
      <c r="A715" s="15"/>
      <c r="B715" s="15"/>
      <c r="C715" s="15"/>
      <c r="D715" s="15"/>
      <c r="E715" s="15"/>
    </row>
    <row r="716" spans="1:5" ht="19.5" customHeight="1">
      <c r="A716" s="15"/>
      <c r="B716" s="15"/>
      <c r="C716" s="15"/>
      <c r="D716" s="15"/>
      <c r="E716" s="15"/>
    </row>
    <row r="717" spans="1:5" ht="19.5" customHeight="1">
      <c r="A717" s="15"/>
      <c r="B717" s="15"/>
      <c r="C717" s="15"/>
      <c r="D717" s="15"/>
      <c r="E717" s="15"/>
    </row>
    <row r="718" spans="1:5" ht="19.5" customHeight="1">
      <c r="A718" s="15"/>
      <c r="B718" s="15"/>
      <c r="C718" s="15"/>
      <c r="D718" s="15"/>
      <c r="E718" s="15"/>
    </row>
    <row r="719" spans="1:5" ht="19.5" customHeight="1">
      <c r="A719" s="15"/>
      <c r="B719" s="15"/>
      <c r="C719" s="15"/>
      <c r="D719" s="15"/>
      <c r="E719" s="15"/>
    </row>
    <row r="720" spans="1:5" ht="19.5" customHeight="1">
      <c r="A720" s="15"/>
      <c r="B720" s="15"/>
      <c r="C720" s="15"/>
      <c r="D720" s="15"/>
      <c r="E720" s="15"/>
    </row>
    <row r="721" spans="1:5" ht="19.5" customHeight="1">
      <c r="A721" s="15"/>
      <c r="B721" s="15"/>
      <c r="C721" s="15"/>
      <c r="D721" s="15"/>
      <c r="E721" s="15"/>
    </row>
    <row r="722" spans="1:5" ht="19.5" customHeight="1">
      <c r="A722" s="15"/>
      <c r="B722" s="15"/>
      <c r="C722" s="15"/>
      <c r="D722" s="15"/>
      <c r="E722" s="15"/>
    </row>
    <row r="723" spans="1:5" ht="19.5" customHeight="1">
      <c r="A723" s="15"/>
      <c r="B723" s="15"/>
      <c r="C723" s="15"/>
      <c r="D723" s="15"/>
      <c r="E723" s="15"/>
    </row>
    <row r="724" spans="1:5" ht="19.5" customHeight="1">
      <c r="A724" s="15"/>
      <c r="B724" s="15"/>
      <c r="C724" s="15"/>
      <c r="D724" s="15"/>
      <c r="E724" s="15"/>
    </row>
    <row r="725" spans="1:5" ht="19.5" customHeight="1">
      <c r="A725" s="15"/>
      <c r="B725" s="15"/>
      <c r="C725" s="15"/>
      <c r="D725" s="15"/>
      <c r="E725" s="15"/>
    </row>
    <row r="726" spans="1:5" ht="19.5" customHeight="1">
      <c r="A726" s="15"/>
      <c r="B726" s="15"/>
      <c r="C726" s="15"/>
      <c r="D726" s="15"/>
      <c r="E726" s="15"/>
    </row>
    <row r="727" spans="1:5" ht="19.5" customHeight="1">
      <c r="A727" s="15"/>
      <c r="B727" s="15"/>
      <c r="C727" s="15"/>
      <c r="D727" s="15"/>
      <c r="E727" s="15"/>
    </row>
    <row r="728" spans="1:5" ht="19.5" customHeight="1">
      <c r="A728" s="15"/>
      <c r="B728" s="15"/>
      <c r="C728" s="15"/>
      <c r="D728" s="15"/>
      <c r="E728" s="15"/>
    </row>
    <row r="729" spans="1:5" ht="19.5" customHeight="1">
      <c r="A729" s="15"/>
      <c r="B729" s="15"/>
      <c r="C729" s="15"/>
      <c r="D729" s="15"/>
      <c r="E729" s="15"/>
    </row>
    <row r="730" spans="1:5" ht="19.5" customHeight="1">
      <c r="A730" s="15"/>
      <c r="B730" s="15"/>
      <c r="C730" s="15"/>
      <c r="D730" s="15"/>
      <c r="E730" s="15"/>
    </row>
    <row r="731" spans="1:5" ht="19.5" customHeight="1">
      <c r="A731" s="15"/>
      <c r="B731" s="15"/>
      <c r="C731" s="15"/>
      <c r="D731" s="15"/>
      <c r="E731" s="15"/>
    </row>
    <row r="732" spans="1:5" ht="19.5" customHeight="1">
      <c r="A732" s="15"/>
      <c r="B732" s="15"/>
      <c r="C732" s="15"/>
      <c r="D732" s="15"/>
      <c r="E732" s="15"/>
    </row>
    <row r="733" spans="1:5" ht="19.5" customHeight="1">
      <c r="A733" s="15"/>
      <c r="B733" s="15"/>
      <c r="C733" s="15"/>
      <c r="D733" s="15"/>
      <c r="E733" s="15"/>
    </row>
    <row r="734" spans="1:5" ht="19.5" customHeight="1">
      <c r="A734" s="15"/>
      <c r="B734" s="15"/>
      <c r="C734" s="15"/>
      <c r="D734" s="15"/>
      <c r="E734" s="15"/>
    </row>
    <row r="735" spans="1:5" ht="19.5" customHeight="1">
      <c r="A735" s="15"/>
      <c r="B735" s="15"/>
      <c r="C735" s="15"/>
      <c r="D735" s="15"/>
      <c r="E735" s="15"/>
    </row>
    <row r="736" spans="1:5" ht="19.5" customHeight="1">
      <c r="A736" s="15"/>
      <c r="B736" s="15"/>
      <c r="C736" s="15"/>
      <c r="D736" s="15"/>
      <c r="E736" s="15"/>
    </row>
    <row r="737" spans="1:5" ht="19.5" customHeight="1">
      <c r="A737" s="15"/>
      <c r="B737" s="15"/>
      <c r="C737" s="15"/>
      <c r="D737" s="15"/>
      <c r="E737" s="15"/>
    </row>
    <row r="738" spans="1:5" ht="19.5" customHeight="1">
      <c r="A738" s="15"/>
      <c r="B738" s="15"/>
      <c r="C738" s="15"/>
      <c r="D738" s="15"/>
      <c r="E738" s="15"/>
    </row>
    <row r="739" spans="1:5" ht="19.5" customHeight="1">
      <c r="A739" s="15"/>
      <c r="B739" s="15"/>
      <c r="C739" s="15"/>
      <c r="D739" s="15"/>
      <c r="E739" s="15"/>
    </row>
    <row r="740" spans="1:5" ht="19.5" customHeight="1">
      <c r="A740" s="15"/>
      <c r="B740" s="15"/>
      <c r="C740" s="15"/>
      <c r="D740" s="15"/>
      <c r="E740" s="15"/>
    </row>
    <row r="741" spans="1:5" ht="19.5" customHeight="1">
      <c r="A741" s="15"/>
      <c r="B741" s="15"/>
      <c r="C741" s="15"/>
      <c r="D741" s="15"/>
      <c r="E741" s="15"/>
    </row>
    <row r="742" spans="1:5" ht="19.5" customHeight="1">
      <c r="A742" s="15"/>
      <c r="B742" s="15"/>
      <c r="C742" s="15"/>
      <c r="D742" s="15"/>
      <c r="E742" s="15"/>
    </row>
    <row r="743" spans="1:5" ht="19.5" customHeight="1">
      <c r="A743" s="15"/>
      <c r="B743" s="15"/>
      <c r="C743" s="15"/>
      <c r="D743" s="15"/>
      <c r="E743" s="15"/>
    </row>
    <row r="744" spans="1:5" ht="19.5" customHeight="1">
      <c r="A744" s="15"/>
      <c r="B744" s="15"/>
      <c r="C744" s="15"/>
      <c r="D744" s="15"/>
      <c r="E744" s="15"/>
    </row>
    <row r="745" spans="1:5" ht="19.5" customHeight="1">
      <c r="A745" s="15"/>
      <c r="B745" s="15"/>
      <c r="C745" s="15"/>
      <c r="D745" s="15"/>
      <c r="E745" s="15"/>
    </row>
    <row r="746" spans="1:5" ht="19.5" customHeight="1">
      <c r="A746" s="15"/>
      <c r="B746" s="15"/>
      <c r="C746" s="15"/>
      <c r="D746" s="15"/>
      <c r="E746" s="15"/>
    </row>
    <row r="747" spans="1:5" ht="19.5" customHeight="1">
      <c r="A747" s="15"/>
      <c r="B747" s="15"/>
      <c r="C747" s="15"/>
      <c r="D747" s="15"/>
      <c r="E747" s="15"/>
    </row>
    <row r="748" spans="1:5" ht="19.5" customHeight="1">
      <c r="A748" s="15"/>
      <c r="B748" s="15"/>
      <c r="C748" s="15"/>
      <c r="D748" s="15"/>
      <c r="E748" s="15"/>
    </row>
    <row r="749" spans="1:5" ht="19.5" customHeight="1">
      <c r="A749" s="15"/>
      <c r="B749" s="15"/>
      <c r="C749" s="15"/>
      <c r="D749" s="15"/>
      <c r="E749" s="15"/>
    </row>
    <row r="750" spans="1:5" ht="19.5" customHeight="1">
      <c r="A750" s="15"/>
      <c r="B750" s="15"/>
      <c r="C750" s="15"/>
      <c r="D750" s="15"/>
      <c r="E750" s="15"/>
    </row>
    <row r="751" spans="1:5" ht="19.5" customHeight="1">
      <c r="A751" s="15"/>
      <c r="B751" s="15"/>
      <c r="C751" s="15"/>
      <c r="D751" s="15"/>
      <c r="E751" s="15"/>
    </row>
    <row r="752" spans="1:5" ht="19.5" customHeight="1">
      <c r="A752" s="15"/>
      <c r="B752" s="15"/>
      <c r="C752" s="15"/>
      <c r="D752" s="15"/>
      <c r="E752" s="15"/>
    </row>
    <row r="753" spans="1:5" ht="19.5" customHeight="1">
      <c r="A753" s="15"/>
      <c r="B753" s="15"/>
      <c r="C753" s="15"/>
      <c r="D753" s="15"/>
      <c r="E753" s="15"/>
    </row>
    <row r="754" spans="1:5" ht="19.5" customHeight="1">
      <c r="A754" s="15"/>
      <c r="B754" s="15"/>
      <c r="C754" s="15"/>
      <c r="D754" s="15"/>
      <c r="E754" s="15"/>
    </row>
    <row r="755" spans="1:5" ht="19.5" customHeight="1">
      <c r="A755" s="15"/>
      <c r="B755" s="15"/>
      <c r="C755" s="15"/>
      <c r="D755" s="15"/>
      <c r="E755" s="15"/>
    </row>
    <row r="756" spans="1:5" ht="19.5" customHeight="1">
      <c r="A756" s="15"/>
      <c r="B756" s="15"/>
      <c r="C756" s="15"/>
      <c r="D756" s="15"/>
      <c r="E756" s="15"/>
    </row>
    <row r="757" spans="1:5" ht="19.5" customHeight="1">
      <c r="A757" s="15"/>
      <c r="B757" s="15"/>
      <c r="C757" s="15"/>
      <c r="D757" s="15"/>
      <c r="E757" s="15"/>
    </row>
    <row r="758" spans="1:5" ht="19.5" customHeight="1">
      <c r="A758" s="15"/>
      <c r="B758" s="15"/>
      <c r="C758" s="15"/>
      <c r="D758" s="15"/>
      <c r="E758" s="15"/>
    </row>
    <row r="759" spans="1:5" ht="19.5" customHeight="1">
      <c r="A759" s="15"/>
      <c r="B759" s="15"/>
      <c r="C759" s="15"/>
      <c r="D759" s="15"/>
      <c r="E759" s="15"/>
    </row>
    <row r="760" spans="1:5" ht="19.5" customHeight="1">
      <c r="A760" s="15"/>
      <c r="B760" s="15"/>
      <c r="C760" s="15"/>
      <c r="D760" s="15"/>
      <c r="E760" s="15"/>
    </row>
    <row r="761" spans="1:5" ht="19.5" customHeight="1">
      <c r="A761" s="15"/>
      <c r="B761" s="15"/>
      <c r="C761" s="15"/>
      <c r="D761" s="15"/>
      <c r="E761" s="15"/>
    </row>
    <row r="762" spans="1:5" ht="19.5" customHeight="1">
      <c r="A762" s="15"/>
      <c r="B762" s="15"/>
      <c r="C762" s="15"/>
      <c r="D762" s="15"/>
      <c r="E762" s="15"/>
    </row>
    <row r="763" spans="1:5" ht="19.5" customHeight="1">
      <c r="A763" s="15"/>
      <c r="B763" s="15"/>
      <c r="C763" s="15"/>
      <c r="D763" s="15"/>
      <c r="E763" s="15"/>
    </row>
    <row r="764" spans="1:5" ht="19.5" customHeight="1">
      <c r="A764" s="15"/>
      <c r="B764" s="15"/>
      <c r="C764" s="15"/>
      <c r="D764" s="15"/>
      <c r="E764" s="15"/>
    </row>
    <row r="765" spans="1:5" ht="19.5" customHeight="1">
      <c r="A765" s="15"/>
      <c r="B765" s="15"/>
      <c r="C765" s="15"/>
      <c r="D765" s="15"/>
      <c r="E765" s="15"/>
    </row>
    <row r="766" spans="1:5" ht="19.5" customHeight="1">
      <c r="A766" s="15"/>
      <c r="B766" s="15"/>
      <c r="C766" s="15"/>
      <c r="D766" s="15"/>
      <c r="E766" s="15"/>
    </row>
    <row r="767" spans="1:5" ht="19.5" customHeight="1">
      <c r="A767" s="15"/>
      <c r="B767" s="15"/>
      <c r="C767" s="15"/>
      <c r="D767" s="15"/>
      <c r="E767" s="15"/>
    </row>
    <row r="768" spans="1:5" ht="19.5" customHeight="1">
      <c r="A768" s="15"/>
      <c r="B768" s="15"/>
      <c r="C768" s="15"/>
      <c r="D768" s="15"/>
      <c r="E768" s="15"/>
    </row>
    <row r="769" spans="1:5" ht="19.5" customHeight="1">
      <c r="A769" s="15"/>
      <c r="B769" s="15"/>
      <c r="C769" s="15"/>
      <c r="D769" s="15"/>
      <c r="E769" s="15"/>
    </row>
    <row r="770" spans="1:5" ht="19.5" customHeight="1">
      <c r="A770" s="15"/>
      <c r="B770" s="15"/>
      <c r="C770" s="15"/>
      <c r="D770" s="15"/>
      <c r="E770" s="15"/>
    </row>
    <row r="771" spans="1:5" ht="19.5" customHeight="1">
      <c r="A771" s="15"/>
      <c r="B771" s="15"/>
      <c r="C771" s="15"/>
      <c r="D771" s="15"/>
      <c r="E771" s="15"/>
    </row>
    <row r="772" spans="1:5" ht="19.5" customHeight="1">
      <c r="A772" s="15"/>
      <c r="B772" s="15"/>
      <c r="C772" s="15"/>
      <c r="D772" s="15"/>
      <c r="E772" s="15"/>
    </row>
    <row r="773" spans="1:5" ht="19.5" customHeight="1">
      <c r="A773" s="15"/>
      <c r="B773" s="15"/>
      <c r="C773" s="15"/>
      <c r="D773" s="15"/>
      <c r="E773" s="15"/>
    </row>
    <row r="774" spans="1:5" ht="19.5" customHeight="1">
      <c r="A774" s="15"/>
      <c r="B774" s="15"/>
      <c r="C774" s="15"/>
      <c r="D774" s="15"/>
      <c r="E774" s="15"/>
    </row>
    <row r="775" spans="1:5" ht="19.5" customHeight="1">
      <c r="A775" s="15"/>
      <c r="B775" s="15"/>
      <c r="C775" s="15"/>
      <c r="D775" s="15"/>
      <c r="E775" s="15"/>
    </row>
    <row r="776" spans="1:5" ht="19.5" customHeight="1">
      <c r="A776" s="15"/>
      <c r="B776" s="15"/>
      <c r="C776" s="15"/>
      <c r="D776" s="15"/>
      <c r="E776" s="15"/>
    </row>
    <row r="777" spans="1:5" ht="19.5" customHeight="1">
      <c r="A777" s="15"/>
      <c r="B777" s="15"/>
      <c r="C777" s="15"/>
      <c r="D777" s="15"/>
      <c r="E777" s="15"/>
    </row>
    <row r="778" spans="1:5" ht="19.5" customHeight="1">
      <c r="A778" s="15"/>
      <c r="B778" s="15"/>
      <c r="C778" s="15"/>
      <c r="D778" s="15"/>
      <c r="E778" s="15"/>
    </row>
    <row r="779" spans="1:5" ht="19.5" customHeight="1">
      <c r="A779" s="15"/>
      <c r="B779" s="15"/>
      <c r="C779" s="15"/>
      <c r="D779" s="15"/>
      <c r="E779" s="15"/>
    </row>
    <row r="780" spans="1:5" ht="19.5" customHeight="1">
      <c r="A780" s="15"/>
      <c r="B780" s="15"/>
      <c r="C780" s="15"/>
      <c r="D780" s="15"/>
      <c r="E780" s="15"/>
    </row>
    <row r="781" spans="1:5" ht="19.5" customHeight="1">
      <c r="A781" s="15"/>
      <c r="B781" s="15"/>
      <c r="C781" s="15"/>
      <c r="D781" s="15"/>
      <c r="E781" s="15"/>
    </row>
    <row r="782" spans="1:5" ht="19.5" customHeight="1">
      <c r="A782" s="15"/>
      <c r="B782" s="15"/>
      <c r="C782" s="15"/>
      <c r="D782" s="15"/>
      <c r="E782" s="15"/>
    </row>
    <row r="783" spans="1:5" ht="19.5" customHeight="1">
      <c r="A783" s="15"/>
      <c r="B783" s="15"/>
      <c r="C783" s="15"/>
      <c r="D783" s="15"/>
      <c r="E783" s="15"/>
    </row>
    <row r="784" spans="1:5" ht="19.5" customHeight="1">
      <c r="A784" s="15"/>
      <c r="B784" s="15"/>
      <c r="C784" s="15"/>
      <c r="D784" s="15"/>
      <c r="E784" s="15"/>
    </row>
    <row r="785" spans="1:5" ht="19.5" customHeight="1">
      <c r="A785" s="15"/>
      <c r="B785" s="15"/>
      <c r="C785" s="15"/>
      <c r="D785" s="15"/>
      <c r="E785" s="15"/>
    </row>
    <row r="786" spans="1:5" ht="19.5" customHeight="1">
      <c r="A786" s="15"/>
      <c r="B786" s="15"/>
      <c r="C786" s="15"/>
      <c r="D786" s="15"/>
      <c r="E786" s="15"/>
    </row>
    <row r="787" spans="1:5" ht="19.5" customHeight="1">
      <c r="A787" s="15"/>
      <c r="B787" s="15"/>
      <c r="C787" s="15"/>
      <c r="D787" s="15"/>
      <c r="E787" s="15"/>
    </row>
    <row r="788" spans="1:5" ht="19.5" customHeight="1">
      <c r="A788" s="15"/>
      <c r="B788" s="15"/>
      <c r="C788" s="15"/>
      <c r="D788" s="15"/>
      <c r="E788" s="15"/>
    </row>
    <row r="789" spans="1:5" ht="19.5" customHeight="1">
      <c r="A789" s="15"/>
      <c r="B789" s="15"/>
      <c r="C789" s="15"/>
      <c r="D789" s="15"/>
      <c r="E789" s="15"/>
    </row>
    <row r="790" spans="1:5" ht="19.5" customHeight="1">
      <c r="A790" s="15"/>
      <c r="B790" s="15"/>
      <c r="C790" s="15"/>
      <c r="D790" s="15"/>
      <c r="E790" s="15"/>
    </row>
    <row r="791" spans="1:5" ht="19.5" customHeight="1">
      <c r="A791" s="15"/>
      <c r="B791" s="15"/>
      <c r="C791" s="15"/>
      <c r="D791" s="15"/>
      <c r="E791" s="15"/>
    </row>
    <row r="792" spans="1:5" ht="19.5" customHeight="1">
      <c r="A792" s="15"/>
      <c r="B792" s="15"/>
      <c r="C792" s="15"/>
      <c r="D792" s="15"/>
      <c r="E792" s="15"/>
    </row>
    <row r="793" spans="1:5" ht="19.5" customHeight="1">
      <c r="A793" s="15"/>
      <c r="B793" s="15"/>
      <c r="C793" s="15"/>
      <c r="D793" s="15"/>
      <c r="E793" s="15"/>
    </row>
    <row r="794" spans="1:5" ht="19.5" customHeight="1">
      <c r="A794" s="15"/>
      <c r="B794" s="15"/>
      <c r="C794" s="15"/>
      <c r="D794" s="15"/>
      <c r="E794" s="15"/>
    </row>
    <row r="795" spans="1:5" ht="19.5" customHeight="1">
      <c r="A795" s="15"/>
      <c r="B795" s="15"/>
      <c r="C795" s="15"/>
      <c r="D795" s="15"/>
      <c r="E795" s="15"/>
    </row>
    <row r="796" spans="1:5" ht="19.5" customHeight="1">
      <c r="A796" s="15"/>
      <c r="B796" s="15"/>
      <c r="C796" s="15"/>
      <c r="D796" s="15"/>
      <c r="E796" s="15"/>
    </row>
    <row r="797" spans="1:5" ht="19.5" customHeight="1">
      <c r="A797" s="15"/>
      <c r="B797" s="15"/>
      <c r="C797" s="15"/>
      <c r="D797" s="15"/>
      <c r="E797" s="15"/>
    </row>
    <row r="798" spans="1:5" ht="19.5" customHeight="1">
      <c r="A798" s="15"/>
      <c r="B798" s="15"/>
      <c r="C798" s="15"/>
      <c r="D798" s="15"/>
      <c r="E798" s="15"/>
    </row>
    <row r="799" spans="1:5" ht="19.5" customHeight="1">
      <c r="A799" s="15"/>
      <c r="B799" s="15"/>
      <c r="C799" s="15"/>
      <c r="D799" s="15"/>
      <c r="E799" s="15"/>
    </row>
    <row r="800" spans="1:5" ht="19.5" customHeight="1">
      <c r="A800" s="15"/>
      <c r="B800" s="15"/>
      <c r="C800" s="15"/>
      <c r="D800" s="15"/>
      <c r="E800" s="15"/>
    </row>
    <row r="801" spans="1:5" ht="19.5" customHeight="1">
      <c r="A801" s="15"/>
      <c r="B801" s="15"/>
      <c r="C801" s="15"/>
      <c r="D801" s="15"/>
      <c r="E801" s="15"/>
    </row>
    <row r="802" spans="1:5" ht="19.5" customHeight="1">
      <c r="A802" s="15"/>
      <c r="B802" s="15"/>
      <c r="C802" s="15"/>
      <c r="D802" s="15"/>
      <c r="E802" s="15"/>
    </row>
    <row r="803" spans="1:5" ht="19.5" customHeight="1">
      <c r="A803" s="15"/>
      <c r="B803" s="15"/>
      <c r="C803" s="15"/>
      <c r="D803" s="15"/>
      <c r="E803" s="15"/>
    </row>
    <row r="804" spans="1:5" ht="19.5" customHeight="1">
      <c r="A804" s="15"/>
      <c r="B804" s="15"/>
      <c r="C804" s="15"/>
      <c r="D804" s="15"/>
      <c r="E804" s="15"/>
    </row>
    <row r="805" spans="1:5" ht="19.5" customHeight="1">
      <c r="A805" s="15"/>
      <c r="B805" s="15"/>
      <c r="C805" s="15"/>
      <c r="D805" s="15"/>
      <c r="E805" s="15"/>
    </row>
    <row r="806" spans="1:5" ht="19.5" customHeight="1">
      <c r="A806" s="15"/>
      <c r="B806" s="15"/>
      <c r="C806" s="15"/>
      <c r="D806" s="15"/>
      <c r="E806" s="15"/>
    </row>
    <row r="807" spans="1:5" ht="19.5" customHeight="1">
      <c r="A807" s="15"/>
      <c r="B807" s="15"/>
      <c r="C807" s="15"/>
      <c r="D807" s="15"/>
      <c r="E807" s="15"/>
    </row>
    <row r="808" spans="1:5" ht="19.5" customHeight="1">
      <c r="A808" s="15"/>
      <c r="B808" s="15"/>
      <c r="C808" s="15"/>
      <c r="D808" s="15"/>
      <c r="E808" s="15"/>
    </row>
    <row r="809" spans="1:5" ht="19.5" customHeight="1">
      <c r="A809" s="15"/>
      <c r="B809" s="15"/>
      <c r="C809" s="15"/>
      <c r="D809" s="15"/>
      <c r="E809" s="15"/>
    </row>
    <row r="810" spans="1:5" ht="19.5" customHeight="1">
      <c r="A810" s="15"/>
      <c r="B810" s="15"/>
      <c r="C810" s="15"/>
      <c r="D810" s="15"/>
      <c r="E810" s="15"/>
    </row>
    <row r="811" spans="1:5" ht="19.5" customHeight="1">
      <c r="A811" s="15"/>
      <c r="B811" s="15"/>
      <c r="C811" s="15"/>
      <c r="D811" s="15"/>
      <c r="E811" s="15"/>
    </row>
    <row r="812" spans="1:5" ht="19.5" customHeight="1">
      <c r="A812" s="15"/>
      <c r="B812" s="15"/>
      <c r="C812" s="15"/>
      <c r="D812" s="15"/>
      <c r="E812" s="15"/>
    </row>
    <row r="813" spans="1:5" ht="19.5" customHeight="1">
      <c r="A813" s="15"/>
      <c r="B813" s="15"/>
      <c r="C813" s="15"/>
      <c r="D813" s="15"/>
      <c r="E813" s="15"/>
    </row>
    <row r="814" spans="1:5" ht="19.5" customHeight="1">
      <c r="A814" s="15"/>
      <c r="B814" s="15"/>
      <c r="C814" s="15"/>
      <c r="D814" s="15"/>
      <c r="E814" s="15"/>
    </row>
    <row r="815" spans="1:5" ht="19.5" customHeight="1">
      <c r="A815" s="15"/>
      <c r="B815" s="15"/>
      <c r="C815" s="15"/>
      <c r="D815" s="15"/>
      <c r="E815" s="15"/>
    </row>
    <row r="816" spans="1:5" ht="19.5" customHeight="1">
      <c r="A816" s="15"/>
      <c r="B816" s="15"/>
      <c r="C816" s="15"/>
      <c r="D816" s="15"/>
      <c r="E816" s="15"/>
    </row>
    <row r="817" spans="1:5" ht="19.5" customHeight="1">
      <c r="A817" s="15"/>
      <c r="B817" s="15"/>
      <c r="C817" s="15"/>
      <c r="D817" s="15"/>
      <c r="E817" s="15"/>
    </row>
    <row r="818" spans="1:5" ht="19.5" customHeight="1">
      <c r="A818" s="15"/>
      <c r="B818" s="15"/>
      <c r="C818" s="15"/>
      <c r="D818" s="15"/>
      <c r="E818" s="15"/>
    </row>
    <row r="819" spans="1:5" ht="19.5" customHeight="1">
      <c r="A819" s="15"/>
      <c r="B819" s="15"/>
      <c r="C819" s="15"/>
      <c r="D819" s="15"/>
      <c r="E819" s="15"/>
    </row>
    <row r="820" spans="1:5" ht="19.5" customHeight="1">
      <c r="A820" s="15"/>
      <c r="B820" s="15"/>
      <c r="C820" s="15"/>
      <c r="D820" s="15"/>
      <c r="E820" s="15"/>
    </row>
    <row r="821" spans="1:5" ht="19.5" customHeight="1">
      <c r="A821" s="15"/>
      <c r="B821" s="15"/>
      <c r="C821" s="15"/>
      <c r="D821" s="15"/>
      <c r="E821" s="15"/>
    </row>
    <row r="822" spans="1:5" ht="19.5" customHeight="1">
      <c r="A822" s="15"/>
      <c r="B822" s="15"/>
      <c r="C822" s="15"/>
      <c r="D822" s="15"/>
      <c r="E822" s="15"/>
    </row>
    <row r="823" spans="1:5" ht="19.5" customHeight="1">
      <c r="A823" s="15"/>
      <c r="B823" s="15"/>
      <c r="C823" s="15"/>
      <c r="D823" s="15"/>
      <c r="E823" s="15"/>
    </row>
    <row r="824" spans="1:5" ht="19.5" customHeight="1">
      <c r="A824" s="15"/>
      <c r="B824" s="15"/>
      <c r="C824" s="15"/>
      <c r="D824" s="15"/>
      <c r="E824" s="15"/>
    </row>
    <row r="825" spans="1:5" ht="19.5" customHeight="1">
      <c r="A825" s="15"/>
      <c r="B825" s="15"/>
      <c r="C825" s="15"/>
      <c r="D825" s="15"/>
      <c r="E825" s="15"/>
    </row>
    <row r="826" spans="1:5" ht="19.5" customHeight="1">
      <c r="A826" s="15"/>
      <c r="B826" s="15"/>
      <c r="C826" s="15"/>
      <c r="D826" s="15"/>
      <c r="E826" s="15"/>
    </row>
    <row r="827" spans="1:5" ht="19.5" customHeight="1">
      <c r="A827" s="15"/>
      <c r="B827" s="15"/>
      <c r="C827" s="15"/>
      <c r="D827" s="15"/>
      <c r="E827" s="15"/>
    </row>
    <row r="828" spans="1:5" ht="19.5" customHeight="1">
      <c r="A828" s="15"/>
      <c r="B828" s="15"/>
      <c r="C828" s="15"/>
      <c r="D828" s="15"/>
      <c r="E828" s="15"/>
    </row>
    <row r="829" spans="1:5" ht="19.5" customHeight="1">
      <c r="A829" s="15"/>
      <c r="B829" s="15"/>
      <c r="C829" s="15"/>
      <c r="D829" s="15"/>
      <c r="E829" s="15"/>
    </row>
    <row r="830" spans="1:5" ht="19.5" customHeight="1">
      <c r="A830" s="15"/>
      <c r="B830" s="15"/>
      <c r="C830" s="15"/>
      <c r="D830" s="15"/>
      <c r="E830" s="15"/>
    </row>
    <row r="831" spans="1:5" ht="19.5" customHeight="1">
      <c r="A831" s="15"/>
      <c r="B831" s="15"/>
      <c r="C831" s="15"/>
      <c r="D831" s="15"/>
      <c r="E831" s="15"/>
    </row>
    <row r="832" spans="1:5" ht="19.5" customHeight="1">
      <c r="A832" s="15"/>
      <c r="B832" s="15"/>
      <c r="C832" s="15"/>
      <c r="D832" s="15"/>
      <c r="E832" s="15"/>
    </row>
    <row r="833" spans="1:5" ht="19.5" customHeight="1">
      <c r="A833" s="15"/>
      <c r="B833" s="15"/>
      <c r="C833" s="15"/>
      <c r="D833" s="15"/>
      <c r="E833" s="15"/>
    </row>
    <row r="834" spans="1:5" ht="19.5" customHeight="1">
      <c r="A834" s="15"/>
      <c r="B834" s="15"/>
      <c r="C834" s="15"/>
      <c r="D834" s="15"/>
      <c r="E834" s="15"/>
    </row>
    <row r="835" spans="1:5" ht="19.5" customHeight="1">
      <c r="A835" s="15"/>
      <c r="B835" s="15"/>
      <c r="C835" s="15"/>
      <c r="D835" s="15"/>
      <c r="E835" s="15"/>
    </row>
    <row r="836" spans="1:5" ht="19.5" customHeight="1">
      <c r="A836" s="15"/>
      <c r="B836" s="15"/>
      <c r="C836" s="15"/>
      <c r="D836" s="15"/>
      <c r="E836" s="15"/>
    </row>
    <row r="837" spans="1:5" ht="19.5" customHeight="1">
      <c r="A837" s="15"/>
      <c r="B837" s="15"/>
      <c r="C837" s="15"/>
      <c r="D837" s="15"/>
      <c r="E837" s="15"/>
    </row>
    <row r="838" spans="1:5" ht="19.5" customHeight="1">
      <c r="A838" s="15"/>
      <c r="B838" s="15"/>
      <c r="C838" s="15"/>
      <c r="D838" s="15"/>
      <c r="E838" s="15"/>
    </row>
    <row r="839" spans="1:5" ht="19.5" customHeight="1">
      <c r="A839" s="15"/>
      <c r="B839" s="15"/>
      <c r="C839" s="15"/>
      <c r="D839" s="15"/>
      <c r="E839" s="15"/>
    </row>
    <row r="840" spans="1:5" ht="19.5" customHeight="1">
      <c r="A840" s="15"/>
      <c r="B840" s="15"/>
      <c r="C840" s="15"/>
      <c r="D840" s="15"/>
      <c r="E840" s="15"/>
    </row>
    <row r="841" spans="1:5" ht="19.5" customHeight="1">
      <c r="A841" s="15"/>
      <c r="B841" s="15"/>
      <c r="C841" s="15"/>
      <c r="D841" s="15"/>
      <c r="E841" s="15"/>
    </row>
    <row r="842" spans="1:5" ht="19.5" customHeight="1">
      <c r="A842" s="15"/>
      <c r="B842" s="15"/>
      <c r="C842" s="15"/>
      <c r="D842" s="15"/>
      <c r="E842" s="15"/>
    </row>
    <row r="843" spans="1:5" ht="19.5" customHeight="1">
      <c r="A843" s="15"/>
      <c r="B843" s="15"/>
      <c r="C843" s="15"/>
      <c r="D843" s="15"/>
      <c r="E843" s="15"/>
    </row>
    <row r="844" spans="1:5" ht="19.5" customHeight="1">
      <c r="A844" s="15"/>
      <c r="B844" s="15"/>
      <c r="C844" s="15"/>
      <c r="D844" s="15"/>
      <c r="E844" s="15"/>
    </row>
    <row r="845" spans="1:5" ht="19.5" customHeight="1">
      <c r="A845" s="15"/>
      <c r="B845" s="15"/>
      <c r="C845" s="15"/>
      <c r="D845" s="15"/>
      <c r="E845" s="15"/>
    </row>
    <row r="846" spans="1:5" ht="19.5" customHeight="1">
      <c r="A846" s="15"/>
      <c r="B846" s="15"/>
      <c r="C846" s="15"/>
      <c r="D846" s="15"/>
      <c r="E846" s="15"/>
    </row>
    <row r="847" spans="1:5" ht="19.5" customHeight="1">
      <c r="A847" s="15"/>
      <c r="B847" s="15"/>
      <c r="C847" s="15"/>
      <c r="D847" s="15"/>
      <c r="E847" s="15"/>
    </row>
    <row r="848" spans="1:5" ht="19.5" customHeight="1">
      <c r="A848" s="15"/>
      <c r="B848" s="15"/>
      <c r="C848" s="15"/>
      <c r="D848" s="15"/>
      <c r="E848" s="15"/>
    </row>
    <row r="849" spans="1:5" ht="19.5" customHeight="1">
      <c r="A849" s="15"/>
      <c r="B849" s="15"/>
      <c r="C849" s="15"/>
      <c r="D849" s="15"/>
      <c r="E849" s="15"/>
    </row>
    <row r="850" spans="1:5" ht="19.5" customHeight="1">
      <c r="A850" s="15"/>
      <c r="B850" s="15"/>
      <c r="C850" s="15"/>
      <c r="D850" s="15"/>
      <c r="E850" s="15"/>
    </row>
    <row r="851" spans="1:5" ht="19.5" customHeight="1">
      <c r="A851" s="15"/>
      <c r="B851" s="15"/>
      <c r="C851" s="15"/>
      <c r="D851" s="15"/>
      <c r="E851" s="15"/>
    </row>
    <row r="852" spans="1:5" ht="19.5" customHeight="1">
      <c r="A852" s="15"/>
      <c r="B852" s="15"/>
      <c r="C852" s="15"/>
      <c r="D852" s="15"/>
      <c r="E852" s="15"/>
    </row>
    <row r="853" spans="1:5" ht="19.5" customHeight="1">
      <c r="A853" s="15"/>
      <c r="B853" s="15"/>
      <c r="C853" s="15"/>
      <c r="D853" s="15"/>
      <c r="E853" s="15"/>
    </row>
    <row r="854" spans="1:5" ht="19.5" customHeight="1">
      <c r="A854" s="15"/>
      <c r="B854" s="15"/>
      <c r="C854" s="15"/>
      <c r="D854" s="15"/>
      <c r="E854" s="15"/>
    </row>
    <row r="855" spans="1:5" ht="19.5" customHeight="1">
      <c r="A855" s="15"/>
      <c r="B855" s="15"/>
      <c r="C855" s="15"/>
      <c r="D855" s="15"/>
      <c r="E855" s="15"/>
    </row>
    <row r="856" spans="1:5" ht="19.5" customHeight="1">
      <c r="A856" s="15"/>
      <c r="B856" s="15"/>
      <c r="C856" s="15"/>
      <c r="D856" s="15"/>
      <c r="E856" s="15"/>
    </row>
    <row r="857" spans="1:5" ht="19.5" customHeight="1">
      <c r="A857" s="15"/>
      <c r="B857" s="15"/>
      <c r="C857" s="15"/>
      <c r="D857" s="15"/>
      <c r="E857" s="15"/>
    </row>
    <row r="858" spans="1:5" ht="19.5" customHeight="1">
      <c r="A858" s="15"/>
      <c r="B858" s="15"/>
      <c r="C858" s="15"/>
      <c r="D858" s="15"/>
      <c r="E858" s="15"/>
    </row>
    <row r="859" spans="1:5" ht="19.5" customHeight="1">
      <c r="A859" s="15"/>
      <c r="B859" s="15"/>
      <c r="C859" s="15"/>
      <c r="D859" s="15"/>
      <c r="E859" s="15"/>
    </row>
    <row r="860" spans="1:5" ht="19.5" customHeight="1">
      <c r="A860" s="15"/>
      <c r="B860" s="15"/>
      <c r="C860" s="15"/>
      <c r="D860" s="15"/>
      <c r="E860" s="15"/>
    </row>
    <row r="861" spans="1:5" ht="19.5" customHeight="1">
      <c r="A861" s="15"/>
      <c r="B861" s="15"/>
      <c r="C861" s="15"/>
      <c r="D861" s="15"/>
      <c r="E861" s="15"/>
    </row>
    <row r="862" spans="1:5" ht="19.5" customHeight="1">
      <c r="A862" s="15"/>
      <c r="B862" s="15"/>
      <c r="C862" s="15"/>
      <c r="D862" s="15"/>
      <c r="E862" s="15"/>
    </row>
    <row r="863" spans="1:5" ht="19.5" customHeight="1">
      <c r="A863" s="15"/>
      <c r="B863" s="15"/>
      <c r="C863" s="15"/>
      <c r="D863" s="15"/>
      <c r="E863" s="15"/>
    </row>
    <row r="864" spans="1:5" ht="19.5" customHeight="1">
      <c r="A864" s="15"/>
      <c r="B864" s="15"/>
      <c r="C864" s="15"/>
      <c r="D864" s="15"/>
      <c r="E864" s="15"/>
    </row>
    <row r="865" spans="1:5" ht="19.5" customHeight="1">
      <c r="A865" s="15"/>
      <c r="B865" s="15"/>
      <c r="C865" s="15"/>
      <c r="D865" s="15"/>
      <c r="E865" s="15"/>
    </row>
    <row r="866" spans="1:5" ht="19.5" customHeight="1">
      <c r="A866" s="15"/>
      <c r="B866" s="15"/>
      <c r="C866" s="15"/>
      <c r="D866" s="15"/>
      <c r="E866" s="15"/>
    </row>
    <row r="867" spans="1:5" ht="19.5" customHeight="1">
      <c r="A867" s="15"/>
      <c r="B867" s="15"/>
      <c r="C867" s="15"/>
      <c r="D867" s="15"/>
      <c r="E867" s="15"/>
    </row>
    <row r="868" spans="1:5" ht="19.5" customHeight="1">
      <c r="A868" s="15"/>
      <c r="B868" s="15"/>
      <c r="C868" s="15"/>
      <c r="D868" s="15"/>
      <c r="E868" s="15"/>
    </row>
    <row r="869" spans="1:5" ht="19.5" customHeight="1">
      <c r="A869" s="15"/>
      <c r="B869" s="15"/>
      <c r="C869" s="15"/>
      <c r="D869" s="15"/>
      <c r="E869" s="15"/>
    </row>
    <row r="870" spans="1:5" ht="19.5" customHeight="1">
      <c r="A870" s="15"/>
      <c r="B870" s="15"/>
      <c r="C870" s="15"/>
      <c r="D870" s="15"/>
      <c r="E870" s="15"/>
    </row>
    <row r="871" spans="1:5" ht="19.5" customHeight="1">
      <c r="A871" s="15"/>
      <c r="B871" s="15"/>
      <c r="C871" s="15"/>
      <c r="D871" s="15"/>
      <c r="E871" s="15"/>
    </row>
    <row r="872" spans="1:5" ht="19.5" customHeight="1">
      <c r="A872" s="15"/>
      <c r="B872" s="15"/>
      <c r="C872" s="15"/>
      <c r="D872" s="15"/>
      <c r="E872" s="15"/>
    </row>
    <row r="873" spans="1:5" ht="19.5" customHeight="1">
      <c r="A873" s="15"/>
      <c r="B873" s="15"/>
      <c r="C873" s="15"/>
      <c r="D873" s="15"/>
      <c r="E873" s="15"/>
    </row>
    <row r="874" spans="1:5" ht="19.5" customHeight="1">
      <c r="A874" s="15"/>
      <c r="B874" s="15"/>
      <c r="C874" s="15"/>
      <c r="D874" s="15"/>
      <c r="E874" s="15"/>
    </row>
    <row r="875" spans="1:5" ht="19.5" customHeight="1">
      <c r="A875" s="15"/>
      <c r="B875" s="15"/>
      <c r="C875" s="15"/>
      <c r="D875" s="15"/>
      <c r="E875" s="15"/>
    </row>
    <row r="876" spans="1:5" ht="19.5" customHeight="1">
      <c r="A876" s="15"/>
      <c r="B876" s="15"/>
      <c r="C876" s="15"/>
      <c r="D876" s="15"/>
      <c r="E876" s="15"/>
    </row>
    <row r="877" spans="1:5" ht="19.5" customHeight="1">
      <c r="A877" s="15"/>
      <c r="B877" s="15"/>
      <c r="C877" s="15"/>
      <c r="D877" s="15"/>
      <c r="E877" s="15"/>
    </row>
    <row r="878" spans="1:5" ht="19.5" customHeight="1">
      <c r="A878" s="15"/>
      <c r="B878" s="15"/>
      <c r="C878" s="15"/>
      <c r="D878" s="15"/>
      <c r="E878" s="15"/>
    </row>
    <row r="879" spans="1:5" ht="19.5" customHeight="1">
      <c r="A879" s="15"/>
      <c r="B879" s="15"/>
      <c r="C879" s="15"/>
      <c r="D879" s="15"/>
      <c r="E879" s="15"/>
    </row>
    <row r="880" spans="1:5" ht="19.5" customHeight="1">
      <c r="A880" s="15"/>
      <c r="B880" s="15"/>
      <c r="C880" s="15"/>
      <c r="D880" s="15"/>
      <c r="E880" s="15"/>
    </row>
    <row r="881" spans="1:5" ht="19.5" customHeight="1">
      <c r="A881" s="15"/>
      <c r="B881" s="15"/>
      <c r="C881" s="15"/>
      <c r="D881" s="15"/>
      <c r="E881" s="15"/>
    </row>
    <row r="882" spans="1:5" ht="19.5" customHeight="1">
      <c r="A882" s="15"/>
      <c r="B882" s="15"/>
      <c r="C882" s="15"/>
      <c r="D882" s="15"/>
      <c r="E882" s="15"/>
    </row>
    <row r="883" spans="1:5" ht="19.5" customHeight="1">
      <c r="A883" s="15"/>
      <c r="B883" s="15"/>
      <c r="C883" s="15"/>
      <c r="D883" s="15"/>
      <c r="E883" s="15"/>
    </row>
    <row r="884" spans="1:5" ht="19.5" customHeight="1">
      <c r="A884" s="15"/>
      <c r="B884" s="15"/>
      <c r="C884" s="15"/>
      <c r="D884" s="15"/>
      <c r="E884" s="15"/>
    </row>
    <row r="885" spans="1:5" ht="19.5" customHeight="1">
      <c r="A885" s="15"/>
      <c r="B885" s="15"/>
      <c r="C885" s="15"/>
      <c r="D885" s="15"/>
      <c r="E885" s="15"/>
    </row>
    <row r="886" spans="1:5" ht="19.5" customHeight="1">
      <c r="A886" s="15"/>
      <c r="B886" s="15"/>
      <c r="C886" s="15"/>
      <c r="D886" s="15"/>
      <c r="E886" s="15"/>
    </row>
    <row r="887" spans="1:5" ht="19.5" customHeight="1">
      <c r="A887" s="15"/>
      <c r="B887" s="15"/>
      <c r="C887" s="15"/>
      <c r="D887" s="15"/>
      <c r="E887" s="15"/>
    </row>
    <row r="888" spans="1:5" ht="19.5" customHeight="1">
      <c r="A888" s="15"/>
      <c r="B888" s="15"/>
      <c r="C888" s="15"/>
      <c r="D888" s="15"/>
      <c r="E888" s="15"/>
    </row>
    <row r="889" spans="1:5" ht="19.5" customHeight="1">
      <c r="A889" s="15"/>
      <c r="B889" s="15"/>
      <c r="C889" s="15"/>
      <c r="D889" s="15"/>
      <c r="E889" s="15"/>
    </row>
    <row r="890" spans="1:5" ht="19.5" customHeight="1">
      <c r="A890" s="15"/>
      <c r="B890" s="15"/>
      <c r="C890" s="15"/>
      <c r="D890" s="15"/>
      <c r="E890" s="15"/>
    </row>
    <row r="891" spans="1:5" ht="19.5" customHeight="1">
      <c r="A891" s="15"/>
      <c r="B891" s="15"/>
      <c r="C891" s="15"/>
      <c r="D891" s="15"/>
      <c r="E891" s="15"/>
    </row>
    <row r="892" spans="1:5" ht="19.5" customHeight="1">
      <c r="A892" s="15"/>
      <c r="B892" s="15"/>
      <c r="C892" s="15"/>
      <c r="D892" s="15"/>
      <c r="E892" s="15"/>
    </row>
    <row r="893" spans="1:5" ht="19.5" customHeight="1">
      <c r="A893" s="15"/>
      <c r="B893" s="15"/>
      <c r="C893" s="15"/>
      <c r="D893" s="15"/>
      <c r="E893" s="15"/>
    </row>
    <row r="894" spans="1:5" ht="19.5" customHeight="1">
      <c r="A894" s="15"/>
      <c r="B894" s="15"/>
      <c r="C894" s="15"/>
      <c r="D894" s="15"/>
      <c r="E894" s="15"/>
    </row>
    <row r="895" spans="1:5" ht="19.5" customHeight="1">
      <c r="A895" s="15"/>
      <c r="B895" s="15"/>
      <c r="C895" s="15"/>
      <c r="D895" s="15"/>
      <c r="E895" s="15"/>
    </row>
    <row r="896" spans="1:5" ht="19.5" customHeight="1">
      <c r="A896" s="15"/>
      <c r="B896" s="15"/>
      <c r="C896" s="15"/>
      <c r="D896" s="15"/>
      <c r="E896" s="15"/>
    </row>
    <row r="897" spans="1:5" ht="19.5" customHeight="1">
      <c r="A897" s="15"/>
      <c r="B897" s="15"/>
      <c r="C897" s="15"/>
      <c r="D897" s="15"/>
      <c r="E897" s="15"/>
    </row>
    <row r="898" spans="1:5" ht="19.5" customHeight="1">
      <c r="A898" s="15"/>
      <c r="B898" s="15"/>
      <c r="C898" s="15"/>
      <c r="D898" s="15"/>
      <c r="E898" s="15"/>
    </row>
    <row r="899" spans="1:5" ht="19.5" customHeight="1">
      <c r="A899" s="15"/>
      <c r="B899" s="15"/>
      <c r="C899" s="15"/>
      <c r="D899" s="15"/>
      <c r="E899" s="15"/>
    </row>
    <row r="900" spans="1:5" ht="19.5" customHeight="1">
      <c r="A900" s="15"/>
      <c r="B900" s="15"/>
      <c r="C900" s="15"/>
      <c r="D900" s="15"/>
      <c r="E900" s="15"/>
    </row>
    <row r="901" spans="1:5" ht="19.5" customHeight="1">
      <c r="A901" s="15"/>
      <c r="B901" s="15"/>
      <c r="C901" s="15"/>
      <c r="D901" s="15"/>
      <c r="E901" s="15"/>
    </row>
    <row r="902" spans="1:5" ht="19.5" customHeight="1">
      <c r="A902" s="15"/>
      <c r="B902" s="15"/>
      <c r="C902" s="15"/>
      <c r="D902" s="15"/>
      <c r="E902" s="15"/>
    </row>
    <row r="903" spans="1:5" ht="19.5" customHeight="1">
      <c r="A903" s="15"/>
      <c r="B903" s="15"/>
      <c r="C903" s="15"/>
      <c r="D903" s="15"/>
      <c r="E903" s="15"/>
    </row>
    <row r="904" spans="1:5" ht="19.5" customHeight="1">
      <c r="A904" s="15"/>
      <c r="B904" s="15"/>
      <c r="C904" s="15"/>
      <c r="D904" s="15"/>
      <c r="E904" s="15"/>
    </row>
    <row r="905" spans="1:5" ht="19.5" customHeight="1">
      <c r="A905" s="15"/>
      <c r="B905" s="15"/>
      <c r="C905" s="15"/>
      <c r="D905" s="15"/>
      <c r="E905" s="15"/>
    </row>
    <row r="906" spans="1:5" ht="19.5" customHeight="1">
      <c r="A906" s="15"/>
      <c r="B906" s="15"/>
      <c r="C906" s="15"/>
      <c r="D906" s="15"/>
      <c r="E906" s="15"/>
    </row>
    <row r="907" spans="1:5" ht="19.5" customHeight="1">
      <c r="A907" s="15"/>
      <c r="B907" s="15"/>
      <c r="C907" s="15"/>
      <c r="D907" s="15"/>
      <c r="E907" s="15"/>
    </row>
    <row r="908" spans="1:5" ht="19.5" customHeight="1">
      <c r="A908" s="15"/>
      <c r="B908" s="15"/>
      <c r="C908" s="15"/>
      <c r="D908" s="15"/>
      <c r="E908" s="15"/>
    </row>
    <row r="909" spans="1:5" ht="19.5" customHeight="1">
      <c r="A909" s="15"/>
      <c r="B909" s="15"/>
      <c r="C909" s="15"/>
      <c r="D909" s="15"/>
      <c r="E909" s="15"/>
    </row>
    <row r="910" spans="1:5" ht="19.5" customHeight="1">
      <c r="A910" s="15"/>
      <c r="B910" s="15"/>
      <c r="C910" s="15"/>
      <c r="D910" s="15"/>
      <c r="E910" s="15"/>
    </row>
    <row r="911" spans="1:5" ht="19.5" customHeight="1">
      <c r="A911" s="15"/>
      <c r="B911" s="15"/>
      <c r="C911" s="15"/>
      <c r="D911" s="15"/>
      <c r="E911" s="15"/>
    </row>
    <row r="912" spans="1:5" ht="19.5" customHeight="1">
      <c r="A912" s="15"/>
      <c r="B912" s="15"/>
      <c r="C912" s="15"/>
      <c r="D912" s="15"/>
      <c r="E912" s="15"/>
    </row>
    <row r="913" spans="1:5" ht="19.5" customHeight="1">
      <c r="A913" s="15"/>
      <c r="B913" s="15"/>
      <c r="C913" s="15"/>
      <c r="D913" s="15"/>
      <c r="E913" s="15"/>
    </row>
    <row r="914" spans="1:5" ht="19.5" customHeight="1">
      <c r="A914" s="15"/>
      <c r="B914" s="15"/>
      <c r="C914" s="15"/>
      <c r="D914" s="15"/>
      <c r="E914" s="15"/>
    </row>
    <row r="915" spans="1:5" ht="19.5" customHeight="1">
      <c r="A915" s="15"/>
      <c r="B915" s="15"/>
      <c r="C915" s="15"/>
      <c r="D915" s="15"/>
      <c r="E915" s="15"/>
    </row>
    <row r="916" spans="1:5" ht="19.5" customHeight="1">
      <c r="A916" s="15"/>
      <c r="B916" s="15"/>
      <c r="C916" s="15"/>
      <c r="D916" s="15"/>
      <c r="E916" s="15"/>
    </row>
    <row r="917" spans="1:5" ht="19.5" customHeight="1">
      <c r="A917" s="15"/>
      <c r="B917" s="15"/>
      <c r="C917" s="15"/>
      <c r="D917" s="15"/>
      <c r="E917" s="15"/>
    </row>
    <row r="918" spans="1:5" ht="19.5" customHeight="1">
      <c r="A918" s="15"/>
      <c r="B918" s="15"/>
      <c r="C918" s="15"/>
      <c r="D918" s="15"/>
      <c r="E918" s="15"/>
    </row>
    <row r="919" spans="1:5" ht="19.5" customHeight="1">
      <c r="A919" s="15"/>
      <c r="B919" s="15"/>
      <c r="C919" s="15"/>
      <c r="D919" s="15"/>
      <c r="E919" s="15"/>
    </row>
    <row r="920" spans="1:5" ht="19.5" customHeight="1">
      <c r="A920" s="15"/>
      <c r="B920" s="15"/>
      <c r="C920" s="15"/>
      <c r="D920" s="15"/>
      <c r="E920" s="15"/>
    </row>
    <row r="921" spans="1:5" ht="19.5" customHeight="1">
      <c r="A921" s="15"/>
      <c r="B921" s="15"/>
      <c r="C921" s="15"/>
      <c r="D921" s="15"/>
      <c r="E921" s="15"/>
    </row>
    <row r="922" spans="1:5" ht="19.5" customHeight="1">
      <c r="A922" s="15"/>
      <c r="B922" s="15"/>
      <c r="C922" s="15"/>
      <c r="D922" s="15"/>
      <c r="E922" s="15"/>
    </row>
    <row r="923" spans="1:5" ht="19.5" customHeight="1">
      <c r="A923" s="15"/>
      <c r="B923" s="15"/>
      <c r="C923" s="15"/>
      <c r="D923" s="15"/>
      <c r="E923" s="15"/>
    </row>
    <row r="924" spans="1:5" ht="19.5" customHeight="1">
      <c r="A924" s="15"/>
      <c r="B924" s="15"/>
      <c r="C924" s="15"/>
      <c r="D924" s="15"/>
      <c r="E924" s="15"/>
    </row>
    <row r="925" spans="1:5" ht="19.5" customHeight="1">
      <c r="A925" s="15"/>
      <c r="B925" s="15"/>
      <c r="C925" s="15"/>
      <c r="D925" s="15"/>
      <c r="E925" s="15"/>
    </row>
    <row r="926" spans="1:5" ht="19.5" customHeight="1">
      <c r="A926" s="15"/>
      <c r="B926" s="15"/>
      <c r="C926" s="15"/>
      <c r="D926" s="15"/>
      <c r="E926" s="15"/>
    </row>
    <row r="927" spans="1:5" ht="19.5" customHeight="1">
      <c r="A927" s="15"/>
      <c r="B927" s="15"/>
      <c r="C927" s="15"/>
      <c r="D927" s="15"/>
      <c r="E927" s="15"/>
    </row>
    <row r="928" spans="1:5" ht="19.5" customHeight="1">
      <c r="A928" s="15"/>
      <c r="B928" s="15"/>
      <c r="C928" s="15"/>
      <c r="D928" s="15"/>
      <c r="E928" s="15"/>
    </row>
    <row r="929" spans="1:5" ht="19.5" customHeight="1">
      <c r="A929" s="15"/>
      <c r="B929" s="15"/>
      <c r="C929" s="15"/>
      <c r="D929" s="15"/>
      <c r="E929" s="15"/>
    </row>
    <row r="930" spans="1:5" ht="19.5" customHeight="1">
      <c r="A930" s="15"/>
      <c r="B930" s="15"/>
      <c r="C930" s="15"/>
      <c r="D930" s="15"/>
      <c r="E930" s="15"/>
    </row>
    <row r="931" spans="1:5" ht="19.5" customHeight="1">
      <c r="A931" s="15"/>
      <c r="B931" s="15"/>
      <c r="C931" s="15"/>
      <c r="D931" s="15"/>
      <c r="E931" s="15"/>
    </row>
    <row r="932" spans="1:5" ht="19.5" customHeight="1">
      <c r="A932" s="15"/>
      <c r="B932" s="15"/>
      <c r="C932" s="15"/>
      <c r="D932" s="15"/>
      <c r="E932" s="15"/>
    </row>
    <row r="933" spans="1:5" ht="19.5" customHeight="1">
      <c r="A933" s="15"/>
      <c r="B933" s="15"/>
      <c r="C933" s="15"/>
      <c r="D933" s="15"/>
      <c r="E933" s="15"/>
    </row>
    <row r="934" spans="1:5" ht="19.5" customHeight="1">
      <c r="A934" s="15"/>
      <c r="B934" s="15"/>
      <c r="C934" s="15"/>
      <c r="D934" s="15"/>
      <c r="E934" s="15"/>
    </row>
    <row r="935" spans="1:5" ht="19.5" customHeight="1">
      <c r="A935" s="15"/>
      <c r="B935" s="15"/>
      <c r="C935" s="15"/>
      <c r="D935" s="15"/>
      <c r="E935" s="15"/>
    </row>
    <row r="936" spans="1:5" ht="19.5" customHeight="1">
      <c r="A936" s="15"/>
      <c r="B936" s="15"/>
      <c r="C936" s="15"/>
      <c r="D936" s="15"/>
      <c r="E936" s="15"/>
    </row>
    <row r="937" spans="1:5" ht="19.5" customHeight="1">
      <c r="A937" s="15"/>
      <c r="B937" s="15"/>
      <c r="C937" s="15"/>
      <c r="D937" s="15"/>
      <c r="E937" s="15"/>
    </row>
    <row r="938" spans="1:5" ht="19.5" customHeight="1">
      <c r="A938" s="15"/>
      <c r="B938" s="15"/>
      <c r="C938" s="15"/>
      <c r="D938" s="15"/>
      <c r="E938" s="15"/>
    </row>
    <row r="939" spans="1:5" ht="19.5" customHeight="1">
      <c r="A939" s="15"/>
      <c r="B939" s="15"/>
      <c r="C939" s="15"/>
      <c r="D939" s="15"/>
      <c r="E939" s="15"/>
    </row>
    <row r="940" spans="1:5" ht="19.5" customHeight="1">
      <c r="A940" s="15"/>
      <c r="B940" s="15"/>
      <c r="C940" s="15"/>
      <c r="D940" s="15"/>
      <c r="E940" s="15"/>
    </row>
    <row r="941" spans="1:5" ht="19.5" customHeight="1">
      <c r="A941" s="15"/>
      <c r="B941" s="15"/>
      <c r="C941" s="15"/>
      <c r="D941" s="15"/>
      <c r="E941" s="15"/>
    </row>
    <row r="942" spans="1:5" ht="19.5" customHeight="1">
      <c r="A942" s="15"/>
      <c r="B942" s="15"/>
      <c r="C942" s="15"/>
      <c r="D942" s="15"/>
      <c r="E942" s="15"/>
    </row>
    <row r="943" spans="1:5" ht="19.5" customHeight="1">
      <c r="A943" s="15"/>
      <c r="B943" s="15"/>
      <c r="C943" s="15"/>
      <c r="D943" s="15"/>
      <c r="E943" s="15"/>
    </row>
    <row r="944" spans="1:5" ht="19.5" customHeight="1">
      <c r="A944" s="15"/>
      <c r="B944" s="15"/>
      <c r="C944" s="15"/>
      <c r="D944" s="15"/>
      <c r="E944" s="15"/>
    </row>
    <row r="945" spans="1:5" ht="19.5" customHeight="1">
      <c r="A945" s="15"/>
      <c r="B945" s="15"/>
      <c r="C945" s="15"/>
      <c r="D945" s="15"/>
      <c r="E945" s="15"/>
    </row>
    <row r="946" spans="1:5" ht="19.5" customHeight="1">
      <c r="A946" s="15"/>
      <c r="B946" s="15"/>
      <c r="C946" s="15"/>
      <c r="D946" s="15"/>
      <c r="E946" s="15"/>
    </row>
    <row r="947" spans="1:5" ht="19.5" customHeight="1">
      <c r="A947" s="15"/>
      <c r="B947" s="15"/>
      <c r="C947" s="15"/>
      <c r="D947" s="15"/>
      <c r="E947" s="15"/>
    </row>
    <row r="948" spans="1:5" ht="19.5" customHeight="1">
      <c r="A948" s="15"/>
      <c r="B948" s="15"/>
      <c r="C948" s="15"/>
      <c r="D948" s="15"/>
      <c r="E948" s="15"/>
    </row>
    <row r="949" spans="1:5" ht="19.5" customHeight="1">
      <c r="A949" s="15"/>
      <c r="B949" s="15"/>
      <c r="C949" s="15"/>
      <c r="D949" s="15"/>
      <c r="E949" s="15"/>
    </row>
    <row r="950" spans="1:5" ht="19.5" customHeight="1">
      <c r="A950" s="15"/>
      <c r="B950" s="15"/>
      <c r="C950" s="15"/>
      <c r="D950" s="15"/>
      <c r="E950" s="15"/>
    </row>
    <row r="951" spans="1:5" ht="19.5" customHeight="1">
      <c r="A951" s="15"/>
      <c r="B951" s="15"/>
      <c r="C951" s="15"/>
      <c r="D951" s="15"/>
      <c r="E951" s="15"/>
    </row>
    <row r="952" spans="1:5" ht="19.5" customHeight="1">
      <c r="A952" s="15"/>
      <c r="B952" s="15"/>
      <c r="C952" s="15"/>
      <c r="D952" s="15"/>
      <c r="E952" s="15"/>
    </row>
    <row r="953" spans="1:5" ht="19.5" customHeight="1">
      <c r="A953" s="15"/>
      <c r="B953" s="15"/>
      <c r="C953" s="15"/>
      <c r="D953" s="15"/>
      <c r="E953" s="15"/>
    </row>
    <row r="954" spans="1:5" ht="19.5" customHeight="1">
      <c r="A954" s="15"/>
      <c r="B954" s="15"/>
      <c r="C954" s="15"/>
      <c r="D954" s="15"/>
      <c r="E954" s="15"/>
    </row>
    <row r="955" spans="1:5" ht="19.5" customHeight="1">
      <c r="A955" s="15"/>
      <c r="B955" s="15"/>
      <c r="C955" s="15"/>
      <c r="D955" s="15"/>
      <c r="E955" s="15"/>
    </row>
    <row r="956" spans="1:5" ht="19.5" customHeight="1">
      <c r="A956" s="15"/>
      <c r="B956" s="15"/>
      <c r="C956" s="15"/>
      <c r="D956" s="15"/>
      <c r="E956" s="15"/>
    </row>
    <row r="957" spans="1:5" ht="19.5" customHeight="1">
      <c r="A957" s="15"/>
      <c r="B957" s="15"/>
      <c r="C957" s="15"/>
      <c r="D957" s="15"/>
      <c r="E957" s="15"/>
    </row>
    <row r="958" spans="1:5" ht="19.5" customHeight="1">
      <c r="A958" s="15"/>
      <c r="B958" s="15"/>
      <c r="C958" s="15"/>
      <c r="D958" s="15"/>
      <c r="E958" s="15"/>
    </row>
    <row r="959" spans="1:5" ht="19.5" customHeight="1">
      <c r="A959" s="15"/>
      <c r="B959" s="15"/>
      <c r="C959" s="15"/>
      <c r="D959" s="15"/>
      <c r="E959" s="15"/>
    </row>
    <row r="960" spans="1:5" ht="19.5" customHeight="1">
      <c r="A960" s="15"/>
      <c r="B960" s="15"/>
      <c r="C960" s="15"/>
      <c r="D960" s="15"/>
      <c r="E960" s="15"/>
    </row>
    <row r="961" spans="1:5" ht="19.5" customHeight="1">
      <c r="A961" s="15"/>
      <c r="B961" s="15"/>
      <c r="C961" s="15"/>
      <c r="D961" s="15"/>
      <c r="E961" s="15"/>
    </row>
    <row r="962" spans="1:5" ht="19.5" customHeight="1">
      <c r="A962" s="15"/>
      <c r="B962" s="15"/>
      <c r="C962" s="15"/>
      <c r="D962" s="15"/>
      <c r="E962" s="15"/>
    </row>
    <row r="963" spans="1:5" ht="19.5" customHeight="1">
      <c r="A963" s="15"/>
      <c r="B963" s="15"/>
      <c r="C963" s="15"/>
      <c r="D963" s="15"/>
      <c r="E963" s="15"/>
    </row>
    <row r="964" spans="1:5" ht="19.5" customHeight="1">
      <c r="A964" s="15"/>
      <c r="B964" s="15"/>
      <c r="C964" s="15"/>
      <c r="D964" s="15"/>
      <c r="E964" s="15"/>
    </row>
    <row r="965" spans="1:5" ht="19.5" customHeight="1">
      <c r="A965" s="15"/>
      <c r="B965" s="15"/>
      <c r="C965" s="15"/>
      <c r="D965" s="15"/>
      <c r="E965" s="15"/>
    </row>
    <row r="966" spans="1:5" ht="19.5" customHeight="1">
      <c r="A966" s="15"/>
      <c r="B966" s="15"/>
      <c r="C966" s="15"/>
      <c r="D966" s="15"/>
      <c r="E966" s="15"/>
    </row>
    <row r="967" spans="1:5" ht="19.5" customHeight="1">
      <c r="A967" s="15"/>
      <c r="B967" s="15"/>
      <c r="C967" s="15"/>
      <c r="D967" s="15"/>
      <c r="E967" s="15"/>
    </row>
    <row r="968" spans="1:5" ht="19.5" customHeight="1">
      <c r="A968" s="15"/>
      <c r="B968" s="15"/>
      <c r="C968" s="15"/>
      <c r="D968" s="15"/>
      <c r="E968" s="15"/>
    </row>
    <row r="969" spans="1:5" ht="19.5" customHeight="1">
      <c r="A969" s="15"/>
      <c r="B969" s="15"/>
      <c r="C969" s="15"/>
      <c r="D969" s="15"/>
      <c r="E969" s="15"/>
    </row>
    <row r="970" spans="1:5" ht="19.5" customHeight="1">
      <c r="A970" s="15"/>
      <c r="B970" s="15"/>
      <c r="C970" s="15"/>
      <c r="D970" s="15"/>
      <c r="E970" s="15"/>
    </row>
    <row r="971" spans="1:5" ht="19.5" customHeight="1">
      <c r="A971" s="15"/>
      <c r="B971" s="15"/>
      <c r="C971" s="15"/>
      <c r="D971" s="15"/>
      <c r="E971" s="15"/>
    </row>
    <row r="972" spans="1:5" ht="19.5" customHeight="1">
      <c r="A972" s="15"/>
      <c r="B972" s="15"/>
      <c r="C972" s="15"/>
      <c r="D972" s="15"/>
      <c r="E972" s="15"/>
    </row>
    <row r="973" spans="1:5" ht="19.5" customHeight="1">
      <c r="A973" s="15"/>
      <c r="B973" s="15"/>
      <c r="C973" s="15"/>
      <c r="D973" s="15"/>
      <c r="E973" s="15"/>
    </row>
    <row r="974" spans="1:5" ht="19.5" customHeight="1">
      <c r="A974" s="15"/>
      <c r="B974" s="15"/>
      <c r="C974" s="15"/>
      <c r="D974" s="15"/>
      <c r="E974" s="15"/>
    </row>
    <row r="975" spans="1:5" ht="19.5" customHeight="1">
      <c r="A975" s="15"/>
      <c r="B975" s="15"/>
      <c r="C975" s="15"/>
      <c r="D975" s="15"/>
      <c r="E975" s="15"/>
    </row>
    <row r="976" spans="1:5" ht="19.5" customHeight="1">
      <c r="A976" s="15"/>
      <c r="B976" s="15"/>
      <c r="C976" s="15"/>
      <c r="D976" s="15"/>
      <c r="E976" s="15"/>
    </row>
    <row r="977" spans="1:5" ht="19.5" customHeight="1">
      <c r="A977" s="15"/>
      <c r="B977" s="15"/>
      <c r="C977" s="15"/>
      <c r="D977" s="15"/>
      <c r="E977" s="15"/>
    </row>
    <row r="978" spans="1:5" ht="19.5" customHeight="1">
      <c r="A978" s="15"/>
      <c r="B978" s="15"/>
      <c r="C978" s="15"/>
      <c r="D978" s="15"/>
      <c r="E978" s="15"/>
    </row>
    <row r="979" spans="1:5" ht="19.5" customHeight="1">
      <c r="A979" s="15"/>
      <c r="B979" s="15"/>
      <c r="C979" s="15"/>
      <c r="D979" s="15"/>
      <c r="E979" s="15"/>
    </row>
    <row r="980" spans="1:5" ht="19.5" customHeight="1">
      <c r="A980" s="15"/>
      <c r="B980" s="15"/>
      <c r="C980" s="15"/>
      <c r="D980" s="15"/>
      <c r="E980" s="15"/>
    </row>
    <row r="981" spans="1:5" ht="19.5" customHeight="1">
      <c r="A981" s="15"/>
      <c r="B981" s="15"/>
      <c r="C981" s="15"/>
      <c r="D981" s="15"/>
      <c r="E981" s="15"/>
    </row>
    <row r="982" spans="1:5" ht="19.5" customHeight="1">
      <c r="A982" s="15"/>
      <c r="B982" s="15"/>
      <c r="C982" s="15"/>
      <c r="D982" s="15"/>
      <c r="E982" s="15"/>
    </row>
    <row r="983" spans="1:5" ht="19.5" customHeight="1">
      <c r="A983" s="15"/>
      <c r="B983" s="15"/>
      <c r="C983" s="15"/>
      <c r="D983" s="15"/>
      <c r="E983" s="15"/>
    </row>
    <row r="984" spans="1:5" ht="19.5" customHeight="1">
      <c r="A984" s="15"/>
      <c r="B984" s="15"/>
      <c r="C984" s="15"/>
      <c r="D984" s="15"/>
      <c r="E984" s="15"/>
    </row>
    <row r="985" spans="1:5" ht="19.5" customHeight="1">
      <c r="A985" s="15"/>
      <c r="B985" s="15"/>
      <c r="C985" s="15"/>
      <c r="D985" s="15"/>
      <c r="E985" s="15"/>
    </row>
    <row r="986" spans="1:5" ht="19.5" customHeight="1">
      <c r="A986" s="15"/>
      <c r="B986" s="15"/>
      <c r="C986" s="15"/>
      <c r="D986" s="15"/>
      <c r="E986" s="15"/>
    </row>
    <row r="987" spans="1:5" ht="19.5" customHeight="1">
      <c r="A987" s="15"/>
      <c r="B987" s="15"/>
      <c r="C987" s="15"/>
      <c r="D987" s="15"/>
      <c r="E987" s="15"/>
    </row>
    <row r="988" spans="1:5" ht="19.5" customHeight="1">
      <c r="A988" s="15"/>
      <c r="B988" s="15"/>
      <c r="C988" s="15"/>
      <c r="D988" s="15"/>
      <c r="E988" s="15"/>
    </row>
    <row r="989" spans="1:5" ht="19.5" customHeight="1">
      <c r="A989" s="15"/>
      <c r="B989" s="15"/>
      <c r="C989" s="15"/>
      <c r="D989" s="15"/>
      <c r="E989" s="15"/>
    </row>
    <row r="990" spans="1:5" ht="19.5" customHeight="1">
      <c r="A990" s="15"/>
      <c r="B990" s="15"/>
      <c r="C990" s="15"/>
      <c r="D990" s="15"/>
      <c r="E990" s="15"/>
    </row>
    <row r="991" spans="1:5" ht="19.5" customHeight="1">
      <c r="A991" s="15"/>
      <c r="B991" s="15"/>
      <c r="C991" s="15"/>
      <c r="D991" s="15"/>
      <c r="E991" s="15"/>
    </row>
    <row r="992" spans="1:5" ht="19.5" customHeight="1">
      <c r="A992" s="15"/>
      <c r="B992" s="15"/>
      <c r="C992" s="15"/>
      <c r="D992" s="15"/>
      <c r="E992" s="15"/>
    </row>
    <row r="993" spans="1:5" ht="19.5" customHeight="1">
      <c r="A993" s="15"/>
      <c r="B993" s="15"/>
      <c r="C993" s="15"/>
      <c r="D993" s="15"/>
      <c r="E993" s="15"/>
    </row>
    <row r="994" spans="1:5" ht="19.5" customHeight="1">
      <c r="A994" s="15"/>
      <c r="B994" s="15"/>
      <c r="C994" s="15"/>
      <c r="D994" s="15"/>
      <c r="E994" s="15"/>
    </row>
    <row r="995" spans="1:5" ht="19.5" customHeight="1">
      <c r="A995" s="15"/>
      <c r="B995" s="15"/>
      <c r="C995" s="15"/>
      <c r="D995" s="15"/>
      <c r="E995" s="15"/>
    </row>
    <row r="996" spans="1:5" ht="19.5" customHeight="1">
      <c r="A996" s="15"/>
      <c r="B996" s="15"/>
      <c r="C996" s="15"/>
      <c r="D996" s="15"/>
      <c r="E996" s="15"/>
    </row>
    <row r="997" spans="1:5" ht="19.5" customHeight="1">
      <c r="A997" s="15"/>
      <c r="B997" s="15"/>
      <c r="C997" s="15"/>
      <c r="D997" s="15"/>
      <c r="E997" s="15"/>
    </row>
    <row r="998" spans="1:5" ht="19.5" customHeight="1">
      <c r="A998" s="15"/>
      <c r="B998" s="15"/>
      <c r="C998" s="15"/>
      <c r="D998" s="15"/>
      <c r="E998" s="15"/>
    </row>
    <row r="999" spans="1:5" ht="19.5" customHeight="1">
      <c r="A999" s="15"/>
      <c r="B999" s="15"/>
      <c r="C999" s="15"/>
      <c r="D999" s="15"/>
      <c r="E999" s="15"/>
    </row>
    <row r="1000" spans="1:5" ht="19.5" customHeight="1">
      <c r="A1000" s="15"/>
      <c r="B1000" s="15"/>
      <c r="C1000" s="15"/>
      <c r="D1000" s="15"/>
      <c r="E1000" s="15"/>
    </row>
    <row r="1001" spans="1:5" ht="19.5" customHeight="1">
      <c r="A1001" s="15"/>
      <c r="B1001" s="15"/>
      <c r="C1001" s="15"/>
      <c r="D1001" s="15"/>
      <c r="E1001" s="15"/>
    </row>
    <row r="1002" spans="1:5" ht="19.5" customHeight="1">
      <c r="C1002" s="15"/>
    </row>
    <row r="1003" spans="1:5" ht="19.5" customHeight="1">
      <c r="C1003" s="15"/>
    </row>
    <row r="1004" spans="1:5" ht="19.5" customHeight="1">
      <c r="C1004" s="15"/>
    </row>
    <row r="1005" spans="1:5" ht="19.5" customHeight="1">
      <c r="C1005" s="15"/>
    </row>
  </sheetData>
  <mergeCells count="17"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  <mergeCell ref="B32:B33"/>
    <mergeCell ref="B35:B37"/>
    <mergeCell ref="B40:B41"/>
    <mergeCell ref="B50:B52"/>
    <mergeCell ref="B60:B6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1012"/>
  <sheetViews>
    <sheetView workbookViewId="0">
      <selection activeCell="G5" sqref="G5"/>
    </sheetView>
  </sheetViews>
  <sheetFormatPr defaultRowHeight="12.75" customHeight="1"/>
  <cols>
    <col min="1" max="1" width="6.81640625" style="141" customWidth="1"/>
    <col min="2" max="2" width="18.81640625" style="141" customWidth="1"/>
    <col min="3" max="3" width="80.7265625" style="141" customWidth="1"/>
    <col min="4" max="4" width="16" style="193" customWidth="1"/>
    <col min="5" max="5" width="16" style="141" customWidth="1"/>
    <col min="6" max="6" width="14.26953125" bestFit="1" customWidth="1"/>
    <col min="7" max="7" width="11.26953125" bestFit="1" customWidth="1"/>
    <col min="9" max="9" width="44.1796875" bestFit="1" customWidth="1"/>
    <col min="10" max="10" width="16" bestFit="1" customWidth="1"/>
    <col min="13" max="13" width="44.1796875" style="141" bestFit="1" customWidth="1"/>
    <col min="14" max="14" width="16.1796875" style="141" bestFit="1" customWidth="1"/>
    <col min="15" max="32" width="9.1796875" style="141"/>
  </cols>
  <sheetData>
    <row r="1" spans="1:14" ht="12.75" customHeight="1">
      <c r="A1" s="322" t="s">
        <v>0</v>
      </c>
      <c r="B1" s="322" t="s">
        <v>1</v>
      </c>
      <c r="C1" s="322" t="s">
        <v>2</v>
      </c>
      <c r="D1" s="344"/>
      <c r="E1" s="345"/>
    </row>
    <row r="2" spans="1:14" ht="12.75" customHeight="1">
      <c r="A2" s="323"/>
      <c r="B2" s="323"/>
      <c r="C2" s="350"/>
      <c r="D2" s="346"/>
      <c r="E2" s="347"/>
    </row>
    <row r="3" spans="1:14" ht="12.75" customHeight="1">
      <c r="A3" s="323"/>
      <c r="B3" s="323"/>
      <c r="C3" s="350"/>
      <c r="D3" s="348"/>
      <c r="E3" s="349"/>
      <c r="I3" s="28" t="s">
        <v>165</v>
      </c>
      <c r="J3" t="s">
        <v>364</v>
      </c>
      <c r="M3" s="171" t="s">
        <v>165</v>
      </c>
      <c r="N3" s="141" t="s">
        <v>746</v>
      </c>
    </row>
    <row r="4" spans="1:14" ht="12.75" customHeight="1">
      <c r="A4" s="314"/>
      <c r="B4" s="314"/>
      <c r="C4" s="351"/>
      <c r="D4" s="189" t="s">
        <v>242</v>
      </c>
      <c r="E4" s="156" t="s">
        <v>242</v>
      </c>
      <c r="F4" s="130">
        <f>SUBTOTAL(9,D5:D61)</f>
        <v>51307075</v>
      </c>
      <c r="I4" s="29" t="s">
        <v>349</v>
      </c>
      <c r="J4" s="30">
        <v>651135</v>
      </c>
      <c r="M4" s="169" t="s">
        <v>349</v>
      </c>
      <c r="N4" s="170">
        <v>651.1350000000001</v>
      </c>
    </row>
    <row r="5" spans="1:14" ht="12.75" customHeight="1">
      <c r="A5" s="144">
        <v>1</v>
      </c>
      <c r="B5" s="315" t="s">
        <v>6</v>
      </c>
      <c r="C5" s="166" t="s">
        <v>180</v>
      </c>
      <c r="D5" s="190">
        <f>IFERROR(VLOOKUP(C5,$I$4:$J$51,2,FALSE),"")</f>
        <v>2942417</v>
      </c>
      <c r="E5" s="90"/>
      <c r="F5" s="157" t="s">
        <v>508</v>
      </c>
      <c r="G5" s="244">
        <v>45903</v>
      </c>
      <c r="I5" s="29" t="s">
        <v>351</v>
      </c>
      <c r="J5" s="30">
        <v>315652</v>
      </c>
      <c r="M5" s="169" t="s">
        <v>351</v>
      </c>
      <c r="N5" s="170">
        <v>315.65199999999999</v>
      </c>
    </row>
    <row r="6" spans="1:14" ht="12.75" customHeight="1">
      <c r="A6" s="144">
        <f t="shared" ref="A6:A61" si="0">A5+1</f>
        <v>2</v>
      </c>
      <c r="B6" s="313"/>
      <c r="C6" s="166" t="s">
        <v>102</v>
      </c>
      <c r="D6" s="190">
        <f t="shared" ref="D6:D61" si="1">IFERROR(VLOOKUP(C6,$I$4:$J$51,2,FALSE),"")</f>
        <v>1201866</v>
      </c>
      <c r="E6" s="90"/>
      <c r="F6" s="157" t="s">
        <v>508</v>
      </c>
      <c r="G6" s="244">
        <v>45903</v>
      </c>
      <c r="I6" s="29" t="s">
        <v>181</v>
      </c>
      <c r="J6" s="30">
        <v>1671730</v>
      </c>
      <c r="M6" s="169" t="s">
        <v>181</v>
      </c>
      <c r="N6" s="170">
        <v>1671.7299999999998</v>
      </c>
    </row>
    <row r="7" spans="1:14" ht="12.75" customHeight="1">
      <c r="A7" s="144">
        <f t="shared" si="0"/>
        <v>3</v>
      </c>
      <c r="B7" s="315" t="s">
        <v>9</v>
      </c>
      <c r="C7" s="166" t="s">
        <v>343</v>
      </c>
      <c r="D7" s="190">
        <f t="shared" si="1"/>
        <v>803915</v>
      </c>
      <c r="E7" s="90"/>
      <c r="F7" s="157" t="s">
        <v>508</v>
      </c>
      <c r="G7" s="244">
        <v>45903</v>
      </c>
      <c r="I7" s="29" t="s">
        <v>347</v>
      </c>
      <c r="J7" s="30">
        <v>1653680</v>
      </c>
      <c r="M7" s="169" t="s">
        <v>347</v>
      </c>
      <c r="N7" s="170">
        <v>1653.6799999999998</v>
      </c>
    </row>
    <row r="8" spans="1:14" ht="12.75" customHeight="1">
      <c r="A8" s="144">
        <f t="shared" si="0"/>
        <v>4</v>
      </c>
      <c r="B8" s="316"/>
      <c r="C8" s="166" t="s">
        <v>185</v>
      </c>
      <c r="D8" s="190">
        <f t="shared" si="1"/>
        <v>925107</v>
      </c>
      <c r="E8" s="90"/>
      <c r="F8" s="157" t="s">
        <v>508</v>
      </c>
      <c r="G8" s="244">
        <v>45903</v>
      </c>
      <c r="I8" s="29" t="s">
        <v>326</v>
      </c>
      <c r="J8" s="30">
        <v>78246</v>
      </c>
      <c r="M8" s="169" t="s">
        <v>326</v>
      </c>
      <c r="N8" s="170">
        <v>78.245999999999995</v>
      </c>
    </row>
    <row r="9" spans="1:14" ht="12.75" customHeight="1">
      <c r="A9" s="144">
        <f t="shared" si="0"/>
        <v>5</v>
      </c>
      <c r="B9" s="313"/>
      <c r="C9" s="166" t="s">
        <v>186</v>
      </c>
      <c r="D9" s="190">
        <f t="shared" si="1"/>
        <v>2514939</v>
      </c>
      <c r="E9" s="90"/>
      <c r="F9" s="157" t="s">
        <v>508</v>
      </c>
      <c r="G9" s="244">
        <v>45903</v>
      </c>
      <c r="I9" s="29" t="s">
        <v>150</v>
      </c>
      <c r="J9" s="30">
        <v>1360845</v>
      </c>
      <c r="M9" s="169" t="s">
        <v>150</v>
      </c>
      <c r="N9" s="170">
        <v>1360.8449999999998</v>
      </c>
    </row>
    <row r="10" spans="1:14" ht="12.75" customHeight="1">
      <c r="A10" s="144">
        <f t="shared" si="0"/>
        <v>6</v>
      </c>
      <c r="B10" s="315" t="s">
        <v>13</v>
      </c>
      <c r="C10" s="166" t="s">
        <v>344</v>
      </c>
      <c r="D10" s="190">
        <f t="shared" si="1"/>
        <v>1009578</v>
      </c>
      <c r="E10" s="90"/>
      <c r="F10" s="157" t="s">
        <v>508</v>
      </c>
      <c r="G10" s="244">
        <v>45903</v>
      </c>
      <c r="I10" s="29" t="s">
        <v>362</v>
      </c>
      <c r="J10" s="30">
        <v>61583</v>
      </c>
      <c r="M10" s="169" t="s">
        <v>362</v>
      </c>
      <c r="N10" s="170">
        <v>61.582999999999998</v>
      </c>
    </row>
    <row r="11" spans="1:14" ht="12.75" customHeight="1">
      <c r="A11" s="144"/>
      <c r="B11" s="324"/>
      <c r="C11" s="166" t="s">
        <v>187</v>
      </c>
      <c r="D11" s="190">
        <f t="shared" si="1"/>
        <v>2756956</v>
      </c>
      <c r="E11" s="90"/>
      <c r="F11" s="157" t="s">
        <v>508</v>
      </c>
      <c r="G11" s="244">
        <v>45903</v>
      </c>
      <c r="I11" s="29" t="s">
        <v>182</v>
      </c>
      <c r="J11" s="30">
        <v>2541751</v>
      </c>
      <c r="M11" s="169" t="s">
        <v>182</v>
      </c>
      <c r="N11" s="170">
        <v>2541.7510000000007</v>
      </c>
    </row>
    <row r="12" spans="1:14" ht="12.75" customHeight="1">
      <c r="A12" s="144">
        <f>A10+1</f>
        <v>7</v>
      </c>
      <c r="B12" s="313"/>
      <c r="C12" s="166"/>
      <c r="D12" s="190" t="str">
        <f t="shared" si="1"/>
        <v/>
      </c>
      <c r="E12" s="90"/>
      <c r="F12" s="157" t="s">
        <v>508</v>
      </c>
      <c r="G12" s="244">
        <v>45903</v>
      </c>
      <c r="I12" s="29" t="s">
        <v>327</v>
      </c>
      <c r="J12" s="30">
        <v>426746</v>
      </c>
      <c r="M12" s="169" t="s">
        <v>327</v>
      </c>
      <c r="N12" s="170">
        <v>426.74599999999998</v>
      </c>
    </row>
    <row r="13" spans="1:14" ht="12.75" customHeight="1">
      <c r="A13" s="144">
        <f t="shared" si="0"/>
        <v>8</v>
      </c>
      <c r="B13" s="151" t="s">
        <v>17</v>
      </c>
      <c r="C13" s="166" t="s">
        <v>345</v>
      </c>
      <c r="D13" s="190">
        <f t="shared" si="1"/>
        <v>1026468</v>
      </c>
      <c r="E13" s="90"/>
      <c r="F13" s="157" t="s">
        <v>508</v>
      </c>
      <c r="G13" s="244">
        <v>45903</v>
      </c>
      <c r="I13" s="29" t="s">
        <v>343</v>
      </c>
      <c r="J13" s="30">
        <v>803915</v>
      </c>
      <c r="M13" s="169" t="s">
        <v>343</v>
      </c>
      <c r="N13" s="170">
        <v>803.91499999999996</v>
      </c>
    </row>
    <row r="14" spans="1:14" ht="12.75" customHeight="1">
      <c r="A14" s="144">
        <f t="shared" si="0"/>
        <v>9</v>
      </c>
      <c r="B14" s="151" t="s">
        <v>19</v>
      </c>
      <c r="C14" s="166" t="s">
        <v>192</v>
      </c>
      <c r="D14" s="190">
        <f t="shared" si="1"/>
        <v>1792333</v>
      </c>
      <c r="E14" s="90"/>
      <c r="F14" s="157" t="s">
        <v>508</v>
      </c>
      <c r="G14" s="244">
        <v>45903</v>
      </c>
      <c r="I14" s="29" t="s">
        <v>328</v>
      </c>
      <c r="J14" s="30">
        <v>948428</v>
      </c>
      <c r="M14" s="169" t="s">
        <v>328</v>
      </c>
      <c r="N14" s="170">
        <v>948.42800000000011</v>
      </c>
    </row>
    <row r="15" spans="1:14" ht="12.75" customHeight="1">
      <c r="A15" s="144">
        <f t="shared" si="0"/>
        <v>10</v>
      </c>
      <c r="B15" s="151" t="s">
        <v>21</v>
      </c>
      <c r="C15" s="166" t="s">
        <v>190</v>
      </c>
      <c r="D15" s="190">
        <f t="shared" si="1"/>
        <v>1329084</v>
      </c>
      <c r="E15" s="90"/>
      <c r="F15" s="157" t="s">
        <v>508</v>
      </c>
      <c r="G15" s="244">
        <v>45903</v>
      </c>
      <c r="I15" s="29" t="s">
        <v>345</v>
      </c>
      <c r="J15" s="30">
        <v>1026468</v>
      </c>
      <c r="M15" s="169" t="s">
        <v>345</v>
      </c>
      <c r="N15" s="170">
        <v>1066.1309999999999</v>
      </c>
    </row>
    <row r="16" spans="1:14" ht="12.75" customHeight="1">
      <c r="A16" s="144">
        <f t="shared" si="0"/>
        <v>11</v>
      </c>
      <c r="B16" s="315" t="s">
        <v>23</v>
      </c>
      <c r="C16" s="166" t="s">
        <v>346</v>
      </c>
      <c r="D16" s="190">
        <f t="shared" si="1"/>
        <v>838068</v>
      </c>
      <c r="E16" s="90"/>
      <c r="F16" s="157" t="s">
        <v>508</v>
      </c>
      <c r="G16" s="244">
        <v>45903</v>
      </c>
      <c r="I16" s="29" t="s">
        <v>185</v>
      </c>
      <c r="J16" s="30">
        <v>925107</v>
      </c>
      <c r="M16" s="169" t="s">
        <v>185</v>
      </c>
      <c r="N16" s="170">
        <v>925.10700000000008</v>
      </c>
    </row>
    <row r="17" spans="1:14" ht="12.75" customHeight="1">
      <c r="A17" s="144">
        <f t="shared" si="0"/>
        <v>12</v>
      </c>
      <c r="B17" s="316"/>
      <c r="C17" s="166" t="s">
        <v>181</v>
      </c>
      <c r="D17" s="190">
        <f t="shared" si="1"/>
        <v>1671730</v>
      </c>
      <c r="E17" s="90"/>
      <c r="F17" s="157" t="s">
        <v>508</v>
      </c>
      <c r="G17" s="244">
        <v>45903</v>
      </c>
      <c r="I17" s="29" t="s">
        <v>359</v>
      </c>
      <c r="J17" s="30">
        <v>310326</v>
      </c>
      <c r="M17" s="169" t="s">
        <v>359</v>
      </c>
      <c r="N17" s="170">
        <v>310.32600000000002</v>
      </c>
    </row>
    <row r="18" spans="1:14" ht="12.75" customHeight="1">
      <c r="A18" s="144">
        <f t="shared" si="0"/>
        <v>13</v>
      </c>
      <c r="B18" s="313"/>
      <c r="C18" s="166" t="s">
        <v>193</v>
      </c>
      <c r="D18" s="190">
        <f t="shared" si="1"/>
        <v>1012145</v>
      </c>
      <c r="E18" s="90"/>
      <c r="F18" s="157" t="s">
        <v>508</v>
      </c>
      <c r="G18" s="244">
        <v>45903</v>
      </c>
      <c r="I18" s="29" t="s">
        <v>198</v>
      </c>
      <c r="J18" s="30">
        <v>230634</v>
      </c>
      <c r="M18" s="169" t="s">
        <v>198</v>
      </c>
      <c r="N18" s="170">
        <v>230.63400000000001</v>
      </c>
    </row>
    <row r="19" spans="1:14" ht="12.75" customHeight="1">
      <c r="A19" s="144">
        <f t="shared" si="0"/>
        <v>14</v>
      </c>
      <c r="B19" s="151" t="s">
        <v>27</v>
      </c>
      <c r="C19" s="166" t="s">
        <v>182</v>
      </c>
      <c r="D19" s="190">
        <f t="shared" si="1"/>
        <v>2541751</v>
      </c>
      <c r="E19" s="90"/>
      <c r="F19" s="157" t="s">
        <v>508</v>
      </c>
      <c r="G19" s="244">
        <v>45903</v>
      </c>
      <c r="I19" s="29" t="s">
        <v>354</v>
      </c>
      <c r="J19" s="30">
        <v>406549</v>
      </c>
      <c r="M19" s="169" t="s">
        <v>354</v>
      </c>
      <c r="N19" s="170">
        <v>406.54900000000004</v>
      </c>
    </row>
    <row r="20" spans="1:14" ht="12.75" customHeight="1">
      <c r="A20" s="144">
        <f t="shared" si="0"/>
        <v>15</v>
      </c>
      <c r="B20" s="151" t="s">
        <v>29</v>
      </c>
      <c r="C20" s="166" t="s">
        <v>189</v>
      </c>
      <c r="D20" s="190">
        <f t="shared" si="1"/>
        <v>1410982</v>
      </c>
      <c r="E20" s="90"/>
      <c r="F20" s="157" t="s">
        <v>508</v>
      </c>
      <c r="G20" s="244">
        <v>45903</v>
      </c>
      <c r="I20" s="29" t="s">
        <v>144</v>
      </c>
      <c r="J20" s="30">
        <v>884342</v>
      </c>
      <c r="M20" s="169" t="s">
        <v>144</v>
      </c>
      <c r="N20" s="170">
        <v>884.34199999999998</v>
      </c>
    </row>
    <row r="21" spans="1:14" ht="12.75" customHeight="1">
      <c r="A21" s="144">
        <f t="shared" si="0"/>
        <v>16</v>
      </c>
      <c r="B21" s="151" t="s">
        <v>31</v>
      </c>
      <c r="C21" s="166" t="s">
        <v>194</v>
      </c>
      <c r="D21" s="190">
        <f t="shared" si="1"/>
        <v>1495448</v>
      </c>
      <c r="E21" s="90"/>
      <c r="F21" s="157" t="s">
        <v>508</v>
      </c>
      <c r="G21" s="244">
        <v>45903</v>
      </c>
      <c r="I21" s="29" t="s">
        <v>353</v>
      </c>
      <c r="J21" s="30">
        <v>2548171</v>
      </c>
      <c r="M21" s="169" t="s">
        <v>353</v>
      </c>
      <c r="N21" s="170">
        <v>2548.1709999999998</v>
      </c>
    </row>
    <row r="22" spans="1:14" ht="12.75" customHeight="1">
      <c r="A22" s="144">
        <f t="shared" si="0"/>
        <v>17</v>
      </c>
      <c r="B22" s="151" t="s">
        <v>33</v>
      </c>
      <c r="C22" s="166" t="s">
        <v>347</v>
      </c>
      <c r="D22" s="190">
        <f t="shared" si="1"/>
        <v>1653680</v>
      </c>
      <c r="E22" s="90"/>
      <c r="F22" s="157" t="s">
        <v>508</v>
      </c>
      <c r="G22" s="244">
        <v>45903</v>
      </c>
      <c r="I22" s="29" t="s">
        <v>187</v>
      </c>
      <c r="J22" s="30">
        <v>2756956</v>
      </c>
      <c r="M22" s="169" t="s">
        <v>187</v>
      </c>
      <c r="N22" s="170">
        <v>2756.9559999999997</v>
      </c>
    </row>
    <row r="23" spans="1:14" ht="12.75" customHeight="1">
      <c r="A23" s="144">
        <f t="shared" si="0"/>
        <v>18</v>
      </c>
      <c r="B23" s="315" t="s">
        <v>294</v>
      </c>
      <c r="C23" s="150" t="s">
        <v>35</v>
      </c>
      <c r="D23" s="190" t="str">
        <f t="shared" si="1"/>
        <v/>
      </c>
      <c r="E23" s="90"/>
      <c r="F23" s="157" t="s">
        <v>508</v>
      </c>
      <c r="G23" s="244">
        <v>45903</v>
      </c>
      <c r="I23" s="29" t="s">
        <v>332</v>
      </c>
      <c r="J23" s="30">
        <v>994883</v>
      </c>
      <c r="M23" s="169" t="s">
        <v>332</v>
      </c>
      <c r="N23" s="170">
        <v>994.88300000000015</v>
      </c>
    </row>
    <row r="24" spans="1:14" ht="12.75" customHeight="1">
      <c r="A24" s="144">
        <f t="shared" si="0"/>
        <v>19</v>
      </c>
      <c r="B24" s="313"/>
      <c r="C24" s="167" t="s">
        <v>36</v>
      </c>
      <c r="D24" s="190" t="str">
        <f t="shared" si="1"/>
        <v/>
      </c>
      <c r="E24" s="90"/>
      <c r="F24" s="157" t="s">
        <v>508</v>
      </c>
      <c r="G24" s="244">
        <v>45903</v>
      </c>
      <c r="I24" s="29" t="s">
        <v>358</v>
      </c>
      <c r="J24" s="30">
        <v>193908</v>
      </c>
      <c r="M24" s="169" t="s">
        <v>358</v>
      </c>
      <c r="N24" s="170">
        <v>193.90800000000002</v>
      </c>
    </row>
    <row r="25" spans="1:14" ht="12.75" customHeight="1">
      <c r="A25" s="144">
        <f t="shared" si="0"/>
        <v>20</v>
      </c>
      <c r="B25" s="315" t="s">
        <v>37</v>
      </c>
      <c r="C25" s="166" t="s">
        <v>348</v>
      </c>
      <c r="D25" s="190">
        <f t="shared" si="1"/>
        <v>481835</v>
      </c>
      <c r="E25" s="90"/>
      <c r="F25" s="157" t="s">
        <v>508</v>
      </c>
      <c r="G25" s="244">
        <v>45903</v>
      </c>
      <c r="I25" s="29" t="s">
        <v>192</v>
      </c>
      <c r="J25" s="30">
        <v>1792333</v>
      </c>
      <c r="M25" s="169" t="s">
        <v>192</v>
      </c>
      <c r="N25" s="170">
        <v>1792.3329999999999</v>
      </c>
    </row>
    <row r="26" spans="1:14" ht="12.75" customHeight="1">
      <c r="A26" s="144">
        <f t="shared" si="0"/>
        <v>21</v>
      </c>
      <c r="B26" s="313"/>
      <c r="C26" s="150" t="s">
        <v>39</v>
      </c>
      <c r="D26" s="190" t="str">
        <f t="shared" si="1"/>
        <v/>
      </c>
      <c r="E26" s="90"/>
      <c r="F26" s="157" t="s">
        <v>508</v>
      </c>
      <c r="G26" s="244">
        <v>45903</v>
      </c>
      <c r="I26" s="29" t="s">
        <v>189</v>
      </c>
      <c r="J26" s="30">
        <v>1410982</v>
      </c>
      <c r="M26" s="169" t="s">
        <v>189</v>
      </c>
      <c r="N26" s="170">
        <v>1410.982</v>
      </c>
    </row>
    <row r="27" spans="1:14" ht="12.75" customHeight="1">
      <c r="A27" s="144">
        <f t="shared" si="0"/>
        <v>22</v>
      </c>
      <c r="B27" s="315" t="s">
        <v>40</v>
      </c>
      <c r="C27" s="166" t="s">
        <v>349</v>
      </c>
      <c r="D27" s="190">
        <f t="shared" si="1"/>
        <v>651135</v>
      </c>
      <c r="E27" s="90"/>
      <c r="F27" s="157" t="s">
        <v>508</v>
      </c>
      <c r="G27" s="244">
        <v>45903</v>
      </c>
      <c r="I27" s="29" t="s">
        <v>363</v>
      </c>
      <c r="J27" s="30">
        <v>358621</v>
      </c>
      <c r="M27" s="169" t="s">
        <v>363</v>
      </c>
      <c r="N27" s="170">
        <v>358.62099999999992</v>
      </c>
    </row>
    <row r="28" spans="1:14" ht="12.75" customHeight="1">
      <c r="A28" s="144">
        <f t="shared" si="0"/>
        <v>23</v>
      </c>
      <c r="B28" s="316"/>
      <c r="C28" s="166" t="s">
        <v>350</v>
      </c>
      <c r="D28" s="190">
        <f t="shared" si="1"/>
        <v>951184</v>
      </c>
      <c r="E28" s="90"/>
      <c r="F28" s="157" t="s">
        <v>508</v>
      </c>
      <c r="G28" s="244">
        <v>45903</v>
      </c>
      <c r="I28" s="29" t="s">
        <v>194</v>
      </c>
      <c r="J28" s="30">
        <v>1495448</v>
      </c>
      <c r="M28" s="169" t="s">
        <v>194</v>
      </c>
      <c r="N28" s="170">
        <v>1495.4479999999996</v>
      </c>
    </row>
    <row r="29" spans="1:14" ht="12.75" customHeight="1">
      <c r="A29" s="144">
        <f t="shared" si="0"/>
        <v>24</v>
      </c>
      <c r="B29" s="313"/>
      <c r="C29" s="166" t="s">
        <v>351</v>
      </c>
      <c r="D29" s="190">
        <f t="shared" si="1"/>
        <v>315652</v>
      </c>
      <c r="E29" s="90"/>
      <c r="F29" s="157" t="s">
        <v>508</v>
      </c>
      <c r="G29" s="244">
        <v>45903</v>
      </c>
      <c r="I29" s="29" t="s">
        <v>190</v>
      </c>
      <c r="J29" s="30">
        <v>1329084</v>
      </c>
      <c r="M29" s="169" t="s">
        <v>190</v>
      </c>
      <c r="N29" s="170">
        <v>1329.0840000000001</v>
      </c>
    </row>
    <row r="30" spans="1:14" ht="12.75" customHeight="1">
      <c r="A30" s="144">
        <f t="shared" si="0"/>
        <v>25</v>
      </c>
      <c r="B30" s="309" t="s">
        <v>44</v>
      </c>
      <c r="C30" s="167" t="s">
        <v>45</v>
      </c>
      <c r="D30" s="190" t="str">
        <f t="shared" si="1"/>
        <v/>
      </c>
      <c r="E30" s="90"/>
      <c r="F30" s="157" t="s">
        <v>508</v>
      </c>
      <c r="G30" s="244">
        <v>45903</v>
      </c>
      <c r="I30" s="29" t="s">
        <v>356</v>
      </c>
      <c r="J30" s="30">
        <v>1058601</v>
      </c>
      <c r="M30" s="169" t="s">
        <v>356</v>
      </c>
      <c r="N30" s="170">
        <v>1058.6010000000001</v>
      </c>
    </row>
    <row r="31" spans="1:14" ht="12.75" customHeight="1">
      <c r="A31" s="144">
        <f t="shared" si="0"/>
        <v>26</v>
      </c>
      <c r="B31" s="311"/>
      <c r="C31" s="166" t="s">
        <v>352</v>
      </c>
      <c r="D31" s="190">
        <f t="shared" si="1"/>
        <v>151308</v>
      </c>
      <c r="E31" s="90"/>
      <c r="F31" s="157" t="s">
        <v>508</v>
      </c>
      <c r="G31" s="244">
        <v>45903</v>
      </c>
      <c r="I31" s="29" t="s">
        <v>360</v>
      </c>
      <c r="J31" s="30">
        <v>781512</v>
      </c>
      <c r="M31" s="169" t="s">
        <v>360</v>
      </c>
      <c r="N31" s="170">
        <v>781.51199999999994</v>
      </c>
    </row>
    <row r="32" spans="1:14" ht="12.75" customHeight="1">
      <c r="A32" s="144">
        <f t="shared" si="0"/>
        <v>27</v>
      </c>
      <c r="B32" s="155" t="s">
        <v>47</v>
      </c>
      <c r="C32" s="166" t="s">
        <v>132</v>
      </c>
      <c r="D32" s="190">
        <f t="shared" si="1"/>
        <v>158469</v>
      </c>
      <c r="E32" s="90"/>
      <c r="F32" s="157" t="s">
        <v>508</v>
      </c>
      <c r="G32" s="244">
        <v>45903</v>
      </c>
      <c r="I32" s="29" t="s">
        <v>333</v>
      </c>
      <c r="J32" s="30">
        <v>463471</v>
      </c>
      <c r="M32" s="169" t="s">
        <v>333</v>
      </c>
      <c r="N32" s="170">
        <v>463.471</v>
      </c>
    </row>
    <row r="33" spans="1:14" ht="12.75" customHeight="1">
      <c r="A33" s="144">
        <f t="shared" si="0"/>
        <v>28</v>
      </c>
      <c r="B33" s="315" t="s">
        <v>49</v>
      </c>
      <c r="C33" s="150" t="s">
        <v>50</v>
      </c>
      <c r="D33" s="190" t="str">
        <f t="shared" si="1"/>
        <v/>
      </c>
      <c r="E33" s="90"/>
      <c r="F33" s="157" t="s">
        <v>508</v>
      </c>
      <c r="G33" s="244">
        <v>45903</v>
      </c>
      <c r="I33" s="29" t="s">
        <v>346</v>
      </c>
      <c r="J33" s="30">
        <v>838068</v>
      </c>
      <c r="M33" s="169" t="s">
        <v>346</v>
      </c>
      <c r="N33" s="170">
        <v>838.06799999999998</v>
      </c>
    </row>
    <row r="34" spans="1:14" ht="12.75" customHeight="1">
      <c r="A34" s="144">
        <f t="shared" si="0"/>
        <v>29</v>
      </c>
      <c r="B34" s="316"/>
      <c r="C34" s="150" t="s">
        <v>51</v>
      </c>
      <c r="D34" s="190" t="str">
        <f t="shared" si="1"/>
        <v/>
      </c>
      <c r="E34" s="90"/>
      <c r="F34" s="157" t="s">
        <v>508</v>
      </c>
      <c r="G34" s="244">
        <v>45903</v>
      </c>
      <c r="I34" s="29" t="s">
        <v>186</v>
      </c>
      <c r="J34" s="30">
        <v>2514939</v>
      </c>
      <c r="M34" s="169" t="s">
        <v>186</v>
      </c>
      <c r="N34" s="170">
        <v>2514.9390000000003</v>
      </c>
    </row>
    <row r="35" spans="1:14" ht="12.75" customHeight="1">
      <c r="A35" s="144">
        <f t="shared" si="0"/>
        <v>30</v>
      </c>
      <c r="B35" s="313"/>
      <c r="C35" s="166" t="s">
        <v>353</v>
      </c>
      <c r="D35" s="190">
        <f t="shared" si="1"/>
        <v>2548171</v>
      </c>
      <c r="E35" s="90"/>
      <c r="F35" s="157" t="s">
        <v>508</v>
      </c>
      <c r="G35" s="244">
        <v>45903</v>
      </c>
      <c r="I35" s="29" t="s">
        <v>180</v>
      </c>
      <c r="J35" s="30">
        <v>2942417</v>
      </c>
      <c r="M35" s="169" t="s">
        <v>180</v>
      </c>
      <c r="N35" s="170">
        <v>2942.416999999999</v>
      </c>
    </row>
    <row r="36" spans="1:14" ht="12.75" customHeight="1">
      <c r="A36" s="144">
        <f t="shared" si="0"/>
        <v>31</v>
      </c>
      <c r="B36" s="151" t="s">
        <v>53</v>
      </c>
      <c r="C36" s="166" t="s">
        <v>335</v>
      </c>
      <c r="D36" s="190">
        <f t="shared" si="1"/>
        <v>1281339</v>
      </c>
      <c r="E36" s="90"/>
      <c r="F36" s="157" t="s">
        <v>508</v>
      </c>
      <c r="G36" s="244">
        <v>45903</v>
      </c>
      <c r="I36" s="29" t="s">
        <v>193</v>
      </c>
      <c r="J36" s="30">
        <v>1012145</v>
      </c>
      <c r="M36" s="169" t="s">
        <v>193</v>
      </c>
      <c r="N36" s="170">
        <v>1012.1450000000002</v>
      </c>
    </row>
    <row r="37" spans="1:14" ht="12.75" customHeight="1">
      <c r="A37" s="144">
        <f t="shared" si="0"/>
        <v>32</v>
      </c>
      <c r="B37" s="151" t="s">
        <v>55</v>
      </c>
      <c r="C37" s="166" t="s">
        <v>354</v>
      </c>
      <c r="D37" s="190">
        <f t="shared" si="1"/>
        <v>406549</v>
      </c>
      <c r="E37" s="90"/>
      <c r="F37" s="157" t="s">
        <v>508</v>
      </c>
      <c r="G37" s="244">
        <v>45903</v>
      </c>
      <c r="I37" s="29" t="s">
        <v>335</v>
      </c>
      <c r="J37" s="30">
        <v>1281339</v>
      </c>
      <c r="M37" s="169" t="s">
        <v>335</v>
      </c>
      <c r="N37" s="170">
        <v>1281.3389999999999</v>
      </c>
    </row>
    <row r="38" spans="1:14" ht="12.75" customHeight="1">
      <c r="A38" s="144">
        <f t="shared" si="0"/>
        <v>33</v>
      </c>
      <c r="B38" s="315" t="s">
        <v>57</v>
      </c>
      <c r="C38" s="166" t="s">
        <v>326</v>
      </c>
      <c r="D38" s="190">
        <f t="shared" si="1"/>
        <v>78246</v>
      </c>
      <c r="E38" s="90"/>
      <c r="F38" s="157" t="s">
        <v>508</v>
      </c>
      <c r="G38" s="244">
        <v>45903</v>
      </c>
      <c r="I38" s="29" t="s">
        <v>357</v>
      </c>
      <c r="J38" s="30">
        <v>815429</v>
      </c>
      <c r="M38" s="169" t="s">
        <v>357</v>
      </c>
      <c r="N38" s="170">
        <v>815.42899999999986</v>
      </c>
    </row>
    <row r="39" spans="1:14" ht="12.75" customHeight="1">
      <c r="A39" s="144">
        <f t="shared" si="0"/>
        <v>34</v>
      </c>
      <c r="B39" s="313"/>
      <c r="C39" s="166" t="s">
        <v>355</v>
      </c>
      <c r="D39" s="190">
        <f t="shared" si="1"/>
        <v>1595711</v>
      </c>
      <c r="E39" s="90"/>
      <c r="F39" s="157" t="s">
        <v>508</v>
      </c>
      <c r="G39" s="244">
        <v>45903</v>
      </c>
      <c r="I39" s="29" t="s">
        <v>344</v>
      </c>
      <c r="J39" s="30">
        <v>1009578</v>
      </c>
      <c r="M39" s="169" t="s">
        <v>344</v>
      </c>
      <c r="N39" s="170">
        <v>1009.5780000000003</v>
      </c>
    </row>
    <row r="40" spans="1:14" ht="12.75" customHeight="1">
      <c r="A40" s="144">
        <f t="shared" si="0"/>
        <v>35</v>
      </c>
      <c r="B40" s="151" t="s">
        <v>60</v>
      </c>
      <c r="C40" s="166" t="s">
        <v>195</v>
      </c>
      <c r="D40" s="190">
        <f t="shared" si="1"/>
        <v>2364001</v>
      </c>
      <c r="E40" s="90"/>
      <c r="F40" s="157" t="s">
        <v>508</v>
      </c>
      <c r="G40" s="244">
        <v>45903</v>
      </c>
      <c r="I40" s="29" t="s">
        <v>348</v>
      </c>
      <c r="J40" s="30">
        <v>481835</v>
      </c>
      <c r="M40" s="169" t="s">
        <v>348</v>
      </c>
      <c r="N40" s="170">
        <v>481.83499999999998</v>
      </c>
    </row>
    <row r="41" spans="1:14" ht="12.75" customHeight="1">
      <c r="A41" s="144">
        <f t="shared" si="0"/>
        <v>36</v>
      </c>
      <c r="B41" s="151" t="s">
        <v>62</v>
      </c>
      <c r="C41" s="166" t="s">
        <v>196</v>
      </c>
      <c r="D41" s="190">
        <f t="shared" si="1"/>
        <v>823744</v>
      </c>
      <c r="E41" s="90"/>
      <c r="F41" s="157" t="s">
        <v>508</v>
      </c>
      <c r="G41" s="244">
        <v>45903</v>
      </c>
      <c r="I41" s="29" t="s">
        <v>361</v>
      </c>
      <c r="J41" s="30">
        <v>58760</v>
      </c>
      <c r="M41" s="169" t="s">
        <v>361</v>
      </c>
      <c r="N41" s="170">
        <v>58.76</v>
      </c>
    </row>
    <row r="42" spans="1:14" ht="12.75" customHeight="1">
      <c r="A42" s="144">
        <f t="shared" si="0"/>
        <v>37</v>
      </c>
      <c r="B42" s="151" t="s">
        <v>64</v>
      </c>
      <c r="C42" s="166" t="s">
        <v>197</v>
      </c>
      <c r="D42" s="190">
        <f t="shared" si="1"/>
        <v>2881824</v>
      </c>
      <c r="E42" s="90"/>
      <c r="F42" s="157" t="s">
        <v>508</v>
      </c>
      <c r="G42" s="244">
        <v>45903</v>
      </c>
      <c r="I42" s="29" t="s">
        <v>196</v>
      </c>
      <c r="J42" s="30">
        <v>823744</v>
      </c>
      <c r="M42" s="169" t="s">
        <v>196</v>
      </c>
      <c r="N42" s="170">
        <v>823.74400000000003</v>
      </c>
    </row>
    <row r="43" spans="1:14" ht="12.75" customHeight="1">
      <c r="A43" s="144">
        <f t="shared" si="0"/>
        <v>38</v>
      </c>
      <c r="B43" s="151" t="s">
        <v>66</v>
      </c>
      <c r="C43" s="166" t="s">
        <v>198</v>
      </c>
      <c r="D43" s="190">
        <f t="shared" si="1"/>
        <v>230634</v>
      </c>
      <c r="E43" s="90"/>
      <c r="F43" s="157" t="s">
        <v>508</v>
      </c>
      <c r="G43" s="244">
        <v>45903</v>
      </c>
      <c r="I43" s="29" t="s">
        <v>197</v>
      </c>
      <c r="J43" s="30">
        <v>2881824</v>
      </c>
      <c r="M43" s="169" t="s">
        <v>197</v>
      </c>
      <c r="N43" s="170">
        <v>2881.824000000001</v>
      </c>
    </row>
    <row r="44" spans="1:14" ht="12.75" customHeight="1">
      <c r="A44" s="144">
        <f t="shared" si="0"/>
        <v>39</v>
      </c>
      <c r="B44" s="151" t="s">
        <v>68</v>
      </c>
      <c r="C44" s="166" t="s">
        <v>144</v>
      </c>
      <c r="D44" s="190">
        <f t="shared" si="1"/>
        <v>884342</v>
      </c>
      <c r="E44" s="90"/>
      <c r="F44" s="157" t="s">
        <v>508</v>
      </c>
      <c r="G44" s="244">
        <v>45903</v>
      </c>
      <c r="I44" s="29" t="s">
        <v>350</v>
      </c>
      <c r="J44" s="30">
        <v>951184</v>
      </c>
      <c r="M44" s="169" t="s">
        <v>350</v>
      </c>
      <c r="N44" s="170">
        <v>951.18399999999997</v>
      </c>
    </row>
    <row r="45" spans="1:14" ht="12.75" customHeight="1">
      <c r="A45" s="144">
        <f t="shared" si="0"/>
        <v>40</v>
      </c>
      <c r="B45" s="151" t="s">
        <v>70</v>
      </c>
      <c r="C45" s="166" t="s">
        <v>356</v>
      </c>
      <c r="D45" s="190">
        <f t="shared" si="1"/>
        <v>1058601</v>
      </c>
      <c r="E45" s="90"/>
      <c r="F45" s="157" t="s">
        <v>508</v>
      </c>
      <c r="G45" s="244">
        <v>45903</v>
      </c>
      <c r="I45" s="29" t="s">
        <v>132</v>
      </c>
      <c r="J45" s="30">
        <v>158469</v>
      </c>
      <c r="M45" s="169" t="s">
        <v>132</v>
      </c>
      <c r="N45" s="170">
        <v>158.46899999999999</v>
      </c>
    </row>
    <row r="46" spans="1:14" ht="12.75" customHeight="1">
      <c r="A46" s="144">
        <f t="shared" si="0"/>
        <v>41</v>
      </c>
      <c r="B46" s="151" t="s">
        <v>72</v>
      </c>
      <c r="C46" s="166" t="s">
        <v>332</v>
      </c>
      <c r="D46" s="190">
        <f t="shared" si="1"/>
        <v>994883</v>
      </c>
      <c r="E46" s="90"/>
      <c r="F46" s="157" t="s">
        <v>508</v>
      </c>
      <c r="G46" s="244">
        <v>45903</v>
      </c>
      <c r="I46" s="29" t="s">
        <v>158</v>
      </c>
      <c r="J46" s="30">
        <v>476544</v>
      </c>
      <c r="M46" s="169" t="s">
        <v>158</v>
      </c>
      <c r="N46" s="170">
        <v>476.54400000000004</v>
      </c>
    </row>
    <row r="47" spans="1:14" ht="12.75" customHeight="1">
      <c r="A47" s="144">
        <f t="shared" si="0"/>
        <v>42</v>
      </c>
      <c r="B47" s="148" t="s">
        <v>74</v>
      </c>
      <c r="C47" s="166" t="s">
        <v>357</v>
      </c>
      <c r="D47" s="190">
        <f t="shared" si="1"/>
        <v>815429</v>
      </c>
      <c r="E47" s="90"/>
      <c r="F47" s="157" t="s">
        <v>508</v>
      </c>
      <c r="G47" s="244">
        <v>45903</v>
      </c>
      <c r="I47" s="29" t="s">
        <v>352</v>
      </c>
      <c r="J47" s="30">
        <v>151308</v>
      </c>
      <c r="M47" s="169" t="s">
        <v>352</v>
      </c>
      <c r="N47" s="170">
        <v>151.30799999999999</v>
      </c>
    </row>
    <row r="48" spans="1:14" ht="12.75" customHeight="1">
      <c r="A48" s="144">
        <f t="shared" si="0"/>
        <v>43</v>
      </c>
      <c r="B48" s="309" t="s">
        <v>76</v>
      </c>
      <c r="C48" s="166" t="s">
        <v>358</v>
      </c>
      <c r="D48" s="190">
        <f t="shared" si="1"/>
        <v>193908</v>
      </c>
      <c r="E48" s="93"/>
      <c r="F48" s="157" t="s">
        <v>508</v>
      </c>
      <c r="G48" s="244">
        <v>45903</v>
      </c>
      <c r="I48" s="29" t="s">
        <v>195</v>
      </c>
      <c r="J48" s="30">
        <v>2364001</v>
      </c>
      <c r="M48" s="169" t="s">
        <v>195</v>
      </c>
      <c r="N48" s="170">
        <v>2329.4789999999998</v>
      </c>
    </row>
    <row r="49" spans="1:14" ht="12.75" customHeight="1">
      <c r="A49" s="144">
        <f t="shared" si="0"/>
        <v>44</v>
      </c>
      <c r="B49" s="310"/>
      <c r="C49" s="166" t="s">
        <v>150</v>
      </c>
      <c r="D49" s="190">
        <f t="shared" si="1"/>
        <v>1360845</v>
      </c>
      <c r="E49" s="93"/>
      <c r="F49" s="157" t="s">
        <v>508</v>
      </c>
      <c r="G49" s="244">
        <v>45903</v>
      </c>
      <c r="I49" s="29" t="s">
        <v>341</v>
      </c>
      <c r="J49" s="30">
        <v>266807</v>
      </c>
      <c r="M49" s="169" t="s">
        <v>341</v>
      </c>
      <c r="N49" s="170">
        <v>266.80700000000002</v>
      </c>
    </row>
    <row r="50" spans="1:14" ht="12.75" customHeight="1">
      <c r="A50" s="144">
        <f t="shared" si="0"/>
        <v>45</v>
      </c>
      <c r="B50" s="311"/>
      <c r="C50" s="166" t="s">
        <v>359</v>
      </c>
      <c r="D50" s="190">
        <f t="shared" si="1"/>
        <v>310326</v>
      </c>
      <c r="E50" s="93"/>
      <c r="F50" s="157" t="s">
        <v>508</v>
      </c>
      <c r="G50" s="244">
        <v>45903</v>
      </c>
      <c r="I50" s="29" t="s">
        <v>102</v>
      </c>
      <c r="J50" s="30">
        <v>1201866</v>
      </c>
      <c r="M50" s="169" t="s">
        <v>102</v>
      </c>
      <c r="N50" s="170">
        <v>1201.866</v>
      </c>
    </row>
    <row r="51" spans="1:14" ht="12.75" customHeight="1">
      <c r="A51" s="144">
        <f t="shared" si="0"/>
        <v>46</v>
      </c>
      <c r="B51" s="151" t="s">
        <v>80</v>
      </c>
      <c r="C51" s="166" t="s">
        <v>360</v>
      </c>
      <c r="D51" s="190">
        <f t="shared" si="1"/>
        <v>781512</v>
      </c>
      <c r="E51" s="93"/>
      <c r="F51" s="157" t="s">
        <v>508</v>
      </c>
      <c r="G51" s="244">
        <v>45903</v>
      </c>
      <c r="I51" s="29" t="s">
        <v>355</v>
      </c>
      <c r="J51" s="30">
        <v>1595711</v>
      </c>
      <c r="M51" s="169" t="s">
        <v>355</v>
      </c>
      <c r="N51" s="170">
        <v>1595.7109999999998</v>
      </c>
    </row>
    <row r="52" spans="1:14" ht="12.75" customHeight="1">
      <c r="A52" s="144">
        <f t="shared" si="0"/>
        <v>47</v>
      </c>
      <c r="B52" s="148" t="s">
        <v>82</v>
      </c>
      <c r="C52" s="166" t="s">
        <v>361</v>
      </c>
      <c r="D52" s="190">
        <f t="shared" si="1"/>
        <v>58760</v>
      </c>
      <c r="E52" s="93"/>
      <c r="F52" s="157" t="s">
        <v>508</v>
      </c>
      <c r="G52" s="244">
        <v>45903</v>
      </c>
      <c r="I52" s="29" t="s">
        <v>365</v>
      </c>
      <c r="J52" s="30">
        <v>51307075</v>
      </c>
      <c r="M52" s="169" t="s">
        <v>169</v>
      </c>
      <c r="N52" s="170"/>
    </row>
    <row r="53" spans="1:14" ht="12.75" customHeight="1">
      <c r="A53" s="144">
        <f t="shared" si="0"/>
        <v>48</v>
      </c>
      <c r="B53" s="148" t="s">
        <v>84</v>
      </c>
      <c r="C53" s="166" t="s">
        <v>362</v>
      </c>
      <c r="D53" s="190">
        <f t="shared" si="1"/>
        <v>61583</v>
      </c>
      <c r="E53" s="93"/>
      <c r="F53" s="157" t="s">
        <v>508</v>
      </c>
      <c r="G53" s="244">
        <v>45903</v>
      </c>
      <c r="I53" s="29" t="s">
        <v>366</v>
      </c>
      <c r="J53" s="30">
        <v>51307075</v>
      </c>
      <c r="M53" s="169" t="s">
        <v>170</v>
      </c>
      <c r="N53" s="170">
        <v>51312.215999999993</v>
      </c>
    </row>
    <row r="54" spans="1:14" ht="12.75" customHeight="1">
      <c r="A54" s="144">
        <f t="shared" si="0"/>
        <v>49</v>
      </c>
      <c r="B54" s="151" t="s">
        <v>86</v>
      </c>
      <c r="C54" s="166" t="s">
        <v>333</v>
      </c>
      <c r="D54" s="190">
        <f t="shared" si="1"/>
        <v>463471</v>
      </c>
      <c r="E54" s="93"/>
      <c r="F54" s="157" t="s">
        <v>508</v>
      </c>
      <c r="G54" s="244">
        <v>45903</v>
      </c>
      <c r="I54" s="29" t="s">
        <v>169</v>
      </c>
      <c r="J54" s="30"/>
    </row>
    <row r="55" spans="1:14" ht="12.75" customHeight="1">
      <c r="A55" s="144">
        <f t="shared" si="0"/>
        <v>50</v>
      </c>
      <c r="B55" s="151" t="s">
        <v>88</v>
      </c>
      <c r="C55" s="166" t="s">
        <v>328</v>
      </c>
      <c r="D55" s="190">
        <f t="shared" si="1"/>
        <v>948428</v>
      </c>
      <c r="E55" s="93"/>
      <c r="F55" s="157" t="s">
        <v>508</v>
      </c>
      <c r="G55" s="244">
        <v>45903</v>
      </c>
      <c r="I55" s="29" t="s">
        <v>170</v>
      </c>
      <c r="J55" s="30">
        <v>153921225</v>
      </c>
    </row>
    <row r="56" spans="1:14" ht="12.75" customHeight="1">
      <c r="A56" s="144">
        <f t="shared" si="0"/>
        <v>51</v>
      </c>
      <c r="B56" s="151" t="s">
        <v>90</v>
      </c>
      <c r="C56" s="166" t="s">
        <v>341</v>
      </c>
      <c r="D56" s="190">
        <f t="shared" si="1"/>
        <v>266807</v>
      </c>
      <c r="E56" s="93"/>
      <c r="F56" s="157" t="s">
        <v>508</v>
      </c>
      <c r="G56" s="244">
        <v>45903</v>
      </c>
    </row>
    <row r="57" spans="1:14" ht="12.75" customHeight="1">
      <c r="A57" s="144">
        <f t="shared" si="0"/>
        <v>52</v>
      </c>
      <c r="B57" s="148" t="s">
        <v>92</v>
      </c>
      <c r="C57" s="166" t="s">
        <v>158</v>
      </c>
      <c r="D57" s="190">
        <f t="shared" si="1"/>
        <v>476544</v>
      </c>
      <c r="E57" s="93"/>
      <c r="F57" s="157" t="s">
        <v>508</v>
      </c>
      <c r="G57" s="244">
        <v>45903</v>
      </c>
    </row>
    <row r="58" spans="1:14" ht="12.75" customHeight="1">
      <c r="A58" s="144">
        <f t="shared" si="0"/>
        <v>53</v>
      </c>
      <c r="B58" s="309" t="s">
        <v>94</v>
      </c>
      <c r="C58" s="166" t="s">
        <v>363</v>
      </c>
      <c r="D58" s="190">
        <f t="shared" si="1"/>
        <v>358621</v>
      </c>
      <c r="E58" s="149"/>
      <c r="F58" s="157" t="s">
        <v>508</v>
      </c>
      <c r="G58" s="244">
        <v>45903</v>
      </c>
    </row>
    <row r="59" spans="1:14" ht="12.75" customHeight="1">
      <c r="A59" s="144">
        <f t="shared" si="0"/>
        <v>54</v>
      </c>
      <c r="B59" s="310"/>
      <c r="C59" s="167" t="s">
        <v>96</v>
      </c>
      <c r="D59" s="190" t="str">
        <f t="shared" si="1"/>
        <v/>
      </c>
      <c r="E59" s="93"/>
      <c r="F59" s="157" t="s">
        <v>508</v>
      </c>
      <c r="G59" s="244">
        <v>45903</v>
      </c>
    </row>
    <row r="60" spans="1:14" ht="12.75" customHeight="1">
      <c r="A60" s="144">
        <f t="shared" si="0"/>
        <v>55</v>
      </c>
      <c r="B60" s="311"/>
      <c r="C60" s="167" t="s">
        <v>97</v>
      </c>
      <c r="D60" s="190" t="str">
        <f t="shared" si="1"/>
        <v/>
      </c>
      <c r="E60" s="93"/>
      <c r="F60" s="157" t="s">
        <v>508</v>
      </c>
      <c r="G60" s="244">
        <v>45903</v>
      </c>
    </row>
    <row r="61" spans="1:14" ht="12.75" customHeight="1">
      <c r="A61" s="144">
        <f t="shared" si="0"/>
        <v>56</v>
      </c>
      <c r="B61" s="148" t="s">
        <v>98</v>
      </c>
      <c r="C61" s="166" t="s">
        <v>327</v>
      </c>
      <c r="D61" s="190">
        <f t="shared" si="1"/>
        <v>426746</v>
      </c>
      <c r="E61" s="93"/>
      <c r="F61" s="157" t="s">
        <v>508</v>
      </c>
      <c r="G61" s="244">
        <v>45903</v>
      </c>
    </row>
    <row r="62" spans="1:14" ht="12.75" customHeight="1">
      <c r="A62" s="320" t="s">
        <v>257</v>
      </c>
      <c r="B62" s="317"/>
      <c r="C62" s="321"/>
      <c r="D62" s="191">
        <f t="shared" ref="D62:E62" si="2">SUBTOTAL(9,D5:D61)</f>
        <v>51307075</v>
      </c>
      <c r="E62" s="3">
        <f t="shared" si="2"/>
        <v>0</v>
      </c>
      <c r="F62" s="157" t="s">
        <v>508</v>
      </c>
    </row>
    <row r="63" spans="1:14" ht="12.75" customHeight="1">
      <c r="A63" s="143"/>
      <c r="B63" s="143"/>
      <c r="C63" s="143"/>
      <c r="D63" s="192"/>
      <c r="E63" s="143"/>
    </row>
    <row r="64" spans="1:14" ht="12.75" customHeight="1">
      <c r="A64" s="143"/>
      <c r="B64" s="143"/>
      <c r="C64" s="143"/>
      <c r="D64" s="192"/>
      <c r="E64" s="143"/>
    </row>
    <row r="65" spans="1:5" ht="12.75" customHeight="1">
      <c r="A65" s="143"/>
      <c r="B65" s="312" t="s">
        <v>256</v>
      </c>
      <c r="C65" s="168" t="s">
        <v>255</v>
      </c>
      <c r="D65" s="192"/>
      <c r="E65" s="143"/>
    </row>
    <row r="66" spans="1:5" ht="12.75" customHeight="1">
      <c r="A66" s="143"/>
      <c r="B66" s="314"/>
      <c r="C66" s="86"/>
      <c r="D66" s="192"/>
      <c r="E66" s="143"/>
    </row>
    <row r="67" spans="1:5" ht="12.75" customHeight="1">
      <c r="A67" s="143"/>
      <c r="B67" s="143"/>
      <c r="C67" s="143"/>
      <c r="D67" s="192"/>
      <c r="E67" s="143"/>
    </row>
    <row r="68" spans="1:5" ht="12.75" customHeight="1">
      <c r="A68" s="143"/>
      <c r="B68" s="143"/>
      <c r="C68" s="143"/>
      <c r="D68" s="192"/>
      <c r="E68" s="143"/>
    </row>
    <row r="69" spans="1:5" ht="12.75" customHeight="1">
      <c r="A69" s="143"/>
      <c r="B69" s="143"/>
      <c r="C69" s="143"/>
      <c r="D69" s="192"/>
      <c r="E69" s="143"/>
    </row>
    <row r="70" spans="1:5" ht="12.75" customHeight="1">
      <c r="A70" s="143"/>
      <c r="B70" s="143"/>
      <c r="C70" s="143"/>
      <c r="D70" s="192"/>
      <c r="E70" s="143"/>
    </row>
    <row r="71" spans="1:5" ht="12.75" customHeight="1">
      <c r="A71" s="143"/>
      <c r="B71" s="143"/>
      <c r="C71" s="143"/>
      <c r="D71" s="192"/>
      <c r="E71" s="143"/>
    </row>
    <row r="72" spans="1:5" ht="12.75" customHeight="1">
      <c r="A72" s="143"/>
      <c r="B72" s="143"/>
      <c r="C72" s="143"/>
      <c r="D72" s="192"/>
      <c r="E72" s="143"/>
    </row>
    <row r="73" spans="1:5" ht="12.75" customHeight="1">
      <c r="A73" s="143"/>
      <c r="B73" s="312" t="s">
        <v>253</v>
      </c>
      <c r="C73" s="144" t="s">
        <v>252</v>
      </c>
      <c r="D73" s="192"/>
      <c r="E73" s="143"/>
    </row>
    <row r="74" spans="1:5" ht="12.75" customHeight="1">
      <c r="A74" s="143"/>
      <c r="B74" s="314"/>
      <c r="C74" s="90"/>
      <c r="D74" s="192"/>
      <c r="E74" s="143"/>
    </row>
    <row r="75" spans="1:5" ht="12.75" customHeight="1">
      <c r="A75" s="143"/>
      <c r="B75" s="143"/>
      <c r="C75" s="143"/>
      <c r="D75" s="192"/>
      <c r="E75" s="143"/>
    </row>
    <row r="76" spans="1:5" ht="12.75" customHeight="1">
      <c r="A76" s="143"/>
      <c r="B76" s="143"/>
      <c r="C76" s="143"/>
      <c r="D76" s="192"/>
      <c r="E76" s="143"/>
    </row>
    <row r="77" spans="1:5" ht="12.75" customHeight="1">
      <c r="A77" s="143"/>
      <c r="B77" s="143"/>
      <c r="C77" s="143"/>
      <c r="D77" s="192"/>
      <c r="E77" s="143"/>
    </row>
    <row r="78" spans="1:5" ht="12.75" customHeight="1">
      <c r="A78" s="143"/>
      <c r="B78" s="143"/>
      <c r="C78" s="143"/>
      <c r="D78" s="192"/>
      <c r="E78" s="143"/>
    </row>
    <row r="79" spans="1:5" ht="12.75" customHeight="1">
      <c r="A79" s="143"/>
      <c r="B79" s="143"/>
      <c r="C79" s="143"/>
      <c r="D79" s="192"/>
      <c r="E79" s="143"/>
    </row>
    <row r="80" spans="1:5" ht="12.75" customHeight="1">
      <c r="A80" s="143"/>
      <c r="B80" s="143"/>
      <c r="C80" s="143"/>
      <c r="D80" s="192"/>
      <c r="E80" s="143"/>
    </row>
    <row r="81" spans="1:5" ht="12.75" customHeight="1">
      <c r="A81" s="143"/>
      <c r="B81" s="143"/>
      <c r="C81" s="143"/>
      <c r="D81" s="192"/>
      <c r="E81" s="143"/>
    </row>
    <row r="82" spans="1:5" ht="12.75" customHeight="1">
      <c r="A82" s="143"/>
      <c r="B82" s="143"/>
      <c r="C82" s="143"/>
      <c r="D82" s="192"/>
      <c r="E82" s="143"/>
    </row>
    <row r="83" spans="1:5" ht="12.75" customHeight="1">
      <c r="A83" s="143"/>
      <c r="B83" s="143"/>
      <c r="C83" s="143"/>
      <c r="D83" s="192"/>
      <c r="E83" s="143"/>
    </row>
    <row r="84" spans="1:5" ht="12.75" customHeight="1">
      <c r="A84" s="143"/>
      <c r="B84" s="143"/>
      <c r="C84" s="143"/>
      <c r="D84" s="192"/>
      <c r="E84" s="143"/>
    </row>
    <row r="85" spans="1:5" ht="12.75" customHeight="1">
      <c r="A85" s="143"/>
      <c r="B85" s="143"/>
      <c r="C85" s="143"/>
      <c r="D85" s="192"/>
      <c r="E85" s="143"/>
    </row>
    <row r="86" spans="1:5" ht="12.75" customHeight="1">
      <c r="A86" s="143"/>
      <c r="B86" s="143"/>
      <c r="C86" s="143"/>
      <c r="D86" s="192"/>
      <c r="E86" s="143"/>
    </row>
    <row r="87" spans="1:5" ht="12.75" customHeight="1">
      <c r="A87" s="143"/>
      <c r="B87" s="143"/>
      <c r="C87" s="143"/>
      <c r="D87" s="192"/>
      <c r="E87" s="143"/>
    </row>
    <row r="88" spans="1:5" ht="12.75" customHeight="1">
      <c r="A88" s="143"/>
      <c r="B88" s="143"/>
      <c r="C88" s="143"/>
      <c r="D88" s="192"/>
      <c r="E88" s="143"/>
    </row>
    <row r="89" spans="1:5" ht="12.75" customHeight="1">
      <c r="A89" s="143"/>
      <c r="B89" s="143"/>
      <c r="C89" s="143"/>
      <c r="D89" s="192"/>
      <c r="E89" s="143"/>
    </row>
    <row r="90" spans="1:5" ht="12.75" customHeight="1">
      <c r="A90" s="143"/>
      <c r="B90" s="143"/>
      <c r="C90" s="143"/>
      <c r="D90" s="192"/>
      <c r="E90" s="143"/>
    </row>
    <row r="91" spans="1:5" ht="12.75" customHeight="1">
      <c r="A91" s="143"/>
      <c r="B91" s="143"/>
      <c r="C91" s="143"/>
      <c r="D91" s="192"/>
      <c r="E91" s="143"/>
    </row>
    <row r="92" spans="1:5" ht="12.75" customHeight="1">
      <c r="A92" s="143"/>
      <c r="B92" s="143"/>
      <c r="C92" s="143"/>
      <c r="D92" s="192"/>
      <c r="E92" s="143"/>
    </row>
    <row r="93" spans="1:5" ht="12.75" customHeight="1">
      <c r="A93" s="143"/>
      <c r="B93" s="143"/>
      <c r="C93" s="143"/>
      <c r="D93" s="192"/>
      <c r="E93" s="143"/>
    </row>
    <row r="94" spans="1:5" ht="12.75" customHeight="1">
      <c r="A94" s="143"/>
      <c r="B94" s="143"/>
      <c r="C94" s="143"/>
      <c r="D94" s="192"/>
      <c r="E94" s="143"/>
    </row>
    <row r="95" spans="1:5" ht="12.75" customHeight="1">
      <c r="A95" s="143"/>
      <c r="B95" s="143"/>
      <c r="C95" s="143"/>
      <c r="D95" s="192"/>
      <c r="E95" s="143"/>
    </row>
    <row r="96" spans="1:5" ht="12.75" customHeight="1">
      <c r="A96" s="143"/>
      <c r="B96" s="143"/>
      <c r="C96" s="143"/>
      <c r="D96" s="192"/>
      <c r="E96" s="143"/>
    </row>
    <row r="97" spans="1:5" ht="12.75" customHeight="1">
      <c r="A97" s="143"/>
      <c r="B97" s="143"/>
      <c r="C97" s="143"/>
      <c r="D97" s="192"/>
      <c r="E97" s="143"/>
    </row>
    <row r="98" spans="1:5" ht="12.75" customHeight="1">
      <c r="A98" s="143"/>
      <c r="B98" s="143"/>
      <c r="C98" s="143"/>
      <c r="D98" s="192"/>
      <c r="E98" s="143"/>
    </row>
    <row r="99" spans="1:5" ht="12.75" customHeight="1">
      <c r="A99" s="143"/>
      <c r="B99" s="143"/>
      <c r="C99" s="143"/>
      <c r="D99" s="192"/>
      <c r="E99" s="143"/>
    </row>
    <row r="100" spans="1:5" ht="12.75" customHeight="1">
      <c r="A100" s="143"/>
      <c r="B100" s="143"/>
      <c r="C100" s="143"/>
      <c r="D100" s="192"/>
      <c r="E100" s="143"/>
    </row>
    <row r="101" spans="1:5" ht="12.75" customHeight="1">
      <c r="A101" s="143"/>
      <c r="B101" s="143"/>
      <c r="C101" s="143"/>
      <c r="D101" s="192"/>
      <c r="E101" s="143"/>
    </row>
    <row r="102" spans="1:5" ht="12.75" customHeight="1">
      <c r="A102" s="143"/>
      <c r="B102" s="143"/>
      <c r="C102" s="143"/>
      <c r="D102" s="192"/>
      <c r="E102" s="143"/>
    </row>
    <row r="103" spans="1:5" ht="12.75" customHeight="1">
      <c r="A103" s="143"/>
      <c r="B103" s="143"/>
      <c r="C103" s="143"/>
      <c r="D103" s="192"/>
      <c r="E103" s="143"/>
    </row>
    <row r="104" spans="1:5" ht="12.75" customHeight="1">
      <c r="A104" s="143"/>
      <c r="B104" s="143"/>
      <c r="C104" s="143"/>
      <c r="D104" s="192"/>
      <c r="E104" s="143"/>
    </row>
    <row r="105" spans="1:5" ht="12.75" customHeight="1">
      <c r="A105" s="143"/>
      <c r="B105" s="143"/>
      <c r="C105" s="143"/>
      <c r="D105" s="192"/>
      <c r="E105" s="143"/>
    </row>
    <row r="106" spans="1:5" ht="12.75" customHeight="1">
      <c r="A106" s="143"/>
      <c r="B106" s="143"/>
      <c r="C106" s="143"/>
      <c r="D106" s="192"/>
      <c r="E106" s="143"/>
    </row>
    <row r="107" spans="1:5" ht="12.75" customHeight="1">
      <c r="A107" s="143"/>
      <c r="B107" s="143"/>
      <c r="C107" s="143"/>
      <c r="D107" s="192"/>
      <c r="E107" s="143"/>
    </row>
    <row r="108" spans="1:5" ht="12.75" customHeight="1">
      <c r="A108" s="143"/>
      <c r="B108" s="143"/>
      <c r="C108" s="143"/>
      <c r="D108" s="192"/>
      <c r="E108" s="143"/>
    </row>
    <row r="109" spans="1:5" ht="12.75" customHeight="1">
      <c r="A109" s="143"/>
      <c r="B109" s="143"/>
      <c r="C109" s="143"/>
      <c r="D109" s="192"/>
      <c r="E109" s="143"/>
    </row>
    <row r="110" spans="1:5" ht="12.75" customHeight="1">
      <c r="A110" s="143"/>
      <c r="B110" s="143"/>
      <c r="C110" s="143"/>
      <c r="D110" s="192"/>
      <c r="E110" s="143"/>
    </row>
    <row r="111" spans="1:5" ht="12.75" customHeight="1">
      <c r="A111" s="143"/>
      <c r="B111" s="143"/>
      <c r="C111" s="143"/>
      <c r="D111" s="192"/>
      <c r="E111" s="143"/>
    </row>
    <row r="112" spans="1:5" ht="12.75" customHeight="1">
      <c r="A112" s="143"/>
      <c r="B112" s="143"/>
      <c r="C112" s="143"/>
      <c r="D112" s="192"/>
      <c r="E112" s="143"/>
    </row>
    <row r="113" spans="1:5" ht="12.75" customHeight="1">
      <c r="A113" s="143"/>
      <c r="B113" s="143"/>
      <c r="C113" s="143"/>
      <c r="D113" s="192"/>
      <c r="E113" s="143"/>
    </row>
    <row r="114" spans="1:5" ht="12.75" customHeight="1">
      <c r="A114" s="143"/>
      <c r="B114" s="143"/>
      <c r="C114" s="143"/>
      <c r="D114" s="192"/>
      <c r="E114" s="143"/>
    </row>
    <row r="115" spans="1:5" ht="12.75" customHeight="1">
      <c r="A115" s="143"/>
      <c r="B115" s="143"/>
      <c r="C115" s="143"/>
      <c r="D115" s="192"/>
      <c r="E115" s="143"/>
    </row>
    <row r="116" spans="1:5" ht="12.75" customHeight="1">
      <c r="A116" s="143"/>
      <c r="B116" s="143"/>
      <c r="C116" s="143"/>
      <c r="D116" s="192"/>
      <c r="E116" s="143"/>
    </row>
    <row r="117" spans="1:5" ht="12.75" customHeight="1">
      <c r="A117" s="143"/>
      <c r="B117" s="143"/>
      <c r="C117" s="143"/>
      <c r="D117" s="192"/>
      <c r="E117" s="143"/>
    </row>
    <row r="118" spans="1:5" ht="12.75" customHeight="1">
      <c r="A118" s="143"/>
      <c r="B118" s="143"/>
      <c r="C118" s="143"/>
      <c r="D118" s="192"/>
      <c r="E118" s="143"/>
    </row>
    <row r="119" spans="1:5" ht="12.75" customHeight="1">
      <c r="A119" s="143"/>
      <c r="B119" s="143"/>
      <c r="C119" s="143"/>
      <c r="D119" s="192"/>
      <c r="E119" s="143"/>
    </row>
    <row r="120" spans="1:5" ht="12.75" customHeight="1">
      <c r="A120" s="143"/>
      <c r="B120" s="143"/>
      <c r="C120" s="143"/>
      <c r="D120" s="192"/>
      <c r="E120" s="143"/>
    </row>
    <row r="121" spans="1:5" ht="12.75" customHeight="1">
      <c r="A121" s="143"/>
      <c r="B121" s="143"/>
      <c r="C121" s="143"/>
      <c r="D121" s="192"/>
      <c r="E121" s="143"/>
    </row>
    <row r="122" spans="1:5" ht="12.75" customHeight="1">
      <c r="A122" s="143"/>
      <c r="B122" s="143"/>
      <c r="C122" s="143"/>
      <c r="D122" s="192"/>
      <c r="E122" s="143"/>
    </row>
    <row r="123" spans="1:5" ht="12.75" customHeight="1">
      <c r="A123" s="143"/>
      <c r="B123" s="143"/>
      <c r="C123" s="143"/>
      <c r="D123" s="192"/>
      <c r="E123" s="143"/>
    </row>
    <row r="124" spans="1:5" ht="12.75" customHeight="1">
      <c r="A124" s="143"/>
      <c r="B124" s="143"/>
      <c r="C124" s="143"/>
      <c r="D124" s="192"/>
      <c r="E124" s="143"/>
    </row>
    <row r="125" spans="1:5" ht="12.75" customHeight="1">
      <c r="A125" s="143"/>
      <c r="B125" s="143"/>
      <c r="C125" s="143"/>
      <c r="D125" s="192"/>
      <c r="E125" s="143"/>
    </row>
    <row r="126" spans="1:5" ht="12.75" customHeight="1">
      <c r="A126" s="143"/>
      <c r="B126" s="143"/>
      <c r="C126" s="143"/>
      <c r="D126" s="192"/>
      <c r="E126" s="143"/>
    </row>
    <row r="127" spans="1:5" ht="12.75" customHeight="1">
      <c r="A127" s="143"/>
      <c r="B127" s="143"/>
      <c r="C127" s="143"/>
      <c r="D127" s="192"/>
      <c r="E127" s="143"/>
    </row>
    <row r="128" spans="1:5" ht="12.75" customHeight="1">
      <c r="A128" s="143"/>
      <c r="B128" s="143"/>
      <c r="C128" s="143"/>
      <c r="D128" s="192"/>
      <c r="E128" s="143"/>
    </row>
    <row r="129" spans="1:5" ht="12.75" customHeight="1">
      <c r="A129" s="143"/>
      <c r="B129" s="143"/>
      <c r="C129" s="143"/>
      <c r="D129" s="192"/>
      <c r="E129" s="143"/>
    </row>
    <row r="130" spans="1:5" ht="12.75" customHeight="1">
      <c r="A130" s="143"/>
      <c r="B130" s="143"/>
      <c r="C130" s="143"/>
      <c r="D130" s="192"/>
      <c r="E130" s="143"/>
    </row>
    <row r="131" spans="1:5" ht="12.75" customHeight="1">
      <c r="A131" s="143"/>
      <c r="B131" s="143"/>
      <c r="C131" s="143"/>
      <c r="D131" s="192"/>
      <c r="E131" s="143"/>
    </row>
    <row r="132" spans="1:5" ht="12.75" customHeight="1">
      <c r="A132" s="143"/>
      <c r="B132" s="143"/>
      <c r="C132" s="143"/>
      <c r="D132" s="192"/>
      <c r="E132" s="143"/>
    </row>
    <row r="133" spans="1:5" ht="12.75" customHeight="1">
      <c r="A133" s="143"/>
      <c r="B133" s="143"/>
      <c r="C133" s="143"/>
      <c r="D133" s="192"/>
      <c r="E133" s="143"/>
    </row>
    <row r="134" spans="1:5" ht="12.75" customHeight="1">
      <c r="A134" s="143"/>
      <c r="B134" s="143"/>
      <c r="C134" s="143"/>
      <c r="D134" s="192"/>
      <c r="E134" s="143"/>
    </row>
    <row r="135" spans="1:5" ht="12.75" customHeight="1">
      <c r="A135" s="143"/>
      <c r="B135" s="143"/>
      <c r="C135" s="143"/>
      <c r="D135" s="192"/>
      <c r="E135" s="143"/>
    </row>
    <row r="136" spans="1:5" ht="12.75" customHeight="1">
      <c r="A136" s="143"/>
      <c r="B136" s="143"/>
      <c r="C136" s="143"/>
      <c r="D136" s="192"/>
      <c r="E136" s="143"/>
    </row>
    <row r="137" spans="1:5" ht="12.75" customHeight="1">
      <c r="A137" s="143"/>
      <c r="B137" s="143"/>
      <c r="C137" s="143"/>
      <c r="D137" s="192"/>
      <c r="E137" s="143"/>
    </row>
    <row r="138" spans="1:5" ht="12.75" customHeight="1">
      <c r="A138" s="143"/>
      <c r="B138" s="143"/>
      <c r="C138" s="143"/>
      <c r="D138" s="192"/>
      <c r="E138" s="143"/>
    </row>
    <row r="139" spans="1:5" ht="12.75" customHeight="1">
      <c r="A139" s="143"/>
      <c r="B139" s="143"/>
      <c r="C139" s="143"/>
      <c r="D139" s="192"/>
      <c r="E139" s="143"/>
    </row>
    <row r="140" spans="1:5" ht="12.75" customHeight="1">
      <c r="A140" s="143"/>
      <c r="B140" s="143"/>
      <c r="C140" s="143"/>
      <c r="D140" s="192"/>
      <c r="E140" s="143"/>
    </row>
    <row r="141" spans="1:5" ht="12.75" customHeight="1">
      <c r="A141" s="143"/>
      <c r="B141" s="143"/>
      <c r="C141" s="143"/>
      <c r="D141" s="192"/>
      <c r="E141" s="143"/>
    </row>
    <row r="142" spans="1:5" ht="12.75" customHeight="1">
      <c r="A142" s="143"/>
      <c r="B142" s="143"/>
      <c r="C142" s="143"/>
      <c r="D142" s="192"/>
      <c r="E142" s="143"/>
    </row>
    <row r="143" spans="1:5" ht="12.75" customHeight="1">
      <c r="A143" s="143"/>
      <c r="B143" s="143"/>
      <c r="C143" s="143"/>
      <c r="D143" s="192"/>
      <c r="E143" s="143"/>
    </row>
    <row r="144" spans="1:5" ht="12.75" customHeight="1">
      <c r="A144" s="143"/>
      <c r="B144" s="143"/>
      <c r="C144" s="143"/>
      <c r="D144" s="192"/>
      <c r="E144" s="143"/>
    </row>
    <row r="145" spans="1:5" ht="12.75" customHeight="1">
      <c r="A145" s="143"/>
      <c r="B145" s="143"/>
      <c r="C145" s="143"/>
      <c r="D145" s="192"/>
      <c r="E145" s="143"/>
    </row>
    <row r="146" spans="1:5" ht="12.75" customHeight="1">
      <c r="A146" s="143"/>
      <c r="B146" s="143"/>
      <c r="C146" s="143"/>
      <c r="D146" s="192"/>
      <c r="E146" s="143"/>
    </row>
    <row r="147" spans="1:5" ht="12.75" customHeight="1">
      <c r="A147" s="143"/>
      <c r="B147" s="143"/>
      <c r="C147" s="143"/>
      <c r="D147" s="192"/>
      <c r="E147" s="143"/>
    </row>
    <row r="148" spans="1:5" ht="12.75" customHeight="1">
      <c r="A148" s="143"/>
      <c r="B148" s="143"/>
      <c r="C148" s="143"/>
      <c r="D148" s="192"/>
      <c r="E148" s="143"/>
    </row>
    <row r="149" spans="1:5" ht="12.75" customHeight="1">
      <c r="A149" s="143"/>
      <c r="B149" s="143"/>
      <c r="C149" s="143"/>
      <c r="D149" s="192"/>
      <c r="E149" s="143"/>
    </row>
    <row r="150" spans="1:5" ht="12.75" customHeight="1">
      <c r="A150" s="143"/>
      <c r="B150" s="143"/>
      <c r="C150" s="143"/>
      <c r="D150" s="192"/>
      <c r="E150" s="143"/>
    </row>
    <row r="151" spans="1:5" ht="12.75" customHeight="1">
      <c r="A151" s="143"/>
      <c r="B151" s="143"/>
      <c r="C151" s="143"/>
      <c r="D151" s="192"/>
      <c r="E151" s="143"/>
    </row>
    <row r="152" spans="1:5" ht="12.75" customHeight="1">
      <c r="A152" s="143"/>
      <c r="B152" s="143"/>
      <c r="C152" s="143"/>
      <c r="D152" s="192"/>
      <c r="E152" s="143"/>
    </row>
    <row r="153" spans="1:5" ht="12.75" customHeight="1">
      <c r="A153" s="143"/>
      <c r="B153" s="143"/>
      <c r="C153" s="143"/>
      <c r="D153" s="192"/>
      <c r="E153" s="143"/>
    </row>
    <row r="154" spans="1:5" ht="12.75" customHeight="1">
      <c r="A154" s="143"/>
      <c r="B154" s="143"/>
      <c r="C154" s="143"/>
      <c r="D154" s="192"/>
      <c r="E154" s="143"/>
    </row>
    <row r="155" spans="1:5" ht="12.75" customHeight="1">
      <c r="A155" s="143"/>
      <c r="B155" s="143"/>
      <c r="C155" s="143"/>
      <c r="D155" s="192"/>
      <c r="E155" s="143"/>
    </row>
    <row r="156" spans="1:5" ht="12.75" customHeight="1">
      <c r="A156" s="143"/>
      <c r="B156" s="143"/>
      <c r="C156" s="143"/>
      <c r="D156" s="192"/>
      <c r="E156" s="143"/>
    </row>
    <row r="157" spans="1:5" ht="12.75" customHeight="1">
      <c r="A157" s="143"/>
      <c r="B157" s="143"/>
      <c r="C157" s="143"/>
      <c r="D157" s="192"/>
      <c r="E157" s="143"/>
    </row>
    <row r="158" spans="1:5" ht="12.75" customHeight="1">
      <c r="A158" s="143"/>
      <c r="B158" s="143"/>
      <c r="C158" s="143"/>
      <c r="D158" s="192"/>
      <c r="E158" s="143"/>
    </row>
    <row r="159" spans="1:5" ht="12.75" customHeight="1">
      <c r="A159" s="143"/>
      <c r="B159" s="143"/>
      <c r="C159" s="143"/>
      <c r="D159" s="192"/>
      <c r="E159" s="143"/>
    </row>
    <row r="160" spans="1:5" ht="12.75" customHeight="1">
      <c r="A160" s="143"/>
      <c r="B160" s="143"/>
      <c r="C160" s="143"/>
      <c r="D160" s="192"/>
      <c r="E160" s="143"/>
    </row>
    <row r="161" spans="1:5" ht="12.75" customHeight="1">
      <c r="A161" s="143"/>
      <c r="B161" s="143"/>
      <c r="C161" s="143"/>
      <c r="D161" s="192"/>
      <c r="E161" s="143"/>
    </row>
    <row r="162" spans="1:5" ht="12.75" customHeight="1">
      <c r="A162" s="143"/>
      <c r="B162" s="143"/>
      <c r="C162" s="143"/>
      <c r="D162" s="192"/>
      <c r="E162" s="143"/>
    </row>
    <row r="163" spans="1:5" ht="12.75" customHeight="1">
      <c r="A163" s="143"/>
      <c r="B163" s="143"/>
      <c r="C163" s="143"/>
      <c r="D163" s="192"/>
      <c r="E163" s="143"/>
    </row>
    <row r="164" spans="1:5" ht="12.75" customHeight="1">
      <c r="A164" s="143"/>
      <c r="B164" s="143"/>
      <c r="C164" s="143"/>
      <c r="D164" s="192"/>
      <c r="E164" s="143"/>
    </row>
    <row r="165" spans="1:5" ht="12.75" customHeight="1">
      <c r="A165" s="143"/>
      <c r="B165" s="143"/>
      <c r="C165" s="143"/>
      <c r="D165" s="192"/>
      <c r="E165" s="143"/>
    </row>
    <row r="166" spans="1:5" ht="12.75" customHeight="1">
      <c r="A166" s="143"/>
      <c r="B166" s="143"/>
      <c r="C166" s="143"/>
      <c r="D166" s="192"/>
      <c r="E166" s="143"/>
    </row>
    <row r="167" spans="1:5" ht="12.75" customHeight="1">
      <c r="A167" s="143"/>
      <c r="B167" s="143"/>
      <c r="C167" s="143"/>
      <c r="D167" s="192"/>
      <c r="E167" s="143"/>
    </row>
    <row r="168" spans="1:5" ht="12.75" customHeight="1">
      <c r="A168" s="143"/>
      <c r="B168" s="143"/>
      <c r="C168" s="143"/>
      <c r="D168" s="192"/>
      <c r="E168" s="143"/>
    </row>
    <row r="169" spans="1:5" ht="12.75" customHeight="1">
      <c r="A169" s="143"/>
      <c r="B169" s="143"/>
      <c r="C169" s="143"/>
      <c r="D169" s="192"/>
      <c r="E169" s="143"/>
    </row>
    <row r="170" spans="1:5" ht="12.75" customHeight="1">
      <c r="A170" s="143"/>
      <c r="B170" s="143"/>
      <c r="C170" s="143"/>
      <c r="D170" s="192"/>
      <c r="E170" s="143"/>
    </row>
    <row r="171" spans="1:5" ht="12.75" customHeight="1">
      <c r="A171" s="143"/>
      <c r="B171" s="143"/>
      <c r="C171" s="143"/>
      <c r="D171" s="192"/>
      <c r="E171" s="143"/>
    </row>
    <row r="172" spans="1:5" ht="12.75" customHeight="1">
      <c r="A172" s="143"/>
      <c r="B172" s="143"/>
      <c r="C172" s="143"/>
      <c r="D172" s="192"/>
      <c r="E172" s="143"/>
    </row>
    <row r="173" spans="1:5" ht="12.75" customHeight="1">
      <c r="A173" s="143"/>
      <c r="B173" s="143"/>
      <c r="C173" s="143"/>
      <c r="D173" s="192"/>
      <c r="E173" s="143"/>
    </row>
    <row r="174" spans="1:5" ht="12.75" customHeight="1">
      <c r="A174" s="143"/>
      <c r="B174" s="143"/>
      <c r="C174" s="143"/>
      <c r="D174" s="192"/>
      <c r="E174" s="143"/>
    </row>
    <row r="175" spans="1:5" ht="12.75" customHeight="1">
      <c r="A175" s="143"/>
      <c r="B175" s="143"/>
      <c r="C175" s="143"/>
      <c r="D175" s="192"/>
      <c r="E175" s="143"/>
    </row>
    <row r="176" spans="1:5" ht="12.75" customHeight="1">
      <c r="A176" s="143"/>
      <c r="B176" s="143"/>
      <c r="C176" s="143"/>
      <c r="D176" s="192"/>
      <c r="E176" s="143"/>
    </row>
    <row r="177" spans="1:5" ht="12.75" customHeight="1">
      <c r="A177" s="143"/>
      <c r="B177" s="143"/>
      <c r="C177" s="143"/>
      <c r="D177" s="192"/>
      <c r="E177" s="143"/>
    </row>
    <row r="178" spans="1:5" ht="12.75" customHeight="1">
      <c r="A178" s="143"/>
      <c r="B178" s="143"/>
      <c r="C178" s="143"/>
      <c r="D178" s="192"/>
      <c r="E178" s="143"/>
    </row>
    <row r="179" spans="1:5" ht="12.75" customHeight="1">
      <c r="A179" s="143"/>
      <c r="B179" s="143"/>
      <c r="C179" s="143"/>
      <c r="D179" s="192"/>
      <c r="E179" s="143"/>
    </row>
    <row r="180" spans="1:5" ht="12.75" customHeight="1">
      <c r="A180" s="143"/>
      <c r="B180" s="143"/>
      <c r="C180" s="143"/>
      <c r="D180" s="192"/>
      <c r="E180" s="143"/>
    </row>
    <row r="181" spans="1:5" ht="12.75" customHeight="1">
      <c r="A181" s="143"/>
      <c r="B181" s="143"/>
      <c r="C181" s="143"/>
      <c r="D181" s="192"/>
      <c r="E181" s="143"/>
    </row>
    <row r="182" spans="1:5" ht="12.75" customHeight="1">
      <c r="A182" s="143"/>
      <c r="B182" s="143"/>
      <c r="C182" s="143"/>
      <c r="D182" s="192"/>
      <c r="E182" s="143"/>
    </row>
    <row r="183" spans="1:5" ht="12.75" customHeight="1">
      <c r="A183" s="143"/>
      <c r="B183" s="143"/>
      <c r="C183" s="143"/>
      <c r="D183" s="192"/>
      <c r="E183" s="143"/>
    </row>
    <row r="184" spans="1:5" ht="12.75" customHeight="1">
      <c r="A184" s="143"/>
      <c r="B184" s="143"/>
      <c r="C184" s="143"/>
      <c r="D184" s="192"/>
      <c r="E184" s="143"/>
    </row>
    <row r="185" spans="1:5" ht="12.75" customHeight="1">
      <c r="A185" s="143"/>
      <c r="B185" s="143"/>
      <c r="C185" s="143"/>
      <c r="D185" s="192"/>
      <c r="E185" s="143"/>
    </row>
    <row r="186" spans="1:5" ht="12.75" customHeight="1">
      <c r="A186" s="143"/>
      <c r="B186" s="143"/>
      <c r="C186" s="143"/>
      <c r="D186" s="192"/>
      <c r="E186" s="143"/>
    </row>
    <row r="187" spans="1:5" ht="12.75" customHeight="1">
      <c r="A187" s="143"/>
      <c r="B187" s="143"/>
      <c r="C187" s="143"/>
      <c r="D187" s="192"/>
      <c r="E187" s="143"/>
    </row>
    <row r="188" spans="1:5" ht="12.75" customHeight="1">
      <c r="A188" s="143"/>
      <c r="B188" s="143"/>
      <c r="C188" s="143"/>
      <c r="D188" s="192"/>
      <c r="E188" s="143"/>
    </row>
    <row r="189" spans="1:5" ht="12.75" customHeight="1">
      <c r="A189" s="143"/>
      <c r="B189" s="143"/>
      <c r="C189" s="143"/>
      <c r="D189" s="192"/>
      <c r="E189" s="143"/>
    </row>
    <row r="190" spans="1:5" ht="12.75" customHeight="1">
      <c r="A190" s="143"/>
      <c r="B190" s="143"/>
      <c r="C190" s="143"/>
      <c r="D190" s="192"/>
      <c r="E190" s="143"/>
    </row>
    <row r="191" spans="1:5" ht="12.75" customHeight="1">
      <c r="A191" s="143"/>
      <c r="B191" s="143"/>
      <c r="C191" s="143"/>
      <c r="D191" s="192"/>
      <c r="E191" s="143"/>
    </row>
    <row r="192" spans="1:5" ht="12.75" customHeight="1">
      <c r="A192" s="143"/>
      <c r="B192" s="143"/>
      <c r="C192" s="143"/>
      <c r="D192" s="192"/>
      <c r="E192" s="143"/>
    </row>
    <row r="193" spans="1:5" ht="12.75" customHeight="1">
      <c r="A193" s="143"/>
      <c r="B193" s="143"/>
      <c r="C193" s="143"/>
      <c r="D193" s="192"/>
      <c r="E193" s="143"/>
    </row>
    <row r="194" spans="1:5" ht="12.75" customHeight="1">
      <c r="A194" s="143"/>
      <c r="B194" s="143"/>
      <c r="C194" s="143"/>
      <c r="D194" s="192"/>
      <c r="E194" s="143"/>
    </row>
    <row r="195" spans="1:5" ht="12.75" customHeight="1">
      <c r="A195" s="143"/>
      <c r="B195" s="143"/>
      <c r="C195" s="143"/>
      <c r="D195" s="192"/>
      <c r="E195" s="143"/>
    </row>
    <row r="196" spans="1:5" ht="12.75" customHeight="1">
      <c r="A196" s="143"/>
      <c r="B196" s="143"/>
      <c r="C196" s="143"/>
      <c r="D196" s="192"/>
      <c r="E196" s="143"/>
    </row>
    <row r="197" spans="1:5" ht="12.75" customHeight="1">
      <c r="A197" s="143"/>
      <c r="B197" s="143"/>
      <c r="C197" s="143"/>
      <c r="D197" s="192"/>
      <c r="E197" s="143"/>
    </row>
    <row r="198" spans="1:5" ht="12.75" customHeight="1">
      <c r="A198" s="143"/>
      <c r="B198" s="143"/>
      <c r="C198" s="143"/>
      <c r="D198" s="192"/>
      <c r="E198" s="143"/>
    </row>
    <row r="199" spans="1:5" ht="12.75" customHeight="1">
      <c r="A199" s="143"/>
      <c r="B199" s="143"/>
      <c r="C199" s="143"/>
      <c r="D199" s="192"/>
      <c r="E199" s="143"/>
    </row>
    <row r="200" spans="1:5" ht="12.75" customHeight="1">
      <c r="A200" s="143"/>
      <c r="B200" s="143"/>
      <c r="C200" s="143"/>
      <c r="D200" s="192"/>
      <c r="E200" s="143"/>
    </row>
    <row r="201" spans="1:5" ht="12.75" customHeight="1">
      <c r="A201" s="143"/>
      <c r="B201" s="143"/>
      <c r="C201" s="143"/>
      <c r="D201" s="192"/>
      <c r="E201" s="143"/>
    </row>
    <row r="202" spans="1:5" ht="12.75" customHeight="1">
      <c r="A202" s="143"/>
      <c r="B202" s="143"/>
      <c r="C202" s="143"/>
      <c r="D202" s="192"/>
      <c r="E202" s="143"/>
    </row>
    <row r="203" spans="1:5" ht="12.75" customHeight="1">
      <c r="A203" s="143"/>
      <c r="B203" s="143"/>
      <c r="C203" s="143"/>
      <c r="D203" s="192"/>
      <c r="E203" s="143"/>
    </row>
    <row r="204" spans="1:5" ht="12.75" customHeight="1">
      <c r="A204" s="143"/>
      <c r="B204" s="143"/>
      <c r="C204" s="143"/>
      <c r="D204" s="192"/>
      <c r="E204" s="143"/>
    </row>
    <row r="205" spans="1:5" ht="12.75" customHeight="1">
      <c r="A205" s="143"/>
      <c r="B205" s="143"/>
      <c r="C205" s="143"/>
      <c r="D205" s="192"/>
      <c r="E205" s="143"/>
    </row>
    <row r="206" spans="1:5" ht="12.75" customHeight="1">
      <c r="A206" s="143"/>
      <c r="B206" s="143"/>
      <c r="C206" s="143"/>
      <c r="D206" s="192"/>
      <c r="E206" s="143"/>
    </row>
    <row r="207" spans="1:5" ht="12.75" customHeight="1">
      <c r="A207" s="143"/>
      <c r="B207" s="143"/>
      <c r="C207" s="143"/>
      <c r="D207" s="192"/>
      <c r="E207" s="143"/>
    </row>
    <row r="208" spans="1:5" ht="12.75" customHeight="1">
      <c r="A208" s="143"/>
      <c r="B208" s="143"/>
      <c r="C208" s="143"/>
      <c r="D208" s="192"/>
      <c r="E208" s="143"/>
    </row>
    <row r="209" spans="1:5" ht="12.75" customHeight="1">
      <c r="A209" s="143"/>
      <c r="B209" s="143"/>
      <c r="C209" s="143"/>
      <c r="D209" s="192"/>
      <c r="E209" s="143"/>
    </row>
    <row r="210" spans="1:5" ht="12.75" customHeight="1">
      <c r="A210" s="143"/>
      <c r="B210" s="143"/>
      <c r="C210" s="143"/>
      <c r="D210" s="192"/>
      <c r="E210" s="143"/>
    </row>
    <row r="211" spans="1:5" ht="12.75" customHeight="1">
      <c r="A211" s="143"/>
      <c r="B211" s="143"/>
      <c r="C211" s="143"/>
      <c r="D211" s="192"/>
      <c r="E211" s="143"/>
    </row>
    <row r="212" spans="1:5" ht="12.75" customHeight="1">
      <c r="A212" s="143"/>
      <c r="B212" s="143"/>
      <c r="C212" s="143"/>
      <c r="D212" s="192"/>
      <c r="E212" s="143"/>
    </row>
    <row r="213" spans="1:5" ht="12.75" customHeight="1">
      <c r="A213" s="143"/>
      <c r="B213" s="143"/>
      <c r="C213" s="143"/>
      <c r="D213" s="192"/>
      <c r="E213" s="143"/>
    </row>
    <row r="214" spans="1:5" ht="12.75" customHeight="1">
      <c r="A214" s="143"/>
      <c r="B214" s="143"/>
      <c r="C214" s="143"/>
      <c r="D214" s="192"/>
      <c r="E214" s="143"/>
    </row>
    <row r="215" spans="1:5" ht="12.75" customHeight="1">
      <c r="A215" s="143"/>
      <c r="B215" s="143"/>
      <c r="C215" s="143"/>
      <c r="D215" s="192"/>
      <c r="E215" s="143"/>
    </row>
    <row r="216" spans="1:5" ht="12.75" customHeight="1">
      <c r="A216" s="143"/>
      <c r="B216" s="143"/>
      <c r="C216" s="143"/>
      <c r="D216" s="192"/>
      <c r="E216" s="143"/>
    </row>
    <row r="217" spans="1:5" ht="12.75" customHeight="1">
      <c r="A217" s="143"/>
      <c r="B217" s="143"/>
      <c r="C217" s="143"/>
      <c r="D217" s="192"/>
      <c r="E217" s="143"/>
    </row>
    <row r="218" spans="1:5" ht="12.75" customHeight="1">
      <c r="A218" s="143"/>
      <c r="B218" s="143"/>
      <c r="C218" s="143"/>
      <c r="D218" s="192"/>
      <c r="E218" s="143"/>
    </row>
    <row r="219" spans="1:5" ht="12.75" customHeight="1">
      <c r="A219" s="143"/>
      <c r="B219" s="143"/>
      <c r="C219" s="143"/>
      <c r="D219" s="192"/>
      <c r="E219" s="143"/>
    </row>
    <row r="220" spans="1:5" ht="12.75" customHeight="1">
      <c r="A220" s="143"/>
      <c r="B220" s="143"/>
      <c r="C220" s="143"/>
      <c r="D220" s="192"/>
      <c r="E220" s="143"/>
    </row>
    <row r="221" spans="1:5" ht="12.75" customHeight="1">
      <c r="A221" s="143"/>
      <c r="B221" s="143"/>
      <c r="C221" s="143"/>
      <c r="D221" s="192"/>
      <c r="E221" s="143"/>
    </row>
    <row r="222" spans="1:5" ht="12.75" customHeight="1">
      <c r="A222" s="143"/>
      <c r="B222" s="143"/>
      <c r="C222" s="143"/>
      <c r="D222" s="192"/>
      <c r="E222" s="143"/>
    </row>
    <row r="223" spans="1:5" ht="12.75" customHeight="1">
      <c r="A223" s="143"/>
      <c r="B223" s="143"/>
      <c r="C223" s="143"/>
      <c r="D223" s="192"/>
      <c r="E223" s="143"/>
    </row>
    <row r="224" spans="1:5" ht="12.75" customHeight="1">
      <c r="A224" s="143"/>
      <c r="B224" s="143"/>
      <c r="C224" s="143"/>
      <c r="D224" s="192"/>
      <c r="E224" s="143"/>
    </row>
    <row r="225" spans="1:5" ht="12.75" customHeight="1">
      <c r="A225" s="143"/>
      <c r="B225" s="143"/>
      <c r="C225" s="143"/>
      <c r="D225" s="192"/>
      <c r="E225" s="143"/>
    </row>
    <row r="226" spans="1:5" ht="12.75" customHeight="1">
      <c r="A226" s="143"/>
      <c r="B226" s="143"/>
      <c r="C226" s="143"/>
      <c r="D226" s="192"/>
      <c r="E226" s="143"/>
    </row>
    <row r="227" spans="1:5" ht="12.75" customHeight="1">
      <c r="A227" s="143"/>
      <c r="B227" s="143"/>
      <c r="C227" s="143"/>
      <c r="D227" s="192"/>
      <c r="E227" s="143"/>
    </row>
    <row r="228" spans="1:5" ht="12.75" customHeight="1">
      <c r="A228" s="143"/>
      <c r="B228" s="143"/>
      <c r="C228" s="143"/>
      <c r="D228" s="192"/>
      <c r="E228" s="143"/>
    </row>
    <row r="229" spans="1:5" ht="12.75" customHeight="1">
      <c r="A229" s="143"/>
      <c r="B229" s="143"/>
      <c r="C229" s="143"/>
      <c r="D229" s="192"/>
      <c r="E229" s="143"/>
    </row>
    <row r="230" spans="1:5" ht="12.75" customHeight="1">
      <c r="A230" s="143"/>
      <c r="B230" s="143"/>
      <c r="C230" s="143"/>
      <c r="D230" s="192"/>
      <c r="E230" s="143"/>
    </row>
    <row r="231" spans="1:5" ht="12.75" customHeight="1">
      <c r="A231" s="143"/>
      <c r="B231" s="143"/>
      <c r="C231" s="143"/>
      <c r="D231" s="192"/>
      <c r="E231" s="143"/>
    </row>
    <row r="232" spans="1:5" ht="12.75" customHeight="1">
      <c r="A232" s="143"/>
      <c r="B232" s="143"/>
      <c r="C232" s="143"/>
      <c r="D232" s="192"/>
      <c r="E232" s="143"/>
    </row>
    <row r="233" spans="1:5" ht="12.75" customHeight="1">
      <c r="A233" s="143"/>
      <c r="B233" s="143"/>
      <c r="C233" s="143"/>
      <c r="D233" s="192"/>
      <c r="E233" s="143"/>
    </row>
    <row r="234" spans="1:5" ht="12.75" customHeight="1">
      <c r="A234" s="143"/>
      <c r="B234" s="143"/>
      <c r="C234" s="143"/>
      <c r="D234" s="192"/>
      <c r="E234" s="143"/>
    </row>
    <row r="235" spans="1:5" ht="12.75" customHeight="1">
      <c r="A235" s="143"/>
      <c r="B235" s="143"/>
      <c r="C235" s="143"/>
      <c r="D235" s="192"/>
      <c r="E235" s="143"/>
    </row>
    <row r="236" spans="1:5" ht="12.75" customHeight="1">
      <c r="A236" s="143"/>
      <c r="B236" s="143"/>
      <c r="C236" s="143"/>
      <c r="D236" s="192"/>
      <c r="E236" s="143"/>
    </row>
    <row r="237" spans="1:5" ht="12.75" customHeight="1">
      <c r="A237" s="143"/>
      <c r="B237" s="143"/>
      <c r="C237" s="143"/>
      <c r="D237" s="192"/>
      <c r="E237" s="143"/>
    </row>
    <row r="238" spans="1:5" ht="12.75" customHeight="1">
      <c r="A238" s="143"/>
      <c r="B238" s="143"/>
      <c r="C238" s="143"/>
      <c r="D238" s="192"/>
      <c r="E238" s="143"/>
    </row>
    <row r="239" spans="1:5" ht="12.75" customHeight="1">
      <c r="A239" s="143"/>
      <c r="B239" s="143"/>
      <c r="C239" s="143"/>
      <c r="D239" s="192"/>
      <c r="E239" s="143"/>
    </row>
    <row r="240" spans="1:5" ht="12.75" customHeight="1">
      <c r="A240" s="143"/>
      <c r="B240" s="143"/>
      <c r="C240" s="143"/>
      <c r="D240" s="192"/>
      <c r="E240" s="143"/>
    </row>
    <row r="241" spans="1:5" ht="12.75" customHeight="1">
      <c r="A241" s="143"/>
      <c r="B241" s="143"/>
      <c r="C241" s="143"/>
      <c r="D241" s="192"/>
      <c r="E241" s="143"/>
    </row>
    <row r="242" spans="1:5" ht="12.75" customHeight="1">
      <c r="A242" s="143"/>
      <c r="B242" s="143"/>
      <c r="C242" s="143"/>
      <c r="D242" s="192"/>
      <c r="E242" s="143"/>
    </row>
    <row r="243" spans="1:5" ht="12.75" customHeight="1">
      <c r="A243" s="143"/>
      <c r="B243" s="143"/>
      <c r="C243" s="143"/>
      <c r="D243" s="192"/>
      <c r="E243" s="143"/>
    </row>
    <row r="244" spans="1:5" ht="12.75" customHeight="1">
      <c r="A244" s="143"/>
      <c r="B244" s="143"/>
      <c r="C244" s="143"/>
      <c r="D244" s="192"/>
      <c r="E244" s="143"/>
    </row>
    <row r="245" spans="1:5" ht="12.75" customHeight="1">
      <c r="A245" s="143"/>
      <c r="B245" s="143"/>
      <c r="C245" s="143"/>
      <c r="D245" s="192"/>
      <c r="E245" s="143"/>
    </row>
    <row r="246" spans="1:5" ht="12.75" customHeight="1">
      <c r="A246" s="143"/>
      <c r="B246" s="143"/>
      <c r="C246" s="143"/>
      <c r="D246" s="192"/>
      <c r="E246" s="143"/>
    </row>
    <row r="247" spans="1:5" ht="12.75" customHeight="1">
      <c r="A247" s="143"/>
      <c r="B247" s="143"/>
      <c r="C247" s="143"/>
      <c r="D247" s="192"/>
      <c r="E247" s="143"/>
    </row>
    <row r="248" spans="1:5" ht="12.75" customHeight="1">
      <c r="A248" s="143"/>
      <c r="B248" s="143"/>
      <c r="C248" s="143"/>
      <c r="D248" s="192"/>
      <c r="E248" s="143"/>
    </row>
    <row r="249" spans="1:5" ht="12.75" customHeight="1">
      <c r="A249" s="143"/>
      <c r="B249" s="143"/>
      <c r="C249" s="143"/>
      <c r="D249" s="192"/>
      <c r="E249" s="143"/>
    </row>
    <row r="250" spans="1:5" ht="12.75" customHeight="1">
      <c r="A250" s="143"/>
      <c r="B250" s="143"/>
      <c r="C250" s="143"/>
      <c r="D250" s="192"/>
      <c r="E250" s="143"/>
    </row>
    <row r="251" spans="1:5" ht="12.75" customHeight="1">
      <c r="A251" s="143"/>
      <c r="B251" s="143"/>
      <c r="C251" s="143"/>
      <c r="D251" s="192"/>
      <c r="E251" s="143"/>
    </row>
    <row r="252" spans="1:5" ht="12.75" customHeight="1">
      <c r="A252" s="143"/>
      <c r="B252" s="143"/>
      <c r="C252" s="143"/>
      <c r="D252" s="192"/>
      <c r="E252" s="143"/>
    </row>
    <row r="253" spans="1:5" ht="12.75" customHeight="1">
      <c r="A253" s="143"/>
      <c r="B253" s="143"/>
      <c r="C253" s="143"/>
      <c r="D253" s="192"/>
      <c r="E253" s="143"/>
    </row>
    <row r="254" spans="1:5" ht="12.75" customHeight="1">
      <c r="A254" s="143"/>
      <c r="B254" s="143"/>
      <c r="C254" s="143"/>
      <c r="D254" s="192"/>
      <c r="E254" s="143"/>
    </row>
    <row r="255" spans="1:5" ht="12.75" customHeight="1">
      <c r="A255" s="143"/>
      <c r="B255" s="143"/>
      <c r="C255" s="143"/>
      <c r="D255" s="192"/>
      <c r="E255" s="143"/>
    </row>
    <row r="256" spans="1:5" ht="12.75" customHeight="1">
      <c r="A256" s="143"/>
      <c r="B256" s="143"/>
      <c r="C256" s="143"/>
      <c r="D256" s="192"/>
      <c r="E256" s="143"/>
    </row>
    <row r="257" spans="1:5" ht="12.75" customHeight="1">
      <c r="A257" s="143"/>
      <c r="B257" s="143"/>
      <c r="C257" s="143"/>
      <c r="D257" s="192"/>
      <c r="E257" s="143"/>
    </row>
    <row r="258" spans="1:5" ht="12.75" customHeight="1">
      <c r="A258" s="143"/>
      <c r="B258" s="143"/>
      <c r="C258" s="143"/>
      <c r="D258" s="192"/>
      <c r="E258" s="143"/>
    </row>
    <row r="259" spans="1:5" ht="12.75" customHeight="1">
      <c r="A259" s="143"/>
      <c r="B259" s="143"/>
      <c r="C259" s="143"/>
      <c r="D259" s="192"/>
      <c r="E259" s="143"/>
    </row>
    <row r="260" spans="1:5" ht="12.75" customHeight="1">
      <c r="A260" s="143"/>
      <c r="B260" s="143"/>
      <c r="C260" s="143"/>
      <c r="D260" s="192"/>
      <c r="E260" s="143"/>
    </row>
    <row r="261" spans="1:5" ht="12.75" customHeight="1">
      <c r="A261" s="143"/>
      <c r="B261" s="143"/>
      <c r="C261" s="143"/>
      <c r="D261" s="192"/>
      <c r="E261" s="143"/>
    </row>
    <row r="262" spans="1:5" ht="12.75" customHeight="1">
      <c r="A262" s="143"/>
      <c r="B262" s="143"/>
      <c r="C262" s="143"/>
      <c r="D262" s="192"/>
      <c r="E262" s="143"/>
    </row>
    <row r="263" spans="1:5" ht="12.75" customHeight="1">
      <c r="A263" s="143"/>
      <c r="B263" s="143"/>
      <c r="C263" s="143"/>
      <c r="D263" s="192"/>
      <c r="E263" s="143"/>
    </row>
    <row r="264" spans="1:5" ht="12.75" customHeight="1">
      <c r="A264" s="143"/>
      <c r="B264" s="143"/>
      <c r="C264" s="143"/>
      <c r="D264" s="192"/>
      <c r="E264" s="143"/>
    </row>
    <row r="265" spans="1:5" ht="12.75" customHeight="1">
      <c r="A265" s="143"/>
      <c r="B265" s="143"/>
      <c r="C265" s="143"/>
      <c r="D265" s="192"/>
      <c r="E265" s="143"/>
    </row>
    <row r="266" spans="1:5" ht="12.75" customHeight="1">
      <c r="A266" s="143"/>
      <c r="B266" s="143"/>
      <c r="C266" s="143"/>
      <c r="D266" s="192"/>
      <c r="E266" s="143"/>
    </row>
    <row r="267" spans="1:5" ht="12.75" customHeight="1">
      <c r="A267" s="143"/>
      <c r="B267" s="143"/>
      <c r="C267" s="143"/>
      <c r="D267" s="192"/>
      <c r="E267" s="143"/>
    </row>
    <row r="268" spans="1:5" ht="12.75" customHeight="1">
      <c r="A268" s="143"/>
      <c r="B268" s="143"/>
      <c r="C268" s="143"/>
      <c r="D268" s="192"/>
      <c r="E268" s="143"/>
    </row>
    <row r="269" spans="1:5" ht="12.75" customHeight="1">
      <c r="A269" s="142"/>
      <c r="B269" s="142"/>
      <c r="C269" s="142"/>
      <c r="D269" s="192"/>
      <c r="E269" s="142"/>
    </row>
    <row r="270" spans="1:5" ht="12.75" customHeight="1">
      <c r="A270" s="142"/>
      <c r="B270" s="142"/>
      <c r="C270" s="142"/>
      <c r="D270" s="192"/>
      <c r="E270" s="142"/>
    </row>
    <row r="271" spans="1:5" ht="12.75" customHeight="1">
      <c r="A271" s="142"/>
      <c r="B271" s="142"/>
      <c r="C271" s="142"/>
      <c r="D271" s="192"/>
      <c r="E271" s="142"/>
    </row>
    <row r="272" spans="1:5" ht="12.75" customHeight="1">
      <c r="A272" s="142"/>
      <c r="B272" s="142"/>
      <c r="C272" s="142"/>
      <c r="D272" s="192"/>
      <c r="E272" s="142"/>
    </row>
    <row r="273" spans="1:5" ht="12.75" customHeight="1">
      <c r="A273" s="142"/>
      <c r="B273" s="142"/>
      <c r="C273" s="142"/>
      <c r="D273" s="192"/>
      <c r="E273" s="142"/>
    </row>
    <row r="274" spans="1:5" ht="12.75" customHeight="1">
      <c r="A274" s="142"/>
      <c r="B274" s="142"/>
      <c r="C274" s="142"/>
      <c r="D274" s="192"/>
      <c r="E274" s="142"/>
    </row>
    <row r="275" spans="1:5" ht="12.75" customHeight="1">
      <c r="A275" s="142"/>
      <c r="B275" s="142"/>
      <c r="C275" s="142"/>
      <c r="D275" s="192"/>
      <c r="E275" s="142"/>
    </row>
    <row r="276" spans="1:5" ht="12.75" customHeight="1">
      <c r="A276" s="142"/>
      <c r="B276" s="142"/>
      <c r="C276" s="142"/>
      <c r="D276" s="192"/>
      <c r="E276" s="142"/>
    </row>
    <row r="277" spans="1:5" ht="12.75" customHeight="1">
      <c r="A277" s="142"/>
      <c r="B277" s="142"/>
      <c r="C277" s="142"/>
      <c r="D277" s="192"/>
      <c r="E277" s="142"/>
    </row>
    <row r="278" spans="1:5" ht="12.75" customHeight="1">
      <c r="A278" s="142"/>
      <c r="B278" s="142"/>
      <c r="C278" s="142"/>
      <c r="D278" s="192"/>
      <c r="E278" s="142"/>
    </row>
    <row r="279" spans="1:5" ht="12.75" customHeight="1">
      <c r="A279" s="142"/>
      <c r="B279" s="142"/>
      <c r="C279" s="142"/>
      <c r="D279" s="192"/>
      <c r="E279" s="142"/>
    </row>
    <row r="280" spans="1:5" ht="12.75" customHeight="1">
      <c r="A280" s="142"/>
      <c r="B280" s="142"/>
      <c r="C280" s="142"/>
      <c r="D280" s="192"/>
      <c r="E280" s="142"/>
    </row>
    <row r="281" spans="1:5" ht="12.75" customHeight="1">
      <c r="A281" s="142"/>
      <c r="B281" s="142"/>
      <c r="C281" s="142"/>
      <c r="D281" s="192"/>
      <c r="E281" s="142"/>
    </row>
    <row r="282" spans="1:5" ht="12.75" customHeight="1">
      <c r="A282" s="142"/>
      <c r="B282" s="142"/>
      <c r="C282" s="142"/>
      <c r="D282" s="192"/>
      <c r="E282" s="142"/>
    </row>
    <row r="283" spans="1:5" ht="12.75" customHeight="1">
      <c r="A283" s="142"/>
      <c r="B283" s="142"/>
      <c r="C283" s="142"/>
      <c r="D283" s="192"/>
      <c r="E283" s="142"/>
    </row>
    <row r="284" spans="1:5" ht="12.75" customHeight="1">
      <c r="A284" s="142"/>
      <c r="B284" s="142"/>
      <c r="C284" s="142"/>
      <c r="D284" s="192"/>
      <c r="E284" s="142"/>
    </row>
    <row r="285" spans="1:5" ht="12.75" customHeight="1">
      <c r="A285" s="142"/>
      <c r="B285" s="142"/>
      <c r="C285" s="142"/>
      <c r="D285" s="192"/>
      <c r="E285" s="142"/>
    </row>
    <row r="286" spans="1:5" ht="12.75" customHeight="1">
      <c r="A286" s="142"/>
      <c r="B286" s="142"/>
      <c r="C286" s="142"/>
      <c r="D286" s="192"/>
      <c r="E286" s="142"/>
    </row>
    <row r="287" spans="1:5" ht="12.75" customHeight="1">
      <c r="A287" s="142"/>
      <c r="B287" s="142"/>
      <c r="C287" s="142"/>
      <c r="D287" s="192"/>
      <c r="E287" s="142"/>
    </row>
    <row r="288" spans="1:5" ht="12.75" customHeight="1">
      <c r="A288" s="142"/>
      <c r="B288" s="142"/>
      <c r="C288" s="142"/>
      <c r="D288" s="192"/>
      <c r="E288" s="142"/>
    </row>
    <row r="289" spans="1:5" ht="12.75" customHeight="1">
      <c r="A289" s="142"/>
      <c r="B289" s="142"/>
      <c r="C289" s="142"/>
      <c r="D289" s="192"/>
      <c r="E289" s="142"/>
    </row>
    <row r="290" spans="1:5" ht="12.75" customHeight="1">
      <c r="A290" s="142"/>
      <c r="B290" s="142"/>
      <c r="C290" s="142"/>
      <c r="D290" s="192"/>
      <c r="E290" s="142"/>
    </row>
    <row r="291" spans="1:5" ht="12.75" customHeight="1">
      <c r="A291" s="142"/>
      <c r="B291" s="142"/>
      <c r="C291" s="142"/>
      <c r="D291" s="192"/>
      <c r="E291" s="142"/>
    </row>
    <row r="292" spans="1:5" ht="12.75" customHeight="1">
      <c r="A292" s="142"/>
      <c r="B292" s="142"/>
      <c r="C292" s="142"/>
      <c r="D292" s="192"/>
      <c r="E292" s="142"/>
    </row>
    <row r="293" spans="1:5" ht="12.75" customHeight="1">
      <c r="A293" s="142"/>
      <c r="B293" s="142"/>
      <c r="C293" s="142"/>
      <c r="D293" s="192"/>
      <c r="E293" s="142"/>
    </row>
    <row r="294" spans="1:5" ht="12.75" customHeight="1">
      <c r="A294" s="142"/>
      <c r="B294" s="142"/>
      <c r="C294" s="142"/>
      <c r="D294" s="192"/>
      <c r="E294" s="142"/>
    </row>
    <row r="295" spans="1:5" ht="12.75" customHeight="1">
      <c r="A295" s="142"/>
      <c r="B295" s="142"/>
      <c r="C295" s="142"/>
      <c r="D295" s="192"/>
      <c r="E295" s="142"/>
    </row>
    <row r="296" spans="1:5" ht="12.75" customHeight="1">
      <c r="A296" s="142"/>
      <c r="B296" s="142"/>
      <c r="C296" s="142"/>
      <c r="D296" s="192"/>
      <c r="E296" s="142"/>
    </row>
    <row r="297" spans="1:5" ht="12.75" customHeight="1">
      <c r="A297" s="142"/>
      <c r="B297" s="142"/>
      <c r="C297" s="142"/>
      <c r="D297" s="192"/>
      <c r="E297" s="142"/>
    </row>
    <row r="298" spans="1:5" ht="12.75" customHeight="1">
      <c r="A298" s="142"/>
      <c r="B298" s="142"/>
      <c r="C298" s="142"/>
      <c r="D298" s="192"/>
      <c r="E298" s="142"/>
    </row>
    <row r="299" spans="1:5" ht="12.75" customHeight="1">
      <c r="A299" s="142"/>
      <c r="B299" s="142"/>
      <c r="C299" s="142"/>
      <c r="D299" s="192"/>
      <c r="E299" s="142"/>
    </row>
    <row r="300" spans="1:5" ht="12.75" customHeight="1">
      <c r="A300" s="142"/>
      <c r="B300" s="142"/>
      <c r="C300" s="142"/>
      <c r="D300" s="192"/>
      <c r="E300" s="142"/>
    </row>
    <row r="301" spans="1:5" ht="12.75" customHeight="1">
      <c r="A301" s="142"/>
      <c r="B301" s="142"/>
      <c r="C301" s="142"/>
      <c r="D301" s="192"/>
      <c r="E301" s="142"/>
    </row>
    <row r="302" spans="1:5" ht="12.75" customHeight="1">
      <c r="A302" s="142"/>
      <c r="B302" s="142"/>
      <c r="C302" s="142"/>
      <c r="D302" s="192"/>
      <c r="E302" s="142"/>
    </row>
    <row r="303" spans="1:5" ht="12.75" customHeight="1">
      <c r="A303" s="142"/>
      <c r="B303" s="142"/>
      <c r="C303" s="142"/>
      <c r="D303" s="192"/>
      <c r="E303" s="142"/>
    </row>
    <row r="304" spans="1:5" ht="12.75" customHeight="1">
      <c r="A304" s="142"/>
      <c r="B304" s="142"/>
      <c r="C304" s="142"/>
      <c r="D304" s="192"/>
      <c r="E304" s="142"/>
    </row>
    <row r="305" spans="1:5" ht="12.75" customHeight="1">
      <c r="A305" s="142"/>
      <c r="B305" s="142"/>
      <c r="C305" s="142"/>
      <c r="D305" s="192"/>
      <c r="E305" s="142"/>
    </row>
    <row r="306" spans="1:5" ht="12.75" customHeight="1">
      <c r="A306" s="142"/>
      <c r="B306" s="142"/>
      <c r="C306" s="142"/>
      <c r="D306" s="192"/>
      <c r="E306" s="142"/>
    </row>
    <row r="307" spans="1:5" ht="12.75" customHeight="1">
      <c r="A307" s="142"/>
      <c r="B307" s="142"/>
      <c r="C307" s="142"/>
      <c r="D307" s="192"/>
      <c r="E307" s="142"/>
    </row>
    <row r="308" spans="1:5" ht="12.75" customHeight="1">
      <c r="A308" s="142"/>
      <c r="B308" s="142"/>
      <c r="C308" s="142"/>
      <c r="D308" s="192"/>
      <c r="E308" s="142"/>
    </row>
    <row r="309" spans="1:5" ht="12.75" customHeight="1">
      <c r="A309" s="142"/>
      <c r="B309" s="142"/>
      <c r="C309" s="142"/>
      <c r="D309" s="192"/>
      <c r="E309" s="142"/>
    </row>
    <row r="310" spans="1:5" ht="12.75" customHeight="1">
      <c r="A310" s="142"/>
      <c r="B310" s="142"/>
      <c r="C310" s="142"/>
      <c r="D310" s="192"/>
      <c r="E310" s="142"/>
    </row>
    <row r="311" spans="1:5" ht="12.75" customHeight="1">
      <c r="A311" s="142"/>
      <c r="B311" s="142"/>
      <c r="C311" s="142"/>
      <c r="D311" s="192"/>
      <c r="E311" s="142"/>
    </row>
    <row r="312" spans="1:5" ht="12.75" customHeight="1">
      <c r="A312" s="142"/>
      <c r="B312" s="142"/>
      <c r="C312" s="142"/>
      <c r="D312" s="192"/>
      <c r="E312" s="142"/>
    </row>
    <row r="313" spans="1:5" ht="12.75" customHeight="1">
      <c r="A313" s="142"/>
      <c r="B313" s="142"/>
      <c r="C313" s="142"/>
      <c r="D313" s="192"/>
      <c r="E313" s="142"/>
    </row>
    <row r="314" spans="1:5" ht="12.75" customHeight="1">
      <c r="A314" s="142"/>
      <c r="B314" s="142"/>
      <c r="C314" s="142"/>
      <c r="D314" s="192"/>
      <c r="E314" s="142"/>
    </row>
    <row r="315" spans="1:5" ht="12.75" customHeight="1">
      <c r="A315" s="142"/>
      <c r="B315" s="142"/>
      <c r="C315" s="142"/>
      <c r="D315" s="192"/>
      <c r="E315" s="142"/>
    </row>
    <row r="316" spans="1:5" ht="12.75" customHeight="1">
      <c r="A316" s="142"/>
      <c r="B316" s="142"/>
      <c r="C316" s="142"/>
      <c r="D316" s="192"/>
      <c r="E316" s="142"/>
    </row>
    <row r="317" spans="1:5" ht="12.75" customHeight="1">
      <c r="A317" s="142"/>
      <c r="B317" s="142"/>
      <c r="C317" s="142"/>
      <c r="D317" s="192"/>
      <c r="E317" s="142"/>
    </row>
    <row r="318" spans="1:5" ht="12.75" customHeight="1">
      <c r="A318" s="142"/>
      <c r="B318" s="142"/>
      <c r="C318" s="142"/>
      <c r="D318" s="192"/>
      <c r="E318" s="142"/>
    </row>
    <row r="319" spans="1:5" ht="12.75" customHeight="1">
      <c r="A319" s="142"/>
      <c r="B319" s="142"/>
      <c r="C319" s="142"/>
      <c r="D319" s="192"/>
      <c r="E319" s="142"/>
    </row>
    <row r="320" spans="1:5" ht="12.75" customHeight="1">
      <c r="A320" s="142"/>
      <c r="B320" s="142"/>
      <c r="C320" s="142"/>
      <c r="D320" s="192"/>
      <c r="E320" s="142"/>
    </row>
    <row r="321" spans="1:5" ht="12.75" customHeight="1">
      <c r="A321" s="142"/>
      <c r="B321" s="142"/>
      <c r="C321" s="142"/>
      <c r="D321" s="192"/>
      <c r="E321" s="142"/>
    </row>
    <row r="322" spans="1:5" ht="12.75" customHeight="1">
      <c r="A322" s="142"/>
      <c r="B322" s="142"/>
      <c r="C322" s="142"/>
      <c r="D322" s="192"/>
      <c r="E322" s="142"/>
    </row>
    <row r="323" spans="1:5" ht="12.75" customHeight="1">
      <c r="A323" s="142"/>
      <c r="B323" s="142"/>
      <c r="C323" s="142"/>
      <c r="D323" s="192"/>
      <c r="E323" s="142"/>
    </row>
    <row r="324" spans="1:5" ht="12.75" customHeight="1">
      <c r="A324" s="142"/>
      <c r="B324" s="142"/>
      <c r="C324" s="142"/>
      <c r="D324" s="192"/>
      <c r="E324" s="142"/>
    </row>
    <row r="325" spans="1:5" ht="12.75" customHeight="1">
      <c r="A325" s="142"/>
      <c r="B325" s="142"/>
      <c r="C325" s="142"/>
      <c r="D325" s="192"/>
      <c r="E325" s="142"/>
    </row>
    <row r="326" spans="1:5" ht="12.75" customHeight="1">
      <c r="A326" s="142"/>
      <c r="B326" s="142"/>
      <c r="C326" s="142"/>
      <c r="D326" s="192"/>
      <c r="E326" s="142"/>
    </row>
    <row r="327" spans="1:5" ht="12.75" customHeight="1">
      <c r="A327" s="142"/>
      <c r="B327" s="142"/>
      <c r="C327" s="142"/>
      <c r="D327" s="192"/>
      <c r="E327" s="142"/>
    </row>
    <row r="328" spans="1:5" ht="12.75" customHeight="1">
      <c r="A328" s="142"/>
      <c r="B328" s="142"/>
      <c r="C328" s="142"/>
      <c r="D328" s="192"/>
      <c r="E328" s="142"/>
    </row>
    <row r="329" spans="1:5" ht="12.75" customHeight="1">
      <c r="A329" s="142"/>
      <c r="B329" s="142"/>
      <c r="C329" s="142"/>
      <c r="D329" s="192"/>
      <c r="E329" s="142"/>
    </row>
    <row r="330" spans="1:5" ht="12.75" customHeight="1">
      <c r="A330" s="142"/>
      <c r="B330" s="142"/>
      <c r="C330" s="142"/>
      <c r="D330" s="192"/>
      <c r="E330" s="142"/>
    </row>
    <row r="331" spans="1:5" ht="12.75" customHeight="1">
      <c r="A331" s="142"/>
      <c r="B331" s="142"/>
      <c r="C331" s="142"/>
      <c r="D331" s="192"/>
      <c r="E331" s="142"/>
    </row>
    <row r="332" spans="1:5" ht="12.75" customHeight="1">
      <c r="A332" s="142"/>
      <c r="B332" s="142"/>
      <c r="C332" s="142"/>
      <c r="D332" s="192"/>
      <c r="E332" s="142"/>
    </row>
    <row r="333" spans="1:5" ht="12.75" customHeight="1">
      <c r="A333" s="142"/>
      <c r="B333" s="142"/>
      <c r="C333" s="142"/>
      <c r="D333" s="192"/>
      <c r="E333" s="142"/>
    </row>
    <row r="334" spans="1:5" ht="12.75" customHeight="1">
      <c r="A334" s="142"/>
      <c r="B334" s="142"/>
      <c r="C334" s="142"/>
      <c r="D334" s="192"/>
      <c r="E334" s="142"/>
    </row>
    <row r="335" spans="1:5" ht="12.75" customHeight="1">
      <c r="A335" s="142"/>
      <c r="B335" s="142"/>
      <c r="C335" s="142"/>
      <c r="D335" s="192"/>
      <c r="E335" s="142"/>
    </row>
    <row r="336" spans="1:5" ht="12.75" customHeight="1">
      <c r="A336" s="142"/>
      <c r="B336" s="142"/>
      <c r="C336" s="142"/>
      <c r="D336" s="192"/>
      <c r="E336" s="142"/>
    </row>
    <row r="337" spans="1:5" ht="12.75" customHeight="1">
      <c r="A337" s="142"/>
      <c r="B337" s="142"/>
      <c r="C337" s="142"/>
      <c r="D337" s="192"/>
      <c r="E337" s="142"/>
    </row>
    <row r="338" spans="1:5" ht="12.75" customHeight="1">
      <c r="A338" s="142"/>
      <c r="B338" s="142"/>
      <c r="C338" s="142"/>
      <c r="D338" s="192"/>
      <c r="E338" s="142"/>
    </row>
    <row r="339" spans="1:5" ht="12.75" customHeight="1">
      <c r="A339" s="142"/>
      <c r="B339" s="142"/>
      <c r="C339" s="142"/>
      <c r="D339" s="192"/>
      <c r="E339" s="142"/>
    </row>
    <row r="340" spans="1:5" ht="12.75" customHeight="1">
      <c r="A340" s="142"/>
      <c r="B340" s="142"/>
      <c r="C340" s="142"/>
      <c r="D340" s="192"/>
      <c r="E340" s="142"/>
    </row>
    <row r="341" spans="1:5" ht="12.75" customHeight="1">
      <c r="A341" s="142"/>
      <c r="B341" s="142"/>
      <c r="C341" s="142"/>
      <c r="D341" s="192"/>
      <c r="E341" s="142"/>
    </row>
    <row r="342" spans="1:5" ht="12.75" customHeight="1">
      <c r="A342" s="142"/>
      <c r="B342" s="142"/>
      <c r="C342" s="142"/>
      <c r="D342" s="192"/>
      <c r="E342" s="142"/>
    </row>
    <row r="343" spans="1:5" ht="12.75" customHeight="1">
      <c r="A343" s="142"/>
      <c r="B343" s="142"/>
      <c r="C343" s="142"/>
      <c r="D343" s="192"/>
      <c r="E343" s="142"/>
    </row>
    <row r="344" spans="1:5" ht="12.75" customHeight="1">
      <c r="A344" s="142"/>
      <c r="B344" s="142"/>
      <c r="C344" s="142"/>
      <c r="D344" s="192"/>
      <c r="E344" s="142"/>
    </row>
    <row r="345" spans="1:5" ht="12.75" customHeight="1">
      <c r="A345" s="142"/>
      <c r="B345" s="142"/>
      <c r="C345" s="142"/>
      <c r="D345" s="192"/>
      <c r="E345" s="142"/>
    </row>
    <row r="346" spans="1:5" ht="12.75" customHeight="1">
      <c r="A346" s="142"/>
      <c r="B346" s="142"/>
      <c r="C346" s="142"/>
      <c r="D346" s="192"/>
      <c r="E346" s="142"/>
    </row>
    <row r="347" spans="1:5" ht="12.75" customHeight="1">
      <c r="A347" s="142"/>
      <c r="B347" s="142"/>
      <c r="C347" s="142"/>
      <c r="D347" s="192"/>
      <c r="E347" s="142"/>
    </row>
    <row r="348" spans="1:5" ht="12.75" customHeight="1">
      <c r="A348" s="142"/>
      <c r="B348" s="142"/>
      <c r="C348" s="142"/>
      <c r="D348" s="192"/>
      <c r="E348" s="142"/>
    </row>
    <row r="349" spans="1:5" ht="12.75" customHeight="1">
      <c r="A349" s="142"/>
      <c r="B349" s="142"/>
      <c r="C349" s="142"/>
      <c r="D349" s="192"/>
      <c r="E349" s="142"/>
    </row>
    <row r="350" spans="1:5" ht="12.75" customHeight="1">
      <c r="A350" s="142"/>
      <c r="B350" s="142"/>
      <c r="C350" s="142"/>
      <c r="D350" s="192"/>
      <c r="E350" s="142"/>
    </row>
    <row r="351" spans="1:5" ht="12.75" customHeight="1">
      <c r="A351" s="142"/>
      <c r="B351" s="142"/>
      <c r="C351" s="142"/>
      <c r="D351" s="192"/>
      <c r="E351" s="142"/>
    </row>
    <row r="352" spans="1:5" ht="12.75" customHeight="1">
      <c r="A352" s="142"/>
      <c r="B352" s="142"/>
      <c r="C352" s="142"/>
      <c r="D352" s="192"/>
      <c r="E352" s="142"/>
    </row>
    <row r="353" spans="1:5" ht="12.75" customHeight="1">
      <c r="A353" s="142"/>
      <c r="B353" s="142"/>
      <c r="C353" s="142"/>
      <c r="D353" s="192"/>
      <c r="E353" s="142"/>
    </row>
    <row r="354" spans="1:5" ht="12.75" customHeight="1">
      <c r="A354" s="142"/>
      <c r="B354" s="142"/>
      <c r="C354" s="142"/>
      <c r="D354" s="192"/>
      <c r="E354" s="142"/>
    </row>
    <row r="355" spans="1:5" ht="12.75" customHeight="1">
      <c r="A355" s="142"/>
      <c r="B355" s="142"/>
      <c r="C355" s="142"/>
      <c r="D355" s="192"/>
      <c r="E355" s="142"/>
    </row>
    <row r="356" spans="1:5" ht="12.75" customHeight="1">
      <c r="A356" s="142"/>
      <c r="B356" s="142"/>
      <c r="C356" s="142"/>
      <c r="D356" s="192"/>
      <c r="E356" s="142"/>
    </row>
    <row r="357" spans="1:5" ht="12.75" customHeight="1">
      <c r="A357" s="142"/>
      <c r="B357" s="142"/>
      <c r="C357" s="142"/>
      <c r="D357" s="192"/>
      <c r="E357" s="142"/>
    </row>
    <row r="358" spans="1:5" ht="12.75" customHeight="1">
      <c r="A358" s="142"/>
      <c r="B358" s="142"/>
      <c r="C358" s="142"/>
      <c r="D358" s="192"/>
      <c r="E358" s="142"/>
    </row>
    <row r="359" spans="1:5" ht="12.75" customHeight="1">
      <c r="A359" s="142"/>
      <c r="B359" s="142"/>
      <c r="C359" s="142"/>
      <c r="D359" s="192"/>
      <c r="E359" s="142"/>
    </row>
    <row r="360" spans="1:5" ht="12.75" customHeight="1">
      <c r="A360" s="142"/>
      <c r="B360" s="142"/>
      <c r="C360" s="142"/>
      <c r="D360" s="192"/>
      <c r="E360" s="142"/>
    </row>
    <row r="361" spans="1:5" ht="12.75" customHeight="1">
      <c r="A361" s="142"/>
      <c r="B361" s="142"/>
      <c r="C361" s="142"/>
      <c r="D361" s="192"/>
      <c r="E361" s="142"/>
    </row>
    <row r="362" spans="1:5" ht="12.75" customHeight="1">
      <c r="A362" s="142"/>
      <c r="B362" s="142"/>
      <c r="C362" s="142"/>
      <c r="D362" s="192"/>
      <c r="E362" s="142"/>
    </row>
    <row r="363" spans="1:5" ht="12.75" customHeight="1">
      <c r="A363" s="142"/>
      <c r="B363" s="142"/>
      <c r="C363" s="142"/>
      <c r="D363" s="192"/>
      <c r="E363" s="142"/>
    </row>
    <row r="364" spans="1:5" ht="12.75" customHeight="1">
      <c r="A364" s="142"/>
      <c r="B364" s="142"/>
      <c r="C364" s="142"/>
      <c r="D364" s="192"/>
      <c r="E364" s="142"/>
    </row>
    <row r="365" spans="1:5" ht="12.75" customHeight="1">
      <c r="A365" s="142"/>
      <c r="B365" s="142"/>
      <c r="C365" s="142"/>
      <c r="D365" s="192"/>
      <c r="E365" s="142"/>
    </row>
    <row r="366" spans="1:5" ht="12.75" customHeight="1">
      <c r="A366" s="142"/>
      <c r="B366" s="142"/>
      <c r="C366" s="142"/>
      <c r="D366" s="192"/>
      <c r="E366" s="142"/>
    </row>
    <row r="367" spans="1:5" ht="12.75" customHeight="1">
      <c r="A367" s="142"/>
      <c r="B367" s="142"/>
      <c r="C367" s="142"/>
      <c r="D367" s="192"/>
      <c r="E367" s="142"/>
    </row>
    <row r="368" spans="1:5" ht="12.75" customHeight="1">
      <c r="A368" s="142"/>
      <c r="B368" s="142"/>
      <c r="C368" s="142"/>
      <c r="D368" s="192"/>
      <c r="E368" s="142"/>
    </row>
    <row r="369" spans="1:5" ht="12.75" customHeight="1">
      <c r="A369" s="142"/>
      <c r="B369" s="142"/>
      <c r="C369" s="142"/>
      <c r="D369" s="192"/>
      <c r="E369" s="142"/>
    </row>
    <row r="370" spans="1:5" ht="12.75" customHeight="1">
      <c r="A370" s="142"/>
      <c r="B370" s="142"/>
      <c r="C370" s="142"/>
      <c r="D370" s="192"/>
      <c r="E370" s="142"/>
    </row>
    <row r="371" spans="1:5" ht="12.75" customHeight="1">
      <c r="A371" s="142"/>
      <c r="B371" s="142"/>
      <c r="C371" s="142"/>
      <c r="D371" s="192"/>
      <c r="E371" s="142"/>
    </row>
    <row r="372" spans="1:5" ht="12.75" customHeight="1">
      <c r="A372" s="142"/>
      <c r="B372" s="142"/>
      <c r="C372" s="142"/>
      <c r="D372" s="192"/>
      <c r="E372" s="142"/>
    </row>
    <row r="373" spans="1:5" ht="12.75" customHeight="1">
      <c r="A373" s="142"/>
      <c r="B373" s="142"/>
      <c r="C373" s="142"/>
      <c r="D373" s="192"/>
      <c r="E373" s="142"/>
    </row>
    <row r="374" spans="1:5" ht="12.75" customHeight="1">
      <c r="A374" s="142"/>
      <c r="B374" s="142"/>
      <c r="C374" s="142"/>
      <c r="D374" s="192"/>
      <c r="E374" s="142"/>
    </row>
    <row r="375" spans="1:5" ht="12.75" customHeight="1">
      <c r="A375" s="142"/>
      <c r="B375" s="142"/>
      <c r="C375" s="142"/>
      <c r="D375" s="192"/>
      <c r="E375" s="142"/>
    </row>
    <row r="376" spans="1:5" ht="12.75" customHeight="1">
      <c r="A376" s="142"/>
      <c r="B376" s="142"/>
      <c r="C376" s="142"/>
      <c r="D376" s="192"/>
      <c r="E376" s="142"/>
    </row>
    <row r="377" spans="1:5" ht="12.75" customHeight="1">
      <c r="A377" s="142"/>
      <c r="B377" s="142"/>
      <c r="C377" s="142"/>
      <c r="D377" s="192"/>
      <c r="E377" s="142"/>
    </row>
    <row r="378" spans="1:5" ht="12.75" customHeight="1">
      <c r="A378" s="142"/>
      <c r="B378" s="142"/>
      <c r="C378" s="142"/>
      <c r="D378" s="192"/>
      <c r="E378" s="142"/>
    </row>
    <row r="379" spans="1:5" ht="12.75" customHeight="1">
      <c r="A379" s="142"/>
      <c r="B379" s="142"/>
      <c r="C379" s="142"/>
      <c r="D379" s="192"/>
      <c r="E379" s="142"/>
    </row>
    <row r="380" spans="1:5" ht="12.75" customHeight="1">
      <c r="A380" s="142"/>
      <c r="B380" s="142"/>
      <c r="C380" s="142"/>
      <c r="D380" s="192"/>
      <c r="E380" s="142"/>
    </row>
    <row r="381" spans="1:5" ht="12.75" customHeight="1">
      <c r="A381" s="142"/>
      <c r="B381" s="142"/>
      <c r="C381" s="142"/>
      <c r="D381" s="192"/>
      <c r="E381" s="142"/>
    </row>
    <row r="382" spans="1:5" ht="12.75" customHeight="1">
      <c r="A382" s="142"/>
      <c r="B382" s="142"/>
      <c r="C382" s="142"/>
      <c r="D382" s="192"/>
      <c r="E382" s="142"/>
    </row>
    <row r="383" spans="1:5" ht="12.75" customHeight="1">
      <c r="A383" s="142"/>
      <c r="B383" s="142"/>
      <c r="C383" s="142"/>
      <c r="D383" s="192"/>
      <c r="E383" s="142"/>
    </row>
    <row r="384" spans="1:5" ht="12.75" customHeight="1">
      <c r="A384" s="142"/>
      <c r="B384" s="142"/>
      <c r="C384" s="142"/>
      <c r="D384" s="192"/>
      <c r="E384" s="142"/>
    </row>
    <row r="385" spans="1:5" ht="12.75" customHeight="1">
      <c r="A385" s="142"/>
      <c r="B385" s="142"/>
      <c r="C385" s="142"/>
      <c r="D385" s="192"/>
      <c r="E385" s="142"/>
    </row>
    <row r="386" spans="1:5" ht="12.75" customHeight="1">
      <c r="A386" s="142"/>
      <c r="B386" s="142"/>
      <c r="C386" s="142"/>
      <c r="D386" s="192"/>
      <c r="E386" s="142"/>
    </row>
    <row r="387" spans="1:5" ht="12.75" customHeight="1">
      <c r="A387" s="142"/>
      <c r="B387" s="142"/>
      <c r="C387" s="142"/>
      <c r="D387" s="192"/>
      <c r="E387" s="142"/>
    </row>
    <row r="388" spans="1:5" ht="12.75" customHeight="1">
      <c r="A388" s="142"/>
      <c r="B388" s="142"/>
      <c r="C388" s="142"/>
      <c r="D388" s="192"/>
      <c r="E388" s="142"/>
    </row>
    <row r="389" spans="1:5" ht="12.75" customHeight="1">
      <c r="A389" s="142"/>
      <c r="B389" s="142"/>
      <c r="C389" s="142"/>
      <c r="D389" s="192"/>
      <c r="E389" s="142"/>
    </row>
    <row r="390" spans="1:5" ht="12.75" customHeight="1">
      <c r="A390" s="142"/>
      <c r="B390" s="142"/>
      <c r="C390" s="142"/>
      <c r="D390" s="192"/>
      <c r="E390" s="142"/>
    </row>
    <row r="391" spans="1:5" ht="12.75" customHeight="1">
      <c r="A391" s="142"/>
      <c r="B391" s="142"/>
      <c r="C391" s="142"/>
      <c r="D391" s="192"/>
      <c r="E391" s="142"/>
    </row>
    <row r="392" spans="1:5" ht="12.75" customHeight="1">
      <c r="A392" s="142"/>
      <c r="B392" s="142"/>
      <c r="C392" s="142"/>
      <c r="D392" s="192"/>
      <c r="E392" s="142"/>
    </row>
    <row r="393" spans="1:5" ht="12.75" customHeight="1">
      <c r="A393" s="142"/>
      <c r="B393" s="142"/>
      <c r="C393" s="142"/>
      <c r="D393" s="192"/>
      <c r="E393" s="142"/>
    </row>
    <row r="394" spans="1:5" ht="12.75" customHeight="1">
      <c r="A394" s="142"/>
      <c r="B394" s="142"/>
      <c r="C394" s="142"/>
      <c r="D394" s="192"/>
      <c r="E394" s="142"/>
    </row>
    <row r="395" spans="1:5" ht="12.75" customHeight="1">
      <c r="A395" s="142"/>
      <c r="B395" s="142"/>
      <c r="C395" s="142"/>
      <c r="D395" s="192"/>
      <c r="E395" s="142"/>
    </row>
    <row r="396" spans="1:5" ht="12.75" customHeight="1">
      <c r="A396" s="142"/>
      <c r="B396" s="142"/>
      <c r="C396" s="142"/>
      <c r="D396" s="192"/>
      <c r="E396" s="142"/>
    </row>
    <row r="397" spans="1:5" ht="12.75" customHeight="1">
      <c r="A397" s="142"/>
      <c r="B397" s="142"/>
      <c r="C397" s="142"/>
      <c r="D397" s="192"/>
      <c r="E397" s="142"/>
    </row>
    <row r="398" spans="1:5" ht="12.75" customHeight="1">
      <c r="A398" s="142"/>
      <c r="B398" s="142"/>
      <c r="C398" s="142"/>
      <c r="D398" s="192"/>
      <c r="E398" s="142"/>
    </row>
    <row r="399" spans="1:5" ht="12.75" customHeight="1">
      <c r="A399" s="142"/>
      <c r="B399" s="142"/>
      <c r="C399" s="142"/>
      <c r="D399" s="192"/>
      <c r="E399" s="142"/>
    </row>
    <row r="400" spans="1:5" ht="12.75" customHeight="1">
      <c r="A400" s="142"/>
      <c r="B400" s="142"/>
      <c r="C400" s="142"/>
      <c r="D400" s="192"/>
      <c r="E400" s="142"/>
    </row>
    <row r="401" spans="1:5" ht="12.75" customHeight="1">
      <c r="A401" s="142"/>
      <c r="B401" s="142"/>
      <c r="C401" s="142"/>
      <c r="D401" s="192"/>
      <c r="E401" s="142"/>
    </row>
    <row r="402" spans="1:5" ht="12.75" customHeight="1">
      <c r="A402" s="142"/>
      <c r="B402" s="142"/>
      <c r="C402" s="142"/>
      <c r="D402" s="192"/>
      <c r="E402" s="142"/>
    </row>
    <row r="403" spans="1:5" ht="12.75" customHeight="1">
      <c r="A403" s="142"/>
      <c r="B403" s="142"/>
      <c r="C403" s="142"/>
      <c r="D403" s="192"/>
      <c r="E403" s="142"/>
    </row>
    <row r="404" spans="1:5" ht="12.75" customHeight="1">
      <c r="A404" s="142"/>
      <c r="B404" s="142"/>
      <c r="C404" s="142"/>
      <c r="D404" s="192"/>
      <c r="E404" s="142"/>
    </row>
    <row r="405" spans="1:5" ht="12.75" customHeight="1">
      <c r="A405" s="142"/>
      <c r="B405" s="142"/>
      <c r="C405" s="142"/>
      <c r="D405" s="192"/>
      <c r="E405" s="142"/>
    </row>
    <row r="406" spans="1:5" ht="12.75" customHeight="1">
      <c r="A406" s="142"/>
      <c r="B406" s="142"/>
      <c r="C406" s="142"/>
      <c r="D406" s="192"/>
      <c r="E406" s="142"/>
    </row>
    <row r="407" spans="1:5" ht="12.75" customHeight="1">
      <c r="A407" s="142"/>
      <c r="B407" s="142"/>
      <c r="C407" s="142"/>
      <c r="D407" s="192"/>
      <c r="E407" s="142"/>
    </row>
    <row r="408" spans="1:5" ht="12.75" customHeight="1">
      <c r="A408" s="142"/>
      <c r="B408" s="142"/>
      <c r="C408" s="142"/>
      <c r="D408" s="192"/>
      <c r="E408" s="142"/>
    </row>
    <row r="409" spans="1:5" ht="12.75" customHeight="1">
      <c r="A409" s="142"/>
      <c r="B409" s="142"/>
      <c r="C409" s="142"/>
      <c r="D409" s="192"/>
      <c r="E409" s="142"/>
    </row>
    <row r="410" spans="1:5" ht="12.75" customHeight="1">
      <c r="A410" s="142"/>
      <c r="B410" s="142"/>
      <c r="C410" s="142"/>
      <c r="D410" s="192"/>
      <c r="E410" s="142"/>
    </row>
    <row r="411" spans="1:5" ht="12.75" customHeight="1">
      <c r="A411" s="142"/>
      <c r="B411" s="142"/>
      <c r="C411" s="142"/>
      <c r="D411" s="192"/>
      <c r="E411" s="142"/>
    </row>
    <row r="412" spans="1:5" ht="12.75" customHeight="1">
      <c r="A412" s="142"/>
      <c r="B412" s="142"/>
      <c r="C412" s="142"/>
      <c r="D412" s="192"/>
      <c r="E412" s="142"/>
    </row>
    <row r="413" spans="1:5" ht="12.75" customHeight="1">
      <c r="A413" s="142"/>
      <c r="B413" s="142"/>
      <c r="C413" s="142"/>
      <c r="D413" s="192"/>
      <c r="E413" s="142"/>
    </row>
    <row r="414" spans="1:5" ht="12.75" customHeight="1">
      <c r="A414" s="142"/>
      <c r="B414" s="142"/>
      <c r="C414" s="142"/>
      <c r="D414" s="192"/>
      <c r="E414" s="142"/>
    </row>
    <row r="415" spans="1:5" ht="12.75" customHeight="1">
      <c r="A415" s="142"/>
      <c r="B415" s="142"/>
      <c r="C415" s="142"/>
      <c r="D415" s="192"/>
      <c r="E415" s="142"/>
    </row>
    <row r="416" spans="1:5" ht="12.75" customHeight="1">
      <c r="A416" s="142"/>
      <c r="B416" s="142"/>
      <c r="C416" s="142"/>
      <c r="D416" s="192"/>
      <c r="E416" s="142"/>
    </row>
    <row r="417" spans="1:5" ht="12.75" customHeight="1">
      <c r="A417" s="142"/>
      <c r="B417" s="142"/>
      <c r="C417" s="142"/>
      <c r="D417" s="192"/>
      <c r="E417" s="142"/>
    </row>
    <row r="418" spans="1:5" ht="12.75" customHeight="1">
      <c r="A418" s="142"/>
      <c r="B418" s="142"/>
      <c r="C418" s="142"/>
      <c r="D418" s="192"/>
      <c r="E418" s="142"/>
    </row>
    <row r="419" spans="1:5" ht="12.75" customHeight="1">
      <c r="A419" s="142"/>
      <c r="B419" s="142"/>
      <c r="C419" s="142"/>
      <c r="D419" s="192"/>
      <c r="E419" s="142"/>
    </row>
    <row r="420" spans="1:5" ht="12.75" customHeight="1">
      <c r="A420" s="142"/>
      <c r="B420" s="142"/>
      <c r="C420" s="142"/>
      <c r="D420" s="192"/>
      <c r="E420" s="142"/>
    </row>
    <row r="421" spans="1:5" ht="12.75" customHeight="1">
      <c r="A421" s="142"/>
      <c r="B421" s="142"/>
      <c r="C421" s="142"/>
      <c r="D421" s="192"/>
      <c r="E421" s="142"/>
    </row>
    <row r="422" spans="1:5" ht="12.75" customHeight="1">
      <c r="A422" s="142"/>
      <c r="B422" s="142"/>
      <c r="C422" s="142"/>
      <c r="D422" s="192"/>
      <c r="E422" s="142"/>
    </row>
    <row r="423" spans="1:5" ht="12.75" customHeight="1">
      <c r="A423" s="142"/>
      <c r="B423" s="142"/>
      <c r="C423" s="142"/>
      <c r="D423" s="192"/>
      <c r="E423" s="142"/>
    </row>
    <row r="424" spans="1:5" ht="12.75" customHeight="1">
      <c r="A424" s="142"/>
      <c r="B424" s="142"/>
      <c r="C424" s="142"/>
      <c r="D424" s="192"/>
      <c r="E424" s="142"/>
    </row>
    <row r="425" spans="1:5" ht="12.75" customHeight="1">
      <c r="A425" s="142"/>
      <c r="B425" s="142"/>
      <c r="C425" s="142"/>
      <c r="D425" s="192"/>
      <c r="E425" s="142"/>
    </row>
    <row r="426" spans="1:5" ht="12.75" customHeight="1">
      <c r="A426" s="142"/>
      <c r="B426" s="142"/>
      <c r="C426" s="142"/>
      <c r="D426" s="192"/>
      <c r="E426" s="142"/>
    </row>
    <row r="427" spans="1:5" ht="12.75" customHeight="1">
      <c r="A427" s="142"/>
      <c r="B427" s="142"/>
      <c r="C427" s="142"/>
      <c r="D427" s="192"/>
      <c r="E427" s="142"/>
    </row>
    <row r="428" spans="1:5" ht="12.75" customHeight="1">
      <c r="A428" s="142"/>
      <c r="B428" s="142"/>
      <c r="C428" s="142"/>
      <c r="D428" s="192"/>
      <c r="E428" s="142"/>
    </row>
    <row r="429" spans="1:5" ht="12.75" customHeight="1">
      <c r="A429" s="142"/>
      <c r="B429" s="142"/>
      <c r="C429" s="142"/>
      <c r="D429" s="192"/>
      <c r="E429" s="142"/>
    </row>
    <row r="430" spans="1:5" ht="12.75" customHeight="1">
      <c r="A430" s="142"/>
      <c r="B430" s="142"/>
      <c r="C430" s="142"/>
      <c r="D430" s="192"/>
      <c r="E430" s="142"/>
    </row>
    <row r="431" spans="1:5" ht="12.75" customHeight="1">
      <c r="A431" s="142"/>
      <c r="B431" s="142"/>
      <c r="C431" s="142"/>
      <c r="D431" s="192"/>
      <c r="E431" s="142"/>
    </row>
    <row r="432" spans="1:5" ht="12.75" customHeight="1">
      <c r="A432" s="142"/>
      <c r="B432" s="142"/>
      <c r="C432" s="142"/>
      <c r="D432" s="192"/>
      <c r="E432" s="142"/>
    </row>
    <row r="433" spans="1:5" ht="12.75" customHeight="1">
      <c r="A433" s="142"/>
      <c r="B433" s="142"/>
      <c r="C433" s="142"/>
      <c r="D433" s="192"/>
      <c r="E433" s="142"/>
    </row>
    <row r="434" spans="1:5" ht="12.75" customHeight="1">
      <c r="A434" s="142"/>
      <c r="B434" s="142"/>
      <c r="C434" s="142"/>
      <c r="D434" s="192"/>
      <c r="E434" s="142"/>
    </row>
    <row r="435" spans="1:5" ht="12.75" customHeight="1">
      <c r="A435" s="142"/>
      <c r="B435" s="142"/>
      <c r="C435" s="142"/>
      <c r="D435" s="192"/>
      <c r="E435" s="142"/>
    </row>
    <row r="436" spans="1:5" ht="12.75" customHeight="1">
      <c r="A436" s="142"/>
      <c r="B436" s="142"/>
      <c r="C436" s="142"/>
      <c r="D436" s="192"/>
      <c r="E436" s="142"/>
    </row>
    <row r="437" spans="1:5" ht="12.75" customHeight="1">
      <c r="A437" s="142"/>
      <c r="B437" s="142"/>
      <c r="C437" s="142"/>
      <c r="D437" s="192"/>
      <c r="E437" s="142"/>
    </row>
    <row r="438" spans="1:5" ht="12.75" customHeight="1">
      <c r="A438" s="142"/>
      <c r="B438" s="142"/>
      <c r="C438" s="142"/>
      <c r="D438" s="192"/>
      <c r="E438" s="142"/>
    </row>
    <row r="439" spans="1:5" ht="12.75" customHeight="1">
      <c r="A439" s="142"/>
      <c r="B439" s="142"/>
      <c r="C439" s="142"/>
      <c r="D439" s="192"/>
      <c r="E439" s="142"/>
    </row>
    <row r="440" spans="1:5" ht="12.75" customHeight="1">
      <c r="A440" s="142"/>
      <c r="B440" s="142"/>
      <c r="C440" s="142"/>
      <c r="D440" s="192"/>
      <c r="E440" s="142"/>
    </row>
    <row r="441" spans="1:5" ht="12.75" customHeight="1">
      <c r="A441" s="142"/>
      <c r="B441" s="142"/>
      <c r="C441" s="142"/>
      <c r="D441" s="192"/>
      <c r="E441" s="142"/>
    </row>
    <row r="442" spans="1:5" ht="12.75" customHeight="1">
      <c r="A442" s="142"/>
      <c r="B442" s="142"/>
      <c r="C442" s="142"/>
      <c r="D442" s="192"/>
      <c r="E442" s="142"/>
    </row>
    <row r="443" spans="1:5" ht="12.75" customHeight="1">
      <c r="A443" s="142"/>
      <c r="B443" s="142"/>
      <c r="C443" s="142"/>
      <c r="D443" s="192"/>
      <c r="E443" s="142"/>
    </row>
    <row r="444" spans="1:5" ht="12.75" customHeight="1">
      <c r="A444" s="142"/>
      <c r="B444" s="142"/>
      <c r="C444" s="142"/>
      <c r="D444" s="192"/>
      <c r="E444" s="142"/>
    </row>
    <row r="445" spans="1:5" ht="12.75" customHeight="1">
      <c r="A445" s="142"/>
      <c r="B445" s="142"/>
      <c r="C445" s="142"/>
      <c r="D445" s="192"/>
      <c r="E445" s="142"/>
    </row>
    <row r="446" spans="1:5" ht="12.75" customHeight="1">
      <c r="A446" s="142"/>
      <c r="B446" s="142"/>
      <c r="C446" s="142"/>
      <c r="D446" s="192"/>
      <c r="E446" s="142"/>
    </row>
    <row r="447" spans="1:5" ht="12.75" customHeight="1">
      <c r="A447" s="142"/>
      <c r="B447" s="142"/>
      <c r="C447" s="142"/>
      <c r="D447" s="192"/>
      <c r="E447" s="142"/>
    </row>
    <row r="448" spans="1:5" ht="12.75" customHeight="1">
      <c r="A448" s="142"/>
      <c r="B448" s="142"/>
      <c r="C448" s="142"/>
      <c r="D448" s="192"/>
      <c r="E448" s="142"/>
    </row>
    <row r="449" spans="1:5" ht="12.75" customHeight="1">
      <c r="A449" s="142"/>
      <c r="B449" s="142"/>
      <c r="C449" s="142"/>
      <c r="D449" s="192"/>
      <c r="E449" s="142"/>
    </row>
    <row r="450" spans="1:5" ht="12.75" customHeight="1">
      <c r="A450" s="142"/>
      <c r="B450" s="142"/>
      <c r="C450" s="142"/>
      <c r="D450" s="192"/>
      <c r="E450" s="142"/>
    </row>
    <row r="451" spans="1:5" ht="12.75" customHeight="1">
      <c r="A451" s="142"/>
      <c r="B451" s="142"/>
      <c r="C451" s="142"/>
      <c r="D451" s="192"/>
      <c r="E451" s="142"/>
    </row>
    <row r="452" spans="1:5" ht="12.75" customHeight="1">
      <c r="A452" s="142"/>
      <c r="B452" s="142"/>
      <c r="C452" s="142"/>
      <c r="D452" s="192"/>
      <c r="E452" s="142"/>
    </row>
    <row r="453" spans="1:5" ht="12.75" customHeight="1">
      <c r="A453" s="142"/>
      <c r="B453" s="142"/>
      <c r="C453" s="142"/>
      <c r="D453" s="192"/>
      <c r="E453" s="142"/>
    </row>
    <row r="454" spans="1:5" ht="12.75" customHeight="1">
      <c r="A454" s="142"/>
      <c r="B454" s="142"/>
      <c r="C454" s="142"/>
      <c r="D454" s="192"/>
      <c r="E454" s="142"/>
    </row>
    <row r="455" spans="1:5" ht="12.75" customHeight="1">
      <c r="A455" s="142"/>
      <c r="B455" s="142"/>
      <c r="C455" s="142"/>
      <c r="D455" s="192"/>
      <c r="E455" s="142"/>
    </row>
    <row r="456" spans="1:5" ht="12.75" customHeight="1">
      <c r="A456" s="142"/>
      <c r="B456" s="142"/>
      <c r="C456" s="142"/>
      <c r="D456" s="192"/>
      <c r="E456" s="142"/>
    </row>
    <row r="457" spans="1:5" ht="12.75" customHeight="1">
      <c r="A457" s="142"/>
      <c r="B457" s="142"/>
      <c r="C457" s="142"/>
      <c r="D457" s="192"/>
      <c r="E457" s="142"/>
    </row>
    <row r="458" spans="1:5" ht="12.75" customHeight="1">
      <c r="A458" s="142"/>
      <c r="B458" s="142"/>
      <c r="C458" s="142"/>
      <c r="D458" s="192"/>
      <c r="E458" s="142"/>
    </row>
    <row r="459" spans="1:5" ht="12.75" customHeight="1">
      <c r="A459" s="142"/>
      <c r="B459" s="142"/>
      <c r="C459" s="142"/>
      <c r="D459" s="192"/>
      <c r="E459" s="142"/>
    </row>
    <row r="460" spans="1:5" ht="12.75" customHeight="1">
      <c r="A460" s="142"/>
      <c r="B460" s="142"/>
      <c r="C460" s="142"/>
      <c r="D460" s="192"/>
      <c r="E460" s="142"/>
    </row>
    <row r="461" spans="1:5" ht="12.75" customHeight="1">
      <c r="A461" s="142"/>
      <c r="B461" s="142"/>
      <c r="C461" s="142"/>
      <c r="D461" s="192"/>
      <c r="E461" s="142"/>
    </row>
    <row r="462" spans="1:5" ht="12.75" customHeight="1">
      <c r="A462" s="142"/>
      <c r="B462" s="142"/>
      <c r="C462" s="142"/>
      <c r="D462" s="192"/>
      <c r="E462" s="142"/>
    </row>
    <row r="463" spans="1:5" ht="12.75" customHeight="1">
      <c r="A463" s="142"/>
      <c r="B463" s="142"/>
      <c r="C463" s="142"/>
      <c r="D463" s="192"/>
      <c r="E463" s="142"/>
    </row>
    <row r="464" spans="1:5" ht="12.75" customHeight="1">
      <c r="A464" s="142"/>
      <c r="B464" s="142"/>
      <c r="C464" s="142"/>
      <c r="D464" s="192"/>
      <c r="E464" s="142"/>
    </row>
    <row r="465" spans="1:5" ht="12.75" customHeight="1">
      <c r="A465" s="142"/>
      <c r="B465" s="142"/>
      <c r="C465" s="142"/>
      <c r="D465" s="192"/>
      <c r="E465" s="142"/>
    </row>
    <row r="466" spans="1:5" ht="12.75" customHeight="1">
      <c r="A466" s="142"/>
      <c r="B466" s="142"/>
      <c r="C466" s="142"/>
      <c r="D466" s="192"/>
      <c r="E466" s="142"/>
    </row>
    <row r="467" spans="1:5" ht="12.75" customHeight="1">
      <c r="A467" s="142"/>
      <c r="B467" s="142"/>
      <c r="C467" s="142"/>
      <c r="D467" s="192"/>
      <c r="E467" s="142"/>
    </row>
    <row r="468" spans="1:5" ht="12.75" customHeight="1">
      <c r="A468" s="142"/>
      <c r="B468" s="142"/>
      <c r="C468" s="142"/>
      <c r="D468" s="192"/>
      <c r="E468" s="142"/>
    </row>
    <row r="469" spans="1:5" ht="12.75" customHeight="1">
      <c r="A469" s="142"/>
      <c r="B469" s="142"/>
      <c r="C469" s="142"/>
      <c r="D469" s="192"/>
      <c r="E469" s="142"/>
    </row>
    <row r="470" spans="1:5" ht="12.75" customHeight="1">
      <c r="A470" s="142"/>
      <c r="B470" s="142"/>
      <c r="C470" s="142"/>
      <c r="D470" s="192"/>
      <c r="E470" s="142"/>
    </row>
    <row r="471" spans="1:5" ht="12.75" customHeight="1">
      <c r="A471" s="142"/>
      <c r="B471" s="142"/>
      <c r="C471" s="142"/>
      <c r="D471" s="192"/>
      <c r="E471" s="142"/>
    </row>
    <row r="472" spans="1:5" ht="12.75" customHeight="1">
      <c r="A472" s="142"/>
      <c r="B472" s="142"/>
      <c r="C472" s="142"/>
      <c r="D472" s="192"/>
      <c r="E472" s="142"/>
    </row>
    <row r="473" spans="1:5" ht="12.75" customHeight="1">
      <c r="A473" s="142"/>
      <c r="B473" s="142"/>
      <c r="C473" s="142"/>
      <c r="D473" s="192"/>
      <c r="E473" s="142"/>
    </row>
    <row r="474" spans="1:5" ht="12.75" customHeight="1">
      <c r="A474" s="142"/>
      <c r="B474" s="142"/>
      <c r="C474" s="142"/>
      <c r="D474" s="192"/>
      <c r="E474" s="142"/>
    </row>
    <row r="475" spans="1:5" ht="12.75" customHeight="1">
      <c r="A475" s="142"/>
      <c r="B475" s="142"/>
      <c r="C475" s="142"/>
      <c r="D475" s="192"/>
      <c r="E475" s="142"/>
    </row>
    <row r="476" spans="1:5" ht="12.75" customHeight="1">
      <c r="A476" s="142"/>
      <c r="B476" s="142"/>
      <c r="C476" s="142"/>
      <c r="D476" s="192"/>
      <c r="E476" s="142"/>
    </row>
    <row r="477" spans="1:5" ht="12.75" customHeight="1">
      <c r="A477" s="142"/>
      <c r="B477" s="142"/>
      <c r="C477" s="142"/>
      <c r="D477" s="192"/>
      <c r="E477" s="142"/>
    </row>
    <row r="478" spans="1:5" ht="12.75" customHeight="1">
      <c r="A478" s="142"/>
      <c r="B478" s="142"/>
      <c r="C478" s="142"/>
      <c r="D478" s="192"/>
      <c r="E478" s="142"/>
    </row>
    <row r="479" spans="1:5" ht="12.75" customHeight="1">
      <c r="A479" s="142"/>
      <c r="B479" s="142"/>
      <c r="C479" s="142"/>
      <c r="D479" s="192"/>
      <c r="E479" s="142"/>
    </row>
    <row r="480" spans="1:5" ht="12.75" customHeight="1">
      <c r="A480" s="142"/>
      <c r="B480" s="142"/>
      <c r="C480" s="142"/>
      <c r="D480" s="192"/>
      <c r="E480" s="142"/>
    </row>
    <row r="481" spans="1:5" ht="12.75" customHeight="1">
      <c r="A481" s="142"/>
      <c r="B481" s="142"/>
      <c r="C481" s="142"/>
      <c r="D481" s="192"/>
      <c r="E481" s="142"/>
    </row>
    <row r="482" spans="1:5" ht="12.75" customHeight="1">
      <c r="A482" s="142"/>
      <c r="B482" s="142"/>
      <c r="C482" s="142"/>
      <c r="D482" s="192"/>
      <c r="E482" s="142"/>
    </row>
    <row r="483" spans="1:5" ht="12.75" customHeight="1">
      <c r="A483" s="142"/>
      <c r="B483" s="142"/>
      <c r="C483" s="142"/>
      <c r="D483" s="192"/>
      <c r="E483" s="142"/>
    </row>
    <row r="484" spans="1:5" ht="12.75" customHeight="1">
      <c r="A484" s="142"/>
      <c r="B484" s="142"/>
      <c r="C484" s="142"/>
      <c r="D484" s="192"/>
      <c r="E484" s="142"/>
    </row>
    <row r="485" spans="1:5" ht="12.75" customHeight="1">
      <c r="A485" s="142"/>
      <c r="B485" s="142"/>
      <c r="C485" s="142"/>
      <c r="D485" s="192"/>
      <c r="E485" s="142"/>
    </row>
    <row r="486" spans="1:5" ht="12.75" customHeight="1">
      <c r="A486" s="142"/>
      <c r="B486" s="142"/>
      <c r="C486" s="142"/>
      <c r="D486" s="192"/>
      <c r="E486" s="142"/>
    </row>
    <row r="487" spans="1:5" ht="12.75" customHeight="1">
      <c r="A487" s="142"/>
      <c r="B487" s="142"/>
      <c r="C487" s="142"/>
      <c r="D487" s="192"/>
      <c r="E487" s="142"/>
    </row>
    <row r="488" spans="1:5" ht="12.75" customHeight="1">
      <c r="A488" s="142"/>
      <c r="B488" s="142"/>
      <c r="C488" s="142"/>
      <c r="D488" s="192"/>
      <c r="E488" s="142"/>
    </row>
    <row r="489" spans="1:5" ht="12.75" customHeight="1">
      <c r="A489" s="142"/>
      <c r="B489" s="142"/>
      <c r="C489" s="142"/>
      <c r="D489" s="192"/>
      <c r="E489" s="142"/>
    </row>
    <row r="490" spans="1:5" ht="12.75" customHeight="1">
      <c r="A490" s="142"/>
      <c r="B490" s="142"/>
      <c r="C490" s="142"/>
      <c r="D490" s="192"/>
      <c r="E490" s="142"/>
    </row>
    <row r="491" spans="1:5" ht="12.75" customHeight="1">
      <c r="A491" s="142"/>
      <c r="B491" s="142"/>
      <c r="C491" s="142"/>
      <c r="D491" s="192"/>
      <c r="E491" s="142"/>
    </row>
    <row r="492" spans="1:5" ht="12.75" customHeight="1">
      <c r="A492" s="142"/>
      <c r="B492" s="142"/>
      <c r="C492" s="142"/>
      <c r="D492" s="192"/>
      <c r="E492" s="142"/>
    </row>
    <row r="493" spans="1:5" ht="12.75" customHeight="1">
      <c r="A493" s="142"/>
      <c r="B493" s="142"/>
      <c r="C493" s="142"/>
      <c r="D493" s="192"/>
      <c r="E493" s="142"/>
    </row>
    <row r="494" spans="1:5" ht="12.75" customHeight="1">
      <c r="A494" s="142"/>
      <c r="B494" s="142"/>
      <c r="C494" s="142"/>
      <c r="D494" s="192"/>
      <c r="E494" s="142"/>
    </row>
    <row r="495" spans="1:5" ht="12.75" customHeight="1">
      <c r="A495" s="142"/>
      <c r="B495" s="142"/>
      <c r="C495" s="142"/>
      <c r="D495" s="192"/>
      <c r="E495" s="142"/>
    </row>
    <row r="496" spans="1:5" ht="12.75" customHeight="1">
      <c r="A496" s="142"/>
      <c r="B496" s="142"/>
      <c r="C496" s="142"/>
      <c r="D496" s="192"/>
      <c r="E496" s="142"/>
    </row>
    <row r="497" spans="1:5" ht="12.75" customHeight="1">
      <c r="A497" s="142"/>
      <c r="B497" s="142"/>
      <c r="C497" s="142"/>
      <c r="D497" s="192"/>
      <c r="E497" s="142"/>
    </row>
    <row r="498" spans="1:5" ht="12.75" customHeight="1">
      <c r="A498" s="142"/>
      <c r="B498" s="142"/>
      <c r="C498" s="142"/>
      <c r="D498" s="192"/>
      <c r="E498" s="142"/>
    </row>
    <row r="499" spans="1:5" ht="12.75" customHeight="1">
      <c r="A499" s="142"/>
      <c r="B499" s="142"/>
      <c r="C499" s="142"/>
      <c r="D499" s="192"/>
      <c r="E499" s="142"/>
    </row>
    <row r="500" spans="1:5" ht="12.75" customHeight="1">
      <c r="A500" s="142"/>
      <c r="B500" s="142"/>
      <c r="C500" s="142"/>
      <c r="D500" s="192"/>
      <c r="E500" s="142"/>
    </row>
    <row r="501" spans="1:5" ht="12.75" customHeight="1">
      <c r="A501" s="142"/>
      <c r="B501" s="142"/>
      <c r="C501" s="142"/>
      <c r="D501" s="192"/>
      <c r="E501" s="142"/>
    </row>
    <row r="502" spans="1:5" ht="12.75" customHeight="1">
      <c r="A502" s="142"/>
      <c r="B502" s="142"/>
      <c r="C502" s="142"/>
      <c r="D502" s="192"/>
      <c r="E502" s="142"/>
    </row>
    <row r="503" spans="1:5" ht="12.75" customHeight="1">
      <c r="A503" s="142"/>
      <c r="B503" s="142"/>
      <c r="C503" s="142"/>
      <c r="D503" s="192"/>
      <c r="E503" s="142"/>
    </row>
    <row r="504" spans="1:5" ht="12.75" customHeight="1">
      <c r="A504" s="142"/>
      <c r="B504" s="142"/>
      <c r="C504" s="142"/>
      <c r="D504" s="192"/>
      <c r="E504" s="142"/>
    </row>
    <row r="505" spans="1:5" ht="12.75" customHeight="1">
      <c r="A505" s="142"/>
      <c r="B505" s="142"/>
      <c r="C505" s="142"/>
      <c r="D505" s="192"/>
      <c r="E505" s="142"/>
    </row>
    <row r="506" spans="1:5" ht="12.75" customHeight="1">
      <c r="A506" s="142"/>
      <c r="B506" s="142"/>
      <c r="C506" s="142"/>
      <c r="D506" s="192"/>
      <c r="E506" s="142"/>
    </row>
    <row r="507" spans="1:5" ht="12.75" customHeight="1">
      <c r="A507" s="142"/>
      <c r="B507" s="142"/>
      <c r="C507" s="142"/>
      <c r="D507" s="192"/>
      <c r="E507" s="142"/>
    </row>
    <row r="508" spans="1:5" ht="12.75" customHeight="1">
      <c r="A508" s="142"/>
      <c r="B508" s="142"/>
      <c r="C508" s="142"/>
      <c r="D508" s="192"/>
      <c r="E508" s="142"/>
    </row>
    <row r="509" spans="1:5" ht="12.75" customHeight="1">
      <c r="A509" s="142"/>
      <c r="B509" s="142"/>
      <c r="C509" s="142"/>
      <c r="D509" s="192"/>
      <c r="E509" s="142"/>
    </row>
    <row r="510" spans="1:5" ht="12.75" customHeight="1">
      <c r="A510" s="142"/>
      <c r="B510" s="142"/>
      <c r="C510" s="142"/>
      <c r="D510" s="192"/>
      <c r="E510" s="142"/>
    </row>
    <row r="511" spans="1:5" ht="12.75" customHeight="1">
      <c r="A511" s="142"/>
      <c r="B511" s="142"/>
      <c r="C511" s="142"/>
      <c r="D511" s="192"/>
      <c r="E511" s="142"/>
    </row>
    <row r="512" spans="1:5" ht="12.75" customHeight="1">
      <c r="A512" s="142"/>
      <c r="B512" s="142"/>
      <c r="C512" s="142"/>
      <c r="D512" s="192"/>
      <c r="E512" s="142"/>
    </row>
    <row r="513" spans="1:5" ht="12.75" customHeight="1">
      <c r="A513" s="142"/>
      <c r="B513" s="142"/>
      <c r="C513" s="142"/>
      <c r="D513" s="192"/>
      <c r="E513" s="142"/>
    </row>
    <row r="514" spans="1:5" ht="12.75" customHeight="1">
      <c r="A514" s="142"/>
      <c r="B514" s="142"/>
      <c r="C514" s="142"/>
      <c r="D514" s="192"/>
      <c r="E514" s="142"/>
    </row>
    <row r="515" spans="1:5" ht="12.75" customHeight="1">
      <c r="A515" s="142"/>
      <c r="B515" s="142"/>
      <c r="C515" s="142"/>
      <c r="D515" s="192"/>
      <c r="E515" s="142"/>
    </row>
    <row r="516" spans="1:5" ht="12.75" customHeight="1">
      <c r="A516" s="142"/>
      <c r="B516" s="142"/>
      <c r="C516" s="142"/>
      <c r="D516" s="192"/>
      <c r="E516" s="142"/>
    </row>
    <row r="517" spans="1:5" ht="12.75" customHeight="1">
      <c r="A517" s="142"/>
      <c r="B517" s="142"/>
      <c r="C517" s="142"/>
      <c r="D517" s="192"/>
      <c r="E517" s="142"/>
    </row>
    <row r="518" spans="1:5" ht="12.75" customHeight="1">
      <c r="A518" s="142"/>
      <c r="B518" s="142"/>
      <c r="C518" s="142"/>
      <c r="D518" s="192"/>
      <c r="E518" s="142"/>
    </row>
    <row r="519" spans="1:5" ht="12.75" customHeight="1">
      <c r="A519" s="142"/>
      <c r="B519" s="142"/>
      <c r="C519" s="142"/>
      <c r="D519" s="192"/>
      <c r="E519" s="142"/>
    </row>
    <row r="520" spans="1:5" ht="12.75" customHeight="1">
      <c r="A520" s="142"/>
      <c r="B520" s="142"/>
      <c r="C520" s="142"/>
      <c r="D520" s="192"/>
      <c r="E520" s="142"/>
    </row>
    <row r="521" spans="1:5" ht="12.75" customHeight="1">
      <c r="A521" s="142"/>
      <c r="B521" s="142"/>
      <c r="C521" s="142"/>
      <c r="D521" s="192"/>
      <c r="E521" s="142"/>
    </row>
    <row r="522" spans="1:5" ht="12.75" customHeight="1">
      <c r="A522" s="142"/>
      <c r="B522" s="142"/>
      <c r="C522" s="142"/>
      <c r="D522" s="192"/>
      <c r="E522" s="142"/>
    </row>
    <row r="523" spans="1:5" ht="12.75" customHeight="1">
      <c r="A523" s="142"/>
      <c r="B523" s="142"/>
      <c r="C523" s="142"/>
      <c r="D523" s="192"/>
      <c r="E523" s="142"/>
    </row>
    <row r="524" spans="1:5" ht="12.75" customHeight="1">
      <c r="A524" s="142"/>
      <c r="B524" s="142"/>
      <c r="C524" s="142"/>
      <c r="D524" s="192"/>
      <c r="E524" s="142"/>
    </row>
    <row r="525" spans="1:5" ht="12.75" customHeight="1">
      <c r="A525" s="142"/>
      <c r="B525" s="142"/>
      <c r="C525" s="142"/>
      <c r="D525" s="192"/>
      <c r="E525" s="142"/>
    </row>
    <row r="526" spans="1:5" ht="12.75" customHeight="1">
      <c r="A526" s="142"/>
      <c r="B526" s="142"/>
      <c r="C526" s="142"/>
      <c r="D526" s="192"/>
      <c r="E526" s="142"/>
    </row>
    <row r="527" spans="1:5" ht="12.75" customHeight="1">
      <c r="A527" s="142"/>
      <c r="B527" s="142"/>
      <c r="C527" s="142"/>
      <c r="D527" s="192"/>
      <c r="E527" s="142"/>
    </row>
    <row r="528" spans="1:5" ht="12.75" customHeight="1">
      <c r="A528" s="142"/>
      <c r="B528" s="142"/>
      <c r="C528" s="142"/>
      <c r="D528" s="192"/>
      <c r="E528" s="142"/>
    </row>
    <row r="529" spans="1:5" ht="12.75" customHeight="1">
      <c r="A529" s="142"/>
      <c r="B529" s="142"/>
      <c r="C529" s="142"/>
      <c r="D529" s="192"/>
      <c r="E529" s="142"/>
    </row>
    <row r="530" spans="1:5" ht="12.75" customHeight="1">
      <c r="A530" s="142"/>
      <c r="B530" s="142"/>
      <c r="C530" s="142"/>
      <c r="D530" s="192"/>
      <c r="E530" s="142"/>
    </row>
    <row r="531" spans="1:5" ht="12.75" customHeight="1">
      <c r="A531" s="142"/>
      <c r="B531" s="142"/>
      <c r="C531" s="142"/>
      <c r="D531" s="192"/>
      <c r="E531" s="142"/>
    </row>
    <row r="532" spans="1:5" ht="12.75" customHeight="1">
      <c r="A532" s="142"/>
      <c r="B532" s="142"/>
      <c r="C532" s="142"/>
      <c r="D532" s="192"/>
      <c r="E532" s="142"/>
    </row>
    <row r="533" spans="1:5" ht="12.75" customHeight="1">
      <c r="A533" s="142"/>
      <c r="B533" s="142"/>
      <c r="C533" s="142"/>
      <c r="D533" s="192"/>
      <c r="E533" s="142"/>
    </row>
    <row r="534" spans="1:5" ht="12.75" customHeight="1">
      <c r="A534" s="142"/>
      <c r="B534" s="142"/>
      <c r="C534" s="142"/>
      <c r="D534" s="192"/>
      <c r="E534" s="142"/>
    </row>
    <row r="535" spans="1:5" ht="12.75" customHeight="1">
      <c r="A535" s="142"/>
      <c r="B535" s="142"/>
      <c r="C535" s="142"/>
      <c r="D535" s="192"/>
      <c r="E535" s="142"/>
    </row>
    <row r="536" spans="1:5" ht="12.75" customHeight="1">
      <c r="A536" s="142"/>
      <c r="B536" s="142"/>
      <c r="C536" s="142"/>
      <c r="D536" s="192"/>
      <c r="E536" s="142"/>
    </row>
    <row r="537" spans="1:5" ht="12.75" customHeight="1">
      <c r="A537" s="142"/>
      <c r="B537" s="142"/>
      <c r="C537" s="142"/>
      <c r="D537" s="192"/>
      <c r="E537" s="142"/>
    </row>
    <row r="538" spans="1:5" ht="12.75" customHeight="1">
      <c r="A538" s="142"/>
      <c r="B538" s="142"/>
      <c r="C538" s="142"/>
      <c r="D538" s="192"/>
      <c r="E538" s="142"/>
    </row>
    <row r="539" spans="1:5" ht="12.75" customHeight="1">
      <c r="A539" s="142"/>
      <c r="B539" s="142"/>
      <c r="C539" s="142"/>
      <c r="D539" s="192"/>
      <c r="E539" s="142"/>
    </row>
    <row r="540" spans="1:5" ht="12.75" customHeight="1">
      <c r="A540" s="142"/>
      <c r="B540" s="142"/>
      <c r="C540" s="142"/>
      <c r="D540" s="192"/>
      <c r="E540" s="142"/>
    </row>
    <row r="541" spans="1:5" ht="12.75" customHeight="1">
      <c r="A541" s="142"/>
      <c r="B541" s="142"/>
      <c r="C541" s="142"/>
      <c r="D541" s="192"/>
      <c r="E541" s="142"/>
    </row>
    <row r="542" spans="1:5" ht="12.75" customHeight="1">
      <c r="A542" s="142"/>
      <c r="B542" s="142"/>
      <c r="C542" s="142"/>
      <c r="D542" s="192"/>
      <c r="E542" s="142"/>
    </row>
    <row r="543" spans="1:5" ht="12.75" customHeight="1">
      <c r="A543" s="142"/>
      <c r="B543" s="142"/>
      <c r="C543" s="142"/>
      <c r="D543" s="192"/>
      <c r="E543" s="142"/>
    </row>
    <row r="544" spans="1:5" ht="12.75" customHeight="1">
      <c r="A544" s="142"/>
      <c r="B544" s="142"/>
      <c r="C544" s="142"/>
      <c r="D544" s="192"/>
      <c r="E544" s="142"/>
    </row>
    <row r="545" spans="1:5" ht="12.75" customHeight="1">
      <c r="A545" s="142"/>
      <c r="B545" s="142"/>
      <c r="C545" s="142"/>
      <c r="D545" s="192"/>
      <c r="E545" s="142"/>
    </row>
    <row r="546" spans="1:5" ht="12.75" customHeight="1">
      <c r="A546" s="142"/>
      <c r="B546" s="142"/>
      <c r="C546" s="142"/>
      <c r="D546" s="192"/>
      <c r="E546" s="142"/>
    </row>
    <row r="547" spans="1:5" ht="12.75" customHeight="1">
      <c r="A547" s="142"/>
      <c r="B547" s="142"/>
      <c r="C547" s="142"/>
      <c r="D547" s="192"/>
      <c r="E547" s="142"/>
    </row>
    <row r="548" spans="1:5" ht="12.75" customHeight="1">
      <c r="A548" s="142"/>
      <c r="B548" s="142"/>
      <c r="C548" s="142"/>
      <c r="D548" s="192"/>
      <c r="E548" s="142"/>
    </row>
    <row r="549" spans="1:5" ht="12.75" customHeight="1">
      <c r="A549" s="142"/>
      <c r="B549" s="142"/>
      <c r="C549" s="142"/>
      <c r="D549" s="192"/>
      <c r="E549" s="142"/>
    </row>
    <row r="550" spans="1:5" ht="12.75" customHeight="1">
      <c r="A550" s="142"/>
      <c r="B550" s="142"/>
      <c r="C550" s="142"/>
      <c r="D550" s="192"/>
      <c r="E550" s="142"/>
    </row>
    <row r="551" spans="1:5" ht="12.75" customHeight="1">
      <c r="A551" s="142"/>
      <c r="B551" s="142"/>
      <c r="C551" s="142"/>
      <c r="D551" s="192"/>
      <c r="E551" s="142"/>
    </row>
    <row r="552" spans="1:5" ht="12.75" customHeight="1">
      <c r="A552" s="142"/>
      <c r="B552" s="142"/>
      <c r="C552" s="142"/>
      <c r="D552" s="192"/>
      <c r="E552" s="142"/>
    </row>
    <row r="553" spans="1:5" ht="12.75" customHeight="1">
      <c r="A553" s="142"/>
      <c r="B553" s="142"/>
      <c r="C553" s="142"/>
      <c r="D553" s="192"/>
      <c r="E553" s="142"/>
    </row>
    <row r="554" spans="1:5" ht="12.75" customHeight="1">
      <c r="A554" s="142"/>
      <c r="B554" s="142"/>
      <c r="C554" s="142"/>
      <c r="D554" s="192"/>
      <c r="E554" s="142"/>
    </row>
    <row r="555" spans="1:5" ht="12.75" customHeight="1">
      <c r="A555" s="142"/>
      <c r="B555" s="142"/>
      <c r="C555" s="142"/>
      <c r="D555" s="192"/>
      <c r="E555" s="142"/>
    </row>
    <row r="556" spans="1:5" ht="12.75" customHeight="1">
      <c r="A556" s="142"/>
      <c r="B556" s="142"/>
      <c r="C556" s="142"/>
      <c r="D556" s="192"/>
      <c r="E556" s="142"/>
    </row>
    <row r="557" spans="1:5" ht="12.75" customHeight="1">
      <c r="A557" s="142"/>
      <c r="B557" s="142"/>
      <c r="C557" s="142"/>
      <c r="D557" s="192"/>
      <c r="E557" s="142"/>
    </row>
    <row r="558" spans="1:5" ht="12.75" customHeight="1">
      <c r="A558" s="142"/>
      <c r="B558" s="142"/>
      <c r="C558" s="142"/>
      <c r="D558" s="192"/>
      <c r="E558" s="142"/>
    </row>
    <row r="559" spans="1:5" ht="12.75" customHeight="1">
      <c r="A559" s="142"/>
      <c r="B559" s="142"/>
      <c r="C559" s="142"/>
      <c r="D559" s="192"/>
      <c r="E559" s="142"/>
    </row>
    <row r="560" spans="1:5" ht="12.75" customHeight="1">
      <c r="A560" s="142"/>
      <c r="B560" s="142"/>
      <c r="C560" s="142"/>
      <c r="D560" s="192"/>
      <c r="E560" s="142"/>
    </row>
    <row r="561" spans="1:5" ht="12.75" customHeight="1">
      <c r="A561" s="142"/>
      <c r="B561" s="142"/>
      <c r="C561" s="142"/>
      <c r="D561" s="192"/>
      <c r="E561" s="142"/>
    </row>
    <row r="562" spans="1:5" ht="12.75" customHeight="1">
      <c r="A562" s="142"/>
      <c r="B562" s="142"/>
      <c r="C562" s="142"/>
      <c r="D562" s="192"/>
      <c r="E562" s="142"/>
    </row>
    <row r="563" spans="1:5" ht="12.75" customHeight="1">
      <c r="A563" s="142"/>
      <c r="B563" s="142"/>
      <c r="C563" s="142"/>
      <c r="D563" s="192"/>
      <c r="E563" s="142"/>
    </row>
    <row r="564" spans="1:5" ht="12.75" customHeight="1">
      <c r="A564" s="142"/>
      <c r="B564" s="142"/>
      <c r="C564" s="142"/>
      <c r="D564" s="192"/>
      <c r="E564" s="142"/>
    </row>
    <row r="565" spans="1:5" ht="12.75" customHeight="1">
      <c r="A565" s="142"/>
      <c r="B565" s="142"/>
      <c r="C565" s="142"/>
      <c r="D565" s="192"/>
      <c r="E565" s="142"/>
    </row>
    <row r="566" spans="1:5" ht="12.75" customHeight="1">
      <c r="A566" s="142"/>
      <c r="B566" s="142"/>
      <c r="C566" s="142"/>
      <c r="D566" s="192"/>
      <c r="E566" s="142"/>
    </row>
    <row r="567" spans="1:5" ht="12.75" customHeight="1">
      <c r="A567" s="142"/>
      <c r="B567" s="142"/>
      <c r="C567" s="142"/>
      <c r="D567" s="192"/>
      <c r="E567" s="142"/>
    </row>
    <row r="568" spans="1:5" ht="12.75" customHeight="1">
      <c r="A568" s="142"/>
      <c r="B568" s="142"/>
      <c r="C568" s="142"/>
      <c r="D568" s="192"/>
      <c r="E568" s="142"/>
    </row>
    <row r="569" spans="1:5" ht="12.75" customHeight="1">
      <c r="A569" s="142"/>
      <c r="B569" s="142"/>
      <c r="C569" s="142"/>
      <c r="D569" s="192"/>
      <c r="E569" s="142"/>
    </row>
    <row r="570" spans="1:5" ht="12.75" customHeight="1">
      <c r="A570" s="142"/>
      <c r="B570" s="142"/>
      <c r="C570" s="142"/>
      <c r="D570" s="192"/>
      <c r="E570" s="142"/>
    </row>
    <row r="571" spans="1:5" ht="12.75" customHeight="1">
      <c r="A571" s="142"/>
      <c r="B571" s="142"/>
      <c r="C571" s="142"/>
      <c r="D571" s="192"/>
      <c r="E571" s="142"/>
    </row>
    <row r="572" spans="1:5" ht="12.75" customHeight="1">
      <c r="A572" s="142"/>
      <c r="B572" s="142"/>
      <c r="C572" s="142"/>
      <c r="D572" s="192"/>
      <c r="E572" s="142"/>
    </row>
    <row r="573" spans="1:5" ht="12.75" customHeight="1">
      <c r="A573" s="142"/>
      <c r="B573" s="142"/>
      <c r="C573" s="142"/>
      <c r="D573" s="192"/>
      <c r="E573" s="142"/>
    </row>
    <row r="574" spans="1:5" ht="12.75" customHeight="1">
      <c r="A574" s="142"/>
      <c r="B574" s="142"/>
      <c r="C574" s="142"/>
      <c r="D574" s="192"/>
      <c r="E574" s="142"/>
    </row>
    <row r="575" spans="1:5" ht="12.75" customHeight="1">
      <c r="A575" s="142"/>
      <c r="B575" s="142"/>
      <c r="C575" s="142"/>
      <c r="D575" s="192"/>
      <c r="E575" s="142"/>
    </row>
    <row r="576" spans="1:5" ht="12.75" customHeight="1">
      <c r="A576" s="142"/>
      <c r="B576" s="142"/>
      <c r="C576" s="142"/>
      <c r="D576" s="192"/>
      <c r="E576" s="142"/>
    </row>
    <row r="577" spans="1:5" ht="12.75" customHeight="1">
      <c r="A577" s="142"/>
      <c r="B577" s="142"/>
      <c r="C577" s="142"/>
      <c r="D577" s="192"/>
      <c r="E577" s="142"/>
    </row>
    <row r="578" spans="1:5" ht="12.75" customHeight="1">
      <c r="A578" s="142"/>
      <c r="B578" s="142"/>
      <c r="C578" s="142"/>
      <c r="D578" s="192"/>
      <c r="E578" s="142"/>
    </row>
    <row r="579" spans="1:5" ht="12.75" customHeight="1">
      <c r="A579" s="142"/>
      <c r="B579" s="142"/>
      <c r="C579" s="142"/>
      <c r="D579" s="192"/>
      <c r="E579" s="142"/>
    </row>
    <row r="580" spans="1:5" ht="12.75" customHeight="1">
      <c r="A580" s="142"/>
      <c r="B580" s="142"/>
      <c r="C580" s="142"/>
      <c r="D580" s="192"/>
      <c r="E580" s="142"/>
    </row>
    <row r="581" spans="1:5" ht="12.75" customHeight="1">
      <c r="A581" s="142"/>
      <c r="B581" s="142"/>
      <c r="C581" s="142"/>
      <c r="D581" s="192"/>
      <c r="E581" s="142"/>
    </row>
    <row r="582" spans="1:5" ht="12.75" customHeight="1">
      <c r="A582" s="142"/>
      <c r="B582" s="142"/>
      <c r="C582" s="142"/>
      <c r="D582" s="192"/>
      <c r="E582" s="142"/>
    </row>
    <row r="583" spans="1:5" ht="12.75" customHeight="1">
      <c r="A583" s="142"/>
      <c r="B583" s="142"/>
      <c r="C583" s="142"/>
      <c r="D583" s="192"/>
      <c r="E583" s="142"/>
    </row>
    <row r="584" spans="1:5" ht="12.75" customHeight="1">
      <c r="A584" s="142"/>
      <c r="B584" s="142"/>
      <c r="C584" s="142"/>
      <c r="D584" s="192"/>
      <c r="E584" s="142"/>
    </row>
    <row r="585" spans="1:5" ht="12.75" customHeight="1">
      <c r="A585" s="142"/>
      <c r="B585" s="142"/>
      <c r="C585" s="142"/>
      <c r="D585" s="192"/>
      <c r="E585" s="142"/>
    </row>
    <row r="586" spans="1:5" ht="12.75" customHeight="1">
      <c r="A586" s="142"/>
      <c r="B586" s="142"/>
      <c r="C586" s="142"/>
      <c r="D586" s="192"/>
      <c r="E586" s="142"/>
    </row>
    <row r="587" spans="1:5" ht="12.75" customHeight="1">
      <c r="A587" s="142"/>
      <c r="B587" s="142"/>
      <c r="C587" s="142"/>
      <c r="D587" s="192"/>
      <c r="E587" s="142"/>
    </row>
    <row r="588" spans="1:5" ht="12.75" customHeight="1">
      <c r="A588" s="142"/>
      <c r="B588" s="142"/>
      <c r="C588" s="142"/>
      <c r="D588" s="192"/>
      <c r="E588" s="142"/>
    </row>
    <row r="589" spans="1:5" ht="12.75" customHeight="1">
      <c r="A589" s="142"/>
      <c r="B589" s="142"/>
      <c r="C589" s="142"/>
      <c r="D589" s="192"/>
      <c r="E589" s="142"/>
    </row>
    <row r="590" spans="1:5" ht="12.75" customHeight="1">
      <c r="A590" s="142"/>
      <c r="B590" s="142"/>
      <c r="C590" s="142"/>
      <c r="D590" s="192"/>
      <c r="E590" s="142"/>
    </row>
    <row r="591" spans="1:5" ht="12.75" customHeight="1">
      <c r="A591" s="142"/>
      <c r="B591" s="142"/>
      <c r="C591" s="142"/>
      <c r="D591" s="192"/>
      <c r="E591" s="142"/>
    </row>
    <row r="592" spans="1:5" ht="12.75" customHeight="1">
      <c r="A592" s="142"/>
      <c r="B592" s="142"/>
      <c r="C592" s="142"/>
      <c r="D592" s="192"/>
      <c r="E592" s="142"/>
    </row>
    <row r="593" spans="1:5" ht="12.75" customHeight="1">
      <c r="A593" s="142"/>
      <c r="B593" s="142"/>
      <c r="C593" s="142"/>
      <c r="D593" s="192"/>
      <c r="E593" s="142"/>
    </row>
    <row r="594" spans="1:5" ht="12.75" customHeight="1">
      <c r="A594" s="142"/>
      <c r="B594" s="142"/>
      <c r="C594" s="142"/>
      <c r="D594" s="192"/>
      <c r="E594" s="142"/>
    </row>
    <row r="595" spans="1:5" ht="12.75" customHeight="1">
      <c r="A595" s="142"/>
      <c r="B595" s="142"/>
      <c r="C595" s="142"/>
      <c r="D595" s="192"/>
      <c r="E595" s="142"/>
    </row>
    <row r="596" spans="1:5" ht="12.75" customHeight="1">
      <c r="A596" s="142"/>
      <c r="B596" s="142"/>
      <c r="C596" s="142"/>
      <c r="D596" s="192"/>
      <c r="E596" s="142"/>
    </row>
    <row r="597" spans="1:5" ht="12.75" customHeight="1">
      <c r="A597" s="142"/>
      <c r="B597" s="142"/>
      <c r="C597" s="142"/>
      <c r="D597" s="192"/>
      <c r="E597" s="142"/>
    </row>
    <row r="598" spans="1:5" ht="12.75" customHeight="1">
      <c r="A598" s="142"/>
      <c r="B598" s="142"/>
      <c r="C598" s="142"/>
      <c r="D598" s="192"/>
      <c r="E598" s="142"/>
    </row>
    <row r="599" spans="1:5" ht="12.75" customHeight="1">
      <c r="A599" s="142"/>
      <c r="B599" s="142"/>
      <c r="C599" s="142"/>
      <c r="D599" s="192"/>
      <c r="E599" s="142"/>
    </row>
    <row r="600" spans="1:5" ht="12.75" customHeight="1">
      <c r="A600" s="142"/>
      <c r="B600" s="142"/>
      <c r="C600" s="142"/>
      <c r="D600" s="192"/>
      <c r="E600" s="142"/>
    </row>
    <row r="601" spans="1:5" ht="12.75" customHeight="1">
      <c r="A601" s="142"/>
      <c r="B601" s="142"/>
      <c r="C601" s="142"/>
      <c r="D601" s="192"/>
      <c r="E601" s="142"/>
    </row>
    <row r="602" spans="1:5" ht="12.75" customHeight="1">
      <c r="A602" s="142"/>
      <c r="B602" s="142"/>
      <c r="C602" s="142"/>
      <c r="D602" s="192"/>
      <c r="E602" s="142"/>
    </row>
    <row r="603" spans="1:5" ht="12.75" customHeight="1">
      <c r="A603" s="142"/>
      <c r="B603" s="142"/>
      <c r="C603" s="142"/>
      <c r="D603" s="192"/>
      <c r="E603" s="142"/>
    </row>
    <row r="604" spans="1:5" ht="12.75" customHeight="1">
      <c r="A604" s="142"/>
      <c r="B604" s="142"/>
      <c r="C604" s="142"/>
      <c r="D604" s="192"/>
      <c r="E604" s="142"/>
    </row>
    <row r="605" spans="1:5" ht="12.75" customHeight="1">
      <c r="A605" s="142"/>
      <c r="B605" s="142"/>
      <c r="C605" s="142"/>
      <c r="D605" s="192"/>
      <c r="E605" s="142"/>
    </row>
    <row r="606" spans="1:5" ht="12.75" customHeight="1">
      <c r="A606" s="142"/>
      <c r="B606" s="142"/>
      <c r="C606" s="142"/>
      <c r="D606" s="192"/>
      <c r="E606" s="142"/>
    </row>
    <row r="607" spans="1:5" ht="12.75" customHeight="1">
      <c r="A607" s="142"/>
      <c r="B607" s="142"/>
      <c r="C607" s="142"/>
      <c r="D607" s="192"/>
      <c r="E607" s="142"/>
    </row>
    <row r="608" spans="1:5" ht="12.75" customHeight="1">
      <c r="A608" s="142"/>
      <c r="B608" s="142"/>
      <c r="C608" s="142"/>
      <c r="D608" s="192"/>
      <c r="E608" s="142"/>
    </row>
    <row r="609" spans="1:5" ht="12.75" customHeight="1">
      <c r="A609" s="142"/>
      <c r="B609" s="142"/>
      <c r="C609" s="142"/>
      <c r="D609" s="192"/>
      <c r="E609" s="142"/>
    </row>
    <row r="610" spans="1:5" ht="12.75" customHeight="1">
      <c r="A610" s="142"/>
      <c r="B610" s="142"/>
      <c r="C610" s="142"/>
      <c r="D610" s="192"/>
      <c r="E610" s="142"/>
    </row>
    <row r="611" spans="1:5" ht="12.75" customHeight="1">
      <c r="A611" s="142"/>
      <c r="B611" s="142"/>
      <c r="C611" s="142"/>
      <c r="D611" s="192"/>
      <c r="E611" s="142"/>
    </row>
    <row r="612" spans="1:5" ht="12.75" customHeight="1">
      <c r="A612" s="142"/>
      <c r="B612" s="142"/>
      <c r="C612" s="142"/>
      <c r="D612" s="192"/>
      <c r="E612" s="142"/>
    </row>
    <row r="613" spans="1:5" ht="12.75" customHeight="1">
      <c r="A613" s="142"/>
      <c r="B613" s="142"/>
      <c r="C613" s="142"/>
      <c r="D613" s="192"/>
      <c r="E613" s="142"/>
    </row>
    <row r="614" spans="1:5" ht="12.75" customHeight="1">
      <c r="A614" s="142"/>
      <c r="B614" s="142"/>
      <c r="C614" s="142"/>
      <c r="D614" s="192"/>
      <c r="E614" s="142"/>
    </row>
    <row r="615" spans="1:5" ht="12.75" customHeight="1">
      <c r="A615" s="142"/>
      <c r="B615" s="142"/>
      <c r="C615" s="142"/>
      <c r="D615" s="192"/>
      <c r="E615" s="142"/>
    </row>
    <row r="616" spans="1:5" ht="12.75" customHeight="1">
      <c r="A616" s="142"/>
      <c r="B616" s="142"/>
      <c r="C616" s="142"/>
      <c r="D616" s="192"/>
      <c r="E616" s="142"/>
    </row>
    <row r="617" spans="1:5" ht="12.75" customHeight="1">
      <c r="A617" s="142"/>
      <c r="B617" s="142"/>
      <c r="C617" s="142"/>
      <c r="D617" s="192"/>
      <c r="E617" s="142"/>
    </row>
    <row r="618" spans="1:5" ht="12.75" customHeight="1">
      <c r="A618" s="142"/>
      <c r="B618" s="142"/>
      <c r="C618" s="142"/>
      <c r="D618" s="192"/>
      <c r="E618" s="142"/>
    </row>
    <row r="619" spans="1:5" ht="12.75" customHeight="1">
      <c r="A619" s="142"/>
      <c r="B619" s="142"/>
      <c r="C619" s="142"/>
      <c r="D619" s="192"/>
      <c r="E619" s="142"/>
    </row>
    <row r="620" spans="1:5" ht="12.75" customHeight="1">
      <c r="A620" s="142"/>
      <c r="B620" s="142"/>
      <c r="C620" s="142"/>
      <c r="D620" s="192"/>
      <c r="E620" s="142"/>
    </row>
    <row r="621" spans="1:5" ht="12.75" customHeight="1">
      <c r="A621" s="142"/>
      <c r="B621" s="142"/>
      <c r="C621" s="142"/>
      <c r="D621" s="192"/>
      <c r="E621" s="142"/>
    </row>
    <row r="622" spans="1:5" ht="12.75" customHeight="1">
      <c r="A622" s="142"/>
      <c r="B622" s="142"/>
      <c r="C622" s="142"/>
      <c r="D622" s="192"/>
      <c r="E622" s="142"/>
    </row>
    <row r="623" spans="1:5" ht="12.75" customHeight="1">
      <c r="A623" s="142"/>
      <c r="B623" s="142"/>
      <c r="C623" s="142"/>
      <c r="D623" s="192"/>
      <c r="E623" s="142"/>
    </row>
    <row r="624" spans="1:5" ht="12.75" customHeight="1">
      <c r="A624" s="142"/>
      <c r="B624" s="142"/>
      <c r="C624" s="142"/>
      <c r="D624" s="192"/>
      <c r="E624" s="142"/>
    </row>
    <row r="625" spans="1:5" ht="12.75" customHeight="1">
      <c r="A625" s="142"/>
      <c r="B625" s="142"/>
      <c r="C625" s="142"/>
      <c r="D625" s="192"/>
      <c r="E625" s="142"/>
    </row>
    <row r="626" spans="1:5" ht="12.75" customHeight="1">
      <c r="A626" s="142"/>
      <c r="B626" s="142"/>
      <c r="C626" s="142"/>
      <c r="D626" s="192"/>
      <c r="E626" s="142"/>
    </row>
    <row r="627" spans="1:5" ht="12.75" customHeight="1">
      <c r="A627" s="142"/>
      <c r="B627" s="142"/>
      <c r="C627" s="142"/>
      <c r="D627" s="192"/>
      <c r="E627" s="142"/>
    </row>
    <row r="628" spans="1:5" ht="12.75" customHeight="1">
      <c r="A628" s="142"/>
      <c r="B628" s="142"/>
      <c r="C628" s="142"/>
      <c r="D628" s="192"/>
      <c r="E628" s="142"/>
    </row>
    <row r="629" spans="1:5" ht="12.75" customHeight="1">
      <c r="A629" s="142"/>
      <c r="B629" s="142"/>
      <c r="C629" s="142"/>
      <c r="D629" s="192"/>
      <c r="E629" s="142"/>
    </row>
    <row r="630" spans="1:5" ht="12.75" customHeight="1">
      <c r="A630" s="142"/>
      <c r="B630" s="142"/>
      <c r="C630" s="142"/>
      <c r="D630" s="192"/>
      <c r="E630" s="142"/>
    </row>
    <row r="631" spans="1:5" ht="12.75" customHeight="1">
      <c r="A631" s="142"/>
      <c r="B631" s="142"/>
      <c r="C631" s="142"/>
      <c r="D631" s="192"/>
      <c r="E631" s="142"/>
    </row>
    <row r="632" spans="1:5" ht="12.75" customHeight="1">
      <c r="A632" s="142"/>
      <c r="B632" s="142"/>
      <c r="C632" s="142"/>
      <c r="D632" s="192"/>
      <c r="E632" s="142"/>
    </row>
    <row r="633" spans="1:5" ht="12.75" customHeight="1">
      <c r="A633" s="142"/>
      <c r="B633" s="142"/>
      <c r="C633" s="142"/>
      <c r="D633" s="192"/>
      <c r="E633" s="142"/>
    </row>
    <row r="634" spans="1:5" ht="12.75" customHeight="1">
      <c r="A634" s="142"/>
      <c r="B634" s="142"/>
      <c r="C634" s="142"/>
      <c r="D634" s="192"/>
      <c r="E634" s="142"/>
    </row>
    <row r="635" spans="1:5" ht="12.75" customHeight="1">
      <c r="A635" s="142"/>
      <c r="B635" s="142"/>
      <c r="C635" s="142"/>
      <c r="D635" s="192"/>
      <c r="E635" s="142"/>
    </row>
    <row r="636" spans="1:5" ht="12.75" customHeight="1">
      <c r="A636" s="142"/>
      <c r="B636" s="142"/>
      <c r="C636" s="142"/>
      <c r="D636" s="192"/>
      <c r="E636" s="142"/>
    </row>
    <row r="637" spans="1:5" ht="12.75" customHeight="1">
      <c r="A637" s="142"/>
      <c r="B637" s="142"/>
      <c r="C637" s="142"/>
      <c r="D637" s="192"/>
      <c r="E637" s="142"/>
    </row>
    <row r="638" spans="1:5" ht="12.75" customHeight="1">
      <c r="A638" s="142"/>
      <c r="B638" s="142"/>
      <c r="C638" s="142"/>
      <c r="D638" s="192"/>
      <c r="E638" s="142"/>
    </row>
    <row r="639" spans="1:5" ht="12.75" customHeight="1">
      <c r="A639" s="142"/>
      <c r="B639" s="142"/>
      <c r="C639" s="142"/>
      <c r="D639" s="192"/>
      <c r="E639" s="142"/>
    </row>
    <row r="640" spans="1:5" ht="12.75" customHeight="1">
      <c r="A640" s="142"/>
      <c r="B640" s="142"/>
      <c r="C640" s="142"/>
      <c r="D640" s="192"/>
      <c r="E640" s="142"/>
    </row>
    <row r="641" spans="1:5" ht="12.75" customHeight="1">
      <c r="A641" s="142"/>
      <c r="B641" s="142"/>
      <c r="C641" s="142"/>
      <c r="D641" s="192"/>
      <c r="E641" s="142"/>
    </row>
    <row r="642" spans="1:5" ht="12.75" customHeight="1">
      <c r="A642" s="142"/>
      <c r="B642" s="142"/>
      <c r="C642" s="142"/>
      <c r="D642" s="192"/>
      <c r="E642" s="142"/>
    </row>
    <row r="643" spans="1:5" ht="12.75" customHeight="1">
      <c r="A643" s="142"/>
      <c r="B643" s="142"/>
      <c r="C643" s="142"/>
      <c r="D643" s="192"/>
      <c r="E643" s="142"/>
    </row>
    <row r="644" spans="1:5" ht="12.75" customHeight="1">
      <c r="A644" s="142"/>
      <c r="B644" s="142"/>
      <c r="C644" s="142"/>
      <c r="D644" s="192"/>
      <c r="E644" s="142"/>
    </row>
    <row r="645" spans="1:5" ht="12.75" customHeight="1">
      <c r="A645" s="142"/>
      <c r="B645" s="142"/>
      <c r="C645" s="142"/>
      <c r="D645" s="192"/>
      <c r="E645" s="142"/>
    </row>
    <row r="646" spans="1:5" ht="12.75" customHeight="1">
      <c r="A646" s="142"/>
      <c r="B646" s="142"/>
      <c r="C646" s="142"/>
      <c r="D646" s="192"/>
      <c r="E646" s="142"/>
    </row>
    <row r="647" spans="1:5" ht="12.75" customHeight="1">
      <c r="A647" s="142"/>
      <c r="B647" s="142"/>
      <c r="C647" s="142"/>
      <c r="D647" s="192"/>
      <c r="E647" s="142"/>
    </row>
    <row r="648" spans="1:5" ht="12.75" customHeight="1">
      <c r="A648" s="142"/>
      <c r="B648" s="142"/>
      <c r="C648" s="142"/>
      <c r="D648" s="192"/>
      <c r="E648" s="142"/>
    </row>
    <row r="649" spans="1:5" ht="12.75" customHeight="1">
      <c r="A649" s="142"/>
      <c r="B649" s="142"/>
      <c r="C649" s="142"/>
      <c r="D649" s="192"/>
      <c r="E649" s="142"/>
    </row>
    <row r="650" spans="1:5" ht="12.75" customHeight="1">
      <c r="A650" s="142"/>
      <c r="B650" s="142"/>
      <c r="C650" s="142"/>
      <c r="D650" s="192"/>
      <c r="E650" s="142"/>
    </row>
    <row r="651" spans="1:5" ht="12.75" customHeight="1">
      <c r="A651" s="142"/>
      <c r="B651" s="142"/>
      <c r="C651" s="142"/>
      <c r="D651" s="192"/>
      <c r="E651" s="142"/>
    </row>
    <row r="652" spans="1:5" ht="12.75" customHeight="1">
      <c r="A652" s="142"/>
      <c r="B652" s="142"/>
      <c r="C652" s="142"/>
      <c r="D652" s="192"/>
      <c r="E652" s="142"/>
    </row>
    <row r="653" spans="1:5" ht="12.75" customHeight="1">
      <c r="A653" s="142"/>
      <c r="B653" s="142"/>
      <c r="C653" s="142"/>
      <c r="D653" s="192"/>
      <c r="E653" s="142"/>
    </row>
    <row r="654" spans="1:5" ht="12.75" customHeight="1">
      <c r="A654" s="142"/>
      <c r="B654" s="142"/>
      <c r="C654" s="142"/>
      <c r="D654" s="192"/>
      <c r="E654" s="142"/>
    </row>
    <row r="655" spans="1:5" ht="12.75" customHeight="1">
      <c r="A655" s="142"/>
      <c r="B655" s="142"/>
      <c r="C655" s="142"/>
      <c r="D655" s="192"/>
      <c r="E655" s="142"/>
    </row>
    <row r="656" spans="1:5" ht="12.75" customHeight="1">
      <c r="A656" s="142"/>
      <c r="B656" s="142"/>
      <c r="C656" s="142"/>
      <c r="D656" s="192"/>
      <c r="E656" s="142"/>
    </row>
    <row r="657" spans="1:5" ht="12.75" customHeight="1">
      <c r="A657" s="142"/>
      <c r="B657" s="142"/>
      <c r="C657" s="142"/>
      <c r="D657" s="192"/>
      <c r="E657" s="142"/>
    </row>
    <row r="658" spans="1:5" ht="12.75" customHeight="1">
      <c r="A658" s="142"/>
      <c r="B658" s="142"/>
      <c r="C658" s="142"/>
      <c r="D658" s="192"/>
      <c r="E658" s="142"/>
    </row>
    <row r="659" spans="1:5" ht="12.75" customHeight="1">
      <c r="A659" s="142"/>
      <c r="B659" s="142"/>
      <c r="C659" s="142"/>
      <c r="D659" s="192"/>
      <c r="E659" s="142"/>
    </row>
    <row r="660" spans="1:5" ht="12.75" customHeight="1">
      <c r="A660" s="142"/>
      <c r="B660" s="142"/>
      <c r="C660" s="142"/>
      <c r="D660" s="192"/>
      <c r="E660" s="142"/>
    </row>
    <row r="661" spans="1:5" ht="12.75" customHeight="1">
      <c r="A661" s="142"/>
      <c r="B661" s="142"/>
      <c r="C661" s="142"/>
      <c r="D661" s="192"/>
      <c r="E661" s="142"/>
    </row>
    <row r="662" spans="1:5" ht="12.75" customHeight="1">
      <c r="A662" s="142"/>
      <c r="B662" s="142"/>
      <c r="C662" s="142"/>
      <c r="D662" s="192"/>
      <c r="E662" s="142"/>
    </row>
    <row r="663" spans="1:5" ht="12.75" customHeight="1">
      <c r="A663" s="142"/>
      <c r="B663" s="142"/>
      <c r="C663" s="142"/>
      <c r="D663" s="192"/>
      <c r="E663" s="142"/>
    </row>
    <row r="664" spans="1:5" ht="12.75" customHeight="1">
      <c r="A664" s="142"/>
      <c r="B664" s="142"/>
      <c r="C664" s="142"/>
      <c r="D664" s="192"/>
      <c r="E664" s="142"/>
    </row>
    <row r="665" spans="1:5" ht="12.75" customHeight="1">
      <c r="A665" s="142"/>
      <c r="B665" s="142"/>
      <c r="C665" s="142"/>
      <c r="D665" s="192"/>
      <c r="E665" s="142"/>
    </row>
    <row r="666" spans="1:5" ht="12.75" customHeight="1">
      <c r="A666" s="142"/>
      <c r="B666" s="142"/>
      <c r="C666" s="142"/>
      <c r="D666" s="192"/>
      <c r="E666" s="142"/>
    </row>
    <row r="667" spans="1:5" ht="12.75" customHeight="1">
      <c r="A667" s="142"/>
      <c r="B667" s="142"/>
      <c r="C667" s="142"/>
      <c r="D667" s="192"/>
      <c r="E667" s="142"/>
    </row>
    <row r="668" spans="1:5" ht="12.75" customHeight="1">
      <c r="A668" s="142"/>
      <c r="B668" s="142"/>
      <c r="C668" s="142"/>
      <c r="D668" s="192"/>
      <c r="E668" s="142"/>
    </row>
    <row r="669" spans="1:5" ht="12.75" customHeight="1">
      <c r="A669" s="142"/>
      <c r="B669" s="142"/>
      <c r="C669" s="142"/>
      <c r="D669" s="192"/>
      <c r="E669" s="142"/>
    </row>
    <row r="670" spans="1:5" ht="12.75" customHeight="1">
      <c r="A670" s="142"/>
      <c r="B670" s="142"/>
      <c r="C670" s="142"/>
      <c r="D670" s="192"/>
      <c r="E670" s="142"/>
    </row>
    <row r="671" spans="1:5" ht="12.75" customHeight="1">
      <c r="A671" s="142"/>
      <c r="B671" s="142"/>
      <c r="C671" s="142"/>
      <c r="D671" s="192"/>
      <c r="E671" s="142"/>
    </row>
    <row r="672" spans="1:5" ht="12.75" customHeight="1">
      <c r="A672" s="142"/>
      <c r="B672" s="142"/>
      <c r="C672" s="142"/>
      <c r="D672" s="192"/>
      <c r="E672" s="142"/>
    </row>
    <row r="673" spans="1:5" ht="12.75" customHeight="1">
      <c r="A673" s="142"/>
      <c r="B673" s="142"/>
      <c r="C673" s="142"/>
      <c r="D673" s="192"/>
      <c r="E673" s="142"/>
    </row>
    <row r="674" spans="1:5" ht="12.75" customHeight="1">
      <c r="A674" s="142"/>
      <c r="B674" s="142"/>
      <c r="C674" s="142"/>
      <c r="D674" s="192"/>
      <c r="E674" s="142"/>
    </row>
    <row r="675" spans="1:5" ht="12.75" customHeight="1">
      <c r="A675" s="142"/>
      <c r="B675" s="142"/>
      <c r="C675" s="142"/>
      <c r="D675" s="192"/>
      <c r="E675" s="142"/>
    </row>
    <row r="676" spans="1:5" ht="12.75" customHeight="1">
      <c r="A676" s="142"/>
      <c r="B676" s="142"/>
      <c r="C676" s="142"/>
      <c r="D676" s="192"/>
      <c r="E676" s="142"/>
    </row>
    <row r="677" spans="1:5" ht="12.75" customHeight="1">
      <c r="A677" s="142"/>
      <c r="B677" s="142"/>
      <c r="C677" s="142"/>
      <c r="D677" s="192"/>
      <c r="E677" s="142"/>
    </row>
    <row r="678" spans="1:5" ht="12.75" customHeight="1">
      <c r="A678" s="142"/>
      <c r="B678" s="142"/>
      <c r="C678" s="142"/>
      <c r="D678" s="192"/>
      <c r="E678" s="142"/>
    </row>
    <row r="679" spans="1:5" ht="12.75" customHeight="1">
      <c r="A679" s="142"/>
      <c r="B679" s="142"/>
      <c r="C679" s="142"/>
      <c r="D679" s="192"/>
      <c r="E679" s="142"/>
    </row>
    <row r="680" spans="1:5" ht="12.75" customHeight="1">
      <c r="A680" s="142"/>
      <c r="B680" s="142"/>
      <c r="C680" s="142"/>
      <c r="D680" s="192"/>
      <c r="E680" s="142"/>
    </row>
    <row r="681" spans="1:5" ht="12.75" customHeight="1">
      <c r="A681" s="142"/>
      <c r="B681" s="142"/>
      <c r="C681" s="142"/>
      <c r="D681" s="192"/>
      <c r="E681" s="142"/>
    </row>
    <row r="682" spans="1:5" ht="12.75" customHeight="1">
      <c r="A682" s="142"/>
      <c r="B682" s="142"/>
      <c r="C682" s="142"/>
      <c r="D682" s="192"/>
      <c r="E682" s="142"/>
    </row>
    <row r="683" spans="1:5" ht="12.75" customHeight="1">
      <c r="A683" s="142"/>
      <c r="B683" s="142"/>
      <c r="C683" s="142"/>
      <c r="D683" s="192"/>
      <c r="E683" s="142"/>
    </row>
    <row r="684" spans="1:5" ht="12.75" customHeight="1">
      <c r="A684" s="142"/>
      <c r="B684" s="142"/>
      <c r="C684" s="142"/>
      <c r="D684" s="192"/>
      <c r="E684" s="142"/>
    </row>
    <row r="685" spans="1:5" ht="12.75" customHeight="1">
      <c r="A685" s="142"/>
      <c r="B685" s="142"/>
      <c r="C685" s="142"/>
      <c r="D685" s="192"/>
      <c r="E685" s="142"/>
    </row>
    <row r="686" spans="1:5" ht="12.75" customHeight="1">
      <c r="A686" s="142"/>
      <c r="B686" s="142"/>
      <c r="C686" s="142"/>
      <c r="D686" s="192"/>
      <c r="E686" s="142"/>
    </row>
    <row r="687" spans="1:5" ht="12.75" customHeight="1">
      <c r="A687" s="142"/>
      <c r="B687" s="142"/>
      <c r="C687" s="142"/>
      <c r="D687" s="192"/>
      <c r="E687" s="142"/>
    </row>
    <row r="688" spans="1:5" ht="12.75" customHeight="1">
      <c r="A688" s="142"/>
      <c r="B688" s="142"/>
      <c r="C688" s="142"/>
      <c r="D688" s="192"/>
      <c r="E688" s="142"/>
    </row>
    <row r="689" spans="1:5" ht="12.75" customHeight="1">
      <c r="A689" s="142"/>
      <c r="B689" s="142"/>
      <c r="C689" s="142"/>
      <c r="D689" s="192"/>
      <c r="E689" s="142"/>
    </row>
    <row r="690" spans="1:5" ht="12.75" customHeight="1">
      <c r="A690" s="142"/>
      <c r="B690" s="142"/>
      <c r="C690" s="142"/>
      <c r="D690" s="192"/>
      <c r="E690" s="142"/>
    </row>
    <row r="691" spans="1:5" ht="12.75" customHeight="1">
      <c r="A691" s="142"/>
      <c r="B691" s="142"/>
      <c r="C691" s="142"/>
      <c r="D691" s="192"/>
      <c r="E691" s="142"/>
    </row>
    <row r="692" spans="1:5" ht="12.75" customHeight="1">
      <c r="A692" s="142"/>
      <c r="B692" s="142"/>
      <c r="C692" s="142"/>
      <c r="D692" s="192"/>
      <c r="E692" s="142"/>
    </row>
    <row r="693" spans="1:5" ht="12.75" customHeight="1">
      <c r="A693" s="142"/>
      <c r="B693" s="142"/>
      <c r="C693" s="142"/>
      <c r="D693" s="192"/>
      <c r="E693" s="142"/>
    </row>
    <row r="694" spans="1:5" ht="12.75" customHeight="1">
      <c r="A694" s="142"/>
      <c r="B694" s="142"/>
      <c r="C694" s="142"/>
      <c r="D694" s="192"/>
      <c r="E694" s="142"/>
    </row>
    <row r="695" spans="1:5" ht="12.75" customHeight="1">
      <c r="A695" s="142"/>
      <c r="B695" s="142"/>
      <c r="C695" s="142"/>
      <c r="D695" s="192"/>
      <c r="E695" s="142"/>
    </row>
    <row r="696" spans="1:5" ht="12.75" customHeight="1">
      <c r="A696" s="142"/>
      <c r="B696" s="142"/>
      <c r="C696" s="142"/>
      <c r="D696" s="192"/>
      <c r="E696" s="142"/>
    </row>
    <row r="697" spans="1:5" ht="12.75" customHeight="1">
      <c r="A697" s="142"/>
      <c r="B697" s="142"/>
      <c r="C697" s="142"/>
      <c r="D697" s="192"/>
      <c r="E697" s="142"/>
    </row>
    <row r="698" spans="1:5" ht="12.75" customHeight="1">
      <c r="A698" s="142"/>
      <c r="B698" s="142"/>
      <c r="C698" s="142"/>
      <c r="D698" s="192"/>
      <c r="E698" s="142"/>
    </row>
    <row r="699" spans="1:5" ht="12.75" customHeight="1">
      <c r="A699" s="142"/>
      <c r="B699" s="142"/>
      <c r="C699" s="142"/>
      <c r="D699" s="192"/>
      <c r="E699" s="142"/>
    </row>
    <row r="700" spans="1:5" ht="12.75" customHeight="1">
      <c r="A700" s="142"/>
      <c r="B700" s="142"/>
      <c r="C700" s="142"/>
      <c r="D700" s="192"/>
      <c r="E700" s="142"/>
    </row>
    <row r="701" spans="1:5" ht="12.75" customHeight="1">
      <c r="A701" s="142"/>
      <c r="B701" s="142"/>
      <c r="C701" s="142"/>
      <c r="D701" s="192"/>
      <c r="E701" s="142"/>
    </row>
    <row r="702" spans="1:5" ht="12.75" customHeight="1">
      <c r="A702" s="142"/>
      <c r="B702" s="142"/>
      <c r="C702" s="142"/>
      <c r="D702" s="192"/>
      <c r="E702" s="142"/>
    </row>
    <row r="703" spans="1:5" ht="12.75" customHeight="1">
      <c r="A703" s="142"/>
      <c r="B703" s="142"/>
      <c r="C703" s="142"/>
      <c r="D703" s="192"/>
      <c r="E703" s="142"/>
    </row>
    <row r="704" spans="1:5" ht="12.75" customHeight="1">
      <c r="A704" s="142"/>
      <c r="B704" s="142"/>
      <c r="C704" s="142"/>
      <c r="D704" s="192"/>
      <c r="E704" s="142"/>
    </row>
    <row r="705" spans="1:5" ht="12.75" customHeight="1">
      <c r="A705" s="142"/>
      <c r="B705" s="142"/>
      <c r="C705" s="142"/>
      <c r="D705" s="192"/>
      <c r="E705" s="142"/>
    </row>
    <row r="706" spans="1:5" ht="12.75" customHeight="1">
      <c r="A706" s="142"/>
      <c r="B706" s="142"/>
      <c r="C706" s="142"/>
      <c r="D706" s="192"/>
      <c r="E706" s="142"/>
    </row>
    <row r="707" spans="1:5" ht="12.75" customHeight="1">
      <c r="A707" s="142"/>
      <c r="B707" s="142"/>
      <c r="C707" s="142"/>
      <c r="D707" s="192"/>
      <c r="E707" s="142"/>
    </row>
    <row r="708" spans="1:5" ht="12.75" customHeight="1">
      <c r="A708" s="142"/>
      <c r="B708" s="142"/>
      <c r="C708" s="142"/>
      <c r="D708" s="192"/>
      <c r="E708" s="142"/>
    </row>
    <row r="709" spans="1:5" ht="12.75" customHeight="1">
      <c r="A709" s="142"/>
      <c r="B709" s="142"/>
      <c r="C709" s="142"/>
      <c r="D709" s="192"/>
      <c r="E709" s="142"/>
    </row>
    <row r="710" spans="1:5" ht="12.75" customHeight="1">
      <c r="A710" s="142"/>
      <c r="B710" s="142"/>
      <c r="C710" s="142"/>
      <c r="D710" s="192"/>
      <c r="E710" s="142"/>
    </row>
    <row r="711" spans="1:5" ht="12.75" customHeight="1">
      <c r="A711" s="142"/>
      <c r="B711" s="142"/>
      <c r="C711" s="142"/>
      <c r="D711" s="192"/>
      <c r="E711" s="142"/>
    </row>
    <row r="712" spans="1:5" ht="12.75" customHeight="1">
      <c r="A712" s="142"/>
      <c r="B712" s="142"/>
      <c r="C712" s="142"/>
      <c r="D712" s="192"/>
      <c r="E712" s="142"/>
    </row>
    <row r="713" spans="1:5" ht="12.75" customHeight="1">
      <c r="A713" s="142"/>
      <c r="B713" s="142"/>
      <c r="C713" s="142"/>
      <c r="D713" s="192"/>
      <c r="E713" s="142"/>
    </row>
    <row r="714" spans="1:5" ht="12.75" customHeight="1">
      <c r="A714" s="142"/>
      <c r="B714" s="142"/>
      <c r="C714" s="142"/>
      <c r="D714" s="192"/>
      <c r="E714" s="142"/>
    </row>
    <row r="715" spans="1:5" ht="12.75" customHeight="1">
      <c r="A715" s="142"/>
      <c r="B715" s="142"/>
      <c r="C715" s="142"/>
      <c r="D715" s="192"/>
      <c r="E715" s="142"/>
    </row>
    <row r="716" spans="1:5" ht="12.75" customHeight="1">
      <c r="A716" s="142"/>
      <c r="B716" s="142"/>
      <c r="C716" s="142"/>
      <c r="D716" s="192"/>
      <c r="E716" s="142"/>
    </row>
    <row r="717" spans="1:5" ht="12.75" customHeight="1">
      <c r="A717" s="142"/>
      <c r="B717" s="142"/>
      <c r="C717" s="142"/>
      <c r="D717" s="192"/>
      <c r="E717" s="142"/>
    </row>
    <row r="718" spans="1:5" ht="12.75" customHeight="1">
      <c r="A718" s="142"/>
      <c r="B718" s="142"/>
      <c r="C718" s="142"/>
      <c r="D718" s="192"/>
      <c r="E718" s="142"/>
    </row>
    <row r="719" spans="1:5" ht="12.75" customHeight="1">
      <c r="A719" s="142"/>
      <c r="B719" s="142"/>
      <c r="C719" s="142"/>
      <c r="D719" s="192"/>
      <c r="E719" s="142"/>
    </row>
    <row r="720" spans="1:5" ht="12.75" customHeight="1">
      <c r="A720" s="142"/>
      <c r="B720" s="142"/>
      <c r="C720" s="142"/>
      <c r="D720" s="192"/>
      <c r="E720" s="142"/>
    </row>
    <row r="721" spans="1:5" ht="12.75" customHeight="1">
      <c r="A721" s="142"/>
      <c r="B721" s="142"/>
      <c r="C721" s="142"/>
      <c r="D721" s="192"/>
      <c r="E721" s="142"/>
    </row>
    <row r="722" spans="1:5" ht="12.75" customHeight="1">
      <c r="A722" s="142"/>
      <c r="B722" s="142"/>
      <c r="C722" s="142"/>
      <c r="D722" s="192"/>
      <c r="E722" s="142"/>
    </row>
    <row r="723" spans="1:5" ht="12.75" customHeight="1">
      <c r="A723" s="142"/>
      <c r="B723" s="142"/>
      <c r="C723" s="142"/>
      <c r="D723" s="192"/>
      <c r="E723" s="142"/>
    </row>
    <row r="724" spans="1:5" ht="12.75" customHeight="1">
      <c r="A724" s="142"/>
      <c r="B724" s="142"/>
      <c r="C724" s="142"/>
      <c r="D724" s="192"/>
      <c r="E724" s="142"/>
    </row>
    <row r="725" spans="1:5" ht="12.75" customHeight="1">
      <c r="A725" s="142"/>
      <c r="B725" s="142"/>
      <c r="C725" s="142"/>
      <c r="D725" s="192"/>
      <c r="E725" s="142"/>
    </row>
    <row r="726" spans="1:5" ht="12.75" customHeight="1">
      <c r="A726" s="142"/>
      <c r="B726" s="142"/>
      <c r="C726" s="142"/>
      <c r="D726" s="192"/>
      <c r="E726" s="142"/>
    </row>
    <row r="727" spans="1:5" ht="12.75" customHeight="1">
      <c r="A727" s="142"/>
      <c r="B727" s="142"/>
      <c r="C727" s="142"/>
      <c r="D727" s="192"/>
      <c r="E727" s="142"/>
    </row>
    <row r="728" spans="1:5" ht="12.75" customHeight="1">
      <c r="A728" s="142"/>
      <c r="B728" s="142"/>
      <c r="C728" s="142"/>
      <c r="D728" s="192"/>
      <c r="E728" s="142"/>
    </row>
    <row r="729" spans="1:5" ht="12.75" customHeight="1">
      <c r="A729" s="142"/>
      <c r="B729" s="142"/>
      <c r="C729" s="142"/>
      <c r="D729" s="192"/>
      <c r="E729" s="142"/>
    </row>
    <row r="730" spans="1:5" ht="12.75" customHeight="1">
      <c r="A730" s="142"/>
      <c r="B730" s="142"/>
      <c r="C730" s="142"/>
      <c r="D730" s="192"/>
      <c r="E730" s="142"/>
    </row>
    <row r="731" spans="1:5" ht="12.75" customHeight="1">
      <c r="A731" s="142"/>
      <c r="B731" s="142"/>
      <c r="C731" s="142"/>
      <c r="D731" s="192"/>
      <c r="E731" s="142"/>
    </row>
    <row r="732" spans="1:5" ht="12.75" customHeight="1">
      <c r="A732" s="142"/>
      <c r="B732" s="142"/>
      <c r="C732" s="142"/>
      <c r="D732" s="192"/>
      <c r="E732" s="142"/>
    </row>
    <row r="733" spans="1:5" ht="12.75" customHeight="1">
      <c r="A733" s="142"/>
      <c r="B733" s="142"/>
      <c r="C733" s="142"/>
      <c r="D733" s="192"/>
      <c r="E733" s="142"/>
    </row>
    <row r="734" spans="1:5" ht="12.75" customHeight="1">
      <c r="A734" s="142"/>
      <c r="B734" s="142"/>
      <c r="C734" s="142"/>
      <c r="D734" s="192"/>
      <c r="E734" s="142"/>
    </row>
    <row r="735" spans="1:5" ht="12.75" customHeight="1">
      <c r="A735" s="142"/>
      <c r="B735" s="142"/>
      <c r="C735" s="142"/>
      <c r="D735" s="192"/>
      <c r="E735" s="142"/>
    </row>
    <row r="736" spans="1:5" ht="12.75" customHeight="1">
      <c r="A736" s="142"/>
      <c r="B736" s="142"/>
      <c r="C736" s="142"/>
      <c r="D736" s="192"/>
      <c r="E736" s="142"/>
    </row>
    <row r="737" spans="1:5" ht="12.75" customHeight="1">
      <c r="A737" s="142"/>
      <c r="B737" s="142"/>
      <c r="C737" s="142"/>
      <c r="D737" s="192"/>
      <c r="E737" s="142"/>
    </row>
    <row r="738" spans="1:5" ht="12.75" customHeight="1">
      <c r="A738" s="142"/>
      <c r="B738" s="142"/>
      <c r="C738" s="142"/>
      <c r="D738" s="192"/>
      <c r="E738" s="142"/>
    </row>
    <row r="739" spans="1:5" ht="12.75" customHeight="1">
      <c r="A739" s="142"/>
      <c r="B739" s="142"/>
      <c r="C739" s="142"/>
      <c r="D739" s="192"/>
      <c r="E739" s="142"/>
    </row>
    <row r="740" spans="1:5" ht="12.75" customHeight="1">
      <c r="A740" s="142"/>
      <c r="B740" s="142"/>
      <c r="C740" s="142"/>
      <c r="D740" s="192"/>
      <c r="E740" s="142"/>
    </row>
    <row r="741" spans="1:5" ht="12.75" customHeight="1">
      <c r="A741" s="142"/>
      <c r="B741" s="142"/>
      <c r="C741" s="142"/>
      <c r="D741" s="192"/>
      <c r="E741" s="142"/>
    </row>
    <row r="742" spans="1:5" ht="12.75" customHeight="1">
      <c r="A742" s="142"/>
      <c r="B742" s="142"/>
      <c r="C742" s="142"/>
      <c r="D742" s="192"/>
      <c r="E742" s="142"/>
    </row>
    <row r="743" spans="1:5" ht="12.75" customHeight="1">
      <c r="A743" s="142"/>
      <c r="B743" s="142"/>
      <c r="C743" s="142"/>
      <c r="D743" s="192"/>
      <c r="E743" s="142"/>
    </row>
    <row r="744" spans="1:5" ht="12.75" customHeight="1">
      <c r="A744" s="142"/>
      <c r="B744" s="142"/>
      <c r="C744" s="142"/>
      <c r="D744" s="192"/>
      <c r="E744" s="142"/>
    </row>
    <row r="745" spans="1:5" ht="12.75" customHeight="1">
      <c r="A745" s="142"/>
      <c r="B745" s="142"/>
      <c r="C745" s="142"/>
      <c r="D745" s="192"/>
      <c r="E745" s="142"/>
    </row>
    <row r="746" spans="1:5" ht="12.75" customHeight="1">
      <c r="A746" s="142"/>
      <c r="B746" s="142"/>
      <c r="C746" s="142"/>
      <c r="D746" s="192"/>
      <c r="E746" s="142"/>
    </row>
    <row r="747" spans="1:5" ht="12.75" customHeight="1">
      <c r="A747" s="142"/>
      <c r="B747" s="142"/>
      <c r="C747" s="142"/>
      <c r="D747" s="192"/>
      <c r="E747" s="142"/>
    </row>
    <row r="748" spans="1:5" ht="12.75" customHeight="1">
      <c r="A748" s="142"/>
      <c r="B748" s="142"/>
      <c r="C748" s="142"/>
      <c r="D748" s="192"/>
      <c r="E748" s="142"/>
    </row>
    <row r="749" spans="1:5" ht="12.75" customHeight="1">
      <c r="A749" s="142"/>
      <c r="B749" s="142"/>
      <c r="C749" s="142"/>
      <c r="D749" s="192"/>
      <c r="E749" s="142"/>
    </row>
    <row r="750" spans="1:5" ht="12.75" customHeight="1">
      <c r="A750" s="142"/>
      <c r="B750" s="142"/>
      <c r="C750" s="142"/>
      <c r="D750" s="192"/>
      <c r="E750" s="142"/>
    </row>
    <row r="751" spans="1:5" ht="12.75" customHeight="1">
      <c r="A751" s="142"/>
      <c r="B751" s="142"/>
      <c r="C751" s="142"/>
      <c r="D751" s="192"/>
      <c r="E751" s="142"/>
    </row>
    <row r="752" spans="1:5" ht="12.75" customHeight="1">
      <c r="A752" s="142"/>
      <c r="B752" s="142"/>
      <c r="C752" s="142"/>
      <c r="D752" s="192"/>
      <c r="E752" s="142"/>
    </row>
    <row r="753" spans="1:5" ht="12.75" customHeight="1">
      <c r="A753" s="142"/>
      <c r="B753" s="142"/>
      <c r="C753" s="142"/>
      <c r="D753" s="192"/>
      <c r="E753" s="142"/>
    </row>
    <row r="754" spans="1:5" ht="12.75" customHeight="1">
      <c r="A754" s="142"/>
      <c r="B754" s="142"/>
      <c r="C754" s="142"/>
      <c r="D754" s="192"/>
      <c r="E754" s="142"/>
    </row>
    <row r="755" spans="1:5" ht="12.75" customHeight="1">
      <c r="A755" s="142"/>
      <c r="B755" s="142"/>
      <c r="C755" s="142"/>
      <c r="D755" s="192"/>
      <c r="E755" s="142"/>
    </row>
    <row r="756" spans="1:5" ht="12.75" customHeight="1">
      <c r="A756" s="142"/>
      <c r="B756" s="142"/>
      <c r="C756" s="142"/>
      <c r="D756" s="192"/>
      <c r="E756" s="142"/>
    </row>
    <row r="757" spans="1:5" ht="12.75" customHeight="1">
      <c r="A757" s="142"/>
      <c r="B757" s="142"/>
      <c r="C757" s="142"/>
      <c r="D757" s="192"/>
      <c r="E757" s="142"/>
    </row>
    <row r="758" spans="1:5" ht="12.75" customHeight="1">
      <c r="A758" s="142"/>
      <c r="B758" s="142"/>
      <c r="C758" s="142"/>
      <c r="D758" s="192"/>
      <c r="E758" s="142"/>
    </row>
    <row r="759" spans="1:5" ht="12.75" customHeight="1">
      <c r="A759" s="142"/>
      <c r="B759" s="142"/>
      <c r="C759" s="142"/>
      <c r="D759" s="192"/>
      <c r="E759" s="142"/>
    </row>
    <row r="760" spans="1:5" ht="12.75" customHeight="1">
      <c r="A760" s="142"/>
      <c r="B760" s="142"/>
      <c r="C760" s="142"/>
      <c r="D760" s="192"/>
      <c r="E760" s="142"/>
    </row>
    <row r="761" spans="1:5" ht="12.75" customHeight="1">
      <c r="A761" s="142"/>
      <c r="B761" s="142"/>
      <c r="C761" s="142"/>
      <c r="D761" s="192"/>
      <c r="E761" s="142"/>
    </row>
    <row r="762" spans="1:5" ht="12.75" customHeight="1">
      <c r="A762" s="142"/>
      <c r="B762" s="142"/>
      <c r="C762" s="142"/>
      <c r="D762" s="192"/>
      <c r="E762" s="142"/>
    </row>
    <row r="763" spans="1:5" ht="12.75" customHeight="1">
      <c r="A763" s="142"/>
      <c r="B763" s="142"/>
      <c r="C763" s="142"/>
      <c r="D763" s="192"/>
      <c r="E763" s="142"/>
    </row>
    <row r="764" spans="1:5" ht="12.75" customHeight="1">
      <c r="A764" s="142"/>
      <c r="B764" s="142"/>
      <c r="C764" s="142"/>
      <c r="D764" s="192"/>
      <c r="E764" s="142"/>
    </row>
    <row r="765" spans="1:5" ht="12.75" customHeight="1">
      <c r="A765" s="142"/>
      <c r="B765" s="142"/>
      <c r="C765" s="142"/>
      <c r="D765" s="192"/>
      <c r="E765" s="142"/>
    </row>
    <row r="766" spans="1:5" ht="12.75" customHeight="1">
      <c r="A766" s="142"/>
      <c r="B766" s="142"/>
      <c r="C766" s="142"/>
      <c r="D766" s="192"/>
      <c r="E766" s="142"/>
    </row>
    <row r="767" spans="1:5" ht="12.75" customHeight="1">
      <c r="A767" s="142"/>
      <c r="B767" s="142"/>
      <c r="C767" s="142"/>
      <c r="D767" s="192"/>
      <c r="E767" s="142"/>
    </row>
    <row r="768" spans="1:5" ht="12.75" customHeight="1">
      <c r="A768" s="142"/>
      <c r="B768" s="142"/>
      <c r="C768" s="142"/>
      <c r="D768" s="192"/>
      <c r="E768" s="142"/>
    </row>
    <row r="769" spans="1:5" ht="12.75" customHeight="1">
      <c r="A769" s="142"/>
      <c r="B769" s="142"/>
      <c r="C769" s="142"/>
      <c r="D769" s="192"/>
      <c r="E769" s="142"/>
    </row>
    <row r="770" spans="1:5" ht="12.75" customHeight="1">
      <c r="A770" s="142"/>
      <c r="B770" s="142"/>
      <c r="C770" s="142"/>
      <c r="D770" s="192"/>
      <c r="E770" s="142"/>
    </row>
    <row r="771" spans="1:5" ht="12.75" customHeight="1">
      <c r="A771" s="142"/>
      <c r="B771" s="142"/>
      <c r="C771" s="142"/>
      <c r="D771" s="192"/>
      <c r="E771" s="142"/>
    </row>
    <row r="772" spans="1:5" ht="12.75" customHeight="1">
      <c r="A772" s="142"/>
      <c r="B772" s="142"/>
      <c r="C772" s="142"/>
      <c r="D772" s="192"/>
      <c r="E772" s="142"/>
    </row>
    <row r="773" spans="1:5" ht="12.75" customHeight="1">
      <c r="A773" s="142"/>
      <c r="B773" s="142"/>
      <c r="C773" s="142"/>
      <c r="D773" s="192"/>
      <c r="E773" s="142"/>
    </row>
    <row r="774" spans="1:5" ht="12.75" customHeight="1">
      <c r="A774" s="142"/>
      <c r="B774" s="142"/>
      <c r="C774" s="142"/>
      <c r="D774" s="192"/>
      <c r="E774" s="142"/>
    </row>
    <row r="775" spans="1:5" ht="12.75" customHeight="1">
      <c r="A775" s="142"/>
      <c r="B775" s="142"/>
      <c r="C775" s="142"/>
      <c r="D775" s="192"/>
      <c r="E775" s="142"/>
    </row>
    <row r="776" spans="1:5" ht="12.75" customHeight="1">
      <c r="A776" s="142"/>
      <c r="B776" s="142"/>
      <c r="C776" s="142"/>
      <c r="D776" s="192"/>
      <c r="E776" s="142"/>
    </row>
    <row r="777" spans="1:5" ht="12.75" customHeight="1">
      <c r="A777" s="142"/>
      <c r="B777" s="142"/>
      <c r="C777" s="142"/>
      <c r="D777" s="192"/>
      <c r="E777" s="142"/>
    </row>
    <row r="778" spans="1:5" ht="12.75" customHeight="1">
      <c r="A778" s="142"/>
      <c r="B778" s="142"/>
      <c r="C778" s="142"/>
      <c r="D778" s="192"/>
      <c r="E778" s="142"/>
    </row>
    <row r="779" spans="1:5" ht="12.75" customHeight="1">
      <c r="A779" s="142"/>
      <c r="B779" s="142"/>
      <c r="C779" s="142"/>
      <c r="D779" s="192"/>
      <c r="E779" s="142"/>
    </row>
    <row r="780" spans="1:5" ht="12.75" customHeight="1">
      <c r="A780" s="142"/>
      <c r="B780" s="142"/>
      <c r="C780" s="142"/>
      <c r="D780" s="192"/>
      <c r="E780" s="142"/>
    </row>
    <row r="781" spans="1:5" ht="12.75" customHeight="1">
      <c r="A781" s="142"/>
      <c r="B781" s="142"/>
      <c r="C781" s="142"/>
      <c r="D781" s="192"/>
      <c r="E781" s="142"/>
    </row>
    <row r="782" spans="1:5" ht="12.75" customHeight="1">
      <c r="A782" s="142"/>
      <c r="B782" s="142"/>
      <c r="C782" s="142"/>
      <c r="D782" s="192"/>
      <c r="E782" s="142"/>
    </row>
    <row r="783" spans="1:5" ht="12.75" customHeight="1">
      <c r="A783" s="142"/>
      <c r="B783" s="142"/>
      <c r="C783" s="142"/>
      <c r="D783" s="192"/>
      <c r="E783" s="142"/>
    </row>
    <row r="784" spans="1:5" ht="12.75" customHeight="1">
      <c r="A784" s="142"/>
      <c r="B784" s="142"/>
      <c r="C784" s="142"/>
      <c r="D784" s="192"/>
      <c r="E784" s="142"/>
    </row>
    <row r="785" spans="1:5" ht="12.75" customHeight="1">
      <c r="A785" s="142"/>
      <c r="B785" s="142"/>
      <c r="C785" s="142"/>
      <c r="D785" s="192"/>
      <c r="E785" s="142"/>
    </row>
    <row r="786" spans="1:5" ht="12.75" customHeight="1">
      <c r="A786" s="142"/>
      <c r="B786" s="142"/>
      <c r="C786" s="142"/>
      <c r="D786" s="192"/>
      <c r="E786" s="142"/>
    </row>
    <row r="787" spans="1:5" ht="12.75" customHeight="1">
      <c r="A787" s="142"/>
      <c r="B787" s="142"/>
      <c r="C787" s="142"/>
      <c r="D787" s="192"/>
      <c r="E787" s="142"/>
    </row>
    <row r="788" spans="1:5" ht="12.75" customHeight="1">
      <c r="A788" s="142"/>
      <c r="B788" s="142"/>
      <c r="C788" s="142"/>
      <c r="D788" s="192"/>
      <c r="E788" s="142"/>
    </row>
    <row r="789" spans="1:5" ht="12.75" customHeight="1">
      <c r="A789" s="142"/>
      <c r="B789" s="142"/>
      <c r="C789" s="142"/>
      <c r="D789" s="192"/>
      <c r="E789" s="142"/>
    </row>
    <row r="790" spans="1:5" ht="12.75" customHeight="1">
      <c r="A790" s="142"/>
      <c r="B790" s="142"/>
      <c r="C790" s="142"/>
      <c r="D790" s="192"/>
      <c r="E790" s="142"/>
    </row>
    <row r="791" spans="1:5" ht="12.75" customHeight="1">
      <c r="A791" s="142"/>
      <c r="B791" s="142"/>
      <c r="C791" s="142"/>
      <c r="D791" s="192"/>
      <c r="E791" s="142"/>
    </row>
    <row r="792" spans="1:5" ht="12.75" customHeight="1">
      <c r="A792" s="142"/>
      <c r="B792" s="142"/>
      <c r="C792" s="142"/>
      <c r="D792" s="192"/>
      <c r="E792" s="142"/>
    </row>
    <row r="793" spans="1:5" ht="12.75" customHeight="1">
      <c r="A793" s="142"/>
      <c r="B793" s="142"/>
      <c r="C793" s="142"/>
      <c r="D793" s="192"/>
      <c r="E793" s="142"/>
    </row>
    <row r="794" spans="1:5" ht="12.75" customHeight="1">
      <c r="A794" s="142"/>
      <c r="B794" s="142"/>
      <c r="C794" s="142"/>
      <c r="D794" s="192"/>
      <c r="E794" s="142"/>
    </row>
    <row r="795" spans="1:5" ht="12.75" customHeight="1">
      <c r="A795" s="142"/>
      <c r="B795" s="142"/>
      <c r="C795" s="142"/>
      <c r="D795" s="192"/>
      <c r="E795" s="142"/>
    </row>
    <row r="796" spans="1:5" ht="12.75" customHeight="1">
      <c r="A796" s="142"/>
      <c r="B796" s="142"/>
      <c r="C796" s="142"/>
      <c r="D796" s="192"/>
      <c r="E796" s="142"/>
    </row>
    <row r="797" spans="1:5" ht="12.75" customHeight="1">
      <c r="A797" s="142"/>
      <c r="B797" s="142"/>
      <c r="C797" s="142"/>
      <c r="D797" s="192"/>
      <c r="E797" s="142"/>
    </row>
    <row r="798" spans="1:5" ht="12.75" customHeight="1">
      <c r="A798" s="142"/>
      <c r="B798" s="142"/>
      <c r="C798" s="142"/>
      <c r="D798" s="192"/>
      <c r="E798" s="142"/>
    </row>
    <row r="799" spans="1:5" ht="12.75" customHeight="1">
      <c r="A799" s="142"/>
      <c r="B799" s="142"/>
      <c r="C799" s="142"/>
      <c r="D799" s="192"/>
      <c r="E799" s="142"/>
    </row>
    <row r="800" spans="1:5" ht="12.75" customHeight="1">
      <c r="A800" s="142"/>
      <c r="B800" s="142"/>
      <c r="C800" s="142"/>
      <c r="D800" s="192"/>
      <c r="E800" s="142"/>
    </row>
    <row r="801" spans="1:5" ht="12.75" customHeight="1">
      <c r="A801" s="142"/>
      <c r="B801" s="142"/>
      <c r="C801" s="142"/>
      <c r="D801" s="192"/>
      <c r="E801" s="142"/>
    </row>
    <row r="802" spans="1:5" ht="12.75" customHeight="1">
      <c r="A802" s="142"/>
      <c r="B802" s="142"/>
      <c r="C802" s="142"/>
      <c r="D802" s="192"/>
      <c r="E802" s="142"/>
    </row>
    <row r="803" spans="1:5" ht="12.75" customHeight="1">
      <c r="A803" s="142"/>
      <c r="B803" s="142"/>
      <c r="C803" s="142"/>
      <c r="D803" s="192"/>
      <c r="E803" s="142"/>
    </row>
    <row r="804" spans="1:5" ht="12.75" customHeight="1">
      <c r="A804" s="142"/>
      <c r="B804" s="142"/>
      <c r="C804" s="142"/>
      <c r="D804" s="192"/>
      <c r="E804" s="142"/>
    </row>
    <row r="805" spans="1:5" ht="12.75" customHeight="1">
      <c r="A805" s="142"/>
      <c r="B805" s="142"/>
      <c r="C805" s="142"/>
      <c r="D805" s="192"/>
      <c r="E805" s="142"/>
    </row>
    <row r="806" spans="1:5" ht="12.75" customHeight="1">
      <c r="A806" s="142"/>
      <c r="B806" s="142"/>
      <c r="C806" s="142"/>
      <c r="D806" s="192"/>
      <c r="E806" s="142"/>
    </row>
    <row r="807" spans="1:5" ht="12.75" customHeight="1">
      <c r="A807" s="142"/>
      <c r="B807" s="142"/>
      <c r="C807" s="142"/>
      <c r="D807" s="192"/>
      <c r="E807" s="142"/>
    </row>
    <row r="808" spans="1:5" ht="12.75" customHeight="1">
      <c r="A808" s="142"/>
      <c r="B808" s="142"/>
      <c r="C808" s="142"/>
      <c r="D808" s="192"/>
      <c r="E808" s="142"/>
    </row>
    <row r="809" spans="1:5" ht="12.75" customHeight="1">
      <c r="A809" s="142"/>
      <c r="B809" s="142"/>
      <c r="C809" s="142"/>
      <c r="D809" s="192"/>
      <c r="E809" s="142"/>
    </row>
    <row r="810" spans="1:5" ht="12.75" customHeight="1">
      <c r="A810" s="142"/>
      <c r="B810" s="142"/>
      <c r="C810" s="142"/>
      <c r="D810" s="192"/>
      <c r="E810" s="142"/>
    </row>
    <row r="811" spans="1:5" ht="12.75" customHeight="1">
      <c r="A811" s="142"/>
      <c r="B811" s="142"/>
      <c r="C811" s="142"/>
      <c r="D811" s="192"/>
      <c r="E811" s="142"/>
    </row>
    <row r="812" spans="1:5" ht="12.75" customHeight="1">
      <c r="A812" s="142"/>
      <c r="B812" s="142"/>
      <c r="C812" s="142"/>
      <c r="D812" s="192"/>
      <c r="E812" s="142"/>
    </row>
    <row r="813" spans="1:5" ht="12.75" customHeight="1">
      <c r="A813" s="142"/>
      <c r="B813" s="142"/>
      <c r="C813" s="142"/>
      <c r="D813" s="192"/>
      <c r="E813" s="142"/>
    </row>
    <row r="814" spans="1:5" ht="12.75" customHeight="1">
      <c r="A814" s="142"/>
      <c r="B814" s="142"/>
      <c r="C814" s="142"/>
      <c r="D814" s="192"/>
      <c r="E814" s="142"/>
    </row>
    <row r="815" spans="1:5" ht="12.75" customHeight="1">
      <c r="A815" s="142"/>
      <c r="B815" s="142"/>
      <c r="C815" s="142"/>
      <c r="D815" s="192"/>
      <c r="E815" s="142"/>
    </row>
    <row r="816" spans="1:5" ht="12.75" customHeight="1">
      <c r="A816" s="142"/>
      <c r="B816" s="142"/>
      <c r="C816" s="142"/>
      <c r="D816" s="192"/>
      <c r="E816" s="142"/>
    </row>
    <row r="817" spans="1:5" ht="12.75" customHeight="1">
      <c r="A817" s="142"/>
      <c r="B817" s="142"/>
      <c r="C817" s="142"/>
      <c r="D817" s="192"/>
      <c r="E817" s="142"/>
    </row>
    <row r="818" spans="1:5" ht="12.75" customHeight="1">
      <c r="A818" s="142"/>
      <c r="B818" s="142"/>
      <c r="C818" s="142"/>
      <c r="D818" s="192"/>
      <c r="E818" s="142"/>
    </row>
    <row r="819" spans="1:5" ht="12.75" customHeight="1">
      <c r="A819" s="142"/>
      <c r="B819" s="142"/>
      <c r="C819" s="142"/>
      <c r="D819" s="192"/>
      <c r="E819" s="142"/>
    </row>
    <row r="820" spans="1:5" ht="12.75" customHeight="1">
      <c r="A820" s="142"/>
      <c r="B820" s="142"/>
      <c r="C820" s="142"/>
      <c r="D820" s="192"/>
      <c r="E820" s="142"/>
    </row>
    <row r="821" spans="1:5" ht="12.75" customHeight="1">
      <c r="A821" s="142"/>
      <c r="B821" s="142"/>
      <c r="C821" s="142"/>
      <c r="D821" s="192"/>
      <c r="E821" s="142"/>
    </row>
    <row r="822" spans="1:5" ht="12.75" customHeight="1">
      <c r="A822" s="142"/>
      <c r="B822" s="142"/>
      <c r="C822" s="142"/>
      <c r="D822" s="192"/>
      <c r="E822" s="142"/>
    </row>
    <row r="823" spans="1:5" ht="12.75" customHeight="1">
      <c r="A823" s="142"/>
      <c r="B823" s="142"/>
      <c r="C823" s="142"/>
      <c r="D823" s="192"/>
      <c r="E823" s="142"/>
    </row>
    <row r="824" spans="1:5" ht="12.75" customHeight="1">
      <c r="A824" s="142"/>
      <c r="B824" s="142"/>
      <c r="C824" s="142"/>
      <c r="D824" s="192"/>
      <c r="E824" s="142"/>
    </row>
    <row r="825" spans="1:5" ht="12.75" customHeight="1">
      <c r="A825" s="142"/>
      <c r="B825" s="142"/>
      <c r="C825" s="142"/>
      <c r="D825" s="192"/>
      <c r="E825" s="142"/>
    </row>
    <row r="826" spans="1:5" ht="12.75" customHeight="1">
      <c r="A826" s="142"/>
      <c r="B826" s="142"/>
      <c r="C826" s="142"/>
      <c r="D826" s="192"/>
      <c r="E826" s="142"/>
    </row>
    <row r="827" spans="1:5" ht="12.75" customHeight="1">
      <c r="A827" s="142"/>
      <c r="B827" s="142"/>
      <c r="C827" s="142"/>
      <c r="D827" s="192"/>
      <c r="E827" s="142"/>
    </row>
    <row r="828" spans="1:5" ht="12.75" customHeight="1">
      <c r="A828" s="142"/>
      <c r="B828" s="142"/>
      <c r="C828" s="142"/>
      <c r="D828" s="192"/>
      <c r="E828" s="142"/>
    </row>
    <row r="829" spans="1:5" ht="12.75" customHeight="1">
      <c r="A829" s="142"/>
      <c r="B829" s="142"/>
      <c r="C829" s="142"/>
      <c r="D829" s="192"/>
      <c r="E829" s="142"/>
    </row>
    <row r="830" spans="1:5" ht="12.75" customHeight="1">
      <c r="A830" s="142"/>
      <c r="B830" s="142"/>
      <c r="C830" s="142"/>
      <c r="D830" s="192"/>
      <c r="E830" s="142"/>
    </row>
    <row r="831" spans="1:5" ht="12.75" customHeight="1">
      <c r="A831" s="142"/>
      <c r="B831" s="142"/>
      <c r="C831" s="142"/>
      <c r="D831" s="192"/>
      <c r="E831" s="142"/>
    </row>
    <row r="832" spans="1:5" ht="12.75" customHeight="1">
      <c r="A832" s="142"/>
      <c r="B832" s="142"/>
      <c r="C832" s="142"/>
      <c r="D832" s="192"/>
      <c r="E832" s="142"/>
    </row>
    <row r="833" spans="1:5" ht="12.75" customHeight="1">
      <c r="A833" s="142"/>
      <c r="B833" s="142"/>
      <c r="C833" s="142"/>
      <c r="D833" s="192"/>
      <c r="E833" s="142"/>
    </row>
    <row r="834" spans="1:5" ht="12.75" customHeight="1">
      <c r="A834" s="142"/>
      <c r="B834" s="142"/>
      <c r="C834" s="142"/>
      <c r="D834" s="192"/>
      <c r="E834" s="142"/>
    </row>
    <row r="835" spans="1:5" ht="12.75" customHeight="1">
      <c r="A835" s="142"/>
      <c r="B835" s="142"/>
      <c r="C835" s="142"/>
      <c r="D835" s="192"/>
      <c r="E835" s="142"/>
    </row>
    <row r="836" spans="1:5" ht="12.75" customHeight="1">
      <c r="A836" s="142"/>
      <c r="B836" s="142"/>
      <c r="C836" s="142"/>
      <c r="D836" s="192"/>
      <c r="E836" s="142"/>
    </row>
    <row r="837" spans="1:5" ht="12.75" customHeight="1">
      <c r="A837" s="142"/>
      <c r="B837" s="142"/>
      <c r="C837" s="142"/>
      <c r="D837" s="192"/>
      <c r="E837" s="142"/>
    </row>
    <row r="838" spans="1:5" ht="12.75" customHeight="1">
      <c r="A838" s="142"/>
      <c r="B838" s="142"/>
      <c r="C838" s="142"/>
      <c r="D838" s="192"/>
      <c r="E838" s="142"/>
    </row>
    <row r="839" spans="1:5" ht="12.75" customHeight="1">
      <c r="A839" s="142"/>
      <c r="B839" s="142"/>
      <c r="C839" s="142"/>
      <c r="D839" s="192"/>
      <c r="E839" s="142"/>
    </row>
    <row r="840" spans="1:5" ht="12.75" customHeight="1">
      <c r="A840" s="142"/>
      <c r="B840" s="142"/>
      <c r="C840" s="142"/>
      <c r="D840" s="192"/>
      <c r="E840" s="142"/>
    </row>
    <row r="841" spans="1:5" ht="12.75" customHeight="1">
      <c r="A841" s="142"/>
      <c r="B841" s="142"/>
      <c r="C841" s="142"/>
      <c r="D841" s="192"/>
      <c r="E841" s="142"/>
    </row>
    <row r="842" spans="1:5" ht="12.75" customHeight="1">
      <c r="A842" s="142"/>
      <c r="B842" s="142"/>
      <c r="C842" s="142"/>
      <c r="D842" s="192"/>
      <c r="E842" s="142"/>
    </row>
    <row r="843" spans="1:5" ht="12.75" customHeight="1">
      <c r="A843" s="142"/>
      <c r="B843" s="142"/>
      <c r="C843" s="142"/>
      <c r="D843" s="192"/>
      <c r="E843" s="142"/>
    </row>
    <row r="844" spans="1:5" ht="12.75" customHeight="1">
      <c r="A844" s="142"/>
      <c r="B844" s="142"/>
      <c r="C844" s="142"/>
      <c r="D844" s="192"/>
      <c r="E844" s="142"/>
    </row>
    <row r="845" spans="1:5" ht="12.75" customHeight="1">
      <c r="A845" s="142"/>
      <c r="B845" s="142"/>
      <c r="C845" s="142"/>
      <c r="D845" s="192"/>
      <c r="E845" s="142"/>
    </row>
    <row r="846" spans="1:5" ht="12.75" customHeight="1">
      <c r="A846" s="142"/>
      <c r="B846" s="142"/>
      <c r="C846" s="142"/>
      <c r="D846" s="192"/>
      <c r="E846" s="142"/>
    </row>
    <row r="847" spans="1:5" ht="12.75" customHeight="1">
      <c r="A847" s="142"/>
      <c r="B847" s="142"/>
      <c r="C847" s="142"/>
      <c r="D847" s="192"/>
      <c r="E847" s="142"/>
    </row>
    <row r="848" spans="1:5" ht="12.75" customHeight="1">
      <c r="A848" s="142"/>
      <c r="B848" s="142"/>
      <c r="C848" s="142"/>
      <c r="D848" s="192"/>
      <c r="E848" s="142"/>
    </row>
    <row r="849" spans="1:5" ht="12.75" customHeight="1">
      <c r="A849" s="142"/>
      <c r="B849" s="142"/>
      <c r="C849" s="142"/>
      <c r="D849" s="192"/>
      <c r="E849" s="142"/>
    </row>
    <row r="850" spans="1:5" ht="12.75" customHeight="1">
      <c r="A850" s="142"/>
      <c r="B850" s="142"/>
      <c r="C850" s="142"/>
      <c r="D850" s="192"/>
      <c r="E850" s="142"/>
    </row>
    <row r="851" spans="1:5" ht="12.75" customHeight="1">
      <c r="A851" s="142"/>
      <c r="B851" s="142"/>
      <c r="C851" s="142"/>
      <c r="D851" s="192"/>
      <c r="E851" s="142"/>
    </row>
    <row r="852" spans="1:5" ht="12.75" customHeight="1">
      <c r="A852" s="142"/>
      <c r="B852" s="142"/>
      <c r="C852" s="142"/>
      <c r="D852" s="192"/>
      <c r="E852" s="142"/>
    </row>
    <row r="853" spans="1:5" ht="12.75" customHeight="1">
      <c r="A853" s="142"/>
      <c r="B853" s="142"/>
      <c r="C853" s="142"/>
      <c r="D853" s="192"/>
      <c r="E853" s="142"/>
    </row>
    <row r="854" spans="1:5" ht="12.75" customHeight="1">
      <c r="A854" s="142"/>
      <c r="B854" s="142"/>
      <c r="C854" s="142"/>
      <c r="D854" s="192"/>
      <c r="E854" s="142"/>
    </row>
    <row r="855" spans="1:5" ht="12.75" customHeight="1">
      <c r="A855" s="142"/>
      <c r="B855" s="142"/>
      <c r="C855" s="142"/>
      <c r="D855" s="192"/>
      <c r="E855" s="142"/>
    </row>
    <row r="856" spans="1:5" ht="12.75" customHeight="1">
      <c r="A856" s="142"/>
      <c r="B856" s="142"/>
      <c r="C856" s="142"/>
      <c r="D856" s="192"/>
      <c r="E856" s="142"/>
    </row>
    <row r="857" spans="1:5" ht="12.75" customHeight="1">
      <c r="A857" s="142"/>
      <c r="B857" s="142"/>
      <c r="C857" s="142"/>
      <c r="D857" s="192"/>
      <c r="E857" s="142"/>
    </row>
    <row r="858" spans="1:5" ht="12.75" customHeight="1">
      <c r="A858" s="142"/>
      <c r="B858" s="142"/>
      <c r="C858" s="142"/>
      <c r="D858" s="192"/>
      <c r="E858" s="142"/>
    </row>
    <row r="859" spans="1:5" ht="12.75" customHeight="1">
      <c r="A859" s="142"/>
      <c r="B859" s="142"/>
      <c r="C859" s="142"/>
      <c r="D859" s="192"/>
      <c r="E859" s="142"/>
    </row>
    <row r="860" spans="1:5" ht="12.75" customHeight="1">
      <c r="A860" s="142"/>
      <c r="B860" s="142"/>
      <c r="C860" s="142"/>
      <c r="D860" s="192"/>
      <c r="E860" s="142"/>
    </row>
    <row r="861" spans="1:5" ht="12.75" customHeight="1">
      <c r="A861" s="142"/>
      <c r="B861" s="142"/>
      <c r="C861" s="142"/>
      <c r="D861" s="192"/>
      <c r="E861" s="142"/>
    </row>
    <row r="862" spans="1:5" ht="12.75" customHeight="1">
      <c r="A862" s="142"/>
      <c r="B862" s="142"/>
      <c r="C862" s="142"/>
      <c r="D862" s="192"/>
      <c r="E862" s="142"/>
    </row>
    <row r="863" spans="1:5" ht="12.75" customHeight="1">
      <c r="A863" s="142"/>
      <c r="B863" s="142"/>
      <c r="C863" s="142"/>
      <c r="D863" s="192"/>
      <c r="E863" s="142"/>
    </row>
    <row r="864" spans="1:5" ht="12.75" customHeight="1">
      <c r="A864" s="142"/>
      <c r="B864" s="142"/>
      <c r="C864" s="142"/>
      <c r="D864" s="192"/>
      <c r="E864" s="142"/>
    </row>
    <row r="865" spans="1:5" ht="12.75" customHeight="1">
      <c r="A865" s="142"/>
      <c r="B865" s="142"/>
      <c r="C865" s="142"/>
      <c r="D865" s="192"/>
      <c r="E865" s="142"/>
    </row>
    <row r="866" spans="1:5" ht="12.75" customHeight="1">
      <c r="A866" s="142"/>
      <c r="B866" s="142"/>
      <c r="C866" s="142"/>
      <c r="D866" s="192"/>
      <c r="E866" s="142"/>
    </row>
    <row r="867" spans="1:5" ht="12.75" customHeight="1">
      <c r="A867" s="142"/>
      <c r="B867" s="142"/>
      <c r="C867" s="142"/>
      <c r="D867" s="192"/>
      <c r="E867" s="142"/>
    </row>
    <row r="868" spans="1:5" ht="12.75" customHeight="1">
      <c r="A868" s="142"/>
      <c r="B868" s="142"/>
      <c r="C868" s="142"/>
      <c r="D868" s="192"/>
      <c r="E868" s="142"/>
    </row>
    <row r="869" spans="1:5" ht="12.75" customHeight="1">
      <c r="A869" s="142"/>
      <c r="B869" s="142"/>
      <c r="C869" s="142"/>
      <c r="D869" s="192"/>
      <c r="E869" s="142"/>
    </row>
    <row r="870" spans="1:5" ht="12.75" customHeight="1">
      <c r="A870" s="142"/>
      <c r="B870" s="142"/>
      <c r="C870" s="142"/>
      <c r="D870" s="192"/>
      <c r="E870" s="142"/>
    </row>
    <row r="871" spans="1:5" ht="12.75" customHeight="1">
      <c r="A871" s="142"/>
      <c r="B871" s="142"/>
      <c r="C871" s="142"/>
      <c r="D871" s="192"/>
      <c r="E871" s="142"/>
    </row>
    <row r="872" spans="1:5" ht="12.75" customHeight="1">
      <c r="A872" s="142"/>
      <c r="B872" s="142"/>
      <c r="C872" s="142"/>
      <c r="D872" s="192"/>
      <c r="E872" s="142"/>
    </row>
    <row r="873" spans="1:5" ht="12.75" customHeight="1">
      <c r="A873" s="142"/>
      <c r="B873" s="142"/>
      <c r="C873" s="142"/>
      <c r="D873" s="192"/>
      <c r="E873" s="142"/>
    </row>
    <row r="874" spans="1:5" ht="12.75" customHeight="1">
      <c r="A874" s="142"/>
      <c r="B874" s="142"/>
      <c r="C874" s="142"/>
      <c r="D874" s="192"/>
      <c r="E874" s="142"/>
    </row>
    <row r="875" spans="1:5" ht="12.75" customHeight="1">
      <c r="A875" s="142"/>
      <c r="B875" s="142"/>
      <c r="C875" s="142"/>
      <c r="D875" s="192"/>
      <c r="E875" s="142"/>
    </row>
    <row r="876" spans="1:5" ht="12.75" customHeight="1">
      <c r="A876" s="142"/>
      <c r="B876" s="142"/>
      <c r="C876" s="142"/>
      <c r="D876" s="192"/>
      <c r="E876" s="142"/>
    </row>
    <row r="877" spans="1:5" ht="12.75" customHeight="1">
      <c r="A877" s="142"/>
      <c r="B877" s="142"/>
      <c r="C877" s="142"/>
      <c r="D877" s="192"/>
      <c r="E877" s="142"/>
    </row>
    <row r="878" spans="1:5" ht="12.75" customHeight="1">
      <c r="A878" s="142"/>
      <c r="B878" s="142"/>
      <c r="C878" s="142"/>
      <c r="D878" s="192"/>
      <c r="E878" s="142"/>
    </row>
    <row r="879" spans="1:5" ht="12.75" customHeight="1">
      <c r="A879" s="142"/>
      <c r="B879" s="142"/>
      <c r="C879" s="142"/>
      <c r="D879" s="192"/>
      <c r="E879" s="142"/>
    </row>
    <row r="880" spans="1:5" ht="12.75" customHeight="1">
      <c r="A880" s="142"/>
      <c r="B880" s="142"/>
      <c r="C880" s="142"/>
      <c r="D880" s="192"/>
      <c r="E880" s="142"/>
    </row>
    <row r="881" spans="1:5" ht="12.75" customHeight="1">
      <c r="A881" s="142"/>
      <c r="B881" s="142"/>
      <c r="C881" s="142"/>
      <c r="D881" s="192"/>
      <c r="E881" s="142"/>
    </row>
    <row r="882" spans="1:5" ht="12.75" customHeight="1">
      <c r="A882" s="142"/>
      <c r="B882" s="142"/>
      <c r="C882" s="142"/>
      <c r="D882" s="192"/>
      <c r="E882" s="142"/>
    </row>
    <row r="883" spans="1:5" ht="12.75" customHeight="1">
      <c r="A883" s="142"/>
      <c r="B883" s="142"/>
      <c r="C883" s="142"/>
      <c r="D883" s="192"/>
      <c r="E883" s="142"/>
    </row>
    <row r="884" spans="1:5" ht="12.75" customHeight="1">
      <c r="A884" s="142"/>
      <c r="B884" s="142"/>
      <c r="C884" s="142"/>
      <c r="D884" s="192"/>
      <c r="E884" s="142"/>
    </row>
    <row r="885" spans="1:5" ht="12.75" customHeight="1">
      <c r="A885" s="142"/>
      <c r="B885" s="142"/>
      <c r="C885" s="142"/>
      <c r="D885" s="192"/>
      <c r="E885" s="142"/>
    </row>
    <row r="886" spans="1:5" ht="12.75" customHeight="1">
      <c r="A886" s="142"/>
      <c r="B886" s="142"/>
      <c r="C886" s="142"/>
      <c r="D886" s="192"/>
      <c r="E886" s="142"/>
    </row>
    <row r="887" spans="1:5" ht="12.75" customHeight="1">
      <c r="A887" s="142"/>
      <c r="B887" s="142"/>
      <c r="C887" s="142"/>
      <c r="D887" s="192"/>
      <c r="E887" s="142"/>
    </row>
    <row r="888" spans="1:5" ht="12.75" customHeight="1">
      <c r="A888" s="142"/>
      <c r="B888" s="142"/>
      <c r="C888" s="142"/>
      <c r="D888" s="192"/>
      <c r="E888" s="142"/>
    </row>
    <row r="889" spans="1:5" ht="12.75" customHeight="1">
      <c r="A889" s="142"/>
      <c r="B889" s="142"/>
      <c r="C889" s="142"/>
      <c r="D889" s="192"/>
      <c r="E889" s="142"/>
    </row>
    <row r="890" spans="1:5" ht="12.75" customHeight="1">
      <c r="A890" s="142"/>
      <c r="B890" s="142"/>
      <c r="C890" s="142"/>
      <c r="D890" s="192"/>
      <c r="E890" s="142"/>
    </row>
    <row r="891" spans="1:5" ht="12.75" customHeight="1">
      <c r="A891" s="142"/>
      <c r="B891" s="142"/>
      <c r="C891" s="142"/>
      <c r="D891" s="192"/>
      <c r="E891" s="142"/>
    </row>
    <row r="892" spans="1:5" ht="12.75" customHeight="1">
      <c r="A892" s="142"/>
      <c r="B892" s="142"/>
      <c r="C892" s="142"/>
      <c r="D892" s="192"/>
      <c r="E892" s="142"/>
    </row>
    <row r="893" spans="1:5" ht="12.75" customHeight="1">
      <c r="A893" s="142"/>
      <c r="B893" s="142"/>
      <c r="C893" s="142"/>
      <c r="D893" s="192"/>
      <c r="E893" s="142"/>
    </row>
    <row r="894" spans="1:5" ht="12.75" customHeight="1">
      <c r="A894" s="142"/>
      <c r="B894" s="142"/>
      <c r="C894" s="142"/>
      <c r="D894" s="192"/>
      <c r="E894" s="142"/>
    </row>
    <row r="895" spans="1:5" ht="12.75" customHeight="1">
      <c r="A895" s="142"/>
      <c r="B895" s="142"/>
      <c r="C895" s="142"/>
      <c r="D895" s="192"/>
      <c r="E895" s="142"/>
    </row>
    <row r="896" spans="1:5" ht="12.75" customHeight="1">
      <c r="A896" s="142"/>
      <c r="B896" s="142"/>
      <c r="C896" s="142"/>
      <c r="D896" s="192"/>
      <c r="E896" s="142"/>
    </row>
    <row r="897" spans="1:5" ht="12.75" customHeight="1">
      <c r="A897" s="142"/>
      <c r="B897" s="142"/>
      <c r="C897" s="142"/>
      <c r="D897" s="192"/>
      <c r="E897" s="142"/>
    </row>
    <row r="898" spans="1:5" ht="12.75" customHeight="1">
      <c r="A898" s="142"/>
      <c r="B898" s="142"/>
      <c r="C898" s="142"/>
      <c r="D898" s="192"/>
      <c r="E898" s="142"/>
    </row>
    <row r="899" spans="1:5" ht="12.75" customHeight="1">
      <c r="A899" s="142"/>
      <c r="B899" s="142"/>
      <c r="C899" s="142"/>
      <c r="D899" s="192"/>
      <c r="E899" s="142"/>
    </row>
    <row r="900" spans="1:5" ht="12.75" customHeight="1">
      <c r="A900" s="142"/>
      <c r="B900" s="142"/>
      <c r="C900" s="142"/>
      <c r="D900" s="192"/>
      <c r="E900" s="142"/>
    </row>
    <row r="901" spans="1:5" ht="12.75" customHeight="1">
      <c r="A901" s="142"/>
      <c r="B901" s="142"/>
      <c r="C901" s="142"/>
      <c r="D901" s="192"/>
      <c r="E901" s="142"/>
    </row>
    <row r="902" spans="1:5" ht="12.75" customHeight="1">
      <c r="A902" s="142"/>
      <c r="B902" s="142"/>
      <c r="C902" s="142"/>
      <c r="D902" s="192"/>
      <c r="E902" s="142"/>
    </row>
    <row r="903" spans="1:5" ht="12.75" customHeight="1">
      <c r="A903" s="142"/>
      <c r="B903" s="142"/>
      <c r="C903" s="142"/>
      <c r="D903" s="192"/>
      <c r="E903" s="142"/>
    </row>
    <row r="904" spans="1:5" ht="12.75" customHeight="1">
      <c r="A904" s="142"/>
      <c r="B904" s="142"/>
      <c r="C904" s="142"/>
      <c r="D904" s="192"/>
      <c r="E904" s="142"/>
    </row>
    <row r="905" spans="1:5" ht="12.75" customHeight="1">
      <c r="A905" s="142"/>
      <c r="B905" s="142"/>
      <c r="C905" s="142"/>
      <c r="D905" s="192"/>
      <c r="E905" s="142"/>
    </row>
    <row r="906" spans="1:5" ht="12.75" customHeight="1">
      <c r="A906" s="142"/>
      <c r="B906" s="142"/>
      <c r="C906" s="142"/>
      <c r="D906" s="192"/>
      <c r="E906" s="142"/>
    </row>
    <row r="907" spans="1:5" ht="12.75" customHeight="1">
      <c r="A907" s="142"/>
      <c r="B907" s="142"/>
      <c r="C907" s="142"/>
      <c r="D907" s="192"/>
      <c r="E907" s="142"/>
    </row>
    <row r="908" spans="1:5" ht="12.75" customHeight="1">
      <c r="A908" s="142"/>
      <c r="B908" s="142"/>
      <c r="C908" s="142"/>
      <c r="D908" s="192"/>
      <c r="E908" s="142"/>
    </row>
    <row r="909" spans="1:5" ht="12.75" customHeight="1">
      <c r="A909" s="142"/>
      <c r="B909" s="142"/>
      <c r="C909" s="142"/>
      <c r="D909" s="192"/>
      <c r="E909" s="142"/>
    </row>
    <row r="910" spans="1:5" ht="12.75" customHeight="1">
      <c r="A910" s="142"/>
      <c r="B910" s="142"/>
      <c r="C910" s="142"/>
      <c r="D910" s="192"/>
      <c r="E910" s="142"/>
    </row>
    <row r="911" spans="1:5" ht="12.75" customHeight="1">
      <c r="A911" s="142"/>
      <c r="B911" s="142"/>
      <c r="C911" s="142"/>
      <c r="D911" s="192"/>
      <c r="E911" s="142"/>
    </row>
    <row r="912" spans="1:5" ht="12.75" customHeight="1">
      <c r="A912" s="142"/>
      <c r="B912" s="142"/>
      <c r="C912" s="142"/>
      <c r="D912" s="192"/>
      <c r="E912" s="142"/>
    </row>
    <row r="913" spans="1:5" ht="12.75" customHeight="1">
      <c r="A913" s="142"/>
      <c r="B913" s="142"/>
      <c r="C913" s="142"/>
      <c r="D913" s="192"/>
      <c r="E913" s="142"/>
    </row>
    <row r="914" spans="1:5" ht="12.75" customHeight="1">
      <c r="A914" s="142"/>
      <c r="B914" s="142"/>
      <c r="C914" s="142"/>
      <c r="D914" s="192"/>
      <c r="E914" s="142"/>
    </row>
    <row r="915" spans="1:5" ht="12.75" customHeight="1">
      <c r="A915" s="142"/>
      <c r="B915" s="142"/>
      <c r="C915" s="142"/>
      <c r="D915" s="192"/>
      <c r="E915" s="142"/>
    </row>
    <row r="916" spans="1:5" ht="12.75" customHeight="1">
      <c r="A916" s="142"/>
      <c r="B916" s="142"/>
      <c r="C916" s="142"/>
      <c r="D916" s="192"/>
      <c r="E916" s="142"/>
    </row>
    <row r="917" spans="1:5" ht="12.75" customHeight="1">
      <c r="A917" s="142"/>
      <c r="B917" s="142"/>
      <c r="C917" s="142"/>
      <c r="D917" s="192"/>
      <c r="E917" s="142"/>
    </row>
    <row r="918" spans="1:5" ht="12.75" customHeight="1">
      <c r="A918" s="142"/>
      <c r="B918" s="142"/>
      <c r="C918" s="142"/>
      <c r="D918" s="192"/>
      <c r="E918" s="142"/>
    </row>
    <row r="919" spans="1:5" ht="12.75" customHeight="1">
      <c r="A919" s="142"/>
      <c r="B919" s="142"/>
      <c r="C919" s="142"/>
      <c r="D919" s="192"/>
      <c r="E919" s="142"/>
    </row>
    <row r="920" spans="1:5" ht="12.75" customHeight="1">
      <c r="A920" s="142"/>
      <c r="B920" s="142"/>
      <c r="C920" s="142"/>
      <c r="D920" s="192"/>
      <c r="E920" s="142"/>
    </row>
    <row r="921" spans="1:5" ht="12.75" customHeight="1">
      <c r="A921" s="142"/>
      <c r="B921" s="142"/>
      <c r="C921" s="142"/>
      <c r="D921" s="192"/>
      <c r="E921" s="142"/>
    </row>
    <row r="922" spans="1:5" ht="12.75" customHeight="1">
      <c r="A922" s="142"/>
      <c r="B922" s="142"/>
      <c r="C922" s="142"/>
      <c r="D922" s="192"/>
      <c r="E922" s="142"/>
    </row>
    <row r="923" spans="1:5" ht="12.75" customHeight="1">
      <c r="A923" s="142"/>
      <c r="B923" s="142"/>
      <c r="C923" s="142"/>
      <c r="D923" s="192"/>
      <c r="E923" s="142"/>
    </row>
    <row r="924" spans="1:5" ht="12.75" customHeight="1">
      <c r="A924" s="142"/>
      <c r="B924" s="142"/>
      <c r="C924" s="142"/>
      <c r="D924" s="192"/>
      <c r="E924" s="142"/>
    </row>
    <row r="925" spans="1:5" ht="12.75" customHeight="1">
      <c r="A925" s="142"/>
      <c r="B925" s="142"/>
      <c r="C925" s="142"/>
      <c r="D925" s="192"/>
      <c r="E925" s="142"/>
    </row>
    <row r="926" spans="1:5" ht="12.75" customHeight="1">
      <c r="A926" s="142"/>
      <c r="B926" s="142"/>
      <c r="C926" s="142"/>
      <c r="D926" s="192"/>
      <c r="E926" s="142"/>
    </row>
    <row r="927" spans="1:5" ht="12.75" customHeight="1">
      <c r="A927" s="142"/>
      <c r="B927" s="142"/>
      <c r="C927" s="142"/>
      <c r="D927" s="192"/>
      <c r="E927" s="142"/>
    </row>
    <row r="928" spans="1:5" ht="12.75" customHeight="1">
      <c r="A928" s="142"/>
      <c r="B928" s="142"/>
      <c r="C928" s="142"/>
      <c r="D928" s="192"/>
      <c r="E928" s="142"/>
    </row>
    <row r="929" spans="1:5" ht="12.75" customHeight="1">
      <c r="A929" s="142"/>
      <c r="B929" s="142"/>
      <c r="C929" s="142"/>
      <c r="D929" s="192"/>
      <c r="E929" s="142"/>
    </row>
    <row r="930" spans="1:5" ht="12.75" customHeight="1">
      <c r="A930" s="142"/>
      <c r="B930" s="142"/>
      <c r="C930" s="142"/>
      <c r="D930" s="192"/>
      <c r="E930" s="142"/>
    </row>
    <row r="931" spans="1:5" ht="12.75" customHeight="1">
      <c r="A931" s="142"/>
      <c r="B931" s="142"/>
      <c r="C931" s="142"/>
      <c r="D931" s="192"/>
      <c r="E931" s="142"/>
    </row>
    <row r="932" spans="1:5" ht="12.75" customHeight="1">
      <c r="A932" s="142"/>
      <c r="B932" s="142"/>
      <c r="C932" s="142"/>
      <c r="D932" s="192"/>
      <c r="E932" s="142"/>
    </row>
    <row r="933" spans="1:5" ht="12.75" customHeight="1">
      <c r="A933" s="142"/>
      <c r="B933" s="142"/>
      <c r="C933" s="142"/>
      <c r="D933" s="192"/>
      <c r="E933" s="142"/>
    </row>
    <row r="934" spans="1:5" ht="12.75" customHeight="1">
      <c r="A934" s="142"/>
      <c r="B934" s="142"/>
      <c r="C934" s="142"/>
      <c r="D934" s="192"/>
      <c r="E934" s="142"/>
    </row>
    <row r="935" spans="1:5" ht="12.75" customHeight="1">
      <c r="A935" s="142"/>
      <c r="B935" s="142"/>
      <c r="C935" s="142"/>
      <c r="D935" s="192"/>
      <c r="E935" s="142"/>
    </row>
    <row r="936" spans="1:5" ht="12.75" customHeight="1">
      <c r="A936" s="142"/>
      <c r="B936" s="142"/>
      <c r="C936" s="142"/>
      <c r="D936" s="192"/>
      <c r="E936" s="142"/>
    </row>
    <row r="937" spans="1:5" ht="12.75" customHeight="1">
      <c r="A937" s="142"/>
      <c r="B937" s="142"/>
      <c r="C937" s="142"/>
      <c r="D937" s="192"/>
      <c r="E937" s="142"/>
    </row>
    <row r="938" spans="1:5" ht="12.75" customHeight="1">
      <c r="A938" s="142"/>
      <c r="B938" s="142"/>
      <c r="C938" s="142"/>
      <c r="D938" s="192"/>
      <c r="E938" s="142"/>
    </row>
    <row r="939" spans="1:5" ht="12.75" customHeight="1">
      <c r="A939" s="142"/>
      <c r="B939" s="142"/>
      <c r="C939" s="142"/>
      <c r="D939" s="192"/>
      <c r="E939" s="142"/>
    </row>
    <row r="940" spans="1:5" ht="12.75" customHeight="1">
      <c r="A940" s="142"/>
      <c r="B940" s="142"/>
      <c r="C940" s="142"/>
      <c r="D940" s="192"/>
      <c r="E940" s="142"/>
    </row>
    <row r="941" spans="1:5" ht="12.75" customHeight="1">
      <c r="A941" s="142"/>
      <c r="B941" s="142"/>
      <c r="C941" s="142"/>
      <c r="D941" s="192"/>
      <c r="E941" s="142"/>
    </row>
    <row r="942" spans="1:5" ht="12.75" customHeight="1">
      <c r="A942" s="142"/>
      <c r="B942" s="142"/>
      <c r="C942" s="142"/>
      <c r="D942" s="192"/>
      <c r="E942" s="142"/>
    </row>
    <row r="943" spans="1:5" ht="12.75" customHeight="1">
      <c r="A943" s="142"/>
      <c r="B943" s="142"/>
      <c r="C943" s="142"/>
      <c r="D943" s="192"/>
      <c r="E943" s="142"/>
    </row>
    <row r="944" spans="1:5" ht="12.75" customHeight="1">
      <c r="A944" s="142"/>
      <c r="B944" s="142"/>
      <c r="C944" s="142"/>
      <c r="D944" s="192"/>
      <c r="E944" s="142"/>
    </row>
    <row r="945" spans="1:5" ht="12.75" customHeight="1">
      <c r="A945" s="142"/>
      <c r="B945" s="142"/>
      <c r="C945" s="142"/>
      <c r="D945" s="192"/>
      <c r="E945" s="142"/>
    </row>
    <row r="946" spans="1:5" ht="12.75" customHeight="1">
      <c r="A946" s="142"/>
      <c r="B946" s="142"/>
      <c r="C946" s="142"/>
      <c r="D946" s="192"/>
      <c r="E946" s="142"/>
    </row>
    <row r="947" spans="1:5" ht="12.75" customHeight="1">
      <c r="A947" s="142"/>
      <c r="B947" s="142"/>
      <c r="C947" s="142"/>
      <c r="D947" s="192"/>
      <c r="E947" s="142"/>
    </row>
    <row r="948" spans="1:5" ht="12.75" customHeight="1">
      <c r="A948" s="142"/>
      <c r="B948" s="142"/>
      <c r="C948" s="142"/>
      <c r="D948" s="192"/>
      <c r="E948" s="142"/>
    </row>
    <row r="949" spans="1:5" ht="12.75" customHeight="1">
      <c r="A949" s="142"/>
      <c r="B949" s="142"/>
      <c r="C949" s="142"/>
      <c r="D949" s="192"/>
      <c r="E949" s="142"/>
    </row>
    <row r="950" spans="1:5" ht="12.75" customHeight="1">
      <c r="A950" s="142"/>
      <c r="B950" s="142"/>
      <c r="C950" s="142"/>
      <c r="D950" s="192"/>
      <c r="E950" s="142"/>
    </row>
    <row r="951" spans="1:5" ht="12.75" customHeight="1">
      <c r="A951" s="142"/>
      <c r="B951" s="142"/>
      <c r="C951" s="142"/>
      <c r="D951" s="192"/>
      <c r="E951" s="142"/>
    </row>
    <row r="952" spans="1:5" ht="12.75" customHeight="1">
      <c r="A952" s="142"/>
      <c r="B952" s="142"/>
      <c r="C952" s="142"/>
      <c r="D952" s="192"/>
      <c r="E952" s="142"/>
    </row>
    <row r="953" spans="1:5" ht="12.75" customHeight="1">
      <c r="A953" s="142"/>
      <c r="B953" s="142"/>
      <c r="C953" s="142"/>
      <c r="D953" s="192"/>
      <c r="E953" s="142"/>
    </row>
    <row r="954" spans="1:5" ht="12.75" customHeight="1">
      <c r="A954" s="142"/>
      <c r="B954" s="142"/>
      <c r="C954" s="142"/>
      <c r="D954" s="192"/>
      <c r="E954" s="142"/>
    </row>
    <row r="955" spans="1:5" ht="12.75" customHeight="1">
      <c r="A955" s="142"/>
      <c r="B955" s="142"/>
      <c r="C955" s="142"/>
      <c r="D955" s="192"/>
      <c r="E955" s="142"/>
    </row>
    <row r="956" spans="1:5" ht="12.75" customHeight="1">
      <c r="A956" s="142"/>
      <c r="B956" s="142"/>
      <c r="C956" s="142"/>
      <c r="D956" s="192"/>
      <c r="E956" s="142"/>
    </row>
    <row r="957" spans="1:5" ht="12.75" customHeight="1">
      <c r="A957" s="142"/>
      <c r="B957" s="142"/>
      <c r="C957" s="142"/>
      <c r="D957" s="192"/>
      <c r="E957" s="142"/>
    </row>
    <row r="958" spans="1:5" ht="12.75" customHeight="1">
      <c r="A958" s="142"/>
      <c r="B958" s="142"/>
      <c r="C958" s="142"/>
      <c r="D958" s="192"/>
      <c r="E958" s="142"/>
    </row>
    <row r="959" spans="1:5" ht="12.75" customHeight="1">
      <c r="A959" s="142"/>
      <c r="B959" s="142"/>
      <c r="C959" s="142"/>
      <c r="D959" s="192"/>
      <c r="E959" s="142"/>
    </row>
    <row r="960" spans="1:5" ht="12.75" customHeight="1">
      <c r="A960" s="142"/>
      <c r="B960" s="142"/>
      <c r="C960" s="142"/>
      <c r="D960" s="192"/>
      <c r="E960" s="142"/>
    </row>
    <row r="961" spans="1:5" ht="12.75" customHeight="1">
      <c r="A961" s="142"/>
      <c r="B961" s="142"/>
      <c r="C961" s="142"/>
      <c r="D961" s="192"/>
      <c r="E961" s="142"/>
    </row>
    <row r="962" spans="1:5" ht="12.75" customHeight="1">
      <c r="A962" s="142"/>
      <c r="B962" s="142"/>
      <c r="C962" s="142"/>
      <c r="D962" s="192"/>
      <c r="E962" s="142"/>
    </row>
    <row r="963" spans="1:5" ht="12.75" customHeight="1">
      <c r="A963" s="142"/>
      <c r="B963" s="142"/>
      <c r="C963" s="142"/>
      <c r="D963" s="192"/>
      <c r="E963" s="142"/>
    </row>
    <row r="964" spans="1:5" ht="12.75" customHeight="1">
      <c r="A964" s="142"/>
      <c r="B964" s="142"/>
      <c r="C964" s="142"/>
      <c r="D964" s="192"/>
      <c r="E964" s="142"/>
    </row>
    <row r="965" spans="1:5" ht="12.75" customHeight="1">
      <c r="A965" s="142"/>
      <c r="B965" s="142"/>
      <c r="C965" s="142"/>
      <c r="D965" s="192"/>
      <c r="E965" s="142"/>
    </row>
    <row r="966" spans="1:5" ht="12.75" customHeight="1">
      <c r="A966" s="142"/>
      <c r="B966" s="142"/>
      <c r="C966" s="142"/>
      <c r="D966" s="192"/>
      <c r="E966" s="142"/>
    </row>
    <row r="967" spans="1:5" ht="12.75" customHeight="1">
      <c r="A967" s="142"/>
      <c r="B967" s="142"/>
      <c r="C967" s="142"/>
      <c r="D967" s="192"/>
      <c r="E967" s="142"/>
    </row>
    <row r="968" spans="1:5" ht="12.75" customHeight="1">
      <c r="A968" s="142"/>
      <c r="B968" s="142"/>
      <c r="C968" s="142"/>
      <c r="D968" s="192"/>
      <c r="E968" s="142"/>
    </row>
    <row r="969" spans="1:5" ht="12.75" customHeight="1">
      <c r="A969" s="142"/>
      <c r="B969" s="142"/>
      <c r="C969" s="142"/>
      <c r="D969" s="192"/>
      <c r="E969" s="142"/>
    </row>
    <row r="970" spans="1:5" ht="12.75" customHeight="1">
      <c r="A970" s="142"/>
      <c r="B970" s="142"/>
      <c r="C970" s="142"/>
      <c r="D970" s="192"/>
      <c r="E970" s="142"/>
    </row>
    <row r="971" spans="1:5" ht="12.75" customHeight="1">
      <c r="A971" s="142"/>
      <c r="B971" s="142"/>
      <c r="C971" s="142"/>
      <c r="D971" s="192"/>
      <c r="E971" s="142"/>
    </row>
    <row r="972" spans="1:5" ht="12.75" customHeight="1">
      <c r="A972" s="142"/>
      <c r="B972" s="142"/>
      <c r="C972" s="142"/>
      <c r="D972" s="192"/>
      <c r="E972" s="142"/>
    </row>
    <row r="973" spans="1:5" ht="12.75" customHeight="1">
      <c r="A973" s="142"/>
      <c r="B973" s="142"/>
      <c r="C973" s="142"/>
      <c r="D973" s="192"/>
      <c r="E973" s="142"/>
    </row>
    <row r="974" spans="1:5" ht="12.75" customHeight="1">
      <c r="A974" s="142"/>
      <c r="B974" s="142"/>
      <c r="C974" s="142"/>
      <c r="D974" s="192"/>
      <c r="E974" s="142"/>
    </row>
    <row r="975" spans="1:5" ht="12.75" customHeight="1">
      <c r="A975" s="142"/>
      <c r="B975" s="142"/>
      <c r="C975" s="142"/>
      <c r="D975" s="192"/>
      <c r="E975" s="142"/>
    </row>
    <row r="976" spans="1:5" ht="12.75" customHeight="1">
      <c r="A976" s="142"/>
      <c r="B976" s="142"/>
      <c r="C976" s="142"/>
      <c r="D976" s="192"/>
      <c r="E976" s="142"/>
    </row>
    <row r="977" spans="1:5" ht="12.75" customHeight="1">
      <c r="A977" s="142"/>
      <c r="B977" s="142"/>
      <c r="C977" s="142"/>
      <c r="D977" s="192"/>
      <c r="E977" s="142"/>
    </row>
    <row r="978" spans="1:5" ht="12.75" customHeight="1">
      <c r="A978" s="142"/>
      <c r="B978" s="142"/>
      <c r="C978" s="142"/>
      <c r="D978" s="192"/>
      <c r="E978" s="142"/>
    </row>
    <row r="979" spans="1:5" ht="12.75" customHeight="1">
      <c r="A979" s="142"/>
      <c r="B979" s="142"/>
      <c r="C979" s="142"/>
      <c r="D979" s="192"/>
      <c r="E979" s="142"/>
    </row>
    <row r="980" spans="1:5" ht="12.75" customHeight="1">
      <c r="A980" s="142"/>
      <c r="B980" s="142"/>
      <c r="C980" s="142"/>
      <c r="D980" s="192"/>
      <c r="E980" s="142"/>
    </row>
    <row r="981" spans="1:5" ht="12.75" customHeight="1">
      <c r="A981" s="142"/>
      <c r="B981" s="142"/>
      <c r="C981" s="142"/>
      <c r="D981" s="192"/>
      <c r="E981" s="142"/>
    </row>
    <row r="982" spans="1:5" ht="12.75" customHeight="1">
      <c r="A982" s="142"/>
      <c r="B982" s="142"/>
      <c r="C982" s="142"/>
      <c r="D982" s="192"/>
      <c r="E982" s="142"/>
    </row>
    <row r="983" spans="1:5" ht="12.75" customHeight="1">
      <c r="A983" s="142"/>
      <c r="B983" s="142"/>
      <c r="C983" s="142"/>
      <c r="D983" s="192"/>
      <c r="E983" s="142"/>
    </row>
    <row r="984" spans="1:5" ht="12.75" customHeight="1">
      <c r="A984" s="142"/>
      <c r="B984" s="142"/>
      <c r="C984" s="142"/>
      <c r="D984" s="192"/>
      <c r="E984" s="142"/>
    </row>
    <row r="985" spans="1:5" ht="12.75" customHeight="1">
      <c r="A985" s="142"/>
      <c r="B985" s="142"/>
      <c r="C985" s="142"/>
      <c r="D985" s="192"/>
      <c r="E985" s="142"/>
    </row>
    <row r="986" spans="1:5" ht="12.75" customHeight="1">
      <c r="A986" s="142"/>
      <c r="B986" s="142"/>
      <c r="C986" s="142"/>
      <c r="D986" s="192"/>
      <c r="E986" s="142"/>
    </row>
    <row r="987" spans="1:5" ht="12.75" customHeight="1">
      <c r="A987" s="142"/>
      <c r="B987" s="142"/>
      <c r="C987" s="142"/>
      <c r="D987" s="192"/>
      <c r="E987" s="142"/>
    </row>
    <row r="988" spans="1:5" ht="12.75" customHeight="1">
      <c r="A988" s="142"/>
      <c r="B988" s="142"/>
      <c r="C988" s="142"/>
      <c r="D988" s="192"/>
      <c r="E988" s="142"/>
    </row>
    <row r="989" spans="1:5" ht="12.75" customHeight="1">
      <c r="A989" s="142"/>
      <c r="B989" s="142"/>
      <c r="C989" s="142"/>
      <c r="D989" s="192"/>
      <c r="E989" s="142"/>
    </row>
    <row r="990" spans="1:5" ht="12.75" customHeight="1">
      <c r="A990" s="142"/>
      <c r="B990" s="142"/>
      <c r="C990" s="142"/>
      <c r="D990" s="192"/>
      <c r="E990" s="142"/>
    </row>
    <row r="991" spans="1:5" ht="12.75" customHeight="1">
      <c r="A991" s="142"/>
      <c r="B991" s="142"/>
      <c r="C991" s="142"/>
      <c r="D991" s="192"/>
      <c r="E991" s="142"/>
    </row>
    <row r="992" spans="1:5" ht="12.75" customHeight="1">
      <c r="A992" s="142"/>
      <c r="B992" s="142"/>
      <c r="C992" s="142"/>
      <c r="D992" s="192"/>
      <c r="E992" s="142"/>
    </row>
    <row r="993" spans="1:5" ht="12.75" customHeight="1">
      <c r="A993" s="142"/>
      <c r="B993" s="142"/>
      <c r="C993" s="142"/>
      <c r="D993" s="192"/>
      <c r="E993" s="142"/>
    </row>
    <row r="994" spans="1:5" ht="12.75" customHeight="1">
      <c r="A994" s="142"/>
      <c r="B994" s="142"/>
      <c r="C994" s="142"/>
      <c r="D994" s="192"/>
      <c r="E994" s="142"/>
    </row>
    <row r="995" spans="1:5" ht="12.75" customHeight="1">
      <c r="A995" s="142"/>
      <c r="B995" s="142"/>
      <c r="C995" s="142"/>
      <c r="D995" s="192"/>
      <c r="E995" s="142"/>
    </row>
    <row r="996" spans="1:5" ht="12.75" customHeight="1">
      <c r="A996" s="142"/>
      <c r="B996" s="142"/>
      <c r="C996" s="142"/>
      <c r="D996" s="192"/>
      <c r="E996" s="142"/>
    </row>
    <row r="997" spans="1:5" ht="12.75" customHeight="1">
      <c r="A997" s="142"/>
      <c r="B997" s="142"/>
      <c r="C997" s="142"/>
      <c r="D997" s="192"/>
      <c r="E997" s="142"/>
    </row>
    <row r="998" spans="1:5" ht="12.75" customHeight="1">
      <c r="A998" s="142"/>
      <c r="B998" s="142"/>
      <c r="C998" s="142"/>
      <c r="D998" s="192"/>
      <c r="E998" s="142"/>
    </row>
    <row r="999" spans="1:5" ht="12.75" customHeight="1">
      <c r="A999" s="142"/>
      <c r="B999" s="142"/>
      <c r="C999" s="142"/>
      <c r="D999" s="192"/>
      <c r="E999" s="142"/>
    </row>
    <row r="1000" spans="1:5" ht="12.75" customHeight="1">
      <c r="A1000" s="142"/>
      <c r="B1000" s="142"/>
      <c r="C1000" s="142"/>
      <c r="D1000" s="192"/>
      <c r="E1000" s="142"/>
    </row>
    <row r="1001" spans="1:5" ht="12.75" customHeight="1">
      <c r="A1001" s="142"/>
      <c r="B1001" s="142"/>
      <c r="C1001" s="142"/>
      <c r="D1001" s="192"/>
      <c r="E1001" s="142"/>
    </row>
    <row r="1002" spans="1:5" ht="12.75" customHeight="1">
      <c r="A1002" s="142"/>
      <c r="B1002" s="142"/>
      <c r="C1002" s="142"/>
      <c r="D1002" s="192"/>
      <c r="E1002" s="142"/>
    </row>
    <row r="1003" spans="1:5" ht="12.75" customHeight="1">
      <c r="A1003" s="142"/>
      <c r="B1003" s="142"/>
      <c r="C1003" s="142"/>
      <c r="D1003" s="192"/>
      <c r="E1003" s="142"/>
    </row>
    <row r="1004" spans="1:5" ht="12.75" customHeight="1">
      <c r="A1004" s="142"/>
      <c r="B1004" s="142"/>
      <c r="C1004" s="142"/>
      <c r="D1004" s="192"/>
      <c r="E1004" s="142"/>
    </row>
    <row r="1005" spans="1:5" ht="12.75" customHeight="1">
      <c r="A1005" s="142"/>
      <c r="B1005" s="142"/>
      <c r="C1005" s="142"/>
      <c r="D1005" s="192"/>
      <c r="E1005" s="142"/>
    </row>
    <row r="1006" spans="1:5" ht="12.75" customHeight="1">
      <c r="A1006" s="142"/>
      <c r="B1006" s="142"/>
      <c r="C1006" s="142"/>
      <c r="D1006" s="192"/>
      <c r="E1006" s="142"/>
    </row>
    <row r="1007" spans="1:5" ht="12.75" customHeight="1">
      <c r="A1007" s="142"/>
      <c r="B1007" s="142"/>
      <c r="C1007" s="142"/>
      <c r="D1007" s="192"/>
      <c r="E1007" s="142"/>
    </row>
    <row r="1008" spans="1:5" ht="12.75" customHeight="1">
      <c r="A1008" s="142"/>
      <c r="B1008" s="142"/>
      <c r="C1008" s="142"/>
      <c r="D1008" s="192"/>
      <c r="E1008" s="142"/>
    </row>
    <row r="1009" spans="1:5" ht="12.75" customHeight="1">
      <c r="A1009" s="142"/>
      <c r="B1009" s="142"/>
      <c r="C1009" s="142"/>
      <c r="D1009" s="192"/>
      <c r="E1009" s="142"/>
    </row>
    <row r="1010" spans="1:5" ht="12.75" customHeight="1">
      <c r="A1010" s="142"/>
      <c r="B1010" s="142"/>
      <c r="C1010" s="142"/>
      <c r="D1010" s="192"/>
      <c r="E1010" s="142"/>
    </row>
    <row r="1011" spans="1:5" ht="12.75" customHeight="1">
      <c r="A1011" s="142"/>
      <c r="B1011" s="142"/>
      <c r="C1011" s="142"/>
      <c r="D1011" s="192"/>
      <c r="E1011" s="142"/>
    </row>
    <row r="1012" spans="1:5" ht="12.75" customHeight="1">
      <c r="A1012" s="142"/>
      <c r="B1012" s="142"/>
      <c r="C1012" s="142"/>
      <c r="D1012" s="192"/>
      <c r="E1012" s="142"/>
    </row>
  </sheetData>
  <mergeCells count="19">
    <mergeCell ref="B65:B66"/>
    <mergeCell ref="B73:B74"/>
    <mergeCell ref="B58:B60"/>
    <mergeCell ref="A62:C62"/>
    <mergeCell ref="A1:A4"/>
    <mergeCell ref="D1:E3"/>
    <mergeCell ref="B30:B31"/>
    <mergeCell ref="B33:B35"/>
    <mergeCell ref="B38:B39"/>
    <mergeCell ref="B48:B50"/>
    <mergeCell ref="B7:B9"/>
    <mergeCell ref="B10:B12"/>
    <mergeCell ref="B16:B18"/>
    <mergeCell ref="B23:B24"/>
    <mergeCell ref="B25:B26"/>
    <mergeCell ref="B27:B29"/>
    <mergeCell ref="B1:B4"/>
    <mergeCell ref="C1:C4"/>
    <mergeCell ref="B5:B6"/>
  </mergeCells>
  <conditionalFormatting sqref="F4">
    <cfRule type="expression" dxfId="2" priority="1">
      <formula>$J$53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005"/>
  <sheetViews>
    <sheetView topLeftCell="I1" workbookViewId="0">
      <selection activeCell="P2" sqref="P2:T3"/>
    </sheetView>
  </sheetViews>
  <sheetFormatPr defaultRowHeight="24.75" customHeight="1"/>
  <cols>
    <col min="1" max="1" width="6.81640625" style="16" customWidth="1"/>
    <col min="2" max="2" width="18.81640625" style="16" hidden="1" customWidth="1"/>
    <col min="3" max="3" width="80.7265625" style="16" customWidth="1"/>
    <col min="4" max="4" width="18.7265625" style="16" customWidth="1"/>
    <col min="5" max="5" width="14.7265625" style="210" customWidth="1"/>
    <col min="6" max="6" width="16.453125" style="16" customWidth="1"/>
    <col min="7" max="7" width="17.81640625" style="16" bestFit="1" customWidth="1"/>
    <col min="8" max="8" width="18.54296875" style="16" customWidth="1"/>
    <col min="9" max="9" width="10.7265625" style="185" bestFit="1" customWidth="1"/>
    <col min="10" max="10" width="17" style="185" customWidth="1"/>
    <col min="13" max="13" width="6.81640625" style="16" customWidth="1"/>
    <col min="14" max="14" width="18.81640625" style="16" hidden="1" customWidth="1"/>
    <col min="15" max="15" width="80.7265625" style="16" customWidth="1"/>
    <col min="16" max="16" width="18.7265625" style="16" customWidth="1"/>
    <col min="17" max="17" width="14.7265625" style="230" customWidth="1"/>
    <col min="18" max="18" width="16.453125" style="16" customWidth="1"/>
    <col min="19" max="19" width="17.81640625" style="16" bestFit="1" customWidth="1"/>
    <col min="20" max="20" width="18.54296875" style="16" customWidth="1"/>
    <col min="21" max="21" width="10.7265625" style="185" bestFit="1" customWidth="1"/>
    <col min="22" max="22" width="17" style="185" customWidth="1"/>
  </cols>
  <sheetData>
    <row r="1" spans="1:22" ht="24.75" customHeight="1">
      <c r="A1" s="297" t="s">
        <v>0</v>
      </c>
      <c r="B1" s="297" t="s">
        <v>1</v>
      </c>
      <c r="C1" s="298" t="s">
        <v>2</v>
      </c>
      <c r="D1" s="289">
        <v>45901</v>
      </c>
      <c r="E1" s="290"/>
      <c r="F1" s="290"/>
      <c r="G1" s="290"/>
      <c r="H1" s="291"/>
      <c r="M1" s="297" t="s">
        <v>0</v>
      </c>
      <c r="N1" s="297" t="s">
        <v>1</v>
      </c>
      <c r="O1" s="298" t="s">
        <v>2</v>
      </c>
      <c r="P1" s="289">
        <v>45902</v>
      </c>
      <c r="Q1" s="290"/>
      <c r="R1" s="290"/>
      <c r="S1" s="290"/>
      <c r="T1" s="291"/>
    </row>
    <row r="2" spans="1:22" ht="24.75" customHeight="1">
      <c r="A2" s="296"/>
      <c r="B2" s="296"/>
      <c r="C2" s="299"/>
      <c r="D2" s="288" t="s">
        <v>370</v>
      </c>
      <c r="E2" s="288"/>
      <c r="F2" s="288"/>
      <c r="G2" s="288"/>
      <c r="H2" s="288"/>
      <c r="M2" s="296"/>
      <c r="N2" s="296"/>
      <c r="O2" s="299"/>
      <c r="P2" s="288" t="s">
        <v>370</v>
      </c>
      <c r="Q2" s="288"/>
      <c r="R2" s="288"/>
      <c r="S2" s="288"/>
      <c r="T2" s="288"/>
    </row>
    <row r="3" spans="1:22" ht="24.75" customHeight="1">
      <c r="A3" s="296"/>
      <c r="B3" s="296"/>
      <c r="C3" s="299"/>
      <c r="D3" s="288"/>
      <c r="E3" s="288"/>
      <c r="F3" s="288"/>
      <c r="G3" s="288"/>
      <c r="H3" s="288"/>
      <c r="M3" s="296"/>
      <c r="N3" s="296"/>
      <c r="O3" s="299"/>
      <c r="P3" s="288"/>
      <c r="Q3" s="288"/>
      <c r="R3" s="288"/>
      <c r="S3" s="288"/>
      <c r="T3" s="288"/>
    </row>
    <row r="4" spans="1:22" ht="24.75" customHeight="1">
      <c r="A4" s="295"/>
      <c r="B4" s="295"/>
      <c r="C4" s="300"/>
      <c r="D4" s="139" t="s">
        <v>371</v>
      </c>
      <c r="E4" s="207" t="s">
        <v>247</v>
      </c>
      <c r="F4" s="36" t="s">
        <v>245</v>
      </c>
      <c r="G4" s="36" t="s">
        <v>246</v>
      </c>
      <c r="H4" s="36" t="s">
        <v>257</v>
      </c>
      <c r="M4" s="295"/>
      <c r="N4" s="295"/>
      <c r="O4" s="300"/>
      <c r="P4" s="223" t="s">
        <v>371</v>
      </c>
      <c r="Q4" s="225" t="s">
        <v>247</v>
      </c>
      <c r="R4" s="36" t="s">
        <v>245</v>
      </c>
      <c r="S4" s="36" t="s">
        <v>246</v>
      </c>
      <c r="T4" s="36" t="s">
        <v>257</v>
      </c>
    </row>
    <row r="5" spans="1:22" ht="24.75" customHeight="1">
      <c r="A5" s="6">
        <v>1</v>
      </c>
      <c r="B5" s="292" t="s">
        <v>6</v>
      </c>
      <c r="C5" s="20" t="s">
        <v>100</v>
      </c>
      <c r="D5" s="204" t="s">
        <v>552</v>
      </c>
      <c r="E5" s="211">
        <f>10901000*1</f>
        <v>10901000</v>
      </c>
      <c r="F5" s="14" t="str">
        <f>IFERROR(VLOOKUP(C5,$N$4:$P$65,3,FALSE),"")</f>
        <v/>
      </c>
      <c r="G5" s="14">
        <f>IF($I$2=$I$4,E5,E5-F5)</f>
        <v>10901000</v>
      </c>
      <c r="H5" s="21"/>
      <c r="I5" s="205">
        <v>45902</v>
      </c>
      <c r="J5" s="157" t="s">
        <v>588</v>
      </c>
      <c r="M5" s="6">
        <v>1</v>
      </c>
      <c r="N5" s="292" t="s">
        <v>6</v>
      </c>
      <c r="O5" s="20" t="s">
        <v>100</v>
      </c>
      <c r="P5" s="217" t="s">
        <v>552</v>
      </c>
      <c r="Q5" s="126">
        <v>16112000</v>
      </c>
      <c r="R5" s="14" t="str">
        <f>IFERROR(VLOOKUP(O5,$N$4:$P$65,3,FALSE),"")</f>
        <v/>
      </c>
      <c r="S5" s="14" t="str">
        <f>IFERROR(VLOOKUP(O5,$N$4:$P$65,3,FALSE),"")</f>
        <v/>
      </c>
      <c r="T5" s="21"/>
      <c r="U5" s="205">
        <v>45903</v>
      </c>
      <c r="V5" s="157" t="s">
        <v>644</v>
      </c>
    </row>
    <row r="6" spans="1:22" ht="24.75" customHeight="1">
      <c r="A6" s="6">
        <f t="shared" ref="A6:A67" si="0">A5+1</f>
        <v>2</v>
      </c>
      <c r="B6" s="295"/>
      <c r="C6" s="22" t="s">
        <v>101</v>
      </c>
      <c r="D6" s="206"/>
      <c r="E6" s="211" t="str">
        <f t="shared" ref="E6:E53" si="1">IFERROR(VLOOKUP(C6,$N$4:$O$66,2,FALSE),"")</f>
        <v/>
      </c>
      <c r="F6" s="14" t="str">
        <f t="shared" ref="F6:G67" si="2">IFERROR(VLOOKUP(C6,$N$4:$P$65,3,FALSE),"")</f>
        <v/>
      </c>
      <c r="G6" s="14" t="str">
        <f t="shared" ref="G6:G67" si="3">IF($I$2=$I$4,E6,E6-F6)</f>
        <v/>
      </c>
      <c r="H6" s="21"/>
      <c r="M6" s="6">
        <f t="shared" ref="M6:M67" si="4">M5+1</f>
        <v>2</v>
      </c>
      <c r="N6" s="295"/>
      <c r="O6" s="22" t="s">
        <v>101</v>
      </c>
      <c r="P6" s="23"/>
      <c r="Q6" s="211"/>
      <c r="R6" s="14" t="str">
        <f t="shared" ref="R6:R67" si="5">IFERROR(VLOOKUP(O6,$N$4:$P$65,3,FALSE),"")</f>
        <v/>
      </c>
      <c r="S6" s="14" t="str">
        <f t="shared" ref="S6:S67" si="6">IFERROR(VLOOKUP(O6,$N$4:$P$65,3,FALSE),"")</f>
        <v/>
      </c>
      <c r="T6" s="21"/>
    </row>
    <row r="7" spans="1:22" ht="24.75" customHeight="1">
      <c r="A7" s="6">
        <f t="shared" si="0"/>
        <v>3</v>
      </c>
      <c r="B7" s="292" t="s">
        <v>9</v>
      </c>
      <c r="C7" s="20" t="s">
        <v>102</v>
      </c>
      <c r="D7" s="179"/>
      <c r="E7" s="211">
        <f>7090000*1</f>
        <v>7090000</v>
      </c>
      <c r="F7" s="14" t="str">
        <f t="shared" si="2"/>
        <v/>
      </c>
      <c r="G7" s="14">
        <f t="shared" si="3"/>
        <v>7090000</v>
      </c>
      <c r="H7" s="21"/>
      <c r="I7" s="205">
        <v>45902</v>
      </c>
      <c r="J7" s="157" t="s">
        <v>626</v>
      </c>
      <c r="M7" s="6">
        <f t="shared" si="4"/>
        <v>3</v>
      </c>
      <c r="N7" s="292" t="s">
        <v>9</v>
      </c>
      <c r="O7" s="20" t="s">
        <v>102</v>
      </c>
      <c r="P7" s="27"/>
      <c r="Q7" s="226">
        <v>6846000</v>
      </c>
      <c r="R7" s="14" t="str">
        <f t="shared" si="5"/>
        <v/>
      </c>
      <c r="S7" s="14" t="str">
        <f t="shared" si="6"/>
        <v/>
      </c>
      <c r="T7" s="21"/>
      <c r="U7" s="205">
        <v>45904</v>
      </c>
      <c r="V7" s="157" t="s">
        <v>643</v>
      </c>
    </row>
    <row r="8" spans="1:22" ht="24.75" customHeight="1">
      <c r="A8" s="6">
        <f t="shared" si="0"/>
        <v>4</v>
      </c>
      <c r="B8" s="296"/>
      <c r="C8" s="22" t="s">
        <v>129</v>
      </c>
      <c r="D8" s="204" t="s">
        <v>542</v>
      </c>
      <c r="E8" s="211">
        <f>7141000*1</f>
        <v>7141000</v>
      </c>
      <c r="F8" s="14" t="str">
        <f t="shared" si="2"/>
        <v/>
      </c>
      <c r="G8" s="14">
        <f t="shared" si="3"/>
        <v>7141000</v>
      </c>
      <c r="H8" s="21"/>
      <c r="I8" s="205">
        <v>45902</v>
      </c>
      <c r="J8" s="157" t="s">
        <v>627</v>
      </c>
      <c r="M8" s="6">
        <f t="shared" si="4"/>
        <v>4</v>
      </c>
      <c r="N8" s="296"/>
      <c r="O8" s="222" t="s">
        <v>129</v>
      </c>
      <c r="P8" s="217" t="s">
        <v>542</v>
      </c>
      <c r="Q8" s="227">
        <v>8458000</v>
      </c>
      <c r="R8" s="14" t="str">
        <f t="shared" si="5"/>
        <v/>
      </c>
      <c r="S8" s="14" t="str">
        <f t="shared" si="6"/>
        <v/>
      </c>
      <c r="T8" s="21"/>
      <c r="U8" s="205">
        <v>45904</v>
      </c>
      <c r="V8" s="157" t="s">
        <v>680</v>
      </c>
    </row>
    <row r="9" spans="1:22" ht="24.75" customHeight="1">
      <c r="A9" s="6">
        <f t="shared" si="0"/>
        <v>5</v>
      </c>
      <c r="B9" s="295"/>
      <c r="C9" s="22" t="s">
        <v>104</v>
      </c>
      <c r="D9" s="204" t="s">
        <v>544</v>
      </c>
      <c r="E9" s="211">
        <f>1275000*1</f>
        <v>1275000</v>
      </c>
      <c r="F9" s="14" t="str">
        <f t="shared" si="2"/>
        <v/>
      </c>
      <c r="G9" s="14">
        <f t="shared" si="3"/>
        <v>1275000</v>
      </c>
      <c r="H9" s="21"/>
      <c r="I9" s="205">
        <v>45902</v>
      </c>
      <c r="J9" s="157" t="s">
        <v>628</v>
      </c>
      <c r="M9" s="6">
        <f t="shared" si="4"/>
        <v>5</v>
      </c>
      <c r="N9" s="295"/>
      <c r="O9" s="222" t="s">
        <v>104</v>
      </c>
      <c r="P9" s="217" t="s">
        <v>544</v>
      </c>
      <c r="Q9" s="227">
        <v>1257000</v>
      </c>
      <c r="R9" s="14" t="str">
        <f t="shared" si="5"/>
        <v/>
      </c>
      <c r="S9" s="14" t="str">
        <f t="shared" si="6"/>
        <v/>
      </c>
      <c r="T9" s="21"/>
      <c r="U9" s="205">
        <v>45903</v>
      </c>
      <c r="V9" s="157" t="s">
        <v>681</v>
      </c>
    </row>
    <row r="10" spans="1:22" ht="24.75" customHeight="1">
      <c r="A10" s="6">
        <f t="shared" si="0"/>
        <v>6</v>
      </c>
      <c r="B10" s="292" t="s">
        <v>13</v>
      </c>
      <c r="C10" s="22" t="s">
        <v>105</v>
      </c>
      <c r="D10" s="204" t="s">
        <v>543</v>
      </c>
      <c r="E10" s="211">
        <v>13211000</v>
      </c>
      <c r="F10" s="14" t="str">
        <f t="shared" si="2"/>
        <v/>
      </c>
      <c r="G10" s="14">
        <f t="shared" si="3"/>
        <v>13211000</v>
      </c>
      <c r="H10" s="21"/>
      <c r="I10" s="205">
        <v>45902</v>
      </c>
      <c r="J10" s="157" t="s">
        <v>589</v>
      </c>
      <c r="M10" s="6">
        <f t="shared" si="4"/>
        <v>6</v>
      </c>
      <c r="N10" s="292" t="s">
        <v>13</v>
      </c>
      <c r="O10" s="22" t="s">
        <v>105</v>
      </c>
      <c r="P10" s="217" t="s">
        <v>543</v>
      </c>
      <c r="Q10" s="226">
        <v>14416000</v>
      </c>
      <c r="R10" s="14" t="str">
        <f t="shared" si="5"/>
        <v/>
      </c>
      <c r="S10" s="14" t="str">
        <f t="shared" si="6"/>
        <v/>
      </c>
      <c r="T10" s="21"/>
      <c r="U10" s="205">
        <v>45903</v>
      </c>
      <c r="V10" s="157" t="s">
        <v>645</v>
      </c>
    </row>
    <row r="11" spans="1:22" ht="24.75" customHeight="1">
      <c r="A11" s="6">
        <f t="shared" si="0"/>
        <v>7</v>
      </c>
      <c r="B11" s="296"/>
      <c r="C11" s="20" t="s">
        <v>106</v>
      </c>
      <c r="D11" s="204" t="s">
        <v>551</v>
      </c>
      <c r="E11" s="211">
        <v>7706000</v>
      </c>
      <c r="F11" s="14" t="str">
        <f t="shared" si="2"/>
        <v/>
      </c>
      <c r="G11" s="14">
        <f t="shared" si="3"/>
        <v>7706000</v>
      </c>
      <c r="H11" s="21"/>
      <c r="I11" s="205">
        <v>45903</v>
      </c>
      <c r="J11" s="157" t="s">
        <v>629</v>
      </c>
      <c r="M11" s="6">
        <f t="shared" si="4"/>
        <v>7</v>
      </c>
      <c r="N11" s="296"/>
      <c r="O11" s="219" t="s">
        <v>106</v>
      </c>
      <c r="P11" s="217" t="s">
        <v>551</v>
      </c>
      <c r="Q11" s="226">
        <v>10769000</v>
      </c>
      <c r="R11" s="14" t="str">
        <f t="shared" si="5"/>
        <v/>
      </c>
      <c r="S11" s="14" t="str">
        <f t="shared" si="6"/>
        <v/>
      </c>
      <c r="T11" s="21"/>
      <c r="U11" s="205">
        <v>45903</v>
      </c>
      <c r="V11" s="157" t="s">
        <v>646</v>
      </c>
    </row>
    <row r="12" spans="1:22" ht="24.75" customHeight="1">
      <c r="A12" s="6">
        <f t="shared" si="0"/>
        <v>8</v>
      </c>
      <c r="B12" s="295"/>
      <c r="C12" s="22" t="s">
        <v>107</v>
      </c>
      <c r="D12" s="204" t="s">
        <v>559</v>
      </c>
      <c r="E12" s="211">
        <v>28774000</v>
      </c>
      <c r="F12" s="14" t="str">
        <f t="shared" si="2"/>
        <v/>
      </c>
      <c r="G12" s="14">
        <f t="shared" si="3"/>
        <v>28774000</v>
      </c>
      <c r="H12" s="21"/>
      <c r="I12" s="205">
        <v>45903</v>
      </c>
      <c r="J12" s="157" t="s">
        <v>605</v>
      </c>
      <c r="M12" s="6">
        <f t="shared" si="4"/>
        <v>8</v>
      </c>
      <c r="N12" s="295"/>
      <c r="O12" s="22" t="s">
        <v>107</v>
      </c>
      <c r="P12" s="217" t="s">
        <v>559</v>
      </c>
      <c r="Q12" s="226">
        <v>31682000</v>
      </c>
      <c r="R12" s="14" t="str">
        <f t="shared" si="5"/>
        <v/>
      </c>
      <c r="S12" s="14" t="str">
        <f t="shared" si="6"/>
        <v/>
      </c>
      <c r="T12" s="21"/>
      <c r="U12" s="205">
        <v>45904</v>
      </c>
      <c r="V12" s="157" t="s">
        <v>646</v>
      </c>
    </row>
    <row r="13" spans="1:22" ht="24.75" customHeight="1">
      <c r="A13" s="6">
        <f t="shared" si="0"/>
        <v>9</v>
      </c>
      <c r="B13" s="7" t="s">
        <v>17</v>
      </c>
      <c r="C13" s="22" t="s">
        <v>108</v>
      </c>
      <c r="D13" s="204" t="s">
        <v>558</v>
      </c>
      <c r="E13" s="211">
        <v>6465000</v>
      </c>
      <c r="F13" s="14" t="str">
        <f t="shared" si="2"/>
        <v/>
      </c>
      <c r="G13" s="14">
        <f t="shared" si="3"/>
        <v>6465000</v>
      </c>
      <c r="H13" s="21"/>
      <c r="I13" s="205">
        <v>45903</v>
      </c>
      <c r="J13" s="157" t="s">
        <v>604</v>
      </c>
      <c r="M13" s="6">
        <f t="shared" si="4"/>
        <v>9</v>
      </c>
      <c r="N13" s="7" t="s">
        <v>17</v>
      </c>
      <c r="O13" s="22" t="s">
        <v>108</v>
      </c>
      <c r="P13" s="217" t="s">
        <v>558</v>
      </c>
      <c r="Q13" s="226">
        <v>10610000</v>
      </c>
      <c r="R13" s="14" t="str">
        <f t="shared" si="5"/>
        <v/>
      </c>
      <c r="S13" s="14" t="str">
        <f t="shared" si="6"/>
        <v/>
      </c>
      <c r="T13" s="21"/>
      <c r="U13" s="205">
        <v>45904</v>
      </c>
      <c r="V13" s="157" t="s">
        <v>646</v>
      </c>
    </row>
    <row r="14" spans="1:22" ht="24.75" customHeight="1">
      <c r="A14" s="6">
        <f t="shared" si="0"/>
        <v>10</v>
      </c>
      <c r="B14" s="7" t="s">
        <v>19</v>
      </c>
      <c r="C14" s="22" t="s">
        <v>109</v>
      </c>
      <c r="D14" s="204" t="s">
        <v>560</v>
      </c>
      <c r="E14" s="211">
        <v>4924000</v>
      </c>
      <c r="F14" s="14" t="str">
        <f t="shared" si="2"/>
        <v/>
      </c>
      <c r="G14" s="14">
        <f t="shared" si="3"/>
        <v>4924000</v>
      </c>
      <c r="H14" s="21"/>
      <c r="I14" s="205">
        <v>45903</v>
      </c>
      <c r="J14" s="157" t="s">
        <v>590</v>
      </c>
      <c r="M14" s="6">
        <f t="shared" si="4"/>
        <v>10</v>
      </c>
      <c r="N14" s="7" t="s">
        <v>19</v>
      </c>
      <c r="O14" s="22" t="s">
        <v>109</v>
      </c>
      <c r="P14" s="217" t="s">
        <v>560</v>
      </c>
      <c r="Q14" s="226">
        <v>5539000</v>
      </c>
      <c r="R14" s="14" t="str">
        <f t="shared" si="5"/>
        <v/>
      </c>
      <c r="S14" s="14" t="str">
        <f t="shared" si="6"/>
        <v/>
      </c>
      <c r="T14" s="21"/>
      <c r="U14" s="205">
        <v>45903</v>
      </c>
      <c r="V14" s="157" t="s">
        <v>647</v>
      </c>
    </row>
    <row r="15" spans="1:22" ht="24.75" customHeight="1">
      <c r="A15" s="6">
        <f t="shared" si="0"/>
        <v>11</v>
      </c>
      <c r="B15" s="7" t="s">
        <v>21</v>
      </c>
      <c r="C15" s="20" t="s">
        <v>110</v>
      </c>
      <c r="D15" s="204" t="s">
        <v>540</v>
      </c>
      <c r="E15" s="211">
        <v>11318000</v>
      </c>
      <c r="F15" s="14" t="str">
        <f t="shared" si="2"/>
        <v/>
      </c>
      <c r="G15" s="14">
        <f t="shared" si="3"/>
        <v>11318000</v>
      </c>
      <c r="H15" s="21"/>
      <c r="I15" s="205">
        <v>45902</v>
      </c>
      <c r="J15" s="157" t="s">
        <v>630</v>
      </c>
      <c r="M15" s="6">
        <f t="shared" si="4"/>
        <v>11</v>
      </c>
      <c r="N15" s="7" t="s">
        <v>21</v>
      </c>
      <c r="O15" s="219" t="s">
        <v>110</v>
      </c>
      <c r="P15" s="217" t="s">
        <v>540</v>
      </c>
      <c r="Q15" s="226">
        <v>15207000</v>
      </c>
      <c r="R15" s="14" t="str">
        <f t="shared" si="5"/>
        <v/>
      </c>
      <c r="S15" s="14" t="str">
        <f t="shared" si="6"/>
        <v/>
      </c>
      <c r="T15" s="21"/>
      <c r="U15" s="205">
        <v>45903</v>
      </c>
      <c r="V15" s="157" t="s">
        <v>644</v>
      </c>
    </row>
    <row r="16" spans="1:22" ht="24.75" customHeight="1">
      <c r="A16" s="6">
        <f t="shared" si="0"/>
        <v>12</v>
      </c>
      <c r="B16" s="292" t="s">
        <v>23</v>
      </c>
      <c r="C16" s="22" t="s">
        <v>111</v>
      </c>
      <c r="D16" s="204" t="s">
        <v>541</v>
      </c>
      <c r="E16" s="211">
        <v>10652000</v>
      </c>
      <c r="F16" s="14" t="str">
        <f t="shared" si="2"/>
        <v/>
      </c>
      <c r="G16" s="14">
        <f t="shared" si="3"/>
        <v>10652000</v>
      </c>
      <c r="H16" s="21"/>
      <c r="I16" s="205">
        <v>45901</v>
      </c>
      <c r="J16" s="157" t="s">
        <v>591</v>
      </c>
      <c r="M16" s="6">
        <f t="shared" si="4"/>
        <v>12</v>
      </c>
      <c r="N16" s="292" t="s">
        <v>23</v>
      </c>
      <c r="O16" s="22" t="s">
        <v>111</v>
      </c>
      <c r="P16" s="217" t="s">
        <v>541</v>
      </c>
      <c r="Q16" s="226">
        <v>13750000</v>
      </c>
      <c r="R16" s="14" t="str">
        <f t="shared" si="5"/>
        <v/>
      </c>
      <c r="S16" s="14" t="str">
        <f t="shared" si="6"/>
        <v/>
      </c>
      <c r="T16" s="21"/>
      <c r="U16" s="205">
        <v>45903</v>
      </c>
      <c r="V16" s="157" t="s">
        <v>648</v>
      </c>
    </row>
    <row r="17" spans="1:22" ht="24.75" customHeight="1">
      <c r="A17" s="6">
        <f t="shared" si="0"/>
        <v>13</v>
      </c>
      <c r="B17" s="296"/>
      <c r="C17" s="22" t="s">
        <v>112</v>
      </c>
      <c r="D17" s="204" t="s">
        <v>547</v>
      </c>
      <c r="E17" s="211">
        <v>5207000</v>
      </c>
      <c r="F17" s="14" t="str">
        <f t="shared" si="2"/>
        <v/>
      </c>
      <c r="G17" s="14">
        <f t="shared" si="3"/>
        <v>5207000</v>
      </c>
      <c r="H17" s="21"/>
      <c r="I17" s="205">
        <v>45902</v>
      </c>
      <c r="J17" s="157" t="s">
        <v>592</v>
      </c>
      <c r="M17" s="6">
        <f t="shared" si="4"/>
        <v>13</v>
      </c>
      <c r="N17" s="296"/>
      <c r="O17" s="222" t="s">
        <v>112</v>
      </c>
      <c r="P17" s="217" t="s">
        <v>547</v>
      </c>
      <c r="Q17" s="226">
        <v>7122000</v>
      </c>
      <c r="R17" s="14" t="str">
        <f t="shared" si="5"/>
        <v/>
      </c>
      <c r="S17" s="14" t="str">
        <f t="shared" si="6"/>
        <v/>
      </c>
      <c r="T17" s="21"/>
      <c r="U17" s="205">
        <v>45903</v>
      </c>
      <c r="V17" s="157" t="s">
        <v>649</v>
      </c>
    </row>
    <row r="18" spans="1:22" ht="24.75" customHeight="1">
      <c r="A18" s="6">
        <f t="shared" si="0"/>
        <v>14</v>
      </c>
      <c r="B18" s="295"/>
      <c r="C18" s="22" t="s">
        <v>113</v>
      </c>
      <c r="D18" s="204" t="s">
        <v>546</v>
      </c>
      <c r="E18" s="211">
        <v>5098000</v>
      </c>
      <c r="F18" s="14" t="str">
        <f t="shared" si="2"/>
        <v/>
      </c>
      <c r="G18" s="14">
        <f t="shared" si="3"/>
        <v>5098000</v>
      </c>
      <c r="H18" s="21"/>
      <c r="I18" s="205">
        <v>45903</v>
      </c>
      <c r="J18" s="157" t="s">
        <v>598</v>
      </c>
      <c r="M18" s="6">
        <f t="shared" si="4"/>
        <v>14</v>
      </c>
      <c r="N18" s="295"/>
      <c r="O18" s="22" t="s">
        <v>113</v>
      </c>
      <c r="P18" s="217" t="s">
        <v>546</v>
      </c>
      <c r="Q18" s="226">
        <v>7122000</v>
      </c>
      <c r="R18" s="14" t="str">
        <f t="shared" si="5"/>
        <v/>
      </c>
      <c r="S18" s="14" t="str">
        <f t="shared" si="6"/>
        <v/>
      </c>
      <c r="T18" s="21"/>
      <c r="U18" s="205">
        <v>45903</v>
      </c>
      <c r="V18" s="157" t="s">
        <v>649</v>
      </c>
    </row>
    <row r="19" spans="1:22" ht="24.75" customHeight="1">
      <c r="A19" s="6">
        <f t="shared" si="0"/>
        <v>15</v>
      </c>
      <c r="B19" s="7" t="s">
        <v>27</v>
      </c>
      <c r="C19" s="22" t="s">
        <v>114</v>
      </c>
      <c r="D19" s="204" t="s">
        <v>545</v>
      </c>
      <c r="E19" s="211">
        <v>5404000</v>
      </c>
      <c r="F19" s="14" t="str">
        <f t="shared" si="2"/>
        <v/>
      </c>
      <c r="G19" s="14">
        <f t="shared" si="3"/>
        <v>5404000</v>
      </c>
      <c r="H19" s="21"/>
      <c r="I19" s="205">
        <v>45902</v>
      </c>
      <c r="J19" s="157" t="s">
        <v>593</v>
      </c>
      <c r="M19" s="6">
        <f t="shared" si="4"/>
        <v>15</v>
      </c>
      <c r="N19" s="7" t="s">
        <v>27</v>
      </c>
      <c r="O19" s="22" t="s">
        <v>114</v>
      </c>
      <c r="P19" s="217" t="s">
        <v>545</v>
      </c>
      <c r="Q19" s="226">
        <v>6630000</v>
      </c>
      <c r="R19" s="14" t="str">
        <f t="shared" si="5"/>
        <v/>
      </c>
      <c r="S19" s="14" t="str">
        <f t="shared" si="6"/>
        <v/>
      </c>
      <c r="T19" s="21"/>
      <c r="U19" s="205">
        <v>45903</v>
      </c>
      <c r="V19" s="157" t="s">
        <v>650</v>
      </c>
    </row>
    <row r="20" spans="1:22" ht="24.75" customHeight="1">
      <c r="A20" s="6">
        <f t="shared" si="0"/>
        <v>16</v>
      </c>
      <c r="B20" s="292" t="s">
        <v>29</v>
      </c>
      <c r="C20" s="22" t="s">
        <v>115</v>
      </c>
      <c r="D20" s="204" t="s">
        <v>553</v>
      </c>
      <c r="E20" s="212">
        <v>7541000</v>
      </c>
      <c r="F20" s="14" t="str">
        <f t="shared" si="2"/>
        <v/>
      </c>
      <c r="G20" s="14">
        <f t="shared" si="3"/>
        <v>7541000</v>
      </c>
      <c r="H20" s="23"/>
      <c r="I20" s="205">
        <v>45903</v>
      </c>
      <c r="J20" s="157" t="s">
        <v>632</v>
      </c>
      <c r="M20" s="6">
        <f t="shared" si="4"/>
        <v>16</v>
      </c>
      <c r="N20" s="292" t="s">
        <v>29</v>
      </c>
      <c r="O20" s="22" t="s">
        <v>115</v>
      </c>
      <c r="P20" s="217" t="s">
        <v>553</v>
      </c>
      <c r="Q20" s="226">
        <v>10468000</v>
      </c>
      <c r="R20" s="14" t="str">
        <f t="shared" si="5"/>
        <v/>
      </c>
      <c r="S20" s="14" t="str">
        <f t="shared" si="6"/>
        <v/>
      </c>
      <c r="T20" s="23"/>
      <c r="U20" s="205">
        <v>45903</v>
      </c>
      <c r="V20" s="157" t="s">
        <v>651</v>
      </c>
    </row>
    <row r="21" spans="1:22" ht="24.75" customHeight="1">
      <c r="A21" s="6">
        <f t="shared" si="0"/>
        <v>17</v>
      </c>
      <c r="B21" s="293"/>
      <c r="C21" s="22" t="s">
        <v>116</v>
      </c>
      <c r="D21" s="204" t="s">
        <v>549</v>
      </c>
      <c r="E21" s="212">
        <v>8582000</v>
      </c>
      <c r="F21" s="14" t="str">
        <f t="shared" si="2"/>
        <v/>
      </c>
      <c r="G21" s="14">
        <f t="shared" si="3"/>
        <v>8582000</v>
      </c>
      <c r="H21" s="21"/>
      <c r="I21" s="205">
        <v>45902</v>
      </c>
      <c r="J21" s="157" t="s">
        <v>633</v>
      </c>
      <c r="M21" s="6">
        <f t="shared" si="4"/>
        <v>17</v>
      </c>
      <c r="N21" s="293"/>
      <c r="O21" s="22" t="s">
        <v>116</v>
      </c>
      <c r="P21" s="217" t="s">
        <v>549</v>
      </c>
      <c r="Q21" s="226">
        <v>9867000</v>
      </c>
      <c r="R21" s="14" t="str">
        <f t="shared" si="5"/>
        <v/>
      </c>
      <c r="S21" s="14" t="str">
        <f t="shared" si="6"/>
        <v/>
      </c>
      <c r="T21" s="21"/>
      <c r="U21" s="205">
        <v>45903</v>
      </c>
      <c r="V21" s="157" t="s">
        <v>652</v>
      </c>
    </row>
    <row r="22" spans="1:22" ht="24.75" customHeight="1">
      <c r="A22" s="6">
        <f t="shared" si="0"/>
        <v>18</v>
      </c>
      <c r="B22" s="7" t="s">
        <v>31</v>
      </c>
      <c r="C22" s="22" t="s">
        <v>117</v>
      </c>
      <c r="D22" s="204" t="s">
        <v>548</v>
      </c>
      <c r="E22" s="211" t="str">
        <f t="shared" si="1"/>
        <v/>
      </c>
      <c r="F22" s="14" t="str">
        <f t="shared" si="2"/>
        <v/>
      </c>
      <c r="G22" s="14" t="str">
        <f t="shared" si="3"/>
        <v/>
      </c>
      <c r="H22" s="21"/>
      <c r="M22" s="6">
        <f t="shared" si="4"/>
        <v>18</v>
      </c>
      <c r="N22" s="7" t="s">
        <v>31</v>
      </c>
      <c r="O22" s="22" t="s">
        <v>117</v>
      </c>
      <c r="P22" s="217" t="s">
        <v>548</v>
      </c>
      <c r="Q22" s="211"/>
      <c r="R22" s="14" t="str">
        <f t="shared" si="5"/>
        <v/>
      </c>
      <c r="S22" s="14" t="str">
        <f t="shared" si="6"/>
        <v/>
      </c>
      <c r="T22" s="21"/>
    </row>
    <row r="23" spans="1:22" ht="24.75" customHeight="1">
      <c r="A23" s="6">
        <f>A22+1</f>
        <v>19</v>
      </c>
      <c r="B23" s="292" t="s">
        <v>33</v>
      </c>
      <c r="C23" s="22" t="s">
        <v>118</v>
      </c>
      <c r="D23" s="204" t="s">
        <v>550</v>
      </c>
      <c r="E23" s="212">
        <v>6898000</v>
      </c>
      <c r="F23" s="14" t="str">
        <f t="shared" si="2"/>
        <v/>
      </c>
      <c r="G23" s="14">
        <f t="shared" si="3"/>
        <v>6898000</v>
      </c>
      <c r="H23" s="23"/>
      <c r="I23" s="205">
        <v>45902</v>
      </c>
      <c r="J23" s="157" t="s">
        <v>634</v>
      </c>
      <c r="M23" s="6">
        <f>M22+1</f>
        <v>19</v>
      </c>
      <c r="N23" s="292" t="s">
        <v>33</v>
      </c>
      <c r="O23" s="222" t="s">
        <v>118</v>
      </c>
      <c r="P23" s="217" t="s">
        <v>550</v>
      </c>
      <c r="Q23" s="227">
        <v>8078000</v>
      </c>
      <c r="R23" s="14" t="str">
        <f t="shared" si="5"/>
        <v/>
      </c>
      <c r="S23" s="14" t="str">
        <f t="shared" si="6"/>
        <v/>
      </c>
      <c r="T23" s="23"/>
      <c r="U23" s="205">
        <v>45904</v>
      </c>
      <c r="V23" s="157" t="s">
        <v>682</v>
      </c>
    </row>
    <row r="24" spans="1:22" ht="24.75" customHeight="1">
      <c r="A24" s="6">
        <f t="shared" si="0"/>
        <v>20</v>
      </c>
      <c r="B24" s="294"/>
      <c r="C24" s="20" t="s">
        <v>119</v>
      </c>
      <c r="D24" s="179"/>
      <c r="E24" s="211" t="str">
        <f t="shared" si="1"/>
        <v/>
      </c>
      <c r="F24" s="14" t="str">
        <f t="shared" si="2"/>
        <v/>
      </c>
      <c r="G24" s="14" t="str">
        <f t="shared" si="3"/>
        <v/>
      </c>
      <c r="H24" s="21"/>
      <c r="M24" s="6">
        <f t="shared" si="4"/>
        <v>20</v>
      </c>
      <c r="N24" s="294"/>
      <c r="O24" s="20" t="s">
        <v>119</v>
      </c>
      <c r="P24" s="27"/>
      <c r="Q24" s="211"/>
      <c r="R24" s="14" t="str">
        <f t="shared" si="5"/>
        <v/>
      </c>
      <c r="S24" s="14" t="str">
        <f t="shared" si="6"/>
        <v/>
      </c>
      <c r="T24" s="21"/>
    </row>
    <row r="25" spans="1:22" ht="24.75" customHeight="1">
      <c r="A25" s="6">
        <f t="shared" si="0"/>
        <v>21</v>
      </c>
      <c r="B25" s="294"/>
      <c r="C25" s="20" t="s">
        <v>120</v>
      </c>
      <c r="D25" s="179"/>
      <c r="E25" s="211" t="str">
        <f t="shared" si="1"/>
        <v/>
      </c>
      <c r="F25" s="14" t="str">
        <f t="shared" si="2"/>
        <v/>
      </c>
      <c r="G25" s="14" t="str">
        <f t="shared" si="3"/>
        <v/>
      </c>
      <c r="H25" s="21"/>
      <c r="M25" s="6">
        <f t="shared" si="4"/>
        <v>21</v>
      </c>
      <c r="N25" s="294"/>
      <c r="O25" s="20" t="s">
        <v>120</v>
      </c>
      <c r="P25" s="179"/>
      <c r="Q25" s="211"/>
      <c r="R25" s="14" t="str">
        <f t="shared" si="5"/>
        <v/>
      </c>
      <c r="S25" s="14" t="str">
        <f t="shared" si="6"/>
        <v/>
      </c>
      <c r="T25" s="21"/>
    </row>
    <row r="26" spans="1:22" ht="24.75" customHeight="1">
      <c r="A26" s="6">
        <f t="shared" si="0"/>
        <v>22</v>
      </c>
      <c r="B26" s="293"/>
      <c r="C26" s="22" t="s">
        <v>121</v>
      </c>
      <c r="D26" s="204" t="s">
        <v>557</v>
      </c>
      <c r="E26" s="212">
        <v>13071000</v>
      </c>
      <c r="F26" s="14" t="str">
        <f t="shared" si="2"/>
        <v/>
      </c>
      <c r="G26" s="14">
        <f t="shared" si="3"/>
        <v>13071000</v>
      </c>
      <c r="H26" s="21"/>
      <c r="I26" s="205">
        <v>45903</v>
      </c>
      <c r="J26" s="157" t="s">
        <v>600</v>
      </c>
      <c r="M26" s="6">
        <f t="shared" si="4"/>
        <v>22</v>
      </c>
      <c r="N26" s="293"/>
      <c r="O26" s="22" t="s">
        <v>121</v>
      </c>
      <c r="P26" s="217" t="s">
        <v>557</v>
      </c>
      <c r="Q26" s="226">
        <v>12969000</v>
      </c>
      <c r="R26" s="14" t="str">
        <f t="shared" si="5"/>
        <v/>
      </c>
      <c r="S26" s="14" t="str">
        <f t="shared" si="6"/>
        <v/>
      </c>
      <c r="T26" s="21"/>
      <c r="U26" s="205">
        <v>45903</v>
      </c>
      <c r="V26" s="157" t="s">
        <v>653</v>
      </c>
    </row>
    <row r="27" spans="1:22" ht="24.75" customHeight="1">
      <c r="A27" s="6">
        <f t="shared" si="0"/>
        <v>23</v>
      </c>
      <c r="B27" s="292" t="s">
        <v>37</v>
      </c>
      <c r="C27" s="22" t="s">
        <v>122</v>
      </c>
      <c r="D27" s="204" t="s">
        <v>556</v>
      </c>
      <c r="E27" s="211" t="str">
        <f t="shared" si="1"/>
        <v/>
      </c>
      <c r="F27" s="14" t="str">
        <f t="shared" si="2"/>
        <v/>
      </c>
      <c r="G27" s="14" t="str">
        <f t="shared" si="3"/>
        <v/>
      </c>
      <c r="H27" s="21"/>
      <c r="M27" s="6">
        <f t="shared" si="4"/>
        <v>23</v>
      </c>
      <c r="N27" s="292" t="s">
        <v>37</v>
      </c>
      <c r="O27" s="22" t="s">
        <v>122</v>
      </c>
      <c r="P27" s="218" t="s">
        <v>556</v>
      </c>
      <c r="Q27" s="221"/>
      <c r="R27" s="14" t="str">
        <f t="shared" si="5"/>
        <v/>
      </c>
      <c r="S27" s="14" t="str">
        <f t="shared" si="6"/>
        <v/>
      </c>
      <c r="T27" s="21"/>
    </row>
    <row r="28" spans="1:22" ht="24.75" customHeight="1">
      <c r="A28" s="6">
        <f t="shared" si="0"/>
        <v>24</v>
      </c>
      <c r="B28" s="295"/>
      <c r="C28" s="22" t="s">
        <v>123</v>
      </c>
      <c r="D28" s="206"/>
      <c r="E28" s="211">
        <v>6427000</v>
      </c>
      <c r="F28" s="14" t="str">
        <f t="shared" si="2"/>
        <v/>
      </c>
      <c r="G28" s="14">
        <f t="shared" si="3"/>
        <v>6427000</v>
      </c>
      <c r="H28" s="24"/>
      <c r="I28" s="205">
        <v>45903</v>
      </c>
      <c r="J28" s="157" t="s">
        <v>594</v>
      </c>
      <c r="M28" s="6">
        <f t="shared" si="4"/>
        <v>24</v>
      </c>
      <c r="N28" s="295"/>
      <c r="O28" s="22" t="s">
        <v>123</v>
      </c>
      <c r="P28" s="23"/>
      <c r="Q28" s="226">
        <v>7847000</v>
      </c>
      <c r="R28" s="14" t="str">
        <f t="shared" si="5"/>
        <v/>
      </c>
      <c r="S28" s="14" t="str">
        <f t="shared" si="6"/>
        <v/>
      </c>
      <c r="T28" s="24"/>
      <c r="U28" s="205">
        <v>45903</v>
      </c>
      <c r="V28" s="157" t="s">
        <v>654</v>
      </c>
    </row>
    <row r="29" spans="1:22" ht="24.75" customHeight="1">
      <c r="A29" s="6">
        <f t="shared" si="0"/>
        <v>25</v>
      </c>
      <c r="B29" s="292" t="s">
        <v>40</v>
      </c>
      <c r="C29" s="22" t="s">
        <v>124</v>
      </c>
      <c r="D29" s="204" t="s">
        <v>539</v>
      </c>
      <c r="E29" s="211">
        <v>3161000</v>
      </c>
      <c r="F29" s="14" t="str">
        <f t="shared" si="2"/>
        <v/>
      </c>
      <c r="G29" s="14">
        <f t="shared" si="3"/>
        <v>3161000</v>
      </c>
      <c r="H29" s="21"/>
      <c r="I29" s="205">
        <v>45903</v>
      </c>
      <c r="J29" s="157" t="s">
        <v>595</v>
      </c>
      <c r="M29" s="6">
        <f t="shared" si="4"/>
        <v>25</v>
      </c>
      <c r="N29" s="292" t="s">
        <v>40</v>
      </c>
      <c r="O29" s="22" t="s">
        <v>124</v>
      </c>
      <c r="P29" s="216" t="s">
        <v>539</v>
      </c>
      <c r="Q29" s="226">
        <v>5172000</v>
      </c>
      <c r="R29" s="14" t="str">
        <f t="shared" si="5"/>
        <v/>
      </c>
      <c r="S29" s="14" t="str">
        <f t="shared" si="6"/>
        <v/>
      </c>
      <c r="T29" s="21"/>
      <c r="U29" s="205">
        <v>45903</v>
      </c>
      <c r="V29" s="157" t="s">
        <v>655</v>
      </c>
    </row>
    <row r="30" spans="1:22" ht="24.75" customHeight="1">
      <c r="A30" s="6">
        <f t="shared" si="0"/>
        <v>26</v>
      </c>
      <c r="B30" s="296"/>
      <c r="C30" s="22" t="s">
        <v>125</v>
      </c>
      <c r="D30" s="204" t="s">
        <v>587</v>
      </c>
      <c r="E30" s="211">
        <v>10768000</v>
      </c>
      <c r="F30" s="14" t="str">
        <f t="shared" si="2"/>
        <v/>
      </c>
      <c r="G30" s="14">
        <f t="shared" si="3"/>
        <v>10768000</v>
      </c>
      <c r="H30" s="21"/>
      <c r="I30" s="205">
        <v>45903</v>
      </c>
      <c r="J30" s="157" t="s">
        <v>596</v>
      </c>
      <c r="M30" s="6">
        <f t="shared" si="4"/>
        <v>26</v>
      </c>
      <c r="N30" s="296"/>
      <c r="O30" s="22" t="s">
        <v>125</v>
      </c>
      <c r="P30" s="215" t="s">
        <v>587</v>
      </c>
      <c r="Q30" s="228">
        <v>16020000</v>
      </c>
      <c r="R30" s="14" t="str">
        <f t="shared" si="5"/>
        <v/>
      </c>
      <c r="S30" s="14" t="str">
        <f t="shared" si="6"/>
        <v/>
      </c>
      <c r="T30" s="21"/>
      <c r="U30" s="205">
        <v>45903</v>
      </c>
      <c r="V30" s="157" t="s">
        <v>656</v>
      </c>
    </row>
    <row r="31" spans="1:22" ht="24.75" customHeight="1">
      <c r="A31" s="6">
        <f t="shared" si="0"/>
        <v>27</v>
      </c>
      <c r="B31" s="295"/>
      <c r="C31" s="22" t="s">
        <v>126</v>
      </c>
      <c r="D31" s="204" t="s">
        <v>579</v>
      </c>
      <c r="E31" s="211">
        <v>6446000</v>
      </c>
      <c r="F31" s="14" t="str">
        <f t="shared" si="2"/>
        <v/>
      </c>
      <c r="G31" s="14">
        <f t="shared" si="3"/>
        <v>6446000</v>
      </c>
      <c r="H31" s="21"/>
      <c r="I31" s="205">
        <v>45903</v>
      </c>
      <c r="J31" s="157" t="s">
        <v>597</v>
      </c>
      <c r="M31" s="6">
        <f t="shared" si="4"/>
        <v>27</v>
      </c>
      <c r="N31" s="295"/>
      <c r="O31" s="22" t="s">
        <v>126</v>
      </c>
      <c r="P31" s="217" t="s">
        <v>579</v>
      </c>
      <c r="Q31" s="226">
        <v>7661000</v>
      </c>
      <c r="R31" s="14" t="str">
        <f t="shared" si="5"/>
        <v/>
      </c>
      <c r="S31" s="14" t="str">
        <f t="shared" si="6"/>
        <v/>
      </c>
      <c r="T31" s="21"/>
      <c r="U31" s="205">
        <v>45903</v>
      </c>
      <c r="V31" s="157" t="s">
        <v>657</v>
      </c>
    </row>
    <row r="32" spans="1:22" ht="24.75" customHeight="1">
      <c r="A32" s="6">
        <f t="shared" si="0"/>
        <v>28</v>
      </c>
      <c r="B32" s="301" t="s">
        <v>44</v>
      </c>
      <c r="C32" s="22" t="s">
        <v>127</v>
      </c>
      <c r="D32" s="204" t="s">
        <v>555</v>
      </c>
      <c r="E32" s="212">
        <v>11421000</v>
      </c>
      <c r="F32" s="14" t="str">
        <f t="shared" si="2"/>
        <v/>
      </c>
      <c r="G32" s="14" t="str">
        <f t="shared" si="2"/>
        <v/>
      </c>
      <c r="H32" s="21"/>
      <c r="I32" s="205">
        <v>45902</v>
      </c>
      <c r="J32" s="157" t="s">
        <v>635</v>
      </c>
      <c r="M32" s="6">
        <f t="shared" si="4"/>
        <v>28</v>
      </c>
      <c r="N32" s="301" t="s">
        <v>44</v>
      </c>
      <c r="O32" s="22" t="s">
        <v>127</v>
      </c>
      <c r="P32" s="217" t="s">
        <v>555</v>
      </c>
      <c r="Q32" s="226">
        <v>15445000</v>
      </c>
      <c r="R32" s="14" t="str">
        <f t="shared" si="5"/>
        <v/>
      </c>
      <c r="S32" s="14" t="str">
        <f t="shared" si="6"/>
        <v/>
      </c>
      <c r="T32" s="21"/>
      <c r="U32" s="205">
        <v>45903</v>
      </c>
      <c r="V32" s="157" t="s">
        <v>658</v>
      </c>
    </row>
    <row r="33" spans="1:22" ht="24.75" customHeight="1">
      <c r="A33" s="6">
        <f t="shared" si="0"/>
        <v>29</v>
      </c>
      <c r="B33" s="303"/>
      <c r="C33" s="22" t="s">
        <v>128</v>
      </c>
      <c r="D33" s="204" t="s">
        <v>554</v>
      </c>
      <c r="E33" s="211">
        <v>8274000</v>
      </c>
      <c r="F33" s="14" t="str">
        <f t="shared" si="2"/>
        <v/>
      </c>
      <c r="G33" s="14">
        <f t="shared" si="3"/>
        <v>8274000</v>
      </c>
      <c r="H33" s="21"/>
      <c r="I33" s="205">
        <v>45902</v>
      </c>
      <c r="J33" s="157" t="s">
        <v>599</v>
      </c>
      <c r="M33" s="6">
        <f t="shared" si="4"/>
        <v>29</v>
      </c>
      <c r="N33" s="303"/>
      <c r="O33" s="22" t="s">
        <v>128</v>
      </c>
      <c r="P33" s="217" t="s">
        <v>554</v>
      </c>
      <c r="Q33" s="226">
        <v>11156000</v>
      </c>
      <c r="R33" s="14" t="str">
        <f t="shared" si="5"/>
        <v/>
      </c>
      <c r="S33" s="14" t="str">
        <f t="shared" si="6"/>
        <v/>
      </c>
      <c r="T33" s="21"/>
      <c r="U33" s="205">
        <v>45903</v>
      </c>
      <c r="V33" s="157" t="s">
        <v>651</v>
      </c>
    </row>
    <row r="34" spans="1:22" ht="24.75" customHeight="1">
      <c r="A34" s="6">
        <f t="shared" si="0"/>
        <v>30</v>
      </c>
      <c r="B34" s="8" t="s">
        <v>47</v>
      </c>
      <c r="C34" s="22" t="s">
        <v>103</v>
      </c>
      <c r="D34" s="204" t="s">
        <v>563</v>
      </c>
      <c r="E34" s="212">
        <v>5743000</v>
      </c>
      <c r="F34" s="14" t="str">
        <f t="shared" si="2"/>
        <v/>
      </c>
      <c r="G34" s="14">
        <f t="shared" si="3"/>
        <v>5743000</v>
      </c>
      <c r="H34" s="21"/>
      <c r="I34" s="205">
        <v>45902</v>
      </c>
      <c r="J34" s="157" t="s">
        <v>636</v>
      </c>
      <c r="M34" s="6">
        <f t="shared" si="4"/>
        <v>30</v>
      </c>
      <c r="N34" s="8" t="s">
        <v>47</v>
      </c>
      <c r="O34" s="22" t="s">
        <v>103</v>
      </c>
      <c r="P34" s="217" t="s">
        <v>563</v>
      </c>
      <c r="Q34" s="226">
        <v>8034000</v>
      </c>
      <c r="R34" s="14" t="str">
        <f t="shared" si="5"/>
        <v/>
      </c>
      <c r="S34" s="14" t="str">
        <f t="shared" si="6"/>
        <v/>
      </c>
      <c r="T34" s="21"/>
      <c r="U34" s="205">
        <v>45904</v>
      </c>
      <c r="V34" s="157" t="s">
        <v>659</v>
      </c>
    </row>
    <row r="35" spans="1:22" ht="24.75" customHeight="1">
      <c r="A35" s="6">
        <f t="shared" si="0"/>
        <v>31</v>
      </c>
      <c r="B35" s="292" t="s">
        <v>49</v>
      </c>
      <c r="C35" s="22" t="s">
        <v>130</v>
      </c>
      <c r="D35" s="204" t="s">
        <v>562</v>
      </c>
      <c r="E35" s="211">
        <v>4066000</v>
      </c>
      <c r="F35" s="14" t="str">
        <f t="shared" si="2"/>
        <v/>
      </c>
      <c r="G35" s="14">
        <f t="shared" si="3"/>
        <v>4066000</v>
      </c>
      <c r="H35" s="21"/>
      <c r="I35" s="205">
        <v>45902</v>
      </c>
      <c r="J35" s="157" t="s">
        <v>601</v>
      </c>
      <c r="M35" s="6">
        <f t="shared" si="4"/>
        <v>31</v>
      </c>
      <c r="N35" s="292" t="s">
        <v>49</v>
      </c>
      <c r="O35" s="22" t="s">
        <v>130</v>
      </c>
      <c r="P35" s="217" t="s">
        <v>562</v>
      </c>
      <c r="Q35" s="226">
        <v>6941000</v>
      </c>
      <c r="R35" s="14" t="str">
        <f t="shared" si="5"/>
        <v/>
      </c>
      <c r="S35" s="14" t="str">
        <f t="shared" si="6"/>
        <v/>
      </c>
      <c r="T35" s="21"/>
      <c r="U35" s="205">
        <v>45903</v>
      </c>
      <c r="V35" s="157" t="s">
        <v>658</v>
      </c>
    </row>
    <row r="36" spans="1:22" ht="24.75" customHeight="1">
      <c r="A36" s="6">
        <f t="shared" si="0"/>
        <v>32</v>
      </c>
      <c r="B36" s="296"/>
      <c r="C36" s="22" t="s">
        <v>131</v>
      </c>
      <c r="D36" s="204" t="s">
        <v>561</v>
      </c>
      <c r="E36" s="211">
        <v>9082000</v>
      </c>
      <c r="F36" s="14" t="str">
        <f t="shared" si="2"/>
        <v/>
      </c>
      <c r="G36" s="14">
        <f t="shared" si="3"/>
        <v>9082000</v>
      </c>
      <c r="H36" s="21"/>
      <c r="I36" s="205">
        <v>45902</v>
      </c>
      <c r="J36" s="157" t="s">
        <v>602</v>
      </c>
      <c r="M36" s="6">
        <f t="shared" si="4"/>
        <v>32</v>
      </c>
      <c r="N36" s="296"/>
      <c r="O36" s="222" t="s">
        <v>131</v>
      </c>
      <c r="P36" s="217" t="s">
        <v>561</v>
      </c>
      <c r="Q36" s="226">
        <v>11434000</v>
      </c>
      <c r="R36" s="14" t="str">
        <f t="shared" si="5"/>
        <v/>
      </c>
      <c r="S36" s="14" t="str">
        <f t="shared" si="6"/>
        <v/>
      </c>
      <c r="T36" s="21"/>
      <c r="U36" s="205">
        <v>45903</v>
      </c>
      <c r="V36" s="157" t="s">
        <v>658</v>
      </c>
    </row>
    <row r="37" spans="1:22" ht="24.75" customHeight="1">
      <c r="A37" s="6">
        <f t="shared" si="0"/>
        <v>33</v>
      </c>
      <c r="B37" s="295"/>
      <c r="C37" s="22" t="s">
        <v>132</v>
      </c>
      <c r="D37" s="206"/>
      <c r="E37" s="211">
        <v>5646000</v>
      </c>
      <c r="F37" s="14" t="str">
        <f t="shared" si="2"/>
        <v/>
      </c>
      <c r="G37" s="14">
        <f t="shared" si="3"/>
        <v>5646000</v>
      </c>
      <c r="H37" s="21"/>
      <c r="I37" s="205">
        <v>45902</v>
      </c>
      <c r="J37" s="157" t="s">
        <v>603</v>
      </c>
      <c r="M37" s="6">
        <f t="shared" si="4"/>
        <v>33</v>
      </c>
      <c r="N37" s="295"/>
      <c r="O37" s="22" t="s">
        <v>132</v>
      </c>
      <c r="P37" s="23"/>
      <c r="Q37" s="226">
        <v>6919000</v>
      </c>
      <c r="R37" s="14" t="str">
        <f t="shared" si="5"/>
        <v/>
      </c>
      <c r="S37" s="14" t="str">
        <f t="shared" si="6"/>
        <v/>
      </c>
      <c r="T37" s="21"/>
      <c r="U37" s="205"/>
      <c r="V37" s="157"/>
    </row>
    <row r="38" spans="1:22" ht="24.75" customHeight="1">
      <c r="A38" s="6">
        <f t="shared" si="0"/>
        <v>34</v>
      </c>
      <c r="B38" s="7" t="s">
        <v>53</v>
      </c>
      <c r="C38" s="22" t="s">
        <v>133</v>
      </c>
      <c r="D38" s="206"/>
      <c r="E38" s="211">
        <v>13728000</v>
      </c>
      <c r="F38" s="14" t="str">
        <f t="shared" si="2"/>
        <v/>
      </c>
      <c r="G38" s="14">
        <f t="shared" si="3"/>
        <v>13728000</v>
      </c>
      <c r="H38" s="21"/>
      <c r="I38" s="205">
        <v>45902</v>
      </c>
      <c r="J38" s="157" t="s">
        <v>608</v>
      </c>
      <c r="M38" s="6">
        <f t="shared" si="4"/>
        <v>34</v>
      </c>
      <c r="N38" s="7" t="s">
        <v>53</v>
      </c>
      <c r="O38" s="22" t="s">
        <v>133</v>
      </c>
      <c r="P38" s="23"/>
      <c r="Q38" s="226">
        <v>19605000</v>
      </c>
      <c r="R38" s="14" t="str">
        <f t="shared" si="5"/>
        <v/>
      </c>
      <c r="S38" s="14" t="str">
        <f t="shared" si="6"/>
        <v/>
      </c>
      <c r="T38" s="21"/>
      <c r="U38" s="205">
        <v>45903</v>
      </c>
      <c r="V38" s="157" t="s">
        <v>660</v>
      </c>
    </row>
    <row r="39" spans="1:22" ht="24.75" customHeight="1">
      <c r="A39" s="6">
        <f t="shared" si="0"/>
        <v>35</v>
      </c>
      <c r="B39" s="7" t="s">
        <v>55</v>
      </c>
      <c r="C39" s="22" t="s">
        <v>134</v>
      </c>
      <c r="D39" s="206"/>
      <c r="E39" s="211">
        <v>6689000</v>
      </c>
      <c r="F39" s="14" t="str">
        <f t="shared" si="2"/>
        <v/>
      </c>
      <c r="G39" s="14">
        <f t="shared" si="3"/>
        <v>6689000</v>
      </c>
      <c r="H39" s="21"/>
      <c r="I39" s="205">
        <v>45903</v>
      </c>
      <c r="J39" s="157" t="s">
        <v>606</v>
      </c>
      <c r="M39" s="6">
        <f t="shared" si="4"/>
        <v>35</v>
      </c>
      <c r="N39" s="7" t="s">
        <v>55</v>
      </c>
      <c r="O39" s="22" t="s">
        <v>134</v>
      </c>
      <c r="P39" s="23"/>
      <c r="Q39" s="226">
        <v>9476000</v>
      </c>
      <c r="R39" s="14" t="str">
        <f t="shared" si="5"/>
        <v/>
      </c>
      <c r="S39" s="14" t="str">
        <f t="shared" si="6"/>
        <v/>
      </c>
      <c r="T39" s="21"/>
      <c r="U39" s="205">
        <v>45903</v>
      </c>
      <c r="V39" s="157" t="s">
        <v>661</v>
      </c>
    </row>
    <row r="40" spans="1:22" ht="24.75" customHeight="1">
      <c r="A40" s="6">
        <f t="shared" si="0"/>
        <v>36</v>
      </c>
      <c r="B40" s="292" t="s">
        <v>57</v>
      </c>
      <c r="C40" s="22" t="s">
        <v>135</v>
      </c>
      <c r="D40" s="204" t="s">
        <v>583</v>
      </c>
      <c r="E40" s="212">
        <v>14445000</v>
      </c>
      <c r="F40" s="14" t="str">
        <f t="shared" si="2"/>
        <v/>
      </c>
      <c r="G40" s="14">
        <f t="shared" si="3"/>
        <v>14445000</v>
      </c>
      <c r="H40" s="21"/>
      <c r="I40" s="205">
        <v>45903</v>
      </c>
      <c r="J40" s="157" t="s">
        <v>640</v>
      </c>
      <c r="M40" s="6">
        <f t="shared" si="4"/>
        <v>36</v>
      </c>
      <c r="N40" s="292" t="s">
        <v>57</v>
      </c>
      <c r="O40" s="22" t="s">
        <v>135</v>
      </c>
      <c r="P40" s="217" t="s">
        <v>583</v>
      </c>
      <c r="Q40" s="226">
        <v>15300000</v>
      </c>
      <c r="R40" s="14" t="str">
        <f t="shared" si="5"/>
        <v/>
      </c>
      <c r="S40" s="14" t="str">
        <f t="shared" si="6"/>
        <v/>
      </c>
      <c r="T40" s="21"/>
      <c r="U40" s="205">
        <v>45904</v>
      </c>
      <c r="V40" s="157" t="s">
        <v>662</v>
      </c>
    </row>
    <row r="41" spans="1:22" ht="24.75" customHeight="1">
      <c r="A41" s="6">
        <f t="shared" si="0"/>
        <v>37</v>
      </c>
      <c r="B41" s="295"/>
      <c r="C41" s="22" t="s">
        <v>136</v>
      </c>
      <c r="D41" s="206"/>
      <c r="E41" s="211">
        <v>3586000</v>
      </c>
      <c r="F41" s="14" t="str">
        <f t="shared" si="2"/>
        <v/>
      </c>
      <c r="G41" s="14">
        <f t="shared" si="3"/>
        <v>3586000</v>
      </c>
      <c r="H41" s="21"/>
      <c r="I41" s="205">
        <v>45903</v>
      </c>
      <c r="J41" s="157" t="s">
        <v>607</v>
      </c>
      <c r="M41" s="6">
        <f t="shared" si="4"/>
        <v>37</v>
      </c>
      <c r="N41" s="295"/>
      <c r="O41" s="22" t="s">
        <v>136</v>
      </c>
      <c r="P41" s="206"/>
      <c r="Q41" s="226">
        <v>5166000</v>
      </c>
      <c r="R41" s="14" t="str">
        <f t="shared" si="5"/>
        <v/>
      </c>
      <c r="S41" s="14" t="str">
        <f t="shared" si="6"/>
        <v/>
      </c>
      <c r="T41" s="21"/>
      <c r="U41" s="205">
        <v>45903</v>
      </c>
      <c r="V41" s="157" t="s">
        <v>663</v>
      </c>
    </row>
    <row r="42" spans="1:22" ht="24.75" customHeight="1">
      <c r="A42" s="6">
        <f t="shared" si="0"/>
        <v>38</v>
      </c>
      <c r="B42" s="7" t="s">
        <v>60</v>
      </c>
      <c r="C42" s="22" t="s">
        <v>137</v>
      </c>
      <c r="D42" s="204" t="s">
        <v>586</v>
      </c>
      <c r="E42" s="212">
        <v>9279000</v>
      </c>
      <c r="F42" s="14" t="str">
        <f t="shared" si="2"/>
        <v/>
      </c>
      <c r="G42" s="14">
        <f t="shared" si="3"/>
        <v>9279000</v>
      </c>
      <c r="H42" s="21"/>
      <c r="I42" s="205">
        <v>45902</v>
      </c>
      <c r="J42" s="157" t="s">
        <v>637</v>
      </c>
      <c r="M42" s="6">
        <f t="shared" si="4"/>
        <v>38</v>
      </c>
      <c r="N42" s="7" t="s">
        <v>60</v>
      </c>
      <c r="O42" s="22" t="s">
        <v>137</v>
      </c>
      <c r="P42" s="215" t="s">
        <v>586</v>
      </c>
      <c r="Q42" s="228">
        <v>10374000</v>
      </c>
      <c r="R42" s="14" t="str">
        <f t="shared" si="5"/>
        <v/>
      </c>
      <c r="S42" s="14" t="str">
        <f t="shared" si="6"/>
        <v/>
      </c>
      <c r="T42" s="21"/>
      <c r="U42" s="205">
        <v>45904</v>
      </c>
      <c r="V42" s="157" t="s">
        <v>664</v>
      </c>
    </row>
    <row r="43" spans="1:22" ht="24.75" customHeight="1">
      <c r="A43" s="6">
        <f t="shared" si="0"/>
        <v>39</v>
      </c>
      <c r="B43" s="7" t="s">
        <v>62</v>
      </c>
      <c r="C43" s="20" t="s">
        <v>138</v>
      </c>
      <c r="D43" s="204" t="s">
        <v>577</v>
      </c>
      <c r="E43" s="211">
        <v>4880000</v>
      </c>
      <c r="F43" s="14" t="str">
        <f t="shared" si="2"/>
        <v/>
      </c>
      <c r="G43" s="14">
        <f t="shared" si="3"/>
        <v>4880000</v>
      </c>
      <c r="H43" s="21"/>
      <c r="I43" s="205">
        <v>45903</v>
      </c>
      <c r="J43" s="157" t="s">
        <v>609</v>
      </c>
      <c r="M43" s="6">
        <f t="shared" si="4"/>
        <v>39</v>
      </c>
      <c r="N43" s="7" t="s">
        <v>62</v>
      </c>
      <c r="O43" s="20" t="s">
        <v>138</v>
      </c>
      <c r="P43" s="217" t="s">
        <v>577</v>
      </c>
      <c r="Q43" s="226">
        <v>6326000</v>
      </c>
      <c r="R43" s="14" t="str">
        <f t="shared" si="5"/>
        <v/>
      </c>
      <c r="S43" s="14" t="str">
        <f t="shared" si="6"/>
        <v/>
      </c>
      <c r="T43" s="21"/>
      <c r="U43" s="205">
        <v>45903</v>
      </c>
      <c r="V43" s="157" t="s">
        <v>645</v>
      </c>
    </row>
    <row r="44" spans="1:22" ht="24.75" customHeight="1">
      <c r="A44" s="6">
        <f t="shared" si="0"/>
        <v>40</v>
      </c>
      <c r="B44" s="7" t="s">
        <v>64</v>
      </c>
      <c r="C44" s="22" t="s">
        <v>139</v>
      </c>
      <c r="D44" s="204" t="s">
        <v>576</v>
      </c>
      <c r="E44" s="212">
        <v>13671000</v>
      </c>
      <c r="F44" s="14" t="str">
        <f t="shared" si="2"/>
        <v/>
      </c>
      <c r="G44" s="14">
        <f t="shared" si="3"/>
        <v>13671000</v>
      </c>
      <c r="H44" s="21"/>
      <c r="I44" s="205">
        <v>45901</v>
      </c>
      <c r="J44" s="157" t="s">
        <v>638</v>
      </c>
      <c r="M44" s="6">
        <f t="shared" si="4"/>
        <v>40</v>
      </c>
      <c r="N44" s="7" t="s">
        <v>64</v>
      </c>
      <c r="O44" s="22" t="s">
        <v>139</v>
      </c>
      <c r="P44" s="217" t="s">
        <v>576</v>
      </c>
      <c r="Q44" s="226">
        <v>11605000</v>
      </c>
      <c r="R44" s="14" t="str">
        <f t="shared" si="5"/>
        <v/>
      </c>
      <c r="S44" s="14" t="str">
        <f t="shared" si="6"/>
        <v/>
      </c>
      <c r="T44" s="21"/>
      <c r="U44" s="205">
        <v>45903</v>
      </c>
      <c r="V44" s="157" t="s">
        <v>665</v>
      </c>
    </row>
    <row r="45" spans="1:22" ht="24.75" customHeight="1">
      <c r="A45" s="6">
        <f t="shared" si="0"/>
        <v>41</v>
      </c>
      <c r="B45" s="7" t="s">
        <v>66</v>
      </c>
      <c r="C45" s="22" t="s">
        <v>140</v>
      </c>
      <c r="D45" s="204" t="s">
        <v>568</v>
      </c>
      <c r="E45" s="211">
        <v>16357000</v>
      </c>
      <c r="F45" s="14" t="str">
        <f t="shared" si="2"/>
        <v/>
      </c>
      <c r="G45" s="14">
        <f t="shared" si="3"/>
        <v>16357000</v>
      </c>
      <c r="H45" s="21"/>
      <c r="I45" s="205">
        <v>45903</v>
      </c>
      <c r="J45" s="157" t="s">
        <v>610</v>
      </c>
      <c r="M45" s="6">
        <f t="shared" si="4"/>
        <v>41</v>
      </c>
      <c r="N45" s="7" t="s">
        <v>66</v>
      </c>
      <c r="O45" s="22" t="s">
        <v>140</v>
      </c>
      <c r="P45" s="217" t="s">
        <v>568</v>
      </c>
      <c r="Q45" s="226">
        <v>16323000</v>
      </c>
      <c r="R45" s="14" t="str">
        <f t="shared" si="5"/>
        <v/>
      </c>
      <c r="S45" s="14" t="str">
        <f t="shared" si="6"/>
        <v/>
      </c>
      <c r="T45" s="21"/>
      <c r="U45" s="205">
        <v>45903</v>
      </c>
      <c r="V45" s="157" t="s">
        <v>666</v>
      </c>
    </row>
    <row r="46" spans="1:22" ht="24.75" customHeight="1">
      <c r="A46" s="6">
        <f t="shared" si="0"/>
        <v>42</v>
      </c>
      <c r="B46" s="7" t="s">
        <v>68</v>
      </c>
      <c r="C46" s="22" t="s">
        <v>141</v>
      </c>
      <c r="D46" s="204" t="s">
        <v>567</v>
      </c>
      <c r="E46" s="211">
        <v>21028000</v>
      </c>
      <c r="F46" s="14" t="str">
        <f t="shared" si="2"/>
        <v/>
      </c>
      <c r="G46" s="14">
        <f t="shared" si="3"/>
        <v>21028000</v>
      </c>
      <c r="H46" s="21"/>
      <c r="I46" s="205">
        <v>45903</v>
      </c>
      <c r="J46" s="157" t="s">
        <v>611</v>
      </c>
      <c r="M46" s="6">
        <f t="shared" si="4"/>
        <v>42</v>
      </c>
      <c r="N46" s="7" t="s">
        <v>68</v>
      </c>
      <c r="O46" s="22" t="s">
        <v>141</v>
      </c>
      <c r="P46" s="217" t="s">
        <v>567</v>
      </c>
      <c r="Q46" s="226">
        <v>17423000</v>
      </c>
      <c r="R46" s="14" t="str">
        <f t="shared" si="5"/>
        <v/>
      </c>
      <c r="S46" s="14" t="str">
        <f t="shared" si="6"/>
        <v/>
      </c>
      <c r="T46" s="21"/>
      <c r="U46" s="205">
        <v>45903</v>
      </c>
      <c r="V46" s="157" t="s">
        <v>667</v>
      </c>
    </row>
    <row r="47" spans="1:22" ht="24.75" customHeight="1">
      <c r="A47" s="6">
        <f t="shared" si="0"/>
        <v>43</v>
      </c>
      <c r="B47" s="7" t="s">
        <v>70</v>
      </c>
      <c r="C47" s="22" t="s">
        <v>142</v>
      </c>
      <c r="D47" s="204" t="s">
        <v>566</v>
      </c>
      <c r="E47" s="211">
        <v>16664000</v>
      </c>
      <c r="F47" s="14" t="str">
        <f t="shared" si="2"/>
        <v/>
      </c>
      <c r="G47" s="14">
        <f t="shared" si="3"/>
        <v>16664000</v>
      </c>
      <c r="H47" s="21"/>
      <c r="I47" s="205">
        <v>45903</v>
      </c>
      <c r="J47" s="157" t="s">
        <v>612</v>
      </c>
      <c r="M47" s="6">
        <f t="shared" si="4"/>
        <v>43</v>
      </c>
      <c r="N47" s="7" t="s">
        <v>70</v>
      </c>
      <c r="O47" s="22" t="s">
        <v>142</v>
      </c>
      <c r="P47" s="216" t="s">
        <v>566</v>
      </c>
      <c r="Q47" s="226">
        <v>17069000</v>
      </c>
      <c r="R47" s="14" t="str">
        <f t="shared" si="5"/>
        <v/>
      </c>
      <c r="S47" s="14" t="str">
        <f t="shared" si="6"/>
        <v/>
      </c>
      <c r="T47" s="21"/>
      <c r="U47" s="205">
        <v>45903</v>
      </c>
      <c r="V47" s="157" t="s">
        <v>668</v>
      </c>
    </row>
    <row r="48" spans="1:22" ht="24.75" customHeight="1">
      <c r="A48" s="6">
        <f t="shared" si="0"/>
        <v>44</v>
      </c>
      <c r="B48" s="7" t="s">
        <v>72</v>
      </c>
      <c r="C48" s="22" t="s">
        <v>143</v>
      </c>
      <c r="D48" s="204" t="s">
        <v>565</v>
      </c>
      <c r="E48" s="211">
        <v>15253000</v>
      </c>
      <c r="F48" s="14" t="str">
        <f t="shared" si="2"/>
        <v/>
      </c>
      <c r="G48" s="14">
        <f t="shared" si="3"/>
        <v>15253000</v>
      </c>
      <c r="H48" s="21"/>
      <c r="I48" s="205">
        <v>45902</v>
      </c>
      <c r="J48" s="157" t="s">
        <v>613</v>
      </c>
      <c r="M48" s="6">
        <f t="shared" si="4"/>
        <v>44</v>
      </c>
      <c r="N48" s="7" t="s">
        <v>72</v>
      </c>
      <c r="O48" s="22" t="s">
        <v>143</v>
      </c>
      <c r="P48" s="215" t="s">
        <v>565</v>
      </c>
      <c r="Q48" s="228">
        <v>13376000</v>
      </c>
      <c r="R48" s="14" t="str">
        <f t="shared" si="5"/>
        <v/>
      </c>
      <c r="S48" s="14" t="str">
        <f t="shared" si="6"/>
        <v/>
      </c>
      <c r="T48" s="21"/>
      <c r="U48" s="205">
        <v>45904</v>
      </c>
      <c r="V48" s="157" t="s">
        <v>665</v>
      </c>
    </row>
    <row r="49" spans="1:22" ht="24.75" customHeight="1">
      <c r="A49" s="6">
        <f t="shared" si="0"/>
        <v>45</v>
      </c>
      <c r="B49" s="9" t="s">
        <v>74</v>
      </c>
      <c r="C49" s="20" t="s">
        <v>144</v>
      </c>
      <c r="D49" s="204" t="s">
        <v>564</v>
      </c>
      <c r="E49" s="211">
        <v>4783000</v>
      </c>
      <c r="F49" s="14" t="str">
        <f t="shared" si="2"/>
        <v/>
      </c>
      <c r="G49" s="14">
        <f t="shared" si="3"/>
        <v>4783000</v>
      </c>
      <c r="H49" s="21"/>
      <c r="I49" s="205">
        <v>45903</v>
      </c>
      <c r="J49" s="157" t="s">
        <v>614</v>
      </c>
      <c r="M49" s="6">
        <f t="shared" si="4"/>
        <v>45</v>
      </c>
      <c r="N49" s="9" t="s">
        <v>74</v>
      </c>
      <c r="O49" s="20" t="s">
        <v>144</v>
      </c>
      <c r="P49" s="217" t="s">
        <v>564</v>
      </c>
      <c r="Q49" s="226">
        <v>4752000</v>
      </c>
      <c r="R49" s="14" t="str">
        <f t="shared" si="5"/>
        <v/>
      </c>
      <c r="S49" s="14" t="str">
        <f t="shared" si="6"/>
        <v/>
      </c>
      <c r="T49" s="21"/>
      <c r="U49" s="205">
        <v>45903</v>
      </c>
      <c r="V49" s="157" t="s">
        <v>669</v>
      </c>
    </row>
    <row r="50" spans="1:22" ht="24.75" customHeight="1">
      <c r="A50" s="6">
        <f t="shared" si="0"/>
        <v>46</v>
      </c>
      <c r="B50" s="301" t="s">
        <v>76</v>
      </c>
      <c r="C50" s="22" t="s">
        <v>145</v>
      </c>
      <c r="D50" s="204" t="s">
        <v>573</v>
      </c>
      <c r="E50" s="211">
        <v>3605000</v>
      </c>
      <c r="F50" s="14" t="str">
        <f t="shared" si="2"/>
        <v/>
      </c>
      <c r="G50" s="14">
        <f t="shared" si="3"/>
        <v>3605000</v>
      </c>
      <c r="H50" s="21"/>
      <c r="I50" s="205">
        <v>45902</v>
      </c>
      <c r="J50" s="157" t="s">
        <v>615</v>
      </c>
      <c r="M50" s="6">
        <f t="shared" si="4"/>
        <v>46</v>
      </c>
      <c r="N50" s="301" t="s">
        <v>76</v>
      </c>
      <c r="O50" s="22" t="s">
        <v>145</v>
      </c>
      <c r="P50" s="216" t="s">
        <v>573</v>
      </c>
      <c r="Q50" s="226">
        <v>3696000</v>
      </c>
      <c r="R50" s="14" t="str">
        <f t="shared" si="5"/>
        <v/>
      </c>
      <c r="S50" s="14" t="str">
        <f t="shared" si="6"/>
        <v/>
      </c>
      <c r="T50" s="21"/>
      <c r="U50" s="205">
        <v>45903</v>
      </c>
      <c r="V50" s="157" t="s">
        <v>670</v>
      </c>
    </row>
    <row r="51" spans="1:22" ht="24.75" customHeight="1">
      <c r="A51" s="6">
        <f t="shared" si="0"/>
        <v>47</v>
      </c>
      <c r="B51" s="302"/>
      <c r="C51" s="22" t="s">
        <v>146</v>
      </c>
      <c r="D51" s="204" t="s">
        <v>572</v>
      </c>
      <c r="E51" s="211">
        <v>4081000</v>
      </c>
      <c r="F51" s="14" t="str">
        <f t="shared" si="2"/>
        <v/>
      </c>
      <c r="G51" s="14">
        <f t="shared" si="3"/>
        <v>4081000</v>
      </c>
      <c r="H51" s="21"/>
      <c r="I51" s="205">
        <v>45902</v>
      </c>
      <c r="J51" s="157" t="s">
        <v>616</v>
      </c>
      <c r="M51" s="6">
        <f t="shared" si="4"/>
        <v>47</v>
      </c>
      <c r="N51" s="302"/>
      <c r="O51" s="22" t="s">
        <v>146</v>
      </c>
      <c r="P51" s="215" t="s">
        <v>572</v>
      </c>
      <c r="Q51" s="228">
        <v>6124000</v>
      </c>
      <c r="R51" s="14" t="str">
        <f t="shared" si="5"/>
        <v/>
      </c>
      <c r="S51" s="14" t="str">
        <f t="shared" si="6"/>
        <v/>
      </c>
      <c r="T51" s="21"/>
      <c r="U51" s="205">
        <v>45903</v>
      </c>
      <c r="V51" s="157" t="s">
        <v>651</v>
      </c>
    </row>
    <row r="52" spans="1:22" ht="24.75" customHeight="1">
      <c r="A52" s="6">
        <f t="shared" si="0"/>
        <v>48</v>
      </c>
      <c r="B52" s="303"/>
      <c r="C52" s="22" t="s">
        <v>147</v>
      </c>
      <c r="D52" s="206"/>
      <c r="E52" s="211">
        <f>935000+8000000</f>
        <v>8935000</v>
      </c>
      <c r="F52" s="14" t="str">
        <f t="shared" si="2"/>
        <v/>
      </c>
      <c r="G52" s="14">
        <f t="shared" si="3"/>
        <v>8935000</v>
      </c>
      <c r="H52" s="21"/>
      <c r="I52" s="205">
        <v>45902</v>
      </c>
      <c r="J52" s="157" t="s">
        <v>642</v>
      </c>
      <c r="M52" s="6">
        <f t="shared" si="4"/>
        <v>48</v>
      </c>
      <c r="N52" s="303"/>
      <c r="O52" s="22" t="s">
        <v>147</v>
      </c>
      <c r="P52" s="23"/>
      <c r="Q52" s="226">
        <v>11787000</v>
      </c>
      <c r="R52" s="14" t="str">
        <f t="shared" si="5"/>
        <v/>
      </c>
      <c r="S52" s="14" t="str">
        <f t="shared" si="6"/>
        <v/>
      </c>
      <c r="T52" s="21"/>
      <c r="U52" s="205">
        <v>45903</v>
      </c>
      <c r="V52" s="157" t="s">
        <v>671</v>
      </c>
    </row>
    <row r="53" spans="1:22" ht="24.75" customHeight="1">
      <c r="A53" s="6">
        <f t="shared" si="0"/>
        <v>49</v>
      </c>
      <c r="B53" s="7" t="s">
        <v>80</v>
      </c>
      <c r="C53" s="208" t="s">
        <v>148</v>
      </c>
      <c r="D53" s="204" t="s">
        <v>581</v>
      </c>
      <c r="E53" s="211" t="str">
        <f t="shared" si="1"/>
        <v/>
      </c>
      <c r="F53" s="14" t="str">
        <f t="shared" si="2"/>
        <v/>
      </c>
      <c r="G53" s="14" t="str">
        <f t="shared" si="3"/>
        <v/>
      </c>
      <c r="H53" s="21"/>
      <c r="M53" s="6">
        <f t="shared" si="4"/>
        <v>49</v>
      </c>
      <c r="N53" s="7" t="s">
        <v>80</v>
      </c>
      <c r="O53" s="219" t="s">
        <v>148</v>
      </c>
      <c r="P53" s="216" t="s">
        <v>581</v>
      </c>
      <c r="Q53" s="220"/>
      <c r="R53" s="14" t="str">
        <f t="shared" si="5"/>
        <v/>
      </c>
      <c r="S53" s="14" t="str">
        <f t="shared" si="6"/>
        <v/>
      </c>
      <c r="T53" s="21"/>
      <c r="U53" s="205">
        <v>45903</v>
      </c>
      <c r="V53" s="157" t="s">
        <v>672</v>
      </c>
    </row>
    <row r="54" spans="1:22" ht="24.75" customHeight="1">
      <c r="A54" s="6">
        <f t="shared" si="0"/>
        <v>50</v>
      </c>
      <c r="B54" s="9" t="s">
        <v>82</v>
      </c>
      <c r="C54" s="22" t="s">
        <v>149</v>
      </c>
      <c r="D54" s="204" t="s">
        <v>570</v>
      </c>
      <c r="E54" s="211">
        <v>1397000</v>
      </c>
      <c r="F54" s="14" t="str">
        <f t="shared" si="2"/>
        <v/>
      </c>
      <c r="G54" s="14">
        <f t="shared" si="3"/>
        <v>1397000</v>
      </c>
      <c r="H54" s="21"/>
      <c r="I54" s="205">
        <v>45903</v>
      </c>
      <c r="J54" s="157" t="s">
        <v>617</v>
      </c>
      <c r="M54" s="6">
        <f t="shared" si="4"/>
        <v>50</v>
      </c>
      <c r="N54" s="9" t="s">
        <v>82</v>
      </c>
      <c r="O54" s="22" t="s">
        <v>149</v>
      </c>
      <c r="P54" s="204" t="s">
        <v>570</v>
      </c>
      <c r="Q54" s="226">
        <v>2377000</v>
      </c>
      <c r="R54" s="14" t="str">
        <f t="shared" si="5"/>
        <v/>
      </c>
      <c r="S54" s="14" t="str">
        <f t="shared" si="6"/>
        <v/>
      </c>
      <c r="T54" s="21"/>
      <c r="U54" s="205">
        <v>45903</v>
      </c>
      <c r="V54" s="157" t="s">
        <v>672</v>
      </c>
    </row>
    <row r="55" spans="1:22" ht="24.75" customHeight="1">
      <c r="A55" s="6">
        <f t="shared" si="0"/>
        <v>51</v>
      </c>
      <c r="B55" s="9" t="s">
        <v>84</v>
      </c>
      <c r="C55" s="22" t="s">
        <v>150</v>
      </c>
      <c r="D55" s="204" t="s">
        <v>569</v>
      </c>
      <c r="E55" s="211">
        <v>3109000</v>
      </c>
      <c r="F55" s="14" t="str">
        <f t="shared" si="2"/>
        <v/>
      </c>
      <c r="G55" s="14">
        <f t="shared" si="3"/>
        <v>3109000</v>
      </c>
      <c r="H55" s="21"/>
      <c r="I55" s="205">
        <v>45903</v>
      </c>
      <c r="J55" s="157" t="s">
        <v>617</v>
      </c>
      <c r="M55" s="6">
        <f t="shared" si="4"/>
        <v>51</v>
      </c>
      <c r="N55" s="9" t="s">
        <v>84</v>
      </c>
      <c r="O55" s="22" t="s">
        <v>150</v>
      </c>
      <c r="P55" s="215" t="s">
        <v>569</v>
      </c>
      <c r="Q55" s="228">
        <v>4349000</v>
      </c>
      <c r="R55" s="14" t="str">
        <f t="shared" si="5"/>
        <v/>
      </c>
      <c r="S55" s="14" t="str">
        <f t="shared" si="6"/>
        <v/>
      </c>
      <c r="T55" s="21"/>
      <c r="U55" s="205">
        <v>45903</v>
      </c>
      <c r="V55" s="157" t="s">
        <v>672</v>
      </c>
    </row>
    <row r="56" spans="1:22" ht="24.75" customHeight="1">
      <c r="A56" s="6">
        <f t="shared" si="0"/>
        <v>52</v>
      </c>
      <c r="B56" s="7" t="s">
        <v>86</v>
      </c>
      <c r="C56" s="22" t="s">
        <v>151</v>
      </c>
      <c r="D56" s="204" t="s">
        <v>571</v>
      </c>
      <c r="E56" s="211">
        <v>6695000</v>
      </c>
      <c r="F56" s="14" t="str">
        <f t="shared" si="2"/>
        <v/>
      </c>
      <c r="G56" s="14">
        <f t="shared" si="3"/>
        <v>6695000</v>
      </c>
      <c r="H56" s="21"/>
      <c r="I56" s="205">
        <v>45903</v>
      </c>
      <c r="J56" s="157" t="s">
        <v>618</v>
      </c>
      <c r="M56" s="6">
        <f t="shared" si="4"/>
        <v>52</v>
      </c>
      <c r="N56" s="7" t="s">
        <v>86</v>
      </c>
      <c r="O56" s="22" t="s">
        <v>151</v>
      </c>
      <c r="P56" s="217" t="s">
        <v>571</v>
      </c>
      <c r="Q56" s="226">
        <v>10624000</v>
      </c>
      <c r="R56" s="14" t="str">
        <f t="shared" si="5"/>
        <v/>
      </c>
      <c r="S56" s="14" t="str">
        <f t="shared" si="6"/>
        <v/>
      </c>
      <c r="T56" s="21"/>
      <c r="U56" s="205">
        <v>45903</v>
      </c>
      <c r="V56" s="157" t="s">
        <v>664</v>
      </c>
    </row>
    <row r="57" spans="1:22" ht="24.75" customHeight="1">
      <c r="A57" s="6">
        <f t="shared" si="0"/>
        <v>53</v>
      </c>
      <c r="B57" s="7" t="s">
        <v>88</v>
      </c>
      <c r="C57" s="22" t="s">
        <v>152</v>
      </c>
      <c r="D57" s="206"/>
      <c r="E57" s="211">
        <v>6689000</v>
      </c>
      <c r="F57" s="14" t="str">
        <f t="shared" si="2"/>
        <v/>
      </c>
      <c r="G57" s="14">
        <f t="shared" si="3"/>
        <v>6689000</v>
      </c>
      <c r="H57" s="21"/>
      <c r="I57" s="205">
        <v>45903</v>
      </c>
      <c r="J57" s="157" t="s">
        <v>606</v>
      </c>
      <c r="M57" s="6">
        <f t="shared" si="4"/>
        <v>53</v>
      </c>
      <c r="N57" s="7" t="s">
        <v>88</v>
      </c>
      <c r="O57" s="22" t="s">
        <v>152</v>
      </c>
      <c r="P57" s="206"/>
      <c r="Q57" s="226">
        <v>11444000</v>
      </c>
      <c r="R57" s="14" t="str">
        <f t="shared" si="5"/>
        <v/>
      </c>
      <c r="S57" s="14" t="str">
        <f t="shared" si="6"/>
        <v/>
      </c>
      <c r="T57" s="21"/>
      <c r="U57" s="205">
        <v>45903</v>
      </c>
      <c r="V57" s="157" t="s">
        <v>673</v>
      </c>
    </row>
    <row r="58" spans="1:22" ht="24.75" customHeight="1">
      <c r="A58" s="6">
        <f t="shared" si="0"/>
        <v>54</v>
      </c>
      <c r="B58" s="7" t="s">
        <v>90</v>
      </c>
      <c r="C58" s="22" t="s">
        <v>153</v>
      </c>
      <c r="D58" s="206"/>
      <c r="E58" s="212">
        <v>4003000</v>
      </c>
      <c r="F58" s="14" t="str">
        <f t="shared" si="2"/>
        <v/>
      </c>
      <c r="G58" s="14">
        <f t="shared" si="3"/>
        <v>4003000</v>
      </c>
      <c r="H58" s="21"/>
      <c r="I58" s="205">
        <v>45903</v>
      </c>
      <c r="J58" s="157" t="s">
        <v>639</v>
      </c>
      <c r="M58" s="6">
        <f t="shared" si="4"/>
        <v>54</v>
      </c>
      <c r="N58" s="7" t="s">
        <v>90</v>
      </c>
      <c r="O58" s="22" t="s">
        <v>153</v>
      </c>
      <c r="P58" s="206"/>
      <c r="Q58" s="226">
        <v>4723000</v>
      </c>
      <c r="R58" s="14" t="str">
        <f t="shared" si="5"/>
        <v/>
      </c>
      <c r="S58" s="14" t="str">
        <f t="shared" si="6"/>
        <v/>
      </c>
      <c r="T58" s="21"/>
      <c r="U58" s="205">
        <v>45903</v>
      </c>
      <c r="V58" s="157" t="s">
        <v>663</v>
      </c>
    </row>
    <row r="59" spans="1:22" ht="24.75" customHeight="1">
      <c r="A59" s="6">
        <f t="shared" si="0"/>
        <v>55</v>
      </c>
      <c r="B59" s="9" t="s">
        <v>92</v>
      </c>
      <c r="C59" s="22" t="s">
        <v>154</v>
      </c>
      <c r="D59" s="206"/>
      <c r="E59" s="212">
        <v>8815000</v>
      </c>
      <c r="F59" s="14" t="str">
        <f t="shared" si="2"/>
        <v/>
      </c>
      <c r="G59" s="14">
        <f t="shared" si="3"/>
        <v>8815000</v>
      </c>
      <c r="H59" s="21"/>
      <c r="I59" s="205">
        <v>45903</v>
      </c>
      <c r="J59" s="157" t="s">
        <v>641</v>
      </c>
      <c r="M59" s="6">
        <f t="shared" si="4"/>
        <v>55</v>
      </c>
      <c r="N59" s="9" t="s">
        <v>92</v>
      </c>
      <c r="O59" s="22" t="s">
        <v>154</v>
      </c>
      <c r="P59" s="23"/>
      <c r="Q59" s="226">
        <v>8015000</v>
      </c>
      <c r="R59" s="14" t="str">
        <f t="shared" si="5"/>
        <v/>
      </c>
      <c r="S59" s="14" t="str">
        <f t="shared" si="6"/>
        <v/>
      </c>
      <c r="T59" s="21"/>
      <c r="U59" s="205">
        <v>45903</v>
      </c>
      <c r="V59" s="157" t="s">
        <v>673</v>
      </c>
    </row>
    <row r="60" spans="1:22" ht="24.75" customHeight="1">
      <c r="A60" s="6">
        <f t="shared" si="0"/>
        <v>56</v>
      </c>
      <c r="B60" s="301" t="s">
        <v>94</v>
      </c>
      <c r="C60" s="20" t="s">
        <v>155</v>
      </c>
      <c r="D60" s="204" t="s">
        <v>585</v>
      </c>
      <c r="E60" s="211">
        <v>3464000</v>
      </c>
      <c r="F60" s="14" t="str">
        <f t="shared" si="2"/>
        <v/>
      </c>
      <c r="G60" s="14">
        <f t="shared" si="3"/>
        <v>3464000</v>
      </c>
      <c r="H60" s="21"/>
      <c r="I60" s="205">
        <v>45902</v>
      </c>
      <c r="J60" s="157" t="s">
        <v>619</v>
      </c>
      <c r="M60" s="6">
        <f t="shared" si="4"/>
        <v>56</v>
      </c>
      <c r="N60" s="301" t="s">
        <v>94</v>
      </c>
      <c r="O60" s="20" t="s">
        <v>155</v>
      </c>
      <c r="P60" s="217" t="s">
        <v>585</v>
      </c>
      <c r="Q60" s="226">
        <v>3674000</v>
      </c>
      <c r="R60" s="14" t="str">
        <f t="shared" si="5"/>
        <v/>
      </c>
      <c r="S60" s="14" t="str">
        <f t="shared" si="6"/>
        <v/>
      </c>
      <c r="T60" s="21"/>
      <c r="U60" s="205">
        <v>45903</v>
      </c>
      <c r="V60" s="157" t="s">
        <v>674</v>
      </c>
    </row>
    <row r="61" spans="1:22" ht="24.75" customHeight="1">
      <c r="A61" s="6">
        <f t="shared" si="0"/>
        <v>57</v>
      </c>
      <c r="B61" s="302"/>
      <c r="C61" s="22" t="s">
        <v>156</v>
      </c>
      <c r="D61" s="206"/>
      <c r="E61" s="211">
        <v>8028000</v>
      </c>
      <c r="F61" s="14" t="str">
        <f t="shared" si="2"/>
        <v/>
      </c>
      <c r="G61" s="14">
        <f t="shared" si="3"/>
        <v>8028000</v>
      </c>
      <c r="H61" s="21"/>
      <c r="I61" s="205">
        <v>45903</v>
      </c>
      <c r="J61" s="157" t="s">
        <v>620</v>
      </c>
      <c r="M61" s="6">
        <f t="shared" si="4"/>
        <v>57</v>
      </c>
      <c r="N61" s="302"/>
      <c r="O61" s="22" t="s">
        <v>156</v>
      </c>
      <c r="P61" s="23"/>
      <c r="Q61" s="226">
        <v>7722000</v>
      </c>
      <c r="R61" s="14" t="str">
        <f t="shared" si="5"/>
        <v/>
      </c>
      <c r="S61" s="14" t="str">
        <f t="shared" si="6"/>
        <v/>
      </c>
      <c r="T61" s="21"/>
      <c r="U61" s="205">
        <v>45903</v>
      </c>
      <c r="V61" s="157" t="s">
        <v>675</v>
      </c>
    </row>
    <row r="62" spans="1:22" ht="24.75" customHeight="1">
      <c r="A62" s="6">
        <f t="shared" si="0"/>
        <v>58</v>
      </c>
      <c r="B62" s="303"/>
      <c r="C62" s="22" t="s">
        <v>157</v>
      </c>
      <c r="D62" s="204" t="s">
        <v>584</v>
      </c>
      <c r="E62" s="211">
        <v>6306000</v>
      </c>
      <c r="F62" s="14" t="str">
        <f t="shared" si="2"/>
        <v/>
      </c>
      <c r="G62" s="14">
        <f t="shared" si="3"/>
        <v>6306000</v>
      </c>
      <c r="H62" s="21"/>
      <c r="I62" s="205">
        <v>45903</v>
      </c>
      <c r="J62" s="157" t="s">
        <v>621</v>
      </c>
      <c r="M62" s="6">
        <f t="shared" si="4"/>
        <v>58</v>
      </c>
      <c r="N62" s="303"/>
      <c r="O62" s="22" t="s">
        <v>157</v>
      </c>
      <c r="P62" s="217" t="s">
        <v>584</v>
      </c>
      <c r="Q62" s="226">
        <v>7180000</v>
      </c>
      <c r="R62" s="14" t="str">
        <f t="shared" si="5"/>
        <v/>
      </c>
      <c r="S62" s="14" t="str">
        <f t="shared" si="6"/>
        <v/>
      </c>
      <c r="T62" s="21"/>
      <c r="U62" s="205">
        <v>45903</v>
      </c>
      <c r="V62" s="157" t="s">
        <v>673</v>
      </c>
    </row>
    <row r="63" spans="1:22" ht="24.75" customHeight="1">
      <c r="A63" s="6">
        <f t="shared" si="0"/>
        <v>59</v>
      </c>
      <c r="B63" s="9" t="s">
        <v>98</v>
      </c>
      <c r="C63" s="22" t="s">
        <v>158</v>
      </c>
      <c r="D63" s="204" t="s">
        <v>578</v>
      </c>
      <c r="E63" s="211">
        <v>9612000</v>
      </c>
      <c r="F63" s="14" t="str">
        <f t="shared" si="2"/>
        <v/>
      </c>
      <c r="G63" s="14">
        <f t="shared" si="3"/>
        <v>9612000</v>
      </c>
      <c r="H63" s="21"/>
      <c r="I63" s="205">
        <v>45903</v>
      </c>
      <c r="J63" s="157" t="s">
        <v>622</v>
      </c>
      <c r="M63" s="6">
        <f t="shared" si="4"/>
        <v>59</v>
      </c>
      <c r="N63" s="9" t="s">
        <v>98</v>
      </c>
      <c r="O63" s="22" t="s">
        <v>158</v>
      </c>
      <c r="P63" s="217" t="s">
        <v>578</v>
      </c>
      <c r="Q63" s="226">
        <v>9253000</v>
      </c>
      <c r="R63" s="14" t="str">
        <f t="shared" si="5"/>
        <v/>
      </c>
      <c r="S63" s="14" t="str">
        <f t="shared" si="6"/>
        <v/>
      </c>
      <c r="T63" s="21"/>
      <c r="U63" s="205">
        <v>45903</v>
      </c>
      <c r="V63" s="157" t="s">
        <v>676</v>
      </c>
    </row>
    <row r="64" spans="1:22" ht="24.75" customHeight="1">
      <c r="A64" s="6">
        <f t="shared" si="0"/>
        <v>60</v>
      </c>
      <c r="B64" s="138"/>
      <c r="C64" s="22" t="s">
        <v>159</v>
      </c>
      <c r="D64" s="204" t="s">
        <v>580</v>
      </c>
      <c r="E64" s="211">
        <v>5435000</v>
      </c>
      <c r="F64" s="14" t="str">
        <f t="shared" si="2"/>
        <v/>
      </c>
      <c r="G64" s="14">
        <f t="shared" si="3"/>
        <v>5435000</v>
      </c>
      <c r="H64" s="21"/>
      <c r="I64" s="205">
        <v>45902</v>
      </c>
      <c r="J64" s="157" t="s">
        <v>623</v>
      </c>
      <c r="M64" s="6">
        <f t="shared" si="4"/>
        <v>60</v>
      </c>
      <c r="N64" s="214"/>
      <c r="O64" s="22" t="s">
        <v>159</v>
      </c>
      <c r="P64" s="217" t="s">
        <v>580</v>
      </c>
      <c r="Q64" s="226">
        <v>5288000</v>
      </c>
      <c r="R64" s="14" t="str">
        <f t="shared" si="5"/>
        <v/>
      </c>
      <c r="S64" s="14" t="str">
        <f t="shared" si="6"/>
        <v/>
      </c>
      <c r="T64" s="21"/>
      <c r="U64" s="205">
        <v>45903</v>
      </c>
      <c r="V64" s="157" t="s">
        <v>677</v>
      </c>
    </row>
    <row r="65" spans="1:22" ht="24.75" customHeight="1">
      <c r="A65" s="6">
        <f t="shared" si="0"/>
        <v>61</v>
      </c>
      <c r="B65" s="11"/>
      <c r="C65" s="22" t="s">
        <v>160</v>
      </c>
      <c r="D65" s="204" t="s">
        <v>575</v>
      </c>
      <c r="E65" s="212">
        <v>4069000</v>
      </c>
      <c r="F65" s="14" t="str">
        <f t="shared" si="2"/>
        <v/>
      </c>
      <c r="G65" s="14">
        <f t="shared" si="3"/>
        <v>4069000</v>
      </c>
      <c r="H65" s="21"/>
      <c r="I65" s="205">
        <v>45903</v>
      </c>
      <c r="J65" s="157" t="s">
        <v>631</v>
      </c>
      <c r="M65" s="6">
        <f t="shared" si="4"/>
        <v>61</v>
      </c>
      <c r="N65" s="11"/>
      <c r="O65" s="22" t="s">
        <v>160</v>
      </c>
      <c r="P65" s="217" t="s">
        <v>575</v>
      </c>
      <c r="Q65" s="226">
        <v>3990000</v>
      </c>
      <c r="R65" s="14" t="str">
        <f t="shared" si="5"/>
        <v/>
      </c>
      <c r="S65" s="14" t="str">
        <f t="shared" si="6"/>
        <v/>
      </c>
      <c r="T65" s="21"/>
      <c r="U65" s="205">
        <v>45903</v>
      </c>
      <c r="V65" s="157" t="s">
        <v>678</v>
      </c>
    </row>
    <row r="66" spans="1:22" ht="24.75" customHeight="1">
      <c r="A66" s="12">
        <f t="shared" si="0"/>
        <v>62</v>
      </c>
      <c r="B66" s="11"/>
      <c r="C66" s="25" t="s">
        <v>161</v>
      </c>
      <c r="D66" s="204" t="s">
        <v>574</v>
      </c>
      <c r="E66" s="211">
        <v>5946000</v>
      </c>
      <c r="F66" s="14" t="str">
        <f t="shared" si="2"/>
        <v/>
      </c>
      <c r="G66" s="14">
        <f t="shared" si="3"/>
        <v>5946000</v>
      </c>
      <c r="H66" s="26"/>
      <c r="I66" s="205">
        <v>45902</v>
      </c>
      <c r="J66" s="157" t="s">
        <v>624</v>
      </c>
      <c r="M66" s="12">
        <f t="shared" si="4"/>
        <v>62</v>
      </c>
      <c r="N66" s="11"/>
      <c r="O66" s="25" t="s">
        <v>161</v>
      </c>
      <c r="P66" s="216" t="s">
        <v>574</v>
      </c>
      <c r="Q66" s="227">
        <v>6045000</v>
      </c>
      <c r="R66" s="14" t="str">
        <f t="shared" si="5"/>
        <v/>
      </c>
      <c r="S66" s="14" t="str">
        <f t="shared" si="6"/>
        <v/>
      </c>
      <c r="T66" s="26"/>
      <c r="U66" s="205">
        <v>45903</v>
      </c>
      <c r="V66" s="157" t="s">
        <v>679</v>
      </c>
    </row>
    <row r="67" spans="1:22" ht="24.75" customHeight="1">
      <c r="A67" s="13">
        <f t="shared" si="0"/>
        <v>63</v>
      </c>
      <c r="B67" s="14"/>
      <c r="C67" s="179" t="s">
        <v>162</v>
      </c>
      <c r="D67" s="204" t="s">
        <v>582</v>
      </c>
      <c r="E67" s="211">
        <v>4038000</v>
      </c>
      <c r="F67" s="14" t="str">
        <f t="shared" si="2"/>
        <v/>
      </c>
      <c r="G67" s="14">
        <f t="shared" si="3"/>
        <v>4038000</v>
      </c>
      <c r="H67" s="14"/>
      <c r="I67" s="205">
        <v>45903</v>
      </c>
      <c r="J67" s="157" t="s">
        <v>625</v>
      </c>
      <c r="M67" s="13">
        <f t="shared" si="4"/>
        <v>63</v>
      </c>
      <c r="N67" s="14"/>
      <c r="O67" s="179" t="s">
        <v>162</v>
      </c>
      <c r="P67" s="204" t="s">
        <v>582</v>
      </c>
      <c r="Q67" s="227">
        <v>4482000</v>
      </c>
      <c r="R67" s="14" t="str">
        <f t="shared" si="5"/>
        <v/>
      </c>
      <c r="S67" s="14" t="str">
        <f t="shared" si="6"/>
        <v/>
      </c>
      <c r="T67" s="14"/>
      <c r="U67" s="205">
        <v>45902</v>
      </c>
      <c r="V67" s="157" t="s">
        <v>683</v>
      </c>
    </row>
    <row r="68" spans="1:22" ht="24.75" customHeight="1">
      <c r="A68" s="11"/>
      <c r="B68" s="11"/>
      <c r="C68" s="11"/>
      <c r="D68" s="11"/>
      <c r="E68" s="209"/>
      <c r="F68" s="11"/>
      <c r="G68" s="11"/>
      <c r="H68" s="11"/>
      <c r="M68" s="11"/>
      <c r="N68" s="11"/>
      <c r="O68" s="11"/>
      <c r="P68" s="11"/>
      <c r="Q68" s="229"/>
      <c r="R68" s="11"/>
      <c r="S68" s="11"/>
      <c r="T68" s="11"/>
    </row>
    <row r="69" spans="1:22" ht="24.75" customHeight="1">
      <c r="A69" s="11"/>
      <c r="B69" s="11"/>
      <c r="C69" s="11"/>
      <c r="D69" s="11"/>
      <c r="E69" s="209"/>
      <c r="F69" s="11"/>
      <c r="G69" s="11"/>
      <c r="H69" s="11"/>
      <c r="M69" s="11"/>
      <c r="N69" s="11"/>
      <c r="O69" s="11"/>
      <c r="P69" s="11"/>
      <c r="Q69" s="229"/>
      <c r="R69" s="11"/>
      <c r="S69" s="11"/>
      <c r="T69" s="11"/>
    </row>
    <row r="70" spans="1:22" ht="24.75" customHeight="1">
      <c r="A70" s="11"/>
      <c r="B70" s="11"/>
      <c r="C70" s="11"/>
      <c r="D70" s="11"/>
      <c r="E70" s="209"/>
      <c r="F70" s="11"/>
      <c r="G70" s="11"/>
      <c r="H70" s="11"/>
      <c r="M70" s="11"/>
      <c r="N70" s="11"/>
      <c r="O70" s="11"/>
      <c r="P70" s="11"/>
      <c r="Q70" s="229"/>
      <c r="R70" s="11"/>
      <c r="S70" s="11"/>
      <c r="T70" s="11"/>
    </row>
    <row r="71" spans="1:22" ht="24.75" customHeight="1">
      <c r="A71" s="11"/>
      <c r="B71" s="11"/>
      <c r="C71" s="11"/>
      <c r="D71" s="11"/>
      <c r="E71" s="209"/>
      <c r="F71" s="11"/>
      <c r="G71" s="11"/>
      <c r="H71" s="11"/>
      <c r="M71" s="11"/>
      <c r="N71" s="11"/>
      <c r="O71" s="11"/>
      <c r="P71" s="11"/>
      <c r="Q71" s="229"/>
      <c r="R71" s="11"/>
      <c r="S71" s="11"/>
      <c r="T71" s="11"/>
    </row>
    <row r="72" spans="1:22" ht="24.75" customHeight="1">
      <c r="A72" s="11"/>
      <c r="B72" s="11"/>
      <c r="C72" s="11"/>
      <c r="D72" s="11"/>
      <c r="E72" s="209"/>
      <c r="F72" s="11"/>
      <c r="G72" s="11"/>
      <c r="H72" s="11"/>
      <c r="M72" s="11"/>
      <c r="N72" s="11"/>
      <c r="O72" s="11"/>
      <c r="P72" s="11"/>
      <c r="Q72" s="229"/>
      <c r="R72" s="11"/>
      <c r="S72" s="11"/>
      <c r="T72" s="11"/>
    </row>
    <row r="73" spans="1:22" ht="24.75" customHeight="1">
      <c r="A73" s="11"/>
      <c r="B73" s="11"/>
      <c r="C73" s="11"/>
      <c r="D73" s="11"/>
      <c r="E73" s="209"/>
      <c r="F73" s="11"/>
      <c r="G73" s="11"/>
      <c r="H73" s="11"/>
      <c r="M73" s="11"/>
      <c r="N73" s="11"/>
      <c r="O73" s="11"/>
      <c r="P73" s="11"/>
      <c r="Q73" s="229"/>
      <c r="R73" s="11"/>
      <c r="S73" s="11"/>
      <c r="T73" s="11"/>
    </row>
    <row r="74" spans="1:22" ht="24.75" customHeight="1">
      <c r="A74" s="11"/>
      <c r="B74" s="11"/>
      <c r="C74" s="11"/>
      <c r="D74" s="11"/>
      <c r="E74" s="209"/>
      <c r="F74" s="11"/>
      <c r="G74" s="11"/>
      <c r="H74" s="11"/>
      <c r="M74" s="11"/>
      <c r="N74" s="11"/>
      <c r="O74" s="11"/>
      <c r="P74" s="11"/>
      <c r="Q74" s="229"/>
      <c r="R74" s="11"/>
      <c r="S74" s="11"/>
      <c r="T74" s="11"/>
    </row>
    <row r="75" spans="1:22" ht="24.75" customHeight="1">
      <c r="A75" s="11"/>
      <c r="B75" s="11"/>
      <c r="C75" s="11"/>
      <c r="D75" s="11"/>
      <c r="E75" s="209"/>
      <c r="F75" s="11"/>
      <c r="G75" s="11"/>
      <c r="H75" s="11"/>
      <c r="M75" s="11"/>
      <c r="N75" s="11"/>
      <c r="O75" s="11"/>
      <c r="P75" s="11"/>
      <c r="Q75" s="229"/>
      <c r="R75" s="11"/>
      <c r="S75" s="11"/>
      <c r="T75" s="11"/>
    </row>
    <row r="76" spans="1:22" ht="24.75" customHeight="1">
      <c r="A76" s="11"/>
      <c r="B76" s="11"/>
      <c r="C76" s="11"/>
      <c r="D76" s="11"/>
      <c r="E76" s="209"/>
      <c r="F76" s="11"/>
      <c r="G76" s="11"/>
      <c r="H76" s="11"/>
      <c r="M76" s="11"/>
      <c r="N76" s="11"/>
      <c r="O76" s="11"/>
      <c r="P76" s="11"/>
      <c r="Q76" s="229"/>
      <c r="R76" s="11"/>
      <c r="S76" s="11"/>
      <c r="T76" s="11"/>
    </row>
    <row r="77" spans="1:22" ht="24.75" customHeight="1">
      <c r="A77" s="11"/>
      <c r="B77" s="11"/>
      <c r="C77" s="11"/>
      <c r="D77" s="11"/>
      <c r="E77" s="209"/>
      <c r="F77" s="11"/>
      <c r="G77" s="11"/>
      <c r="H77" s="11"/>
      <c r="M77" s="11"/>
      <c r="N77" s="11"/>
      <c r="O77" s="11"/>
      <c r="P77" s="11"/>
      <c r="Q77" s="229"/>
      <c r="R77" s="11"/>
      <c r="S77" s="11"/>
      <c r="T77" s="11"/>
    </row>
    <row r="78" spans="1:22" ht="24.75" customHeight="1">
      <c r="A78" s="11"/>
      <c r="B78" s="11"/>
      <c r="C78" s="11"/>
      <c r="D78" s="11"/>
      <c r="E78" s="209"/>
      <c r="F78" s="11"/>
      <c r="G78" s="11"/>
      <c r="H78" s="11"/>
      <c r="M78" s="11"/>
      <c r="N78" s="11"/>
      <c r="O78" s="11"/>
      <c r="P78" s="11"/>
      <c r="Q78" s="229"/>
      <c r="R78" s="11"/>
      <c r="S78" s="11"/>
      <c r="T78" s="11"/>
    </row>
    <row r="79" spans="1:22" ht="24.75" customHeight="1">
      <c r="A79" s="11"/>
      <c r="B79" s="11"/>
      <c r="C79" s="11"/>
      <c r="D79" s="11"/>
      <c r="E79" s="209"/>
      <c r="F79" s="11"/>
      <c r="G79" s="11"/>
      <c r="H79" s="11"/>
      <c r="M79" s="11"/>
      <c r="N79" s="11"/>
      <c r="O79" s="11"/>
      <c r="P79" s="11"/>
      <c r="Q79" s="229"/>
      <c r="R79" s="11"/>
      <c r="S79" s="11"/>
      <c r="T79" s="11"/>
    </row>
    <row r="80" spans="1:22" ht="24.75" customHeight="1">
      <c r="A80" s="11"/>
      <c r="B80" s="11"/>
      <c r="C80" s="11"/>
      <c r="D80" s="11"/>
      <c r="E80" s="209"/>
      <c r="F80" s="11"/>
      <c r="G80" s="11"/>
      <c r="H80" s="11"/>
      <c r="M80" s="11"/>
      <c r="N80" s="11"/>
      <c r="O80" s="11"/>
      <c r="P80" s="11"/>
      <c r="Q80" s="229"/>
      <c r="R80" s="11"/>
      <c r="S80" s="11"/>
      <c r="T80" s="11"/>
    </row>
    <row r="81" spans="1:20" ht="24.75" customHeight="1">
      <c r="A81" s="11"/>
      <c r="B81" s="11"/>
      <c r="C81" s="11"/>
      <c r="D81" s="11"/>
      <c r="E81" s="209"/>
      <c r="F81" s="11"/>
      <c r="G81" s="11"/>
      <c r="H81" s="11"/>
      <c r="M81" s="11"/>
      <c r="N81" s="11"/>
      <c r="O81" s="11"/>
      <c r="P81" s="11"/>
      <c r="Q81" s="229"/>
      <c r="R81" s="11"/>
      <c r="S81" s="11"/>
      <c r="T81" s="11"/>
    </row>
    <row r="82" spans="1:20" ht="24.75" customHeight="1">
      <c r="A82" s="11"/>
      <c r="B82" s="11"/>
      <c r="C82" s="11"/>
      <c r="D82" s="11"/>
      <c r="E82" s="209"/>
      <c r="F82" s="11"/>
      <c r="G82" s="11"/>
      <c r="H82" s="11"/>
      <c r="M82" s="11"/>
      <c r="N82" s="11"/>
      <c r="O82" s="11"/>
      <c r="P82" s="11"/>
      <c r="Q82" s="229"/>
      <c r="R82" s="11"/>
      <c r="S82" s="11"/>
      <c r="T82" s="11"/>
    </row>
    <row r="83" spans="1:20" ht="24.75" customHeight="1">
      <c r="A83" s="11"/>
      <c r="B83" s="11"/>
      <c r="C83" s="11"/>
      <c r="D83" s="11"/>
      <c r="E83" s="209"/>
      <c r="F83" s="11"/>
      <c r="G83" s="11"/>
      <c r="H83" s="11"/>
      <c r="M83" s="11"/>
      <c r="N83" s="11"/>
      <c r="O83" s="11"/>
      <c r="P83" s="11"/>
      <c r="Q83" s="229"/>
      <c r="R83" s="11"/>
      <c r="S83" s="11"/>
      <c r="T83" s="11"/>
    </row>
    <row r="84" spans="1:20" ht="24.75" customHeight="1">
      <c r="A84" s="11"/>
      <c r="B84" s="11"/>
      <c r="C84" s="11"/>
      <c r="D84" s="11"/>
      <c r="E84" s="209"/>
      <c r="F84" s="11"/>
      <c r="G84" s="11"/>
      <c r="H84" s="11"/>
      <c r="M84" s="11"/>
      <c r="N84" s="11"/>
      <c r="O84" s="11"/>
      <c r="P84" s="11"/>
      <c r="Q84" s="229"/>
      <c r="R84" s="11"/>
      <c r="S84" s="11"/>
      <c r="T84" s="11"/>
    </row>
    <row r="85" spans="1:20" ht="24.75" customHeight="1">
      <c r="A85" s="11"/>
      <c r="B85" s="11"/>
      <c r="C85" s="11"/>
      <c r="D85" s="11"/>
      <c r="E85" s="209"/>
      <c r="F85" s="11"/>
      <c r="G85" s="11"/>
      <c r="H85" s="11"/>
      <c r="M85" s="11"/>
      <c r="N85" s="11"/>
      <c r="O85" s="11"/>
      <c r="P85" s="11"/>
      <c r="Q85" s="229"/>
      <c r="R85" s="11"/>
      <c r="S85" s="11"/>
      <c r="T85" s="11"/>
    </row>
    <row r="86" spans="1:20" ht="24.75" customHeight="1">
      <c r="A86" s="11"/>
      <c r="B86" s="11"/>
      <c r="C86" s="11"/>
      <c r="D86" s="11"/>
      <c r="E86" s="209"/>
      <c r="F86" s="11"/>
      <c r="G86" s="11"/>
      <c r="H86" s="11"/>
      <c r="M86" s="11"/>
      <c r="N86" s="11"/>
      <c r="O86" s="11"/>
      <c r="P86" s="11"/>
      <c r="Q86" s="229"/>
      <c r="R86" s="11"/>
      <c r="S86" s="11"/>
      <c r="T86" s="11"/>
    </row>
    <row r="87" spans="1:20" ht="24.75" customHeight="1">
      <c r="A87" s="11"/>
      <c r="B87" s="11"/>
      <c r="C87" s="11"/>
      <c r="D87" s="11"/>
      <c r="E87" s="209"/>
      <c r="F87" s="11"/>
      <c r="G87" s="11"/>
      <c r="H87" s="11"/>
      <c r="M87" s="11"/>
      <c r="N87" s="11"/>
      <c r="O87" s="11"/>
      <c r="P87" s="11"/>
      <c r="Q87" s="229"/>
      <c r="R87" s="11"/>
      <c r="S87" s="11"/>
      <c r="T87" s="11"/>
    </row>
    <row r="88" spans="1:20" ht="24.75" customHeight="1">
      <c r="A88" s="11"/>
      <c r="B88" s="11"/>
      <c r="C88" s="11"/>
      <c r="D88" s="11"/>
      <c r="E88" s="209"/>
      <c r="F88" s="11"/>
      <c r="G88" s="11"/>
      <c r="H88" s="11"/>
      <c r="M88" s="11"/>
      <c r="N88" s="11"/>
      <c r="O88" s="11"/>
      <c r="P88" s="11"/>
      <c r="Q88" s="229"/>
      <c r="R88" s="11"/>
      <c r="S88" s="11"/>
      <c r="T88" s="11"/>
    </row>
    <row r="89" spans="1:20" ht="24.75" customHeight="1">
      <c r="A89" s="11"/>
      <c r="B89" s="11"/>
      <c r="C89" s="11"/>
      <c r="D89" s="11"/>
      <c r="E89" s="209"/>
      <c r="F89" s="11"/>
      <c r="G89" s="11"/>
      <c r="H89" s="11"/>
      <c r="M89" s="11"/>
      <c r="N89" s="11"/>
      <c r="O89" s="11"/>
      <c r="P89" s="11"/>
      <c r="Q89" s="229"/>
      <c r="R89" s="11"/>
      <c r="S89" s="11"/>
      <c r="T89" s="11"/>
    </row>
    <row r="90" spans="1:20" ht="24.75" customHeight="1">
      <c r="A90" s="11"/>
      <c r="B90" s="11"/>
      <c r="C90" s="11"/>
      <c r="D90" s="11"/>
      <c r="E90" s="209"/>
      <c r="F90" s="11"/>
      <c r="G90" s="11"/>
      <c r="H90" s="11"/>
      <c r="M90" s="11"/>
      <c r="N90" s="11"/>
      <c r="O90" s="11"/>
      <c r="P90" s="11"/>
      <c r="Q90" s="229"/>
      <c r="R90" s="11"/>
      <c r="S90" s="11"/>
      <c r="T90" s="11"/>
    </row>
    <row r="91" spans="1:20" ht="24.75" customHeight="1">
      <c r="A91" s="11"/>
      <c r="B91" s="11"/>
      <c r="C91" s="11"/>
      <c r="D91" s="11"/>
      <c r="E91" s="209"/>
      <c r="F91" s="11"/>
      <c r="G91" s="11"/>
      <c r="H91" s="11"/>
      <c r="M91" s="11"/>
      <c r="N91" s="11"/>
      <c r="O91" s="11"/>
      <c r="P91" s="11"/>
      <c r="Q91" s="229"/>
      <c r="R91" s="11"/>
      <c r="S91" s="11"/>
      <c r="T91" s="11"/>
    </row>
    <row r="92" spans="1:20" ht="24.75" customHeight="1">
      <c r="A92" s="11"/>
      <c r="B92" s="11"/>
      <c r="C92" s="11"/>
      <c r="D92" s="11"/>
      <c r="E92" s="209"/>
      <c r="F92" s="11"/>
      <c r="G92" s="11"/>
      <c r="H92" s="11"/>
      <c r="M92" s="11"/>
      <c r="N92" s="11"/>
      <c r="O92" s="11"/>
      <c r="P92" s="11"/>
      <c r="Q92" s="229"/>
      <c r="R92" s="11"/>
      <c r="S92" s="11"/>
      <c r="T92" s="11"/>
    </row>
    <row r="93" spans="1:20" ht="24.75" customHeight="1">
      <c r="A93" s="11"/>
      <c r="B93" s="11"/>
      <c r="C93" s="11"/>
      <c r="D93" s="11"/>
      <c r="E93" s="209"/>
      <c r="F93" s="11"/>
      <c r="G93" s="11"/>
      <c r="H93" s="11"/>
      <c r="M93" s="11"/>
      <c r="N93" s="11"/>
      <c r="O93" s="11"/>
      <c r="P93" s="11"/>
      <c r="Q93" s="229"/>
      <c r="R93" s="11"/>
      <c r="S93" s="11"/>
      <c r="T93" s="11"/>
    </row>
    <row r="94" spans="1:20" ht="24.75" customHeight="1">
      <c r="A94" s="11"/>
      <c r="B94" s="11"/>
      <c r="C94" s="11"/>
      <c r="D94" s="11"/>
      <c r="E94" s="209"/>
      <c r="F94" s="11"/>
      <c r="G94" s="11"/>
      <c r="H94" s="11"/>
      <c r="M94" s="11"/>
      <c r="N94" s="11"/>
      <c r="O94" s="11"/>
      <c r="P94" s="11"/>
      <c r="Q94" s="229"/>
      <c r="R94" s="11"/>
      <c r="S94" s="11"/>
      <c r="T94" s="11"/>
    </row>
    <row r="95" spans="1:20" ht="24.75" customHeight="1">
      <c r="A95" s="11"/>
      <c r="B95" s="11"/>
      <c r="C95" s="11"/>
      <c r="D95" s="11"/>
      <c r="E95" s="209"/>
      <c r="F95" s="11"/>
      <c r="G95" s="11"/>
      <c r="H95" s="11"/>
      <c r="M95" s="11"/>
      <c r="N95" s="11"/>
      <c r="O95" s="11"/>
      <c r="P95" s="11"/>
      <c r="Q95" s="229"/>
      <c r="R95" s="11"/>
      <c r="S95" s="11"/>
      <c r="T95" s="11"/>
    </row>
    <row r="96" spans="1:20" ht="24.75" customHeight="1">
      <c r="A96" s="11"/>
      <c r="B96" s="11"/>
      <c r="C96" s="11"/>
      <c r="D96" s="11"/>
      <c r="E96" s="209"/>
      <c r="F96" s="11"/>
      <c r="G96" s="11"/>
      <c r="H96" s="11"/>
      <c r="M96" s="11"/>
      <c r="N96" s="11"/>
      <c r="O96" s="11"/>
      <c r="P96" s="11"/>
      <c r="Q96" s="229"/>
      <c r="R96" s="11"/>
      <c r="S96" s="11"/>
      <c r="T96" s="11"/>
    </row>
    <row r="97" spans="1:20" ht="24.75" customHeight="1">
      <c r="A97" s="11"/>
      <c r="B97" s="11"/>
      <c r="C97" s="11"/>
      <c r="D97" s="11"/>
      <c r="E97" s="209"/>
      <c r="F97" s="11"/>
      <c r="G97" s="11"/>
      <c r="H97" s="11"/>
      <c r="M97" s="11"/>
      <c r="N97" s="11"/>
      <c r="O97" s="11"/>
      <c r="P97" s="11"/>
      <c r="Q97" s="229"/>
      <c r="R97" s="11"/>
      <c r="S97" s="11"/>
      <c r="T97" s="11"/>
    </row>
    <row r="98" spans="1:20" ht="24.75" customHeight="1">
      <c r="A98" s="11"/>
      <c r="B98" s="11"/>
      <c r="C98" s="11"/>
      <c r="D98" s="11"/>
      <c r="E98" s="209"/>
      <c r="F98" s="11"/>
      <c r="G98" s="11"/>
      <c r="H98" s="11"/>
      <c r="M98" s="11"/>
      <c r="N98" s="11"/>
      <c r="O98" s="11"/>
      <c r="P98" s="11"/>
      <c r="Q98" s="229"/>
      <c r="R98" s="11"/>
      <c r="S98" s="11"/>
      <c r="T98" s="11"/>
    </row>
    <row r="99" spans="1:20" ht="24.75" customHeight="1">
      <c r="A99" s="11"/>
      <c r="B99" s="11"/>
      <c r="C99" s="11"/>
      <c r="D99" s="11"/>
      <c r="E99" s="209"/>
      <c r="F99" s="11"/>
      <c r="G99" s="11"/>
      <c r="H99" s="11"/>
      <c r="M99" s="11"/>
      <c r="N99" s="11"/>
      <c r="O99" s="11"/>
      <c r="P99" s="11"/>
      <c r="Q99" s="229"/>
      <c r="R99" s="11"/>
      <c r="S99" s="11"/>
      <c r="T99" s="11"/>
    </row>
    <row r="100" spans="1:20" ht="24.75" customHeight="1">
      <c r="A100" s="11"/>
      <c r="B100" s="11"/>
      <c r="C100" s="11"/>
      <c r="D100" s="11"/>
      <c r="E100" s="209"/>
      <c r="F100" s="11"/>
      <c r="G100" s="11"/>
      <c r="H100" s="11"/>
      <c r="M100" s="11"/>
      <c r="N100" s="11"/>
      <c r="O100" s="11"/>
      <c r="P100" s="11"/>
      <c r="Q100" s="229"/>
      <c r="R100" s="11"/>
      <c r="S100" s="11"/>
      <c r="T100" s="11"/>
    </row>
    <row r="101" spans="1:20" ht="24.75" customHeight="1">
      <c r="A101" s="11"/>
      <c r="B101" s="11"/>
      <c r="C101" s="11"/>
      <c r="D101" s="11"/>
      <c r="E101" s="209"/>
      <c r="F101" s="11"/>
      <c r="G101" s="11"/>
      <c r="H101" s="11"/>
      <c r="M101" s="11"/>
      <c r="N101" s="11"/>
      <c r="O101" s="11"/>
      <c r="P101" s="11"/>
      <c r="Q101" s="229"/>
      <c r="R101" s="11"/>
      <c r="S101" s="11"/>
      <c r="T101" s="11"/>
    </row>
    <row r="102" spans="1:20" ht="24.75" customHeight="1">
      <c r="A102" s="11"/>
      <c r="B102" s="11"/>
      <c r="C102" s="11"/>
      <c r="D102" s="11"/>
      <c r="E102" s="209"/>
      <c r="F102" s="11"/>
      <c r="G102" s="11"/>
      <c r="H102" s="11"/>
      <c r="M102" s="11"/>
      <c r="N102" s="11"/>
      <c r="O102" s="11"/>
      <c r="P102" s="11"/>
      <c r="Q102" s="229"/>
      <c r="R102" s="11"/>
      <c r="S102" s="11"/>
      <c r="T102" s="11"/>
    </row>
    <row r="103" spans="1:20" ht="24.75" customHeight="1">
      <c r="A103" s="11"/>
      <c r="B103" s="11"/>
      <c r="C103" s="11"/>
      <c r="D103" s="11"/>
      <c r="E103" s="209"/>
      <c r="F103" s="11"/>
      <c r="G103" s="11"/>
      <c r="H103" s="11"/>
      <c r="M103" s="11"/>
      <c r="N103" s="11"/>
      <c r="O103" s="11"/>
      <c r="P103" s="11"/>
      <c r="Q103" s="229"/>
      <c r="R103" s="11"/>
      <c r="S103" s="11"/>
      <c r="T103" s="11"/>
    </row>
    <row r="104" spans="1:20" ht="24.75" customHeight="1">
      <c r="A104" s="11"/>
      <c r="B104" s="11"/>
      <c r="C104" s="11"/>
      <c r="D104" s="11"/>
      <c r="E104" s="209"/>
      <c r="F104" s="11"/>
      <c r="G104" s="11"/>
      <c r="H104" s="11"/>
      <c r="M104" s="11"/>
      <c r="N104" s="11"/>
      <c r="O104" s="11"/>
      <c r="P104" s="11"/>
      <c r="Q104" s="229"/>
      <c r="R104" s="11"/>
      <c r="S104" s="11"/>
      <c r="T104" s="11"/>
    </row>
    <row r="105" spans="1:20" ht="24.75" customHeight="1">
      <c r="A105" s="11"/>
      <c r="B105" s="11"/>
      <c r="C105" s="11"/>
      <c r="D105" s="11"/>
      <c r="E105" s="209"/>
      <c r="F105" s="11"/>
      <c r="G105" s="11"/>
      <c r="H105" s="11"/>
      <c r="M105" s="11"/>
      <c r="N105" s="11"/>
      <c r="O105" s="11"/>
      <c r="P105" s="11"/>
      <c r="Q105" s="229"/>
      <c r="R105" s="11"/>
      <c r="S105" s="11"/>
      <c r="T105" s="11"/>
    </row>
    <row r="106" spans="1:20" ht="24.75" customHeight="1">
      <c r="A106" s="11"/>
      <c r="B106" s="11"/>
      <c r="C106" s="11"/>
      <c r="D106" s="11"/>
      <c r="E106" s="209"/>
      <c r="F106" s="11"/>
      <c r="G106" s="11"/>
      <c r="H106" s="11"/>
      <c r="M106" s="11"/>
      <c r="N106" s="11"/>
      <c r="O106" s="11"/>
      <c r="P106" s="11"/>
      <c r="Q106" s="229"/>
      <c r="R106" s="11"/>
      <c r="S106" s="11"/>
      <c r="T106" s="11"/>
    </row>
    <row r="107" spans="1:20" ht="24.75" customHeight="1">
      <c r="A107" s="11"/>
      <c r="B107" s="11"/>
      <c r="C107" s="11"/>
      <c r="D107" s="11"/>
      <c r="E107" s="209"/>
      <c r="F107" s="11"/>
      <c r="G107" s="11"/>
      <c r="H107" s="11"/>
      <c r="M107" s="11"/>
      <c r="N107" s="11"/>
      <c r="O107" s="11"/>
      <c r="P107" s="11"/>
      <c r="Q107" s="229"/>
      <c r="R107" s="11"/>
      <c r="S107" s="11"/>
      <c r="T107" s="11"/>
    </row>
    <row r="108" spans="1:20" ht="24.75" customHeight="1">
      <c r="A108" s="11"/>
      <c r="B108" s="11"/>
      <c r="C108" s="11"/>
      <c r="D108" s="11"/>
      <c r="E108" s="209"/>
      <c r="F108" s="11"/>
      <c r="G108" s="11"/>
      <c r="H108" s="11"/>
      <c r="M108" s="11"/>
      <c r="N108" s="11"/>
      <c r="O108" s="11"/>
      <c r="P108" s="11"/>
      <c r="Q108" s="229"/>
      <c r="R108" s="11"/>
      <c r="S108" s="11"/>
      <c r="T108" s="11"/>
    </row>
    <row r="109" spans="1:20" ht="24.75" customHeight="1">
      <c r="A109" s="11"/>
      <c r="B109" s="11"/>
      <c r="C109" s="11"/>
      <c r="D109" s="11"/>
      <c r="E109" s="209"/>
      <c r="F109" s="11"/>
      <c r="G109" s="11"/>
      <c r="H109" s="11"/>
      <c r="M109" s="11"/>
      <c r="N109" s="11"/>
      <c r="O109" s="11"/>
      <c r="P109" s="11"/>
      <c r="Q109" s="229"/>
      <c r="R109" s="11"/>
      <c r="S109" s="11"/>
      <c r="T109" s="11"/>
    </row>
    <row r="110" spans="1:20" ht="24.75" customHeight="1">
      <c r="A110" s="11"/>
      <c r="B110" s="11"/>
      <c r="C110" s="11"/>
      <c r="D110" s="11"/>
      <c r="E110" s="209"/>
      <c r="F110" s="11"/>
      <c r="G110" s="11"/>
      <c r="H110" s="11"/>
      <c r="M110" s="11"/>
      <c r="N110" s="11"/>
      <c r="O110" s="11"/>
      <c r="P110" s="11"/>
      <c r="Q110" s="229"/>
      <c r="R110" s="11"/>
      <c r="S110" s="11"/>
      <c r="T110" s="11"/>
    </row>
    <row r="111" spans="1:20" ht="24.75" customHeight="1">
      <c r="A111" s="11"/>
      <c r="B111" s="11"/>
      <c r="C111" s="11"/>
      <c r="D111" s="11"/>
      <c r="E111" s="209"/>
      <c r="F111" s="11"/>
      <c r="G111" s="11"/>
      <c r="H111" s="11"/>
      <c r="M111" s="11"/>
      <c r="N111" s="11"/>
      <c r="O111" s="11"/>
      <c r="P111" s="11"/>
      <c r="Q111" s="229"/>
      <c r="R111" s="11"/>
      <c r="S111" s="11"/>
      <c r="T111" s="11"/>
    </row>
    <row r="112" spans="1:20" ht="24.75" customHeight="1">
      <c r="A112" s="11"/>
      <c r="B112" s="11"/>
      <c r="C112" s="11"/>
      <c r="D112" s="11"/>
      <c r="E112" s="209"/>
      <c r="F112" s="11"/>
      <c r="G112" s="11"/>
      <c r="H112" s="11"/>
      <c r="M112" s="11"/>
      <c r="N112" s="11"/>
      <c r="O112" s="11"/>
      <c r="P112" s="11"/>
      <c r="Q112" s="229"/>
      <c r="R112" s="11"/>
      <c r="S112" s="11"/>
      <c r="T112" s="11"/>
    </row>
    <row r="113" spans="1:20" ht="24.75" customHeight="1">
      <c r="A113" s="11"/>
      <c r="B113" s="11"/>
      <c r="C113" s="11"/>
      <c r="D113" s="11"/>
      <c r="E113" s="209"/>
      <c r="F113" s="11"/>
      <c r="G113" s="11"/>
      <c r="H113" s="11"/>
      <c r="M113" s="11"/>
      <c r="N113" s="11"/>
      <c r="O113" s="11"/>
      <c r="P113" s="11"/>
      <c r="Q113" s="229"/>
      <c r="R113" s="11"/>
      <c r="S113" s="11"/>
      <c r="T113" s="11"/>
    </row>
    <row r="114" spans="1:20" ht="24.75" customHeight="1">
      <c r="A114" s="11"/>
      <c r="B114" s="11"/>
      <c r="C114" s="11"/>
      <c r="D114" s="11"/>
      <c r="E114" s="209"/>
      <c r="F114" s="11"/>
      <c r="G114" s="11"/>
      <c r="H114" s="11"/>
      <c r="M114" s="11"/>
      <c r="N114" s="11"/>
      <c r="O114" s="11"/>
      <c r="P114" s="11"/>
      <c r="Q114" s="229"/>
      <c r="R114" s="11"/>
      <c r="S114" s="11"/>
      <c r="T114" s="11"/>
    </row>
    <row r="115" spans="1:20" ht="24.75" customHeight="1">
      <c r="A115" s="11"/>
      <c r="B115" s="11"/>
      <c r="C115" s="11"/>
      <c r="D115" s="11"/>
      <c r="E115" s="209"/>
      <c r="F115" s="11"/>
      <c r="G115" s="11"/>
      <c r="H115" s="11"/>
      <c r="M115" s="11"/>
      <c r="N115" s="11"/>
      <c r="O115" s="11"/>
      <c r="P115" s="11"/>
      <c r="Q115" s="229"/>
      <c r="R115" s="11"/>
      <c r="S115" s="11"/>
      <c r="T115" s="11"/>
    </row>
    <row r="116" spans="1:20" ht="24.75" customHeight="1">
      <c r="A116" s="11"/>
      <c r="B116" s="11"/>
      <c r="C116" s="11"/>
      <c r="D116" s="11"/>
      <c r="E116" s="209"/>
      <c r="F116" s="11"/>
      <c r="G116" s="11"/>
      <c r="H116" s="11"/>
      <c r="M116" s="11"/>
      <c r="N116" s="11"/>
      <c r="O116" s="11"/>
      <c r="P116" s="11"/>
      <c r="Q116" s="229"/>
      <c r="R116" s="11"/>
      <c r="S116" s="11"/>
      <c r="T116" s="11"/>
    </row>
    <row r="117" spans="1:20" ht="24.75" customHeight="1">
      <c r="A117" s="11"/>
      <c r="B117" s="11"/>
      <c r="C117" s="11"/>
      <c r="D117" s="11"/>
      <c r="E117" s="209"/>
      <c r="F117" s="11"/>
      <c r="G117" s="11"/>
      <c r="H117" s="11"/>
      <c r="M117" s="11"/>
      <c r="N117" s="11"/>
      <c r="O117" s="11"/>
      <c r="P117" s="11"/>
      <c r="Q117" s="229"/>
      <c r="R117" s="11"/>
      <c r="S117" s="11"/>
      <c r="T117" s="11"/>
    </row>
    <row r="118" spans="1:20" ht="24.75" customHeight="1">
      <c r="A118" s="11"/>
      <c r="B118" s="11"/>
      <c r="C118" s="11"/>
      <c r="D118" s="11"/>
      <c r="E118" s="209"/>
      <c r="F118" s="11"/>
      <c r="G118" s="11"/>
      <c r="H118" s="11"/>
      <c r="M118" s="11"/>
      <c r="N118" s="11"/>
      <c r="O118" s="11"/>
      <c r="P118" s="11"/>
      <c r="Q118" s="229"/>
      <c r="R118" s="11"/>
      <c r="S118" s="11"/>
      <c r="T118" s="11"/>
    </row>
    <row r="119" spans="1:20" ht="24.75" customHeight="1">
      <c r="A119" s="11"/>
      <c r="B119" s="11"/>
      <c r="C119" s="11"/>
      <c r="D119" s="11"/>
      <c r="E119" s="209"/>
      <c r="F119" s="11"/>
      <c r="G119" s="11"/>
      <c r="H119" s="11"/>
      <c r="M119" s="11"/>
      <c r="N119" s="11"/>
      <c r="O119" s="11"/>
      <c r="P119" s="11"/>
      <c r="Q119" s="229"/>
      <c r="R119" s="11"/>
      <c r="S119" s="11"/>
      <c r="T119" s="11"/>
    </row>
    <row r="120" spans="1:20" ht="24.75" customHeight="1">
      <c r="A120" s="11"/>
      <c r="B120" s="11"/>
      <c r="C120" s="11"/>
      <c r="D120" s="11"/>
      <c r="E120" s="209"/>
      <c r="F120" s="11"/>
      <c r="G120" s="11"/>
      <c r="H120" s="11"/>
      <c r="M120" s="11"/>
      <c r="N120" s="11"/>
      <c r="O120" s="11"/>
      <c r="P120" s="11"/>
      <c r="Q120" s="229"/>
      <c r="R120" s="11"/>
      <c r="S120" s="11"/>
      <c r="T120" s="11"/>
    </row>
    <row r="121" spans="1:20" ht="24.75" customHeight="1">
      <c r="A121" s="11"/>
      <c r="B121" s="11"/>
      <c r="C121" s="11"/>
      <c r="D121" s="11"/>
      <c r="E121" s="209"/>
      <c r="F121" s="11"/>
      <c r="G121" s="11"/>
      <c r="H121" s="11"/>
      <c r="M121" s="11"/>
      <c r="N121" s="11"/>
      <c r="O121" s="11"/>
      <c r="P121" s="11"/>
      <c r="Q121" s="229"/>
      <c r="R121" s="11"/>
      <c r="S121" s="11"/>
      <c r="T121" s="11"/>
    </row>
    <row r="122" spans="1:20" ht="24.75" customHeight="1">
      <c r="A122" s="11"/>
      <c r="B122" s="11"/>
      <c r="C122" s="11"/>
      <c r="D122" s="11"/>
      <c r="E122" s="209"/>
      <c r="F122" s="11"/>
      <c r="G122" s="11"/>
      <c r="H122" s="11"/>
      <c r="M122" s="11"/>
      <c r="N122" s="11"/>
      <c r="O122" s="11"/>
      <c r="P122" s="11"/>
      <c r="Q122" s="229"/>
      <c r="R122" s="11"/>
      <c r="S122" s="11"/>
      <c r="T122" s="11"/>
    </row>
    <row r="123" spans="1:20" ht="24.75" customHeight="1">
      <c r="A123" s="11"/>
      <c r="B123" s="11"/>
      <c r="C123" s="11"/>
      <c r="D123" s="11"/>
      <c r="E123" s="209"/>
      <c r="F123" s="11"/>
      <c r="G123" s="11"/>
      <c r="H123" s="11"/>
      <c r="M123" s="11"/>
      <c r="N123" s="11"/>
      <c r="O123" s="11"/>
      <c r="P123" s="11"/>
      <c r="Q123" s="229"/>
      <c r="R123" s="11"/>
      <c r="S123" s="11"/>
      <c r="T123" s="11"/>
    </row>
    <row r="124" spans="1:20" ht="24.75" customHeight="1">
      <c r="A124" s="11"/>
      <c r="B124" s="11"/>
      <c r="C124" s="11"/>
      <c r="D124" s="11"/>
      <c r="E124" s="209"/>
      <c r="F124" s="11"/>
      <c r="G124" s="11"/>
      <c r="H124" s="11"/>
      <c r="M124" s="11"/>
      <c r="N124" s="11"/>
      <c r="O124" s="11"/>
      <c r="P124" s="11"/>
      <c r="Q124" s="229"/>
      <c r="R124" s="11"/>
      <c r="S124" s="11"/>
      <c r="T124" s="11"/>
    </row>
    <row r="125" spans="1:20" ht="24.75" customHeight="1">
      <c r="A125" s="11"/>
      <c r="B125" s="11"/>
      <c r="C125" s="11"/>
      <c r="D125" s="11"/>
      <c r="E125" s="209"/>
      <c r="F125" s="11"/>
      <c r="G125" s="11"/>
      <c r="H125" s="11"/>
      <c r="M125" s="11"/>
      <c r="N125" s="11"/>
      <c r="O125" s="11"/>
      <c r="P125" s="11"/>
      <c r="Q125" s="229"/>
      <c r="R125" s="11"/>
      <c r="S125" s="11"/>
      <c r="T125" s="11"/>
    </row>
    <row r="126" spans="1:20" ht="24.75" customHeight="1">
      <c r="A126" s="11"/>
      <c r="B126" s="11"/>
      <c r="C126" s="11"/>
      <c r="D126" s="11"/>
      <c r="E126" s="209"/>
      <c r="F126" s="11"/>
      <c r="G126" s="11"/>
      <c r="H126" s="11"/>
      <c r="M126" s="11"/>
      <c r="N126" s="11"/>
      <c r="O126" s="11"/>
      <c r="P126" s="11"/>
      <c r="Q126" s="229"/>
      <c r="R126" s="11"/>
      <c r="S126" s="11"/>
      <c r="T126" s="11"/>
    </row>
    <row r="127" spans="1:20" ht="24.75" customHeight="1">
      <c r="A127" s="11"/>
      <c r="B127" s="11"/>
      <c r="C127" s="11"/>
      <c r="D127" s="11"/>
      <c r="E127" s="209"/>
      <c r="F127" s="11"/>
      <c r="G127" s="11"/>
      <c r="H127" s="11"/>
      <c r="M127" s="11"/>
      <c r="N127" s="11"/>
      <c r="O127" s="11"/>
      <c r="P127" s="11"/>
      <c r="Q127" s="229"/>
      <c r="R127" s="11"/>
      <c r="S127" s="11"/>
      <c r="T127" s="11"/>
    </row>
    <row r="128" spans="1:20" ht="24.75" customHeight="1">
      <c r="A128" s="11"/>
      <c r="B128" s="11"/>
      <c r="C128" s="11"/>
      <c r="D128" s="11"/>
      <c r="E128" s="209"/>
      <c r="F128" s="11"/>
      <c r="G128" s="11"/>
      <c r="H128" s="11"/>
      <c r="M128" s="11"/>
      <c r="N128" s="11"/>
      <c r="O128" s="11"/>
      <c r="P128" s="11"/>
      <c r="Q128" s="229"/>
      <c r="R128" s="11"/>
      <c r="S128" s="11"/>
      <c r="T128" s="11"/>
    </row>
    <row r="129" spans="1:20" ht="24.75" customHeight="1">
      <c r="A129" s="11"/>
      <c r="B129" s="11"/>
      <c r="C129" s="11"/>
      <c r="D129" s="11"/>
      <c r="E129" s="209"/>
      <c r="F129" s="11"/>
      <c r="G129" s="11"/>
      <c r="H129" s="11"/>
      <c r="M129" s="11"/>
      <c r="N129" s="11"/>
      <c r="O129" s="11"/>
      <c r="P129" s="11"/>
      <c r="Q129" s="229"/>
      <c r="R129" s="11"/>
      <c r="S129" s="11"/>
      <c r="T129" s="11"/>
    </row>
    <row r="130" spans="1:20" ht="24.75" customHeight="1">
      <c r="A130" s="11"/>
      <c r="B130" s="11"/>
      <c r="C130" s="11"/>
      <c r="D130" s="11"/>
      <c r="E130" s="209"/>
      <c r="F130" s="11"/>
      <c r="G130" s="11"/>
      <c r="H130" s="11"/>
      <c r="M130" s="11"/>
      <c r="N130" s="11"/>
      <c r="O130" s="11"/>
      <c r="P130" s="11"/>
      <c r="Q130" s="229"/>
      <c r="R130" s="11"/>
      <c r="S130" s="11"/>
      <c r="T130" s="11"/>
    </row>
    <row r="131" spans="1:20" ht="24.75" customHeight="1">
      <c r="A131" s="11"/>
      <c r="B131" s="11"/>
      <c r="C131" s="11"/>
      <c r="D131" s="11"/>
      <c r="E131" s="209"/>
      <c r="F131" s="11"/>
      <c r="G131" s="11"/>
      <c r="H131" s="11"/>
      <c r="M131" s="11"/>
      <c r="N131" s="11"/>
      <c r="O131" s="11"/>
      <c r="P131" s="11"/>
      <c r="Q131" s="229"/>
      <c r="R131" s="11"/>
      <c r="S131" s="11"/>
      <c r="T131" s="11"/>
    </row>
    <row r="132" spans="1:20" ht="24.75" customHeight="1">
      <c r="A132" s="11"/>
      <c r="B132" s="11"/>
      <c r="C132" s="11"/>
      <c r="D132" s="11"/>
      <c r="E132" s="209"/>
      <c r="F132" s="11"/>
      <c r="G132" s="11"/>
      <c r="H132" s="11"/>
      <c r="M132" s="11"/>
      <c r="N132" s="11"/>
      <c r="O132" s="11"/>
      <c r="P132" s="11"/>
      <c r="Q132" s="229"/>
      <c r="R132" s="11"/>
      <c r="S132" s="11"/>
      <c r="T132" s="11"/>
    </row>
    <row r="133" spans="1:20" ht="24.75" customHeight="1">
      <c r="A133" s="11"/>
      <c r="B133" s="11"/>
      <c r="C133" s="11"/>
      <c r="D133" s="11"/>
      <c r="E133" s="209"/>
      <c r="F133" s="11"/>
      <c r="G133" s="11"/>
      <c r="H133" s="11"/>
      <c r="M133" s="11"/>
      <c r="N133" s="11"/>
      <c r="O133" s="11"/>
      <c r="P133" s="11"/>
      <c r="Q133" s="229"/>
      <c r="R133" s="11"/>
      <c r="S133" s="11"/>
      <c r="T133" s="11"/>
    </row>
    <row r="134" spans="1:20" ht="24.75" customHeight="1">
      <c r="A134" s="11"/>
      <c r="B134" s="11"/>
      <c r="C134" s="11"/>
      <c r="D134" s="11"/>
      <c r="E134" s="209"/>
      <c r="F134" s="11"/>
      <c r="G134" s="11"/>
      <c r="H134" s="11"/>
      <c r="M134" s="11"/>
      <c r="N134" s="11"/>
      <c r="O134" s="11"/>
      <c r="P134" s="11"/>
      <c r="Q134" s="229"/>
      <c r="R134" s="11"/>
      <c r="S134" s="11"/>
      <c r="T134" s="11"/>
    </row>
    <row r="135" spans="1:20" ht="24.75" customHeight="1">
      <c r="A135" s="11"/>
      <c r="B135" s="11"/>
      <c r="C135" s="11"/>
      <c r="D135" s="11"/>
      <c r="E135" s="209"/>
      <c r="F135" s="11"/>
      <c r="G135" s="11"/>
      <c r="H135" s="11"/>
      <c r="M135" s="11"/>
      <c r="N135" s="11"/>
      <c r="O135" s="11"/>
      <c r="P135" s="11"/>
      <c r="Q135" s="229"/>
      <c r="R135" s="11"/>
      <c r="S135" s="11"/>
      <c r="T135" s="11"/>
    </row>
    <row r="136" spans="1:20" ht="24.75" customHeight="1">
      <c r="A136" s="11"/>
      <c r="B136" s="11"/>
      <c r="C136" s="11"/>
      <c r="D136" s="11"/>
      <c r="E136" s="209"/>
      <c r="F136" s="11"/>
      <c r="G136" s="11"/>
      <c r="H136" s="11"/>
      <c r="M136" s="11"/>
      <c r="N136" s="11"/>
      <c r="O136" s="11"/>
      <c r="P136" s="11"/>
      <c r="Q136" s="229"/>
      <c r="R136" s="11"/>
      <c r="S136" s="11"/>
      <c r="T136" s="11"/>
    </row>
    <row r="137" spans="1:20" ht="24.75" customHeight="1">
      <c r="A137" s="11"/>
      <c r="B137" s="11"/>
      <c r="C137" s="11"/>
      <c r="D137" s="11"/>
      <c r="E137" s="209"/>
      <c r="F137" s="11"/>
      <c r="G137" s="11"/>
      <c r="H137" s="11"/>
      <c r="M137" s="11"/>
      <c r="N137" s="11"/>
      <c r="O137" s="11"/>
      <c r="P137" s="11"/>
      <c r="Q137" s="229"/>
      <c r="R137" s="11"/>
      <c r="S137" s="11"/>
      <c r="T137" s="11"/>
    </row>
    <row r="138" spans="1:20" ht="24.75" customHeight="1">
      <c r="A138" s="11"/>
      <c r="B138" s="11"/>
      <c r="C138" s="11"/>
      <c r="D138" s="11"/>
      <c r="E138" s="209"/>
      <c r="F138" s="11"/>
      <c r="G138" s="11"/>
      <c r="H138" s="11"/>
      <c r="M138" s="11"/>
      <c r="N138" s="11"/>
      <c r="O138" s="11"/>
      <c r="P138" s="11"/>
      <c r="Q138" s="229"/>
      <c r="R138" s="11"/>
      <c r="S138" s="11"/>
      <c r="T138" s="11"/>
    </row>
    <row r="139" spans="1:20" ht="24.75" customHeight="1">
      <c r="A139" s="11"/>
      <c r="B139" s="11"/>
      <c r="C139" s="11"/>
      <c r="D139" s="11"/>
      <c r="E139" s="209"/>
      <c r="F139" s="11"/>
      <c r="G139" s="11"/>
      <c r="H139" s="11"/>
      <c r="M139" s="11"/>
      <c r="N139" s="11"/>
      <c r="O139" s="11"/>
      <c r="P139" s="11"/>
      <c r="Q139" s="229"/>
      <c r="R139" s="11"/>
      <c r="S139" s="11"/>
      <c r="T139" s="11"/>
    </row>
    <row r="140" spans="1:20" ht="24.75" customHeight="1">
      <c r="A140" s="11"/>
      <c r="B140" s="11"/>
      <c r="C140" s="11"/>
      <c r="D140" s="11"/>
      <c r="E140" s="209"/>
      <c r="F140" s="11"/>
      <c r="G140" s="11"/>
      <c r="H140" s="11"/>
      <c r="M140" s="11"/>
      <c r="N140" s="11"/>
      <c r="O140" s="11"/>
      <c r="P140" s="11"/>
      <c r="Q140" s="229"/>
      <c r="R140" s="11"/>
      <c r="S140" s="11"/>
      <c r="T140" s="11"/>
    </row>
    <row r="141" spans="1:20" ht="24.75" customHeight="1">
      <c r="A141" s="11"/>
      <c r="B141" s="11"/>
      <c r="C141" s="11"/>
      <c r="D141" s="11"/>
      <c r="E141" s="209"/>
      <c r="F141" s="11"/>
      <c r="G141" s="11"/>
      <c r="H141" s="11"/>
      <c r="M141" s="11"/>
      <c r="N141" s="11"/>
      <c r="O141" s="11"/>
      <c r="P141" s="11"/>
      <c r="Q141" s="229"/>
      <c r="R141" s="11"/>
      <c r="S141" s="11"/>
      <c r="T141" s="11"/>
    </row>
    <row r="142" spans="1:20" ht="24.75" customHeight="1">
      <c r="A142" s="11"/>
      <c r="B142" s="11"/>
      <c r="C142" s="11"/>
      <c r="D142" s="11"/>
      <c r="E142" s="209"/>
      <c r="F142" s="11"/>
      <c r="G142" s="11"/>
      <c r="H142" s="11"/>
      <c r="M142" s="11"/>
      <c r="N142" s="11"/>
      <c r="O142" s="11"/>
      <c r="P142" s="11"/>
      <c r="Q142" s="229"/>
      <c r="R142" s="11"/>
      <c r="S142" s="11"/>
      <c r="T142" s="11"/>
    </row>
    <row r="143" spans="1:20" ht="24.75" customHeight="1">
      <c r="A143" s="11"/>
      <c r="B143" s="11"/>
      <c r="C143" s="11"/>
      <c r="D143" s="11"/>
      <c r="E143" s="209"/>
      <c r="F143" s="11"/>
      <c r="G143" s="11"/>
      <c r="H143" s="11"/>
      <c r="M143" s="11"/>
      <c r="N143" s="11"/>
      <c r="O143" s="11"/>
      <c r="P143" s="11"/>
      <c r="Q143" s="229"/>
      <c r="R143" s="11"/>
      <c r="S143" s="11"/>
      <c r="T143" s="11"/>
    </row>
    <row r="144" spans="1:20" ht="24.75" customHeight="1">
      <c r="A144" s="11"/>
      <c r="B144" s="11"/>
      <c r="C144" s="11"/>
      <c r="D144" s="11"/>
      <c r="E144" s="209"/>
      <c r="F144" s="11"/>
      <c r="G144" s="11"/>
      <c r="H144" s="11"/>
      <c r="M144" s="11"/>
      <c r="N144" s="11"/>
      <c r="O144" s="11"/>
      <c r="P144" s="11"/>
      <c r="Q144" s="229"/>
      <c r="R144" s="11"/>
      <c r="S144" s="11"/>
      <c r="T144" s="11"/>
    </row>
    <row r="145" spans="1:20" ht="24.75" customHeight="1">
      <c r="A145" s="11"/>
      <c r="B145" s="11"/>
      <c r="C145" s="11"/>
      <c r="D145" s="11"/>
      <c r="E145" s="209"/>
      <c r="F145" s="11"/>
      <c r="G145" s="11"/>
      <c r="H145" s="11"/>
      <c r="M145" s="11"/>
      <c r="N145" s="11"/>
      <c r="O145" s="11"/>
      <c r="P145" s="11"/>
      <c r="Q145" s="229"/>
      <c r="R145" s="11"/>
      <c r="S145" s="11"/>
      <c r="T145" s="11"/>
    </row>
    <row r="146" spans="1:20" ht="24.75" customHeight="1">
      <c r="A146" s="11"/>
      <c r="B146" s="11"/>
      <c r="C146" s="11"/>
      <c r="D146" s="11"/>
      <c r="E146" s="209"/>
      <c r="F146" s="11"/>
      <c r="G146" s="11"/>
      <c r="H146" s="11"/>
      <c r="M146" s="11"/>
      <c r="N146" s="11"/>
      <c r="O146" s="11"/>
      <c r="P146" s="11"/>
      <c r="Q146" s="229"/>
      <c r="R146" s="11"/>
      <c r="S146" s="11"/>
      <c r="T146" s="11"/>
    </row>
    <row r="147" spans="1:20" ht="24.75" customHeight="1">
      <c r="A147" s="11"/>
      <c r="B147" s="11"/>
      <c r="C147" s="11"/>
      <c r="D147" s="11"/>
      <c r="E147" s="209"/>
      <c r="F147" s="11"/>
      <c r="G147" s="11"/>
      <c r="H147" s="11"/>
      <c r="M147" s="11"/>
      <c r="N147" s="11"/>
      <c r="O147" s="11"/>
      <c r="P147" s="11"/>
      <c r="Q147" s="229"/>
      <c r="R147" s="11"/>
      <c r="S147" s="11"/>
      <c r="T147" s="11"/>
    </row>
    <row r="148" spans="1:20" ht="24.75" customHeight="1">
      <c r="A148" s="11"/>
      <c r="B148" s="11"/>
      <c r="C148" s="11"/>
      <c r="D148" s="11"/>
      <c r="E148" s="209"/>
      <c r="F148" s="11"/>
      <c r="G148" s="11"/>
      <c r="H148" s="11"/>
      <c r="M148" s="11"/>
      <c r="N148" s="11"/>
      <c r="O148" s="11"/>
      <c r="P148" s="11"/>
      <c r="Q148" s="229"/>
      <c r="R148" s="11"/>
      <c r="S148" s="11"/>
      <c r="T148" s="11"/>
    </row>
    <row r="149" spans="1:20" ht="24.75" customHeight="1">
      <c r="A149" s="11"/>
      <c r="B149" s="11"/>
      <c r="C149" s="11"/>
      <c r="D149" s="11"/>
      <c r="E149" s="209"/>
      <c r="F149" s="11"/>
      <c r="G149" s="11"/>
      <c r="H149" s="11"/>
      <c r="M149" s="11"/>
      <c r="N149" s="11"/>
      <c r="O149" s="11"/>
      <c r="P149" s="11"/>
      <c r="Q149" s="229"/>
      <c r="R149" s="11"/>
      <c r="S149" s="11"/>
      <c r="T149" s="11"/>
    </row>
    <row r="150" spans="1:20" ht="24.75" customHeight="1">
      <c r="A150" s="11"/>
      <c r="B150" s="11"/>
      <c r="C150" s="11"/>
      <c r="D150" s="11"/>
      <c r="E150" s="209"/>
      <c r="F150" s="11"/>
      <c r="G150" s="11"/>
      <c r="H150" s="11"/>
      <c r="M150" s="11"/>
      <c r="N150" s="11"/>
      <c r="O150" s="11"/>
      <c r="P150" s="11"/>
      <c r="Q150" s="229"/>
      <c r="R150" s="11"/>
      <c r="S150" s="11"/>
      <c r="T150" s="11"/>
    </row>
    <row r="151" spans="1:20" ht="24.75" customHeight="1">
      <c r="A151" s="11"/>
      <c r="B151" s="11"/>
      <c r="C151" s="11"/>
      <c r="D151" s="11"/>
      <c r="E151" s="209"/>
      <c r="F151" s="11"/>
      <c r="G151" s="11"/>
      <c r="H151" s="11"/>
      <c r="M151" s="11"/>
      <c r="N151" s="11"/>
      <c r="O151" s="11"/>
      <c r="P151" s="11"/>
      <c r="Q151" s="229"/>
      <c r="R151" s="11"/>
      <c r="S151" s="11"/>
      <c r="T151" s="11"/>
    </row>
    <row r="152" spans="1:20" ht="24.75" customHeight="1">
      <c r="A152" s="11"/>
      <c r="B152" s="11"/>
      <c r="C152" s="11"/>
      <c r="D152" s="11"/>
      <c r="E152" s="209"/>
      <c r="F152" s="11"/>
      <c r="G152" s="11"/>
      <c r="H152" s="11"/>
      <c r="M152" s="11"/>
      <c r="N152" s="11"/>
      <c r="O152" s="11"/>
      <c r="P152" s="11"/>
      <c r="Q152" s="229"/>
      <c r="R152" s="11"/>
      <c r="S152" s="11"/>
      <c r="T152" s="11"/>
    </row>
    <row r="153" spans="1:20" ht="24.75" customHeight="1">
      <c r="A153" s="11"/>
      <c r="B153" s="11"/>
      <c r="C153" s="11"/>
      <c r="D153" s="11"/>
      <c r="E153" s="209"/>
      <c r="F153" s="11"/>
      <c r="G153" s="11"/>
      <c r="H153" s="11"/>
      <c r="M153" s="11"/>
      <c r="N153" s="11"/>
      <c r="O153" s="11"/>
      <c r="P153" s="11"/>
      <c r="Q153" s="229"/>
      <c r="R153" s="11"/>
      <c r="S153" s="11"/>
      <c r="T153" s="11"/>
    </row>
    <row r="154" spans="1:20" ht="24.75" customHeight="1">
      <c r="A154" s="11"/>
      <c r="B154" s="11"/>
      <c r="C154" s="11"/>
      <c r="D154" s="11"/>
      <c r="E154" s="209"/>
      <c r="F154" s="11"/>
      <c r="G154" s="11"/>
      <c r="H154" s="11"/>
      <c r="M154" s="11"/>
      <c r="N154" s="11"/>
      <c r="O154" s="11"/>
      <c r="P154" s="11"/>
      <c r="Q154" s="229"/>
      <c r="R154" s="11"/>
      <c r="S154" s="11"/>
      <c r="T154" s="11"/>
    </row>
    <row r="155" spans="1:20" ht="24.75" customHeight="1">
      <c r="A155" s="11"/>
      <c r="B155" s="11"/>
      <c r="C155" s="11"/>
      <c r="D155" s="11"/>
      <c r="E155" s="209"/>
      <c r="F155" s="11"/>
      <c r="G155" s="11"/>
      <c r="H155" s="11"/>
      <c r="M155" s="11"/>
      <c r="N155" s="11"/>
      <c r="O155" s="11"/>
      <c r="P155" s="11"/>
      <c r="Q155" s="229"/>
      <c r="R155" s="11"/>
      <c r="S155" s="11"/>
      <c r="T155" s="11"/>
    </row>
    <row r="156" spans="1:20" ht="24.75" customHeight="1">
      <c r="A156" s="11"/>
      <c r="B156" s="11"/>
      <c r="C156" s="11"/>
      <c r="D156" s="11"/>
      <c r="E156" s="209"/>
      <c r="F156" s="11"/>
      <c r="G156" s="11"/>
      <c r="H156" s="11"/>
      <c r="M156" s="11"/>
      <c r="N156" s="11"/>
      <c r="O156" s="11"/>
      <c r="P156" s="11"/>
      <c r="Q156" s="229"/>
      <c r="R156" s="11"/>
      <c r="S156" s="11"/>
      <c r="T156" s="11"/>
    </row>
    <row r="157" spans="1:20" ht="24.75" customHeight="1">
      <c r="A157" s="11"/>
      <c r="B157" s="11"/>
      <c r="C157" s="11"/>
      <c r="D157" s="11"/>
      <c r="E157" s="209"/>
      <c r="F157" s="11"/>
      <c r="G157" s="11"/>
      <c r="H157" s="11"/>
      <c r="M157" s="11"/>
      <c r="N157" s="11"/>
      <c r="O157" s="11"/>
      <c r="P157" s="11"/>
      <c r="Q157" s="229"/>
      <c r="R157" s="11"/>
      <c r="S157" s="11"/>
      <c r="T157" s="11"/>
    </row>
    <row r="158" spans="1:20" ht="24.75" customHeight="1">
      <c r="A158" s="11"/>
      <c r="B158" s="11"/>
      <c r="C158" s="11"/>
      <c r="D158" s="11"/>
      <c r="E158" s="209"/>
      <c r="F158" s="11"/>
      <c r="G158" s="11"/>
      <c r="H158" s="11"/>
      <c r="M158" s="11"/>
      <c r="N158" s="11"/>
      <c r="O158" s="11"/>
      <c r="P158" s="11"/>
      <c r="Q158" s="229"/>
      <c r="R158" s="11"/>
      <c r="S158" s="11"/>
      <c r="T158" s="11"/>
    </row>
    <row r="159" spans="1:20" ht="24.75" customHeight="1">
      <c r="A159" s="11"/>
      <c r="B159" s="11"/>
      <c r="C159" s="11"/>
      <c r="D159" s="11"/>
      <c r="E159" s="209"/>
      <c r="F159" s="11"/>
      <c r="G159" s="11"/>
      <c r="H159" s="11"/>
      <c r="M159" s="11"/>
      <c r="N159" s="11"/>
      <c r="O159" s="11"/>
      <c r="P159" s="11"/>
      <c r="Q159" s="229"/>
      <c r="R159" s="11"/>
      <c r="S159" s="11"/>
      <c r="T159" s="11"/>
    </row>
    <row r="160" spans="1:20" ht="24.75" customHeight="1">
      <c r="A160" s="11"/>
      <c r="B160" s="11"/>
      <c r="C160" s="11"/>
      <c r="D160" s="11"/>
      <c r="E160" s="209"/>
      <c r="F160" s="11"/>
      <c r="G160" s="11"/>
      <c r="H160" s="11"/>
      <c r="M160" s="11"/>
      <c r="N160" s="11"/>
      <c r="O160" s="11"/>
      <c r="P160" s="11"/>
      <c r="Q160" s="229"/>
      <c r="R160" s="11"/>
      <c r="S160" s="11"/>
      <c r="T160" s="11"/>
    </row>
    <row r="161" spans="1:20" ht="24.75" customHeight="1">
      <c r="A161" s="11"/>
      <c r="B161" s="11"/>
      <c r="C161" s="11"/>
      <c r="D161" s="11"/>
      <c r="E161" s="209"/>
      <c r="F161" s="11"/>
      <c r="G161" s="11"/>
      <c r="H161" s="11"/>
      <c r="M161" s="11"/>
      <c r="N161" s="11"/>
      <c r="O161" s="11"/>
      <c r="P161" s="11"/>
      <c r="Q161" s="229"/>
      <c r="R161" s="11"/>
      <c r="S161" s="11"/>
      <c r="T161" s="11"/>
    </row>
    <row r="162" spans="1:20" ht="24.75" customHeight="1">
      <c r="A162" s="11"/>
      <c r="B162" s="11"/>
      <c r="C162" s="11"/>
      <c r="D162" s="11"/>
      <c r="E162" s="209"/>
      <c r="F162" s="11"/>
      <c r="G162" s="11"/>
      <c r="H162" s="11"/>
      <c r="M162" s="11"/>
      <c r="N162" s="11"/>
      <c r="O162" s="11"/>
      <c r="P162" s="11"/>
      <c r="Q162" s="229"/>
      <c r="R162" s="11"/>
      <c r="S162" s="11"/>
      <c r="T162" s="11"/>
    </row>
    <row r="163" spans="1:20" ht="24.75" customHeight="1">
      <c r="A163" s="11"/>
      <c r="B163" s="11"/>
      <c r="C163" s="11"/>
      <c r="D163" s="11"/>
      <c r="E163" s="209"/>
      <c r="F163" s="11"/>
      <c r="G163" s="11"/>
      <c r="H163" s="11"/>
      <c r="M163" s="11"/>
      <c r="N163" s="11"/>
      <c r="O163" s="11"/>
      <c r="P163" s="11"/>
      <c r="Q163" s="229"/>
      <c r="R163" s="11"/>
      <c r="S163" s="11"/>
      <c r="T163" s="11"/>
    </row>
    <row r="164" spans="1:20" ht="24.75" customHeight="1">
      <c r="A164" s="11"/>
      <c r="B164" s="11"/>
      <c r="C164" s="11"/>
      <c r="D164" s="11"/>
      <c r="E164" s="209"/>
      <c r="F164" s="11"/>
      <c r="G164" s="11"/>
      <c r="H164" s="11"/>
      <c r="M164" s="11"/>
      <c r="N164" s="11"/>
      <c r="O164" s="11"/>
      <c r="P164" s="11"/>
      <c r="Q164" s="229"/>
      <c r="R164" s="11"/>
      <c r="S164" s="11"/>
      <c r="T164" s="11"/>
    </row>
    <row r="165" spans="1:20" ht="24.75" customHeight="1">
      <c r="A165" s="11"/>
      <c r="B165" s="11"/>
      <c r="C165" s="11"/>
      <c r="D165" s="11"/>
      <c r="E165" s="209"/>
      <c r="F165" s="11"/>
      <c r="G165" s="11"/>
      <c r="H165" s="11"/>
      <c r="M165" s="11"/>
      <c r="N165" s="11"/>
      <c r="O165" s="11"/>
      <c r="P165" s="11"/>
      <c r="Q165" s="229"/>
      <c r="R165" s="11"/>
      <c r="S165" s="11"/>
      <c r="T165" s="11"/>
    </row>
    <row r="166" spans="1:20" ht="24.75" customHeight="1">
      <c r="A166" s="11"/>
      <c r="B166" s="11"/>
      <c r="C166" s="11"/>
      <c r="D166" s="11"/>
      <c r="E166" s="209"/>
      <c r="F166" s="11"/>
      <c r="G166" s="11"/>
      <c r="H166" s="11"/>
      <c r="M166" s="11"/>
      <c r="N166" s="11"/>
      <c r="O166" s="11"/>
      <c r="P166" s="11"/>
      <c r="Q166" s="229"/>
      <c r="R166" s="11"/>
      <c r="S166" s="11"/>
      <c r="T166" s="11"/>
    </row>
    <row r="167" spans="1:20" ht="24.75" customHeight="1">
      <c r="A167" s="11"/>
      <c r="B167" s="11"/>
      <c r="C167" s="11"/>
      <c r="D167" s="11"/>
      <c r="E167" s="209"/>
      <c r="F167" s="11"/>
      <c r="G167" s="11"/>
      <c r="H167" s="11"/>
      <c r="M167" s="11"/>
      <c r="N167" s="11"/>
      <c r="O167" s="11"/>
      <c r="P167" s="11"/>
      <c r="Q167" s="229"/>
      <c r="R167" s="11"/>
      <c r="S167" s="11"/>
      <c r="T167" s="11"/>
    </row>
    <row r="168" spans="1:20" ht="24.75" customHeight="1">
      <c r="A168" s="11"/>
      <c r="B168" s="11"/>
      <c r="C168" s="11"/>
      <c r="D168" s="11"/>
      <c r="E168" s="209"/>
      <c r="F168" s="11"/>
      <c r="G168" s="11"/>
      <c r="H168" s="11"/>
      <c r="M168" s="11"/>
      <c r="N168" s="11"/>
      <c r="O168" s="11"/>
      <c r="P168" s="11"/>
      <c r="Q168" s="229"/>
      <c r="R168" s="11"/>
      <c r="S168" s="11"/>
      <c r="T168" s="11"/>
    </row>
    <row r="169" spans="1:20" ht="24.75" customHeight="1">
      <c r="A169" s="11"/>
      <c r="B169" s="11"/>
      <c r="C169" s="11"/>
      <c r="D169" s="11"/>
      <c r="E169" s="209"/>
      <c r="F169" s="11"/>
      <c r="G169" s="11"/>
      <c r="H169" s="11"/>
      <c r="M169" s="11"/>
      <c r="N169" s="11"/>
      <c r="O169" s="11"/>
      <c r="P169" s="11"/>
      <c r="Q169" s="229"/>
      <c r="R169" s="11"/>
      <c r="S169" s="11"/>
      <c r="T169" s="11"/>
    </row>
    <row r="170" spans="1:20" ht="24.75" customHeight="1">
      <c r="A170" s="11"/>
      <c r="B170" s="11"/>
      <c r="C170" s="11"/>
      <c r="D170" s="11"/>
      <c r="E170" s="209"/>
      <c r="F170" s="11"/>
      <c r="G170" s="11"/>
      <c r="H170" s="11"/>
      <c r="M170" s="11"/>
      <c r="N170" s="11"/>
      <c r="O170" s="11"/>
      <c r="P170" s="11"/>
      <c r="Q170" s="229"/>
      <c r="R170" s="11"/>
      <c r="S170" s="11"/>
      <c r="T170" s="11"/>
    </row>
    <row r="171" spans="1:20" ht="24.75" customHeight="1">
      <c r="A171" s="11"/>
      <c r="B171" s="11"/>
      <c r="C171" s="11"/>
      <c r="D171" s="11"/>
      <c r="E171" s="209"/>
      <c r="F171" s="11"/>
      <c r="G171" s="11"/>
      <c r="H171" s="11"/>
      <c r="M171" s="11"/>
      <c r="N171" s="11"/>
      <c r="O171" s="11"/>
      <c r="P171" s="11"/>
      <c r="Q171" s="229"/>
      <c r="R171" s="11"/>
      <c r="S171" s="11"/>
      <c r="T171" s="11"/>
    </row>
    <row r="172" spans="1:20" ht="24.75" customHeight="1">
      <c r="A172" s="11"/>
      <c r="B172" s="11"/>
      <c r="C172" s="11"/>
      <c r="D172" s="11"/>
      <c r="E172" s="209"/>
      <c r="F172" s="11"/>
      <c r="G172" s="11"/>
      <c r="H172" s="11"/>
      <c r="M172" s="11"/>
      <c r="N172" s="11"/>
      <c r="O172" s="11"/>
      <c r="P172" s="11"/>
      <c r="Q172" s="229"/>
      <c r="R172" s="11"/>
      <c r="S172" s="11"/>
      <c r="T172" s="11"/>
    </row>
    <row r="173" spans="1:20" ht="24.75" customHeight="1">
      <c r="A173" s="11"/>
      <c r="B173" s="11"/>
      <c r="C173" s="11"/>
      <c r="D173" s="11"/>
      <c r="E173" s="209"/>
      <c r="F173" s="11"/>
      <c r="G173" s="11"/>
      <c r="H173" s="11"/>
      <c r="M173" s="11"/>
      <c r="N173" s="11"/>
      <c r="O173" s="11"/>
      <c r="P173" s="11"/>
      <c r="Q173" s="229"/>
      <c r="R173" s="11"/>
      <c r="S173" s="11"/>
      <c r="T173" s="11"/>
    </row>
    <row r="174" spans="1:20" ht="24.75" customHeight="1">
      <c r="A174" s="11"/>
      <c r="B174" s="11"/>
      <c r="C174" s="11"/>
      <c r="D174" s="11"/>
      <c r="E174" s="209"/>
      <c r="F174" s="11"/>
      <c r="G174" s="11"/>
      <c r="H174" s="11"/>
      <c r="M174" s="11"/>
      <c r="N174" s="11"/>
      <c r="O174" s="11"/>
      <c r="P174" s="11"/>
      <c r="Q174" s="229"/>
      <c r="R174" s="11"/>
      <c r="S174" s="11"/>
      <c r="T174" s="11"/>
    </row>
    <row r="175" spans="1:20" ht="24.75" customHeight="1">
      <c r="A175" s="11"/>
      <c r="B175" s="11"/>
      <c r="C175" s="11"/>
      <c r="D175" s="11"/>
      <c r="E175" s="209"/>
      <c r="F175" s="11"/>
      <c r="G175" s="11"/>
      <c r="H175" s="11"/>
      <c r="M175" s="11"/>
      <c r="N175" s="11"/>
      <c r="O175" s="11"/>
      <c r="P175" s="11"/>
      <c r="Q175" s="229"/>
      <c r="R175" s="11"/>
      <c r="S175" s="11"/>
      <c r="T175" s="11"/>
    </row>
    <row r="176" spans="1:20" ht="24.75" customHeight="1">
      <c r="A176" s="11"/>
      <c r="B176" s="11"/>
      <c r="C176" s="11"/>
      <c r="D176" s="11"/>
      <c r="E176" s="209"/>
      <c r="F176" s="11"/>
      <c r="G176" s="11"/>
      <c r="H176" s="11"/>
      <c r="M176" s="11"/>
      <c r="N176" s="11"/>
      <c r="O176" s="11"/>
      <c r="P176" s="11"/>
      <c r="Q176" s="229"/>
      <c r="R176" s="11"/>
      <c r="S176" s="11"/>
      <c r="T176" s="11"/>
    </row>
    <row r="177" spans="1:20" ht="24.75" customHeight="1">
      <c r="A177" s="11"/>
      <c r="B177" s="11"/>
      <c r="C177" s="11"/>
      <c r="D177" s="11"/>
      <c r="E177" s="209"/>
      <c r="F177" s="11"/>
      <c r="G177" s="11"/>
      <c r="H177" s="11"/>
      <c r="M177" s="11"/>
      <c r="N177" s="11"/>
      <c r="O177" s="11"/>
      <c r="P177" s="11"/>
      <c r="Q177" s="229"/>
      <c r="R177" s="11"/>
      <c r="S177" s="11"/>
      <c r="T177" s="11"/>
    </row>
    <row r="178" spans="1:20" ht="24.75" customHeight="1">
      <c r="A178" s="11"/>
      <c r="B178" s="11"/>
      <c r="C178" s="11"/>
      <c r="D178" s="11"/>
      <c r="E178" s="209"/>
      <c r="F178" s="11"/>
      <c r="G178" s="11"/>
      <c r="H178" s="11"/>
      <c r="M178" s="11"/>
      <c r="N178" s="11"/>
      <c r="O178" s="11"/>
      <c r="P178" s="11"/>
      <c r="Q178" s="229"/>
      <c r="R178" s="11"/>
      <c r="S178" s="11"/>
      <c r="T178" s="11"/>
    </row>
    <row r="179" spans="1:20" ht="24.75" customHeight="1">
      <c r="A179" s="11"/>
      <c r="B179" s="11"/>
      <c r="C179" s="11"/>
      <c r="D179" s="11"/>
      <c r="E179" s="209"/>
      <c r="F179" s="11"/>
      <c r="G179" s="11"/>
      <c r="H179" s="11"/>
      <c r="M179" s="11"/>
      <c r="N179" s="11"/>
      <c r="O179" s="11"/>
      <c r="P179" s="11"/>
      <c r="Q179" s="229"/>
      <c r="R179" s="11"/>
      <c r="S179" s="11"/>
      <c r="T179" s="11"/>
    </row>
    <row r="180" spans="1:20" ht="24.75" customHeight="1">
      <c r="A180" s="11"/>
      <c r="B180" s="11"/>
      <c r="C180" s="11"/>
      <c r="D180" s="11"/>
      <c r="E180" s="209"/>
      <c r="F180" s="11"/>
      <c r="G180" s="11"/>
      <c r="H180" s="11"/>
      <c r="M180" s="11"/>
      <c r="N180" s="11"/>
      <c r="O180" s="11"/>
      <c r="P180" s="11"/>
      <c r="Q180" s="229"/>
      <c r="R180" s="11"/>
      <c r="S180" s="11"/>
      <c r="T180" s="11"/>
    </row>
    <row r="181" spans="1:20" ht="24.75" customHeight="1">
      <c r="A181" s="11"/>
      <c r="B181" s="11"/>
      <c r="C181" s="11"/>
      <c r="D181" s="11"/>
      <c r="E181" s="209"/>
      <c r="F181" s="11"/>
      <c r="G181" s="11"/>
      <c r="H181" s="11"/>
      <c r="M181" s="11"/>
      <c r="N181" s="11"/>
      <c r="O181" s="11"/>
      <c r="P181" s="11"/>
      <c r="Q181" s="229"/>
      <c r="R181" s="11"/>
      <c r="S181" s="11"/>
      <c r="T181" s="11"/>
    </row>
    <row r="182" spans="1:20" ht="24.75" customHeight="1">
      <c r="A182" s="11"/>
      <c r="B182" s="11"/>
      <c r="C182" s="11"/>
      <c r="D182" s="11"/>
      <c r="E182" s="209"/>
      <c r="F182" s="11"/>
      <c r="G182" s="11"/>
      <c r="H182" s="11"/>
      <c r="M182" s="11"/>
      <c r="N182" s="11"/>
      <c r="O182" s="11"/>
      <c r="P182" s="11"/>
      <c r="Q182" s="229"/>
      <c r="R182" s="11"/>
      <c r="S182" s="11"/>
      <c r="T182" s="11"/>
    </row>
    <row r="183" spans="1:20" ht="24.75" customHeight="1">
      <c r="A183" s="11"/>
      <c r="B183" s="11"/>
      <c r="C183" s="11"/>
      <c r="D183" s="11"/>
      <c r="E183" s="209"/>
      <c r="F183" s="11"/>
      <c r="G183" s="11"/>
      <c r="H183" s="11"/>
      <c r="M183" s="11"/>
      <c r="N183" s="11"/>
      <c r="O183" s="11"/>
      <c r="P183" s="11"/>
      <c r="Q183" s="229"/>
      <c r="R183" s="11"/>
      <c r="S183" s="11"/>
      <c r="T183" s="11"/>
    </row>
    <row r="184" spans="1:20" ht="24.75" customHeight="1">
      <c r="A184" s="11"/>
      <c r="B184" s="11"/>
      <c r="C184" s="11"/>
      <c r="D184" s="11"/>
      <c r="E184" s="209"/>
      <c r="F184" s="11"/>
      <c r="G184" s="11"/>
      <c r="H184" s="11"/>
      <c r="M184" s="11"/>
      <c r="N184" s="11"/>
      <c r="O184" s="11"/>
      <c r="P184" s="11"/>
      <c r="Q184" s="229"/>
      <c r="R184" s="11"/>
      <c r="S184" s="11"/>
      <c r="T184" s="11"/>
    </row>
    <row r="185" spans="1:20" ht="24.75" customHeight="1">
      <c r="A185" s="11"/>
      <c r="B185" s="11"/>
      <c r="C185" s="11"/>
      <c r="D185" s="11"/>
      <c r="E185" s="209"/>
      <c r="F185" s="11"/>
      <c r="G185" s="11"/>
      <c r="H185" s="11"/>
      <c r="M185" s="11"/>
      <c r="N185" s="11"/>
      <c r="O185" s="11"/>
      <c r="P185" s="11"/>
      <c r="Q185" s="229"/>
      <c r="R185" s="11"/>
      <c r="S185" s="11"/>
      <c r="T185" s="11"/>
    </row>
    <row r="186" spans="1:20" ht="24.75" customHeight="1">
      <c r="A186" s="11"/>
      <c r="B186" s="11"/>
      <c r="C186" s="11"/>
      <c r="D186" s="11"/>
      <c r="E186" s="209"/>
      <c r="F186" s="11"/>
      <c r="G186" s="11"/>
      <c r="H186" s="11"/>
      <c r="M186" s="11"/>
      <c r="N186" s="11"/>
      <c r="O186" s="11"/>
      <c r="P186" s="11"/>
      <c r="Q186" s="229"/>
      <c r="R186" s="11"/>
      <c r="S186" s="11"/>
      <c r="T186" s="11"/>
    </row>
    <row r="187" spans="1:20" ht="24.75" customHeight="1">
      <c r="A187" s="11"/>
      <c r="B187" s="11"/>
      <c r="C187" s="11"/>
      <c r="D187" s="11"/>
      <c r="E187" s="209"/>
      <c r="F187" s="11"/>
      <c r="G187" s="11"/>
      <c r="H187" s="11"/>
      <c r="M187" s="11"/>
      <c r="N187" s="11"/>
      <c r="O187" s="11"/>
      <c r="P187" s="11"/>
      <c r="Q187" s="229"/>
      <c r="R187" s="11"/>
      <c r="S187" s="11"/>
      <c r="T187" s="11"/>
    </row>
    <row r="188" spans="1:20" ht="24.75" customHeight="1">
      <c r="A188" s="11"/>
      <c r="B188" s="11"/>
      <c r="C188" s="11"/>
      <c r="D188" s="11"/>
      <c r="E188" s="209"/>
      <c r="F188" s="11"/>
      <c r="G188" s="11"/>
      <c r="H188" s="11"/>
      <c r="M188" s="11"/>
      <c r="N188" s="11"/>
      <c r="O188" s="11"/>
      <c r="P188" s="11"/>
      <c r="Q188" s="229"/>
      <c r="R188" s="11"/>
      <c r="S188" s="11"/>
      <c r="T188" s="11"/>
    </row>
    <row r="189" spans="1:20" ht="24.75" customHeight="1">
      <c r="A189" s="11"/>
      <c r="B189" s="11"/>
      <c r="C189" s="11"/>
      <c r="D189" s="11"/>
      <c r="E189" s="209"/>
      <c r="F189" s="11"/>
      <c r="G189" s="11"/>
      <c r="H189" s="11"/>
      <c r="M189" s="11"/>
      <c r="N189" s="11"/>
      <c r="O189" s="11"/>
      <c r="P189" s="11"/>
      <c r="Q189" s="229"/>
      <c r="R189" s="11"/>
      <c r="S189" s="11"/>
      <c r="T189" s="11"/>
    </row>
    <row r="190" spans="1:20" ht="24.75" customHeight="1">
      <c r="A190" s="11"/>
      <c r="B190" s="11"/>
      <c r="C190" s="11"/>
      <c r="D190" s="11"/>
      <c r="E190" s="209"/>
      <c r="F190" s="11"/>
      <c r="G190" s="11"/>
      <c r="H190" s="11"/>
      <c r="M190" s="11"/>
      <c r="N190" s="11"/>
      <c r="O190" s="11"/>
      <c r="P190" s="11"/>
      <c r="Q190" s="229"/>
      <c r="R190" s="11"/>
      <c r="S190" s="11"/>
      <c r="T190" s="11"/>
    </row>
    <row r="191" spans="1:20" ht="24.75" customHeight="1">
      <c r="A191" s="11"/>
      <c r="B191" s="11"/>
      <c r="C191" s="11"/>
      <c r="D191" s="11"/>
      <c r="E191" s="209"/>
      <c r="F191" s="11"/>
      <c r="G191" s="11"/>
      <c r="H191" s="11"/>
      <c r="M191" s="11"/>
      <c r="N191" s="11"/>
      <c r="O191" s="11"/>
      <c r="P191" s="11"/>
      <c r="Q191" s="229"/>
      <c r="R191" s="11"/>
      <c r="S191" s="11"/>
      <c r="T191" s="11"/>
    </row>
    <row r="192" spans="1:20" ht="24.75" customHeight="1">
      <c r="A192" s="11"/>
      <c r="B192" s="11"/>
      <c r="C192" s="11"/>
      <c r="D192" s="11"/>
      <c r="E192" s="209"/>
      <c r="F192" s="11"/>
      <c r="G192" s="11"/>
      <c r="H192" s="11"/>
      <c r="M192" s="11"/>
      <c r="N192" s="11"/>
      <c r="O192" s="11"/>
      <c r="P192" s="11"/>
      <c r="Q192" s="229"/>
      <c r="R192" s="11"/>
      <c r="S192" s="11"/>
      <c r="T192" s="11"/>
    </row>
    <row r="193" spans="1:20" ht="24.75" customHeight="1">
      <c r="A193" s="11"/>
      <c r="B193" s="11"/>
      <c r="C193" s="11"/>
      <c r="D193" s="11"/>
      <c r="E193" s="209"/>
      <c r="F193" s="11"/>
      <c r="G193" s="11"/>
      <c r="H193" s="11"/>
      <c r="M193" s="11"/>
      <c r="N193" s="11"/>
      <c r="O193" s="11"/>
      <c r="P193" s="11"/>
      <c r="Q193" s="229"/>
      <c r="R193" s="11"/>
      <c r="S193" s="11"/>
      <c r="T193" s="11"/>
    </row>
    <row r="194" spans="1:20" ht="24.75" customHeight="1">
      <c r="A194" s="11"/>
      <c r="B194" s="11"/>
      <c r="C194" s="11"/>
      <c r="D194" s="11"/>
      <c r="E194" s="209"/>
      <c r="F194" s="11"/>
      <c r="G194" s="11"/>
      <c r="H194" s="11"/>
      <c r="M194" s="11"/>
      <c r="N194" s="11"/>
      <c r="O194" s="11"/>
      <c r="P194" s="11"/>
      <c r="Q194" s="229"/>
      <c r="R194" s="11"/>
      <c r="S194" s="11"/>
      <c r="T194" s="11"/>
    </row>
    <row r="195" spans="1:20" ht="24.75" customHeight="1">
      <c r="A195" s="11"/>
      <c r="B195" s="11"/>
      <c r="C195" s="11"/>
      <c r="D195" s="11"/>
      <c r="E195" s="209"/>
      <c r="F195" s="11"/>
      <c r="G195" s="11"/>
      <c r="H195" s="11"/>
      <c r="M195" s="11"/>
      <c r="N195" s="11"/>
      <c r="O195" s="11"/>
      <c r="P195" s="11"/>
      <c r="Q195" s="229"/>
      <c r="R195" s="11"/>
      <c r="S195" s="11"/>
      <c r="T195" s="11"/>
    </row>
    <row r="196" spans="1:20" ht="24.75" customHeight="1">
      <c r="A196" s="11"/>
      <c r="B196" s="11"/>
      <c r="C196" s="11"/>
      <c r="D196" s="11"/>
      <c r="E196" s="209"/>
      <c r="F196" s="11"/>
      <c r="G196" s="11"/>
      <c r="H196" s="11"/>
      <c r="M196" s="11"/>
      <c r="N196" s="11"/>
      <c r="O196" s="11"/>
      <c r="P196" s="11"/>
      <c r="Q196" s="229"/>
      <c r="R196" s="11"/>
      <c r="S196" s="11"/>
      <c r="T196" s="11"/>
    </row>
    <row r="197" spans="1:20" ht="24.75" customHeight="1">
      <c r="A197" s="11"/>
      <c r="B197" s="11"/>
      <c r="C197" s="11"/>
      <c r="D197" s="11"/>
      <c r="E197" s="209"/>
      <c r="F197" s="11"/>
      <c r="G197" s="11"/>
      <c r="H197" s="11"/>
      <c r="M197" s="11"/>
      <c r="N197" s="11"/>
      <c r="O197" s="11"/>
      <c r="P197" s="11"/>
      <c r="Q197" s="229"/>
      <c r="R197" s="11"/>
      <c r="S197" s="11"/>
      <c r="T197" s="11"/>
    </row>
    <row r="198" spans="1:20" ht="24.75" customHeight="1">
      <c r="A198" s="11"/>
      <c r="B198" s="11"/>
      <c r="C198" s="11"/>
      <c r="D198" s="11"/>
      <c r="E198" s="209"/>
      <c r="F198" s="11"/>
      <c r="G198" s="11"/>
      <c r="H198" s="11"/>
      <c r="M198" s="11"/>
      <c r="N198" s="11"/>
      <c r="O198" s="11"/>
      <c r="P198" s="11"/>
      <c r="Q198" s="229"/>
      <c r="R198" s="11"/>
      <c r="S198" s="11"/>
      <c r="T198" s="11"/>
    </row>
    <row r="199" spans="1:20" ht="24.75" customHeight="1">
      <c r="A199" s="11"/>
      <c r="B199" s="11"/>
      <c r="C199" s="11"/>
      <c r="D199" s="11"/>
      <c r="E199" s="209"/>
      <c r="F199" s="11"/>
      <c r="G199" s="11"/>
      <c r="H199" s="11"/>
      <c r="M199" s="11"/>
      <c r="N199" s="11"/>
      <c r="O199" s="11"/>
      <c r="P199" s="11"/>
      <c r="Q199" s="229"/>
      <c r="R199" s="11"/>
      <c r="S199" s="11"/>
      <c r="T199" s="11"/>
    </row>
    <row r="200" spans="1:20" ht="24.75" customHeight="1">
      <c r="A200" s="11"/>
      <c r="B200" s="11"/>
      <c r="C200" s="11"/>
      <c r="D200" s="11"/>
      <c r="E200" s="209"/>
      <c r="F200" s="11"/>
      <c r="G200" s="11"/>
      <c r="H200" s="11"/>
      <c r="M200" s="11"/>
      <c r="N200" s="11"/>
      <c r="O200" s="11"/>
      <c r="P200" s="11"/>
      <c r="Q200" s="229"/>
      <c r="R200" s="11"/>
      <c r="S200" s="11"/>
      <c r="T200" s="11"/>
    </row>
    <row r="201" spans="1:20" ht="24.75" customHeight="1">
      <c r="A201" s="11"/>
      <c r="B201" s="11"/>
      <c r="C201" s="11"/>
      <c r="D201" s="11"/>
      <c r="E201" s="209"/>
      <c r="F201" s="11"/>
      <c r="G201" s="11"/>
      <c r="H201" s="11"/>
      <c r="M201" s="11"/>
      <c r="N201" s="11"/>
      <c r="O201" s="11"/>
      <c r="P201" s="11"/>
      <c r="Q201" s="229"/>
      <c r="R201" s="11"/>
      <c r="S201" s="11"/>
      <c r="T201" s="11"/>
    </row>
    <row r="202" spans="1:20" ht="24.75" customHeight="1">
      <c r="A202" s="11"/>
      <c r="B202" s="11"/>
      <c r="C202" s="11"/>
      <c r="D202" s="11"/>
      <c r="E202" s="209"/>
      <c r="F202" s="11"/>
      <c r="G202" s="11"/>
      <c r="H202" s="11"/>
      <c r="M202" s="11"/>
      <c r="N202" s="11"/>
      <c r="O202" s="11"/>
      <c r="P202" s="11"/>
      <c r="Q202" s="229"/>
      <c r="R202" s="11"/>
      <c r="S202" s="11"/>
      <c r="T202" s="11"/>
    </row>
    <row r="203" spans="1:20" ht="24.75" customHeight="1">
      <c r="A203" s="11"/>
      <c r="B203" s="11"/>
      <c r="C203" s="11"/>
      <c r="D203" s="11"/>
      <c r="E203" s="209"/>
      <c r="F203" s="11"/>
      <c r="G203" s="11"/>
      <c r="H203" s="11"/>
      <c r="M203" s="11"/>
      <c r="N203" s="11"/>
      <c r="O203" s="11"/>
      <c r="P203" s="11"/>
      <c r="Q203" s="229"/>
      <c r="R203" s="11"/>
      <c r="S203" s="11"/>
      <c r="T203" s="11"/>
    </row>
    <row r="204" spans="1:20" ht="24.75" customHeight="1">
      <c r="A204" s="11"/>
      <c r="B204" s="11"/>
      <c r="C204" s="11"/>
      <c r="D204" s="11"/>
      <c r="E204" s="209"/>
      <c r="F204" s="11"/>
      <c r="G204" s="11"/>
      <c r="H204" s="11"/>
      <c r="M204" s="11"/>
      <c r="N204" s="11"/>
      <c r="O204" s="11"/>
      <c r="P204" s="11"/>
      <c r="Q204" s="229"/>
      <c r="R204" s="11"/>
      <c r="S204" s="11"/>
      <c r="T204" s="11"/>
    </row>
    <row r="205" spans="1:20" ht="24.75" customHeight="1">
      <c r="A205" s="11"/>
      <c r="B205" s="11"/>
      <c r="C205" s="11"/>
      <c r="D205" s="11"/>
      <c r="E205" s="209"/>
      <c r="F205" s="11"/>
      <c r="G205" s="11"/>
      <c r="H205" s="11"/>
      <c r="M205" s="11"/>
      <c r="N205" s="11"/>
      <c r="O205" s="11"/>
      <c r="P205" s="11"/>
      <c r="Q205" s="229"/>
      <c r="R205" s="11"/>
      <c r="S205" s="11"/>
      <c r="T205" s="11"/>
    </row>
    <row r="206" spans="1:20" ht="24.75" customHeight="1">
      <c r="A206" s="11"/>
      <c r="B206" s="11"/>
      <c r="C206" s="11"/>
      <c r="D206" s="11"/>
      <c r="E206" s="209"/>
      <c r="F206" s="11"/>
      <c r="G206" s="11"/>
      <c r="H206" s="11"/>
      <c r="M206" s="11"/>
      <c r="N206" s="11"/>
      <c r="O206" s="11"/>
      <c r="P206" s="11"/>
      <c r="Q206" s="229"/>
      <c r="R206" s="11"/>
      <c r="S206" s="11"/>
      <c r="T206" s="11"/>
    </row>
    <row r="207" spans="1:20" ht="24.75" customHeight="1">
      <c r="A207" s="11"/>
      <c r="B207" s="11"/>
      <c r="C207" s="11"/>
      <c r="D207" s="11"/>
      <c r="E207" s="209"/>
      <c r="F207" s="11"/>
      <c r="G207" s="11"/>
      <c r="H207" s="11"/>
      <c r="M207" s="11"/>
      <c r="N207" s="11"/>
      <c r="O207" s="11"/>
      <c r="P207" s="11"/>
      <c r="Q207" s="229"/>
      <c r="R207" s="11"/>
      <c r="S207" s="11"/>
      <c r="T207" s="11"/>
    </row>
    <row r="208" spans="1:20" ht="24.75" customHeight="1">
      <c r="A208" s="11"/>
      <c r="B208" s="11"/>
      <c r="C208" s="11"/>
      <c r="D208" s="11"/>
      <c r="E208" s="209"/>
      <c r="F208" s="11"/>
      <c r="G208" s="11"/>
      <c r="H208" s="11"/>
      <c r="M208" s="11"/>
      <c r="N208" s="11"/>
      <c r="O208" s="11"/>
      <c r="P208" s="11"/>
      <c r="Q208" s="229"/>
      <c r="R208" s="11"/>
      <c r="S208" s="11"/>
      <c r="T208" s="11"/>
    </row>
    <row r="209" spans="1:20" ht="24.75" customHeight="1">
      <c r="A209" s="11"/>
      <c r="B209" s="11"/>
      <c r="C209" s="11"/>
      <c r="D209" s="11"/>
      <c r="E209" s="209"/>
      <c r="F209" s="11"/>
      <c r="G209" s="11"/>
      <c r="H209" s="11"/>
      <c r="M209" s="11"/>
      <c r="N209" s="11"/>
      <c r="O209" s="11"/>
      <c r="P209" s="11"/>
      <c r="Q209" s="229"/>
      <c r="R209" s="11"/>
      <c r="S209" s="11"/>
      <c r="T209" s="11"/>
    </row>
    <row r="210" spans="1:20" ht="24.75" customHeight="1">
      <c r="A210" s="11"/>
      <c r="B210" s="11"/>
      <c r="C210" s="11"/>
      <c r="D210" s="11"/>
      <c r="E210" s="209"/>
      <c r="F210" s="11"/>
      <c r="G210" s="11"/>
      <c r="H210" s="11"/>
      <c r="M210" s="11"/>
      <c r="N210" s="11"/>
      <c r="O210" s="11"/>
      <c r="P210" s="11"/>
      <c r="Q210" s="229"/>
      <c r="R210" s="11"/>
      <c r="S210" s="11"/>
      <c r="T210" s="11"/>
    </row>
    <row r="211" spans="1:20" ht="24.75" customHeight="1">
      <c r="A211" s="11"/>
      <c r="B211" s="11"/>
      <c r="C211" s="11"/>
      <c r="D211" s="11"/>
      <c r="E211" s="209"/>
      <c r="F211" s="11"/>
      <c r="G211" s="11"/>
      <c r="H211" s="11"/>
      <c r="M211" s="11"/>
      <c r="N211" s="11"/>
      <c r="O211" s="11"/>
      <c r="P211" s="11"/>
      <c r="Q211" s="229"/>
      <c r="R211" s="11"/>
      <c r="S211" s="11"/>
      <c r="T211" s="11"/>
    </row>
    <row r="212" spans="1:20" ht="24.75" customHeight="1">
      <c r="A212" s="11"/>
      <c r="B212" s="11"/>
      <c r="C212" s="11"/>
      <c r="D212" s="11"/>
      <c r="E212" s="209"/>
      <c r="F212" s="11"/>
      <c r="G212" s="11"/>
      <c r="H212" s="11"/>
      <c r="M212" s="11"/>
      <c r="N212" s="11"/>
      <c r="O212" s="11"/>
      <c r="P212" s="11"/>
      <c r="Q212" s="229"/>
      <c r="R212" s="11"/>
      <c r="S212" s="11"/>
      <c r="T212" s="11"/>
    </row>
    <row r="213" spans="1:20" ht="24.75" customHeight="1">
      <c r="A213" s="11"/>
      <c r="B213" s="11"/>
      <c r="C213" s="11"/>
      <c r="D213" s="11"/>
      <c r="E213" s="209"/>
      <c r="F213" s="11"/>
      <c r="G213" s="11"/>
      <c r="H213" s="11"/>
      <c r="M213" s="11"/>
      <c r="N213" s="11"/>
      <c r="O213" s="11"/>
      <c r="P213" s="11"/>
      <c r="Q213" s="229"/>
      <c r="R213" s="11"/>
      <c r="S213" s="11"/>
      <c r="T213" s="11"/>
    </row>
    <row r="214" spans="1:20" ht="24.75" customHeight="1">
      <c r="A214" s="11"/>
      <c r="B214" s="11"/>
      <c r="C214" s="11"/>
      <c r="D214" s="11"/>
      <c r="E214" s="209"/>
      <c r="F214" s="11"/>
      <c r="G214" s="11"/>
      <c r="H214" s="11"/>
      <c r="M214" s="11"/>
      <c r="N214" s="11"/>
      <c r="O214" s="11"/>
      <c r="P214" s="11"/>
      <c r="Q214" s="229"/>
      <c r="R214" s="11"/>
      <c r="S214" s="11"/>
      <c r="T214" s="11"/>
    </row>
    <row r="215" spans="1:20" ht="24.75" customHeight="1">
      <c r="A215" s="11"/>
      <c r="B215" s="11"/>
      <c r="C215" s="11"/>
      <c r="D215" s="11"/>
      <c r="E215" s="209"/>
      <c r="F215" s="11"/>
      <c r="G215" s="11"/>
      <c r="H215" s="11"/>
      <c r="M215" s="11"/>
      <c r="N215" s="11"/>
      <c r="O215" s="11"/>
      <c r="P215" s="11"/>
      <c r="Q215" s="229"/>
      <c r="R215" s="11"/>
      <c r="S215" s="11"/>
      <c r="T215" s="11"/>
    </row>
    <row r="216" spans="1:20" ht="24.75" customHeight="1">
      <c r="A216" s="11"/>
      <c r="B216" s="11"/>
      <c r="C216" s="11"/>
      <c r="D216" s="11"/>
      <c r="E216" s="209"/>
      <c r="F216" s="11"/>
      <c r="G216" s="11"/>
      <c r="H216" s="11"/>
      <c r="M216" s="11"/>
      <c r="N216" s="11"/>
      <c r="O216" s="11"/>
      <c r="P216" s="11"/>
      <c r="Q216" s="229"/>
      <c r="R216" s="11"/>
      <c r="S216" s="11"/>
      <c r="T216" s="11"/>
    </row>
    <row r="217" spans="1:20" ht="24.75" customHeight="1">
      <c r="A217" s="11"/>
      <c r="B217" s="11"/>
      <c r="C217" s="11"/>
      <c r="D217" s="11"/>
      <c r="E217" s="209"/>
      <c r="F217" s="11"/>
      <c r="G217" s="11"/>
      <c r="H217" s="11"/>
      <c r="M217" s="11"/>
      <c r="N217" s="11"/>
      <c r="O217" s="11"/>
      <c r="P217" s="11"/>
      <c r="Q217" s="229"/>
      <c r="R217" s="11"/>
      <c r="S217" s="11"/>
      <c r="T217" s="11"/>
    </row>
    <row r="218" spans="1:20" ht="24.75" customHeight="1">
      <c r="A218" s="11"/>
      <c r="B218" s="11"/>
      <c r="C218" s="11"/>
      <c r="D218" s="11"/>
      <c r="E218" s="209"/>
      <c r="F218" s="11"/>
      <c r="G218" s="11"/>
      <c r="H218" s="11"/>
      <c r="M218" s="11"/>
      <c r="N218" s="11"/>
      <c r="O218" s="11"/>
      <c r="P218" s="11"/>
      <c r="Q218" s="229"/>
      <c r="R218" s="11"/>
      <c r="S218" s="11"/>
      <c r="T218" s="11"/>
    </row>
    <row r="219" spans="1:20" ht="24.75" customHeight="1">
      <c r="A219" s="11"/>
      <c r="B219" s="11"/>
      <c r="C219" s="11"/>
      <c r="D219" s="11"/>
      <c r="E219" s="209"/>
      <c r="F219" s="11"/>
      <c r="G219" s="11"/>
      <c r="H219" s="11"/>
      <c r="M219" s="11"/>
      <c r="N219" s="11"/>
      <c r="O219" s="11"/>
      <c r="P219" s="11"/>
      <c r="Q219" s="229"/>
      <c r="R219" s="11"/>
      <c r="S219" s="11"/>
      <c r="T219" s="11"/>
    </row>
    <row r="220" spans="1:20" ht="24.75" customHeight="1">
      <c r="A220" s="11"/>
      <c r="B220" s="11"/>
      <c r="C220" s="11"/>
      <c r="D220" s="11"/>
      <c r="E220" s="209"/>
      <c r="F220" s="11"/>
      <c r="G220" s="11"/>
      <c r="H220" s="11"/>
      <c r="M220" s="11"/>
      <c r="N220" s="11"/>
      <c r="O220" s="11"/>
      <c r="P220" s="11"/>
      <c r="Q220" s="229"/>
      <c r="R220" s="11"/>
      <c r="S220" s="11"/>
      <c r="T220" s="11"/>
    </row>
    <row r="221" spans="1:20" ht="24.75" customHeight="1">
      <c r="A221" s="11"/>
      <c r="B221" s="11"/>
      <c r="C221" s="11"/>
      <c r="D221" s="11"/>
      <c r="E221" s="209"/>
      <c r="F221" s="11"/>
      <c r="G221" s="11"/>
      <c r="H221" s="11"/>
      <c r="M221" s="11"/>
      <c r="N221" s="11"/>
      <c r="O221" s="11"/>
      <c r="P221" s="11"/>
      <c r="Q221" s="229"/>
      <c r="R221" s="11"/>
      <c r="S221" s="11"/>
      <c r="T221" s="11"/>
    </row>
    <row r="222" spans="1:20" ht="24.75" customHeight="1">
      <c r="A222" s="11"/>
      <c r="B222" s="11"/>
      <c r="C222" s="11"/>
      <c r="D222" s="11"/>
      <c r="E222" s="209"/>
      <c r="F222" s="11"/>
      <c r="G222" s="11"/>
      <c r="H222" s="11"/>
      <c r="M222" s="11"/>
      <c r="N222" s="11"/>
      <c r="O222" s="11"/>
      <c r="P222" s="11"/>
      <c r="Q222" s="229"/>
      <c r="R222" s="11"/>
      <c r="S222" s="11"/>
      <c r="T222" s="11"/>
    </row>
    <row r="223" spans="1:20" ht="24.75" customHeight="1">
      <c r="A223" s="11"/>
      <c r="B223" s="11"/>
      <c r="C223" s="11"/>
      <c r="D223" s="11"/>
      <c r="E223" s="209"/>
      <c r="F223" s="11"/>
      <c r="G223" s="11"/>
      <c r="H223" s="11"/>
      <c r="M223" s="11"/>
      <c r="N223" s="11"/>
      <c r="O223" s="11"/>
      <c r="P223" s="11"/>
      <c r="Q223" s="229"/>
      <c r="R223" s="11"/>
      <c r="S223" s="11"/>
      <c r="T223" s="11"/>
    </row>
    <row r="224" spans="1:20" ht="24.75" customHeight="1">
      <c r="A224" s="11"/>
      <c r="B224" s="11"/>
      <c r="C224" s="11"/>
      <c r="D224" s="11"/>
      <c r="E224" s="209"/>
      <c r="F224" s="11"/>
      <c r="G224" s="11"/>
      <c r="H224" s="11"/>
      <c r="M224" s="11"/>
      <c r="N224" s="11"/>
      <c r="O224" s="11"/>
      <c r="P224" s="11"/>
      <c r="Q224" s="229"/>
      <c r="R224" s="11"/>
      <c r="S224" s="11"/>
      <c r="T224" s="11"/>
    </row>
    <row r="225" spans="1:20" ht="24.75" customHeight="1">
      <c r="A225" s="11"/>
      <c r="B225" s="11"/>
      <c r="C225" s="11"/>
      <c r="D225" s="11"/>
      <c r="E225" s="209"/>
      <c r="F225" s="11"/>
      <c r="G225" s="11"/>
      <c r="H225" s="11"/>
      <c r="M225" s="11"/>
      <c r="N225" s="11"/>
      <c r="O225" s="11"/>
      <c r="P225" s="11"/>
      <c r="Q225" s="229"/>
      <c r="R225" s="11"/>
      <c r="S225" s="11"/>
      <c r="T225" s="11"/>
    </row>
    <row r="226" spans="1:20" ht="24.75" customHeight="1">
      <c r="A226" s="11"/>
      <c r="B226" s="11"/>
      <c r="C226" s="11"/>
      <c r="D226" s="11"/>
      <c r="E226" s="209"/>
      <c r="F226" s="11"/>
      <c r="G226" s="11"/>
      <c r="H226" s="11"/>
      <c r="M226" s="11"/>
      <c r="N226" s="11"/>
      <c r="O226" s="11"/>
      <c r="P226" s="11"/>
      <c r="Q226" s="229"/>
      <c r="R226" s="11"/>
      <c r="S226" s="11"/>
      <c r="T226" s="11"/>
    </row>
    <row r="227" spans="1:20" ht="24.75" customHeight="1">
      <c r="A227" s="11"/>
      <c r="B227" s="11"/>
      <c r="C227" s="11"/>
      <c r="D227" s="11"/>
      <c r="E227" s="209"/>
      <c r="F227" s="11"/>
      <c r="G227" s="11"/>
      <c r="H227" s="11"/>
      <c r="M227" s="11"/>
      <c r="N227" s="11"/>
      <c r="O227" s="11"/>
      <c r="P227" s="11"/>
      <c r="Q227" s="229"/>
      <c r="R227" s="11"/>
      <c r="S227" s="11"/>
      <c r="T227" s="11"/>
    </row>
    <row r="228" spans="1:20" ht="24.75" customHeight="1">
      <c r="A228" s="11"/>
      <c r="B228" s="11"/>
      <c r="C228" s="11"/>
      <c r="D228" s="11"/>
      <c r="E228" s="209"/>
      <c r="F228" s="11"/>
      <c r="G228" s="11"/>
      <c r="H228" s="11"/>
      <c r="M228" s="11"/>
      <c r="N228" s="11"/>
      <c r="O228" s="11"/>
      <c r="P228" s="11"/>
      <c r="Q228" s="229"/>
      <c r="R228" s="11"/>
      <c r="S228" s="11"/>
      <c r="T228" s="11"/>
    </row>
    <row r="229" spans="1:20" ht="24.75" customHeight="1">
      <c r="A229" s="11"/>
      <c r="B229" s="11"/>
      <c r="C229" s="11"/>
      <c r="D229" s="11"/>
      <c r="E229" s="209"/>
      <c r="F229" s="11"/>
      <c r="G229" s="11"/>
      <c r="H229" s="11"/>
      <c r="M229" s="11"/>
      <c r="N229" s="11"/>
      <c r="O229" s="11"/>
      <c r="P229" s="11"/>
      <c r="Q229" s="229"/>
      <c r="R229" s="11"/>
      <c r="S229" s="11"/>
      <c r="T229" s="11"/>
    </row>
    <row r="230" spans="1:20" ht="24.75" customHeight="1">
      <c r="A230" s="11"/>
      <c r="B230" s="11"/>
      <c r="C230" s="11"/>
      <c r="D230" s="11"/>
      <c r="E230" s="209"/>
      <c r="F230" s="11"/>
      <c r="G230" s="11"/>
      <c r="H230" s="11"/>
      <c r="M230" s="11"/>
      <c r="N230" s="11"/>
      <c r="O230" s="11"/>
      <c r="P230" s="11"/>
      <c r="Q230" s="229"/>
      <c r="R230" s="11"/>
      <c r="S230" s="11"/>
      <c r="T230" s="11"/>
    </row>
    <row r="231" spans="1:20" ht="24.75" customHeight="1">
      <c r="A231" s="11"/>
      <c r="B231" s="11"/>
      <c r="C231" s="11"/>
      <c r="D231" s="11"/>
      <c r="E231" s="209"/>
      <c r="F231" s="11"/>
      <c r="G231" s="11"/>
      <c r="H231" s="11"/>
      <c r="M231" s="11"/>
      <c r="N231" s="11"/>
      <c r="O231" s="11"/>
      <c r="P231" s="11"/>
      <c r="Q231" s="229"/>
      <c r="R231" s="11"/>
      <c r="S231" s="11"/>
      <c r="T231" s="11"/>
    </row>
    <row r="232" spans="1:20" ht="24.75" customHeight="1">
      <c r="A232" s="11"/>
      <c r="B232" s="11"/>
      <c r="C232" s="11"/>
      <c r="D232" s="11"/>
      <c r="E232" s="209"/>
      <c r="F232" s="11"/>
      <c r="G232" s="11"/>
      <c r="H232" s="11"/>
      <c r="M232" s="11"/>
      <c r="N232" s="11"/>
      <c r="O232" s="11"/>
      <c r="P232" s="11"/>
      <c r="Q232" s="229"/>
      <c r="R232" s="11"/>
      <c r="S232" s="11"/>
      <c r="T232" s="11"/>
    </row>
    <row r="233" spans="1:20" ht="24.75" customHeight="1">
      <c r="A233" s="11"/>
      <c r="B233" s="11"/>
      <c r="C233" s="11"/>
      <c r="D233" s="11"/>
      <c r="E233" s="209"/>
      <c r="F233" s="11"/>
      <c r="G233" s="11"/>
      <c r="H233" s="11"/>
      <c r="M233" s="11"/>
      <c r="N233" s="11"/>
      <c r="O233" s="11"/>
      <c r="P233" s="11"/>
      <c r="Q233" s="229"/>
      <c r="R233" s="11"/>
      <c r="S233" s="11"/>
      <c r="T233" s="11"/>
    </row>
    <row r="234" spans="1:20" ht="24.75" customHeight="1">
      <c r="A234" s="11"/>
      <c r="B234" s="11"/>
      <c r="C234" s="11"/>
      <c r="D234" s="11"/>
      <c r="E234" s="209"/>
      <c r="F234" s="11"/>
      <c r="G234" s="11"/>
      <c r="H234" s="11"/>
      <c r="M234" s="11"/>
      <c r="N234" s="11"/>
      <c r="O234" s="11"/>
      <c r="P234" s="11"/>
      <c r="Q234" s="229"/>
      <c r="R234" s="11"/>
      <c r="S234" s="11"/>
      <c r="T234" s="11"/>
    </row>
    <row r="235" spans="1:20" ht="24.75" customHeight="1">
      <c r="A235" s="11"/>
      <c r="B235" s="11"/>
      <c r="C235" s="11"/>
      <c r="D235" s="11"/>
      <c r="E235" s="209"/>
      <c r="F235" s="11"/>
      <c r="G235" s="11"/>
      <c r="H235" s="11"/>
      <c r="M235" s="11"/>
      <c r="N235" s="11"/>
      <c r="O235" s="11"/>
      <c r="P235" s="11"/>
      <c r="Q235" s="229"/>
      <c r="R235" s="11"/>
      <c r="S235" s="11"/>
      <c r="T235" s="11"/>
    </row>
    <row r="236" spans="1:20" ht="24.75" customHeight="1">
      <c r="A236" s="11"/>
      <c r="B236" s="11"/>
      <c r="C236" s="11"/>
      <c r="D236" s="11"/>
      <c r="E236" s="209"/>
      <c r="F236" s="11"/>
      <c r="G236" s="11"/>
      <c r="H236" s="11"/>
      <c r="M236" s="11"/>
      <c r="N236" s="11"/>
      <c r="O236" s="11"/>
      <c r="P236" s="11"/>
      <c r="Q236" s="229"/>
      <c r="R236" s="11"/>
      <c r="S236" s="11"/>
      <c r="T236" s="11"/>
    </row>
    <row r="237" spans="1:20" ht="24.75" customHeight="1">
      <c r="A237" s="11"/>
      <c r="B237" s="11"/>
      <c r="C237" s="11"/>
      <c r="D237" s="11"/>
      <c r="E237" s="209"/>
      <c r="F237" s="11"/>
      <c r="G237" s="11"/>
      <c r="H237" s="11"/>
      <c r="M237" s="11"/>
      <c r="N237" s="11"/>
      <c r="O237" s="11"/>
      <c r="P237" s="11"/>
      <c r="Q237" s="229"/>
      <c r="R237" s="11"/>
      <c r="S237" s="11"/>
      <c r="T237" s="11"/>
    </row>
    <row r="238" spans="1:20" ht="24.75" customHeight="1">
      <c r="A238" s="11"/>
      <c r="B238" s="11"/>
      <c r="C238" s="11"/>
      <c r="D238" s="11"/>
      <c r="E238" s="209"/>
      <c r="F238" s="11"/>
      <c r="G238" s="11"/>
      <c r="H238" s="11"/>
      <c r="M238" s="11"/>
      <c r="N238" s="11"/>
      <c r="O238" s="11"/>
      <c r="P238" s="11"/>
      <c r="Q238" s="229"/>
      <c r="R238" s="11"/>
      <c r="S238" s="11"/>
      <c r="T238" s="11"/>
    </row>
    <row r="239" spans="1:20" ht="24.75" customHeight="1">
      <c r="A239" s="11"/>
      <c r="B239" s="11"/>
      <c r="C239" s="11"/>
      <c r="D239" s="11"/>
      <c r="E239" s="209"/>
      <c r="F239" s="11"/>
      <c r="G239" s="11"/>
      <c r="H239" s="11"/>
      <c r="M239" s="11"/>
      <c r="N239" s="11"/>
      <c r="O239" s="11"/>
      <c r="P239" s="11"/>
      <c r="Q239" s="229"/>
      <c r="R239" s="11"/>
      <c r="S239" s="11"/>
      <c r="T239" s="11"/>
    </row>
    <row r="240" spans="1:20" ht="24.75" customHeight="1">
      <c r="A240" s="11"/>
      <c r="B240" s="11"/>
      <c r="C240" s="11"/>
      <c r="D240" s="11"/>
      <c r="E240" s="209"/>
      <c r="F240" s="11"/>
      <c r="G240" s="11"/>
      <c r="H240" s="11"/>
      <c r="M240" s="11"/>
      <c r="N240" s="11"/>
      <c r="O240" s="11"/>
      <c r="P240" s="11"/>
      <c r="Q240" s="229"/>
      <c r="R240" s="11"/>
      <c r="S240" s="11"/>
      <c r="T240" s="11"/>
    </row>
    <row r="241" spans="1:20" ht="24.75" customHeight="1">
      <c r="A241" s="11"/>
      <c r="B241" s="11"/>
      <c r="C241" s="11"/>
      <c r="D241" s="11"/>
      <c r="E241" s="209"/>
      <c r="F241" s="11"/>
      <c r="G241" s="11"/>
      <c r="H241" s="11"/>
      <c r="M241" s="11"/>
      <c r="N241" s="11"/>
      <c r="O241" s="11"/>
      <c r="P241" s="11"/>
      <c r="Q241" s="229"/>
      <c r="R241" s="11"/>
      <c r="S241" s="11"/>
      <c r="T241" s="11"/>
    </row>
    <row r="242" spans="1:20" ht="24.75" customHeight="1">
      <c r="A242" s="11"/>
      <c r="B242" s="11"/>
      <c r="C242" s="11"/>
      <c r="D242" s="11"/>
      <c r="E242" s="209"/>
      <c r="F242" s="11"/>
      <c r="G242" s="11"/>
      <c r="H242" s="11"/>
      <c r="M242" s="11"/>
      <c r="N242" s="11"/>
      <c r="O242" s="11"/>
      <c r="P242" s="11"/>
      <c r="Q242" s="229"/>
      <c r="R242" s="11"/>
      <c r="S242" s="11"/>
      <c r="T242" s="11"/>
    </row>
    <row r="243" spans="1:20" ht="24.75" customHeight="1">
      <c r="A243" s="11"/>
      <c r="B243" s="11"/>
      <c r="C243" s="11"/>
      <c r="D243" s="11"/>
      <c r="E243" s="209"/>
      <c r="F243" s="11"/>
      <c r="G243" s="11"/>
      <c r="H243" s="11"/>
      <c r="M243" s="11"/>
      <c r="N243" s="11"/>
      <c r="O243" s="11"/>
      <c r="P243" s="11"/>
      <c r="Q243" s="229"/>
      <c r="R243" s="11"/>
      <c r="S243" s="11"/>
      <c r="T243" s="11"/>
    </row>
    <row r="244" spans="1:20" ht="24.75" customHeight="1">
      <c r="A244" s="11"/>
      <c r="B244" s="11"/>
      <c r="C244" s="11"/>
      <c r="D244" s="11"/>
      <c r="E244" s="209"/>
      <c r="F244" s="11"/>
      <c r="G244" s="11"/>
      <c r="H244" s="11"/>
      <c r="M244" s="11"/>
      <c r="N244" s="11"/>
      <c r="O244" s="11"/>
      <c r="P244" s="11"/>
      <c r="Q244" s="229"/>
      <c r="R244" s="11"/>
      <c r="S244" s="11"/>
      <c r="T244" s="11"/>
    </row>
    <row r="245" spans="1:20" ht="24.75" customHeight="1">
      <c r="A245" s="11"/>
      <c r="B245" s="11"/>
      <c r="C245" s="11"/>
      <c r="D245" s="11"/>
      <c r="E245" s="209"/>
      <c r="F245" s="11"/>
      <c r="G245" s="11"/>
      <c r="H245" s="11"/>
      <c r="M245" s="11"/>
      <c r="N245" s="11"/>
      <c r="O245" s="11"/>
      <c r="P245" s="11"/>
      <c r="Q245" s="229"/>
      <c r="R245" s="11"/>
      <c r="S245" s="11"/>
      <c r="T245" s="11"/>
    </row>
    <row r="246" spans="1:20" ht="24.75" customHeight="1">
      <c r="A246" s="11"/>
      <c r="B246" s="11"/>
      <c r="C246" s="11"/>
      <c r="D246" s="11"/>
      <c r="E246" s="209"/>
      <c r="F246" s="11"/>
      <c r="G246" s="11"/>
      <c r="H246" s="11"/>
      <c r="M246" s="11"/>
      <c r="N246" s="11"/>
      <c r="O246" s="11"/>
      <c r="P246" s="11"/>
      <c r="Q246" s="229"/>
      <c r="R246" s="11"/>
      <c r="S246" s="11"/>
      <c r="T246" s="11"/>
    </row>
    <row r="247" spans="1:20" ht="24.75" customHeight="1">
      <c r="A247" s="11"/>
      <c r="B247" s="11"/>
      <c r="C247" s="11"/>
      <c r="D247" s="11"/>
      <c r="E247" s="209"/>
      <c r="F247" s="11"/>
      <c r="G247" s="11"/>
      <c r="H247" s="11"/>
      <c r="M247" s="11"/>
      <c r="N247" s="11"/>
      <c r="O247" s="11"/>
      <c r="P247" s="11"/>
      <c r="Q247" s="229"/>
      <c r="R247" s="11"/>
      <c r="S247" s="11"/>
      <c r="T247" s="11"/>
    </row>
    <row r="248" spans="1:20" ht="24.75" customHeight="1">
      <c r="A248" s="11"/>
      <c r="B248" s="11"/>
      <c r="C248" s="11"/>
      <c r="D248" s="11"/>
      <c r="E248" s="209"/>
      <c r="F248" s="11"/>
      <c r="G248" s="11"/>
      <c r="H248" s="11"/>
      <c r="M248" s="11"/>
      <c r="N248" s="11"/>
      <c r="O248" s="11"/>
      <c r="P248" s="11"/>
      <c r="Q248" s="229"/>
      <c r="R248" s="11"/>
      <c r="S248" s="11"/>
      <c r="T248" s="11"/>
    </row>
    <row r="249" spans="1:20" ht="24.75" customHeight="1">
      <c r="A249" s="11"/>
      <c r="B249" s="11"/>
      <c r="C249" s="11"/>
      <c r="D249" s="11"/>
      <c r="E249" s="209"/>
      <c r="F249" s="11"/>
      <c r="G249" s="11"/>
      <c r="H249" s="11"/>
      <c r="M249" s="11"/>
      <c r="N249" s="11"/>
      <c r="O249" s="11"/>
      <c r="P249" s="11"/>
      <c r="Q249" s="229"/>
      <c r="R249" s="11"/>
      <c r="S249" s="11"/>
      <c r="T249" s="11"/>
    </row>
    <row r="250" spans="1:20" ht="24.75" customHeight="1">
      <c r="A250" s="11"/>
      <c r="B250" s="11"/>
      <c r="C250" s="11"/>
      <c r="D250" s="11"/>
      <c r="E250" s="209"/>
      <c r="F250" s="11"/>
      <c r="G250" s="11"/>
      <c r="H250" s="11"/>
      <c r="M250" s="11"/>
      <c r="N250" s="11"/>
      <c r="O250" s="11"/>
      <c r="P250" s="11"/>
      <c r="Q250" s="229"/>
      <c r="R250" s="11"/>
      <c r="S250" s="11"/>
      <c r="T250" s="11"/>
    </row>
    <row r="251" spans="1:20" ht="24.75" customHeight="1">
      <c r="A251" s="11"/>
      <c r="B251" s="11"/>
      <c r="C251" s="11"/>
      <c r="D251" s="11"/>
      <c r="E251" s="209"/>
      <c r="F251" s="11"/>
      <c r="G251" s="11"/>
      <c r="H251" s="11"/>
      <c r="M251" s="11"/>
      <c r="N251" s="11"/>
      <c r="O251" s="11"/>
      <c r="P251" s="11"/>
      <c r="Q251" s="229"/>
      <c r="R251" s="11"/>
      <c r="S251" s="11"/>
      <c r="T251" s="11"/>
    </row>
    <row r="252" spans="1:20" ht="24.75" customHeight="1">
      <c r="A252" s="11"/>
      <c r="B252" s="11"/>
      <c r="C252" s="11"/>
      <c r="D252" s="11"/>
      <c r="E252" s="209"/>
      <c r="F252" s="11"/>
      <c r="G252" s="11"/>
      <c r="H252" s="11"/>
      <c r="M252" s="11"/>
      <c r="N252" s="11"/>
      <c r="O252" s="11"/>
      <c r="P252" s="11"/>
      <c r="Q252" s="229"/>
      <c r="R252" s="11"/>
      <c r="S252" s="11"/>
      <c r="T252" s="11"/>
    </row>
    <row r="253" spans="1:20" ht="24.75" customHeight="1">
      <c r="A253" s="11"/>
      <c r="B253" s="11"/>
      <c r="C253" s="11"/>
      <c r="D253" s="11"/>
      <c r="E253" s="209"/>
      <c r="F253" s="11"/>
      <c r="G253" s="11"/>
      <c r="H253" s="11"/>
      <c r="M253" s="11"/>
      <c r="N253" s="11"/>
      <c r="O253" s="11"/>
      <c r="P253" s="11"/>
      <c r="Q253" s="229"/>
      <c r="R253" s="11"/>
      <c r="S253" s="11"/>
      <c r="T253" s="11"/>
    </row>
    <row r="254" spans="1:20" ht="24.75" customHeight="1">
      <c r="A254" s="11"/>
      <c r="B254" s="11"/>
      <c r="C254" s="11"/>
      <c r="D254" s="11"/>
      <c r="E254" s="209"/>
      <c r="F254" s="11"/>
      <c r="G254" s="11"/>
      <c r="H254" s="11"/>
      <c r="M254" s="11"/>
      <c r="N254" s="11"/>
      <c r="O254" s="11"/>
      <c r="P254" s="11"/>
      <c r="Q254" s="229"/>
      <c r="R254" s="11"/>
      <c r="S254" s="11"/>
      <c r="T254" s="11"/>
    </row>
    <row r="255" spans="1:20" ht="24.75" customHeight="1">
      <c r="A255" s="11"/>
      <c r="B255" s="11"/>
      <c r="C255" s="11"/>
      <c r="D255" s="11"/>
      <c r="E255" s="209"/>
      <c r="F255" s="11"/>
      <c r="G255" s="11"/>
      <c r="H255" s="11"/>
      <c r="M255" s="11"/>
      <c r="N255" s="11"/>
      <c r="O255" s="11"/>
      <c r="P255" s="11"/>
      <c r="Q255" s="229"/>
      <c r="R255" s="11"/>
      <c r="S255" s="11"/>
      <c r="T255" s="11"/>
    </row>
    <row r="256" spans="1:20" ht="24.75" customHeight="1">
      <c r="A256" s="11"/>
      <c r="B256" s="11"/>
      <c r="C256" s="11"/>
      <c r="D256" s="11"/>
      <c r="E256" s="209"/>
      <c r="F256" s="11"/>
      <c r="G256" s="11"/>
      <c r="H256" s="11"/>
      <c r="M256" s="11"/>
      <c r="N256" s="11"/>
      <c r="O256" s="11"/>
      <c r="P256" s="11"/>
      <c r="Q256" s="229"/>
      <c r="R256" s="11"/>
      <c r="S256" s="11"/>
      <c r="T256" s="11"/>
    </row>
    <row r="257" spans="1:20" ht="24.75" customHeight="1">
      <c r="A257" s="11"/>
      <c r="B257" s="11"/>
      <c r="C257" s="11"/>
      <c r="D257" s="11"/>
      <c r="E257" s="209"/>
      <c r="F257" s="11"/>
      <c r="G257" s="11"/>
      <c r="H257" s="11"/>
      <c r="M257" s="11"/>
      <c r="N257" s="11"/>
      <c r="O257" s="11"/>
      <c r="P257" s="11"/>
      <c r="Q257" s="229"/>
      <c r="R257" s="11"/>
      <c r="S257" s="11"/>
      <c r="T257" s="11"/>
    </row>
    <row r="258" spans="1:20" ht="24.75" customHeight="1">
      <c r="A258" s="15"/>
      <c r="B258" s="15"/>
      <c r="C258" s="11"/>
      <c r="D258" s="11"/>
      <c r="E258" s="209"/>
      <c r="F258" s="15"/>
      <c r="G258" s="15"/>
      <c r="H258" s="15"/>
      <c r="M258" s="15"/>
      <c r="N258" s="15"/>
      <c r="O258" s="11"/>
      <c r="P258" s="11"/>
      <c r="Q258" s="229"/>
      <c r="R258" s="15"/>
      <c r="S258" s="15"/>
      <c r="T258" s="15"/>
    </row>
    <row r="259" spans="1:20" ht="24.75" customHeight="1">
      <c r="A259" s="15"/>
      <c r="B259" s="15"/>
      <c r="C259" s="11"/>
      <c r="D259" s="11"/>
      <c r="E259" s="209"/>
      <c r="F259" s="15"/>
      <c r="G259" s="15"/>
      <c r="H259" s="15"/>
      <c r="M259" s="15"/>
      <c r="N259" s="15"/>
      <c r="O259" s="11"/>
      <c r="P259" s="11"/>
      <c r="Q259" s="229"/>
      <c r="R259" s="15"/>
      <c r="S259" s="15"/>
      <c r="T259" s="15"/>
    </row>
    <row r="260" spans="1:20" ht="24.75" customHeight="1">
      <c r="A260" s="15"/>
      <c r="B260" s="15"/>
      <c r="C260" s="11"/>
      <c r="D260" s="11"/>
      <c r="E260" s="209"/>
      <c r="F260" s="15"/>
      <c r="G260" s="15"/>
      <c r="H260" s="15"/>
      <c r="M260" s="15"/>
      <c r="N260" s="15"/>
      <c r="O260" s="11"/>
      <c r="P260" s="11"/>
      <c r="Q260" s="229"/>
      <c r="R260" s="15"/>
      <c r="S260" s="15"/>
      <c r="T260" s="15"/>
    </row>
    <row r="261" spans="1:20" ht="24.75" customHeight="1">
      <c r="A261" s="15"/>
      <c r="B261" s="15"/>
      <c r="C261" s="11"/>
      <c r="D261" s="11"/>
      <c r="E261" s="209"/>
      <c r="F261" s="15"/>
      <c r="G261" s="15"/>
      <c r="H261" s="15"/>
      <c r="M261" s="15"/>
      <c r="N261" s="15"/>
      <c r="O261" s="11"/>
      <c r="P261" s="11"/>
      <c r="Q261" s="229"/>
      <c r="R261" s="15"/>
      <c r="S261" s="15"/>
      <c r="T261" s="15"/>
    </row>
    <row r="262" spans="1:20" ht="24.75" customHeight="1">
      <c r="A262" s="15"/>
      <c r="B262" s="15"/>
      <c r="C262" s="15"/>
      <c r="D262" s="15"/>
      <c r="E262" s="209"/>
      <c r="F262" s="15"/>
      <c r="G262" s="15"/>
      <c r="H262" s="15"/>
      <c r="M262" s="15"/>
      <c r="N262" s="15"/>
      <c r="O262" s="15"/>
      <c r="P262" s="15"/>
      <c r="Q262" s="229"/>
      <c r="R262" s="15"/>
      <c r="S262" s="15"/>
      <c r="T262" s="15"/>
    </row>
    <row r="263" spans="1:20" ht="24.75" customHeight="1">
      <c r="A263" s="15"/>
      <c r="B263" s="15"/>
      <c r="C263" s="15"/>
      <c r="D263" s="15"/>
      <c r="E263" s="209"/>
      <c r="F263" s="15"/>
      <c r="G263" s="15"/>
      <c r="H263" s="15"/>
      <c r="M263" s="15"/>
      <c r="N263" s="15"/>
      <c r="O263" s="15"/>
      <c r="P263" s="15"/>
      <c r="Q263" s="229"/>
      <c r="R263" s="15"/>
      <c r="S263" s="15"/>
      <c r="T263" s="15"/>
    </row>
    <row r="264" spans="1:20" ht="24.75" customHeight="1">
      <c r="A264" s="15"/>
      <c r="B264" s="15"/>
      <c r="C264" s="15"/>
      <c r="D264" s="15"/>
      <c r="E264" s="209"/>
      <c r="F264" s="15"/>
      <c r="G264" s="15"/>
      <c r="H264" s="15"/>
      <c r="M264" s="15"/>
      <c r="N264" s="15"/>
      <c r="O264" s="15"/>
      <c r="P264" s="15"/>
      <c r="Q264" s="229"/>
      <c r="R264" s="15"/>
      <c r="S264" s="15"/>
      <c r="T264" s="15"/>
    </row>
    <row r="265" spans="1:20" ht="24.75" customHeight="1">
      <c r="A265" s="15"/>
      <c r="B265" s="15"/>
      <c r="C265" s="15"/>
      <c r="D265" s="15"/>
      <c r="E265" s="209"/>
      <c r="F265" s="15"/>
      <c r="G265" s="15"/>
      <c r="H265" s="15"/>
      <c r="M265" s="15"/>
      <c r="N265" s="15"/>
      <c r="O265" s="15"/>
      <c r="P265" s="15"/>
      <c r="Q265" s="229"/>
      <c r="R265" s="15"/>
      <c r="S265" s="15"/>
      <c r="T265" s="15"/>
    </row>
    <row r="266" spans="1:20" ht="24.75" customHeight="1">
      <c r="A266" s="15"/>
      <c r="B266" s="15"/>
      <c r="C266" s="15"/>
      <c r="D266" s="15"/>
      <c r="E266" s="209"/>
      <c r="F266" s="15"/>
      <c r="G266" s="15"/>
      <c r="H266" s="15"/>
      <c r="M266" s="15"/>
      <c r="N266" s="15"/>
      <c r="O266" s="15"/>
      <c r="P266" s="15"/>
      <c r="Q266" s="229"/>
      <c r="R266" s="15"/>
      <c r="S266" s="15"/>
      <c r="T266" s="15"/>
    </row>
    <row r="267" spans="1:20" ht="24.75" customHeight="1">
      <c r="A267" s="15"/>
      <c r="B267" s="15"/>
      <c r="C267" s="15"/>
      <c r="D267" s="15"/>
      <c r="E267" s="209"/>
      <c r="F267" s="15"/>
      <c r="G267" s="15"/>
      <c r="H267" s="15"/>
      <c r="M267" s="15"/>
      <c r="N267" s="15"/>
      <c r="O267" s="15"/>
      <c r="P267" s="15"/>
      <c r="Q267" s="229"/>
      <c r="R267" s="15"/>
      <c r="S267" s="15"/>
      <c r="T267" s="15"/>
    </row>
    <row r="268" spans="1:20" ht="24.75" customHeight="1">
      <c r="A268" s="15"/>
      <c r="B268" s="15"/>
      <c r="C268" s="15"/>
      <c r="D268" s="15"/>
      <c r="E268" s="209"/>
      <c r="F268" s="15"/>
      <c r="G268" s="15"/>
      <c r="H268" s="15"/>
      <c r="M268" s="15"/>
      <c r="N268" s="15"/>
      <c r="O268" s="15"/>
      <c r="P268" s="15"/>
      <c r="Q268" s="229"/>
      <c r="R268" s="15"/>
      <c r="S268" s="15"/>
      <c r="T268" s="15"/>
    </row>
    <row r="269" spans="1:20" ht="24.75" customHeight="1">
      <c r="A269" s="15"/>
      <c r="B269" s="15"/>
      <c r="C269" s="15"/>
      <c r="D269" s="15"/>
      <c r="E269" s="209"/>
      <c r="F269" s="15"/>
      <c r="G269" s="15"/>
      <c r="H269" s="15"/>
      <c r="M269" s="15"/>
      <c r="N269" s="15"/>
      <c r="O269" s="15"/>
      <c r="P269" s="15"/>
      <c r="Q269" s="229"/>
      <c r="R269" s="15"/>
      <c r="S269" s="15"/>
      <c r="T269" s="15"/>
    </row>
    <row r="270" spans="1:20" ht="24.75" customHeight="1">
      <c r="A270" s="15"/>
      <c r="B270" s="15"/>
      <c r="C270" s="15"/>
      <c r="D270" s="15"/>
      <c r="E270" s="209"/>
      <c r="F270" s="15"/>
      <c r="G270" s="15"/>
      <c r="H270" s="15"/>
      <c r="M270" s="15"/>
      <c r="N270" s="15"/>
      <c r="O270" s="15"/>
      <c r="P270" s="15"/>
      <c r="Q270" s="229"/>
      <c r="R270" s="15"/>
      <c r="S270" s="15"/>
      <c r="T270" s="15"/>
    </row>
    <row r="271" spans="1:20" ht="24.75" customHeight="1">
      <c r="A271" s="15"/>
      <c r="B271" s="15"/>
      <c r="C271" s="15"/>
      <c r="D271" s="15"/>
      <c r="E271" s="209"/>
      <c r="F271" s="15"/>
      <c r="G271" s="15"/>
      <c r="H271" s="15"/>
      <c r="M271" s="15"/>
      <c r="N271" s="15"/>
      <c r="O271" s="15"/>
      <c r="P271" s="15"/>
      <c r="Q271" s="229"/>
      <c r="R271" s="15"/>
      <c r="S271" s="15"/>
      <c r="T271" s="15"/>
    </row>
    <row r="272" spans="1:20" ht="24.75" customHeight="1">
      <c r="A272" s="15"/>
      <c r="B272" s="15"/>
      <c r="C272" s="15"/>
      <c r="D272" s="15"/>
      <c r="E272" s="209"/>
      <c r="F272" s="15"/>
      <c r="G272" s="15"/>
      <c r="H272" s="15"/>
      <c r="M272" s="15"/>
      <c r="N272" s="15"/>
      <c r="O272" s="15"/>
      <c r="P272" s="15"/>
      <c r="Q272" s="229"/>
      <c r="R272" s="15"/>
      <c r="S272" s="15"/>
      <c r="T272" s="15"/>
    </row>
    <row r="273" spans="1:20" ht="24.75" customHeight="1">
      <c r="A273" s="15"/>
      <c r="B273" s="15"/>
      <c r="C273" s="15"/>
      <c r="D273" s="15"/>
      <c r="E273" s="209"/>
      <c r="F273" s="15"/>
      <c r="G273" s="15"/>
      <c r="H273" s="15"/>
      <c r="M273" s="15"/>
      <c r="N273" s="15"/>
      <c r="O273" s="15"/>
      <c r="P273" s="15"/>
      <c r="Q273" s="229"/>
      <c r="R273" s="15"/>
      <c r="S273" s="15"/>
      <c r="T273" s="15"/>
    </row>
    <row r="274" spans="1:20" ht="24.75" customHeight="1">
      <c r="A274" s="15"/>
      <c r="B274" s="15"/>
      <c r="C274" s="15"/>
      <c r="D274" s="15"/>
      <c r="E274" s="209"/>
      <c r="F274" s="15"/>
      <c r="G274" s="15"/>
      <c r="H274" s="15"/>
      <c r="M274" s="15"/>
      <c r="N274" s="15"/>
      <c r="O274" s="15"/>
      <c r="P274" s="15"/>
      <c r="Q274" s="229"/>
      <c r="R274" s="15"/>
      <c r="S274" s="15"/>
      <c r="T274" s="15"/>
    </row>
    <row r="275" spans="1:20" ht="24.75" customHeight="1">
      <c r="A275" s="15"/>
      <c r="B275" s="15"/>
      <c r="C275" s="15"/>
      <c r="D275" s="15"/>
      <c r="E275" s="209"/>
      <c r="F275" s="15"/>
      <c r="G275" s="15"/>
      <c r="H275" s="15"/>
      <c r="M275" s="15"/>
      <c r="N275" s="15"/>
      <c r="O275" s="15"/>
      <c r="P275" s="15"/>
      <c r="Q275" s="229"/>
      <c r="R275" s="15"/>
      <c r="S275" s="15"/>
      <c r="T275" s="15"/>
    </row>
    <row r="276" spans="1:20" ht="24.75" customHeight="1">
      <c r="A276" s="15"/>
      <c r="B276" s="15"/>
      <c r="C276" s="15"/>
      <c r="D276" s="15"/>
      <c r="E276" s="209"/>
      <c r="F276" s="15"/>
      <c r="G276" s="15"/>
      <c r="H276" s="15"/>
      <c r="M276" s="15"/>
      <c r="N276" s="15"/>
      <c r="O276" s="15"/>
      <c r="P276" s="15"/>
      <c r="Q276" s="229"/>
      <c r="R276" s="15"/>
      <c r="S276" s="15"/>
      <c r="T276" s="15"/>
    </row>
    <row r="277" spans="1:20" ht="24.75" customHeight="1">
      <c r="A277" s="15"/>
      <c r="B277" s="15"/>
      <c r="C277" s="15"/>
      <c r="D277" s="15"/>
      <c r="E277" s="209"/>
      <c r="F277" s="15"/>
      <c r="G277" s="15"/>
      <c r="H277" s="15"/>
      <c r="M277" s="15"/>
      <c r="N277" s="15"/>
      <c r="O277" s="15"/>
      <c r="P277" s="15"/>
      <c r="Q277" s="229"/>
      <c r="R277" s="15"/>
      <c r="S277" s="15"/>
      <c r="T277" s="15"/>
    </row>
    <row r="278" spans="1:20" ht="24.75" customHeight="1">
      <c r="A278" s="15"/>
      <c r="B278" s="15"/>
      <c r="C278" s="15"/>
      <c r="D278" s="15"/>
      <c r="E278" s="209"/>
      <c r="F278" s="15"/>
      <c r="G278" s="15"/>
      <c r="H278" s="15"/>
      <c r="M278" s="15"/>
      <c r="N278" s="15"/>
      <c r="O278" s="15"/>
      <c r="P278" s="15"/>
      <c r="Q278" s="229"/>
      <c r="R278" s="15"/>
      <c r="S278" s="15"/>
      <c r="T278" s="15"/>
    </row>
    <row r="279" spans="1:20" ht="24.75" customHeight="1">
      <c r="A279" s="15"/>
      <c r="B279" s="15"/>
      <c r="C279" s="15"/>
      <c r="D279" s="15"/>
      <c r="E279" s="209"/>
      <c r="F279" s="15"/>
      <c r="G279" s="15"/>
      <c r="H279" s="15"/>
      <c r="M279" s="15"/>
      <c r="N279" s="15"/>
      <c r="O279" s="15"/>
      <c r="P279" s="15"/>
      <c r="Q279" s="229"/>
      <c r="R279" s="15"/>
      <c r="S279" s="15"/>
      <c r="T279" s="15"/>
    </row>
    <row r="280" spans="1:20" ht="24.75" customHeight="1">
      <c r="A280" s="15"/>
      <c r="B280" s="15"/>
      <c r="C280" s="15"/>
      <c r="D280" s="15"/>
      <c r="E280" s="209"/>
      <c r="F280" s="15"/>
      <c r="G280" s="15"/>
      <c r="H280" s="15"/>
      <c r="M280" s="15"/>
      <c r="N280" s="15"/>
      <c r="O280" s="15"/>
      <c r="P280" s="15"/>
      <c r="Q280" s="229"/>
      <c r="R280" s="15"/>
      <c r="S280" s="15"/>
      <c r="T280" s="15"/>
    </row>
    <row r="281" spans="1:20" ht="24.75" customHeight="1">
      <c r="A281" s="15"/>
      <c r="B281" s="15"/>
      <c r="C281" s="15"/>
      <c r="D281" s="15"/>
      <c r="E281" s="209"/>
      <c r="F281" s="15"/>
      <c r="G281" s="15"/>
      <c r="H281" s="15"/>
      <c r="M281" s="15"/>
      <c r="N281" s="15"/>
      <c r="O281" s="15"/>
      <c r="P281" s="15"/>
      <c r="Q281" s="229"/>
      <c r="R281" s="15"/>
      <c r="S281" s="15"/>
      <c r="T281" s="15"/>
    </row>
    <row r="282" spans="1:20" ht="24.75" customHeight="1">
      <c r="A282" s="15"/>
      <c r="B282" s="15"/>
      <c r="C282" s="15"/>
      <c r="D282" s="15"/>
      <c r="E282" s="209"/>
      <c r="F282" s="15"/>
      <c r="G282" s="15"/>
      <c r="H282" s="15"/>
      <c r="M282" s="15"/>
      <c r="N282" s="15"/>
      <c r="O282" s="15"/>
      <c r="P282" s="15"/>
      <c r="Q282" s="229"/>
      <c r="R282" s="15"/>
      <c r="S282" s="15"/>
      <c r="T282" s="15"/>
    </row>
    <row r="283" spans="1:20" ht="24.75" customHeight="1">
      <c r="A283" s="15"/>
      <c r="B283" s="15"/>
      <c r="C283" s="15"/>
      <c r="D283" s="15"/>
      <c r="E283" s="209"/>
      <c r="F283" s="15"/>
      <c r="G283" s="15"/>
      <c r="H283" s="15"/>
      <c r="M283" s="15"/>
      <c r="N283" s="15"/>
      <c r="O283" s="15"/>
      <c r="P283" s="15"/>
      <c r="Q283" s="229"/>
      <c r="R283" s="15"/>
      <c r="S283" s="15"/>
      <c r="T283" s="15"/>
    </row>
    <row r="284" spans="1:20" ht="24.75" customHeight="1">
      <c r="A284" s="15"/>
      <c r="B284" s="15"/>
      <c r="C284" s="15"/>
      <c r="D284" s="15"/>
      <c r="E284" s="209"/>
      <c r="F284" s="15"/>
      <c r="G284" s="15"/>
      <c r="H284" s="15"/>
      <c r="M284" s="15"/>
      <c r="N284" s="15"/>
      <c r="O284" s="15"/>
      <c r="P284" s="15"/>
      <c r="Q284" s="229"/>
      <c r="R284" s="15"/>
      <c r="S284" s="15"/>
      <c r="T284" s="15"/>
    </row>
    <row r="285" spans="1:20" ht="24.75" customHeight="1">
      <c r="A285" s="15"/>
      <c r="B285" s="15"/>
      <c r="C285" s="15"/>
      <c r="D285" s="15"/>
      <c r="E285" s="209"/>
      <c r="F285" s="15"/>
      <c r="G285" s="15"/>
      <c r="H285" s="15"/>
      <c r="M285" s="15"/>
      <c r="N285" s="15"/>
      <c r="O285" s="15"/>
      <c r="P285" s="15"/>
      <c r="Q285" s="229"/>
      <c r="R285" s="15"/>
      <c r="S285" s="15"/>
      <c r="T285" s="15"/>
    </row>
    <row r="286" spans="1:20" ht="24.75" customHeight="1">
      <c r="A286" s="15"/>
      <c r="B286" s="15"/>
      <c r="C286" s="15"/>
      <c r="D286" s="15"/>
      <c r="E286" s="209"/>
      <c r="F286" s="15"/>
      <c r="G286" s="15"/>
      <c r="H286" s="15"/>
      <c r="M286" s="15"/>
      <c r="N286" s="15"/>
      <c r="O286" s="15"/>
      <c r="P286" s="15"/>
      <c r="Q286" s="229"/>
      <c r="R286" s="15"/>
      <c r="S286" s="15"/>
      <c r="T286" s="15"/>
    </row>
    <row r="287" spans="1:20" ht="24.75" customHeight="1">
      <c r="A287" s="15"/>
      <c r="B287" s="15"/>
      <c r="C287" s="15"/>
      <c r="D287" s="15"/>
      <c r="E287" s="209"/>
      <c r="F287" s="15"/>
      <c r="G287" s="15"/>
      <c r="H287" s="15"/>
      <c r="M287" s="15"/>
      <c r="N287" s="15"/>
      <c r="O287" s="15"/>
      <c r="P287" s="15"/>
      <c r="Q287" s="229"/>
      <c r="R287" s="15"/>
      <c r="S287" s="15"/>
      <c r="T287" s="15"/>
    </row>
    <row r="288" spans="1:20" ht="24.75" customHeight="1">
      <c r="A288" s="15"/>
      <c r="B288" s="15"/>
      <c r="C288" s="15"/>
      <c r="D288" s="15"/>
      <c r="E288" s="209"/>
      <c r="F288" s="15"/>
      <c r="G288" s="15"/>
      <c r="H288" s="15"/>
      <c r="M288" s="15"/>
      <c r="N288" s="15"/>
      <c r="O288" s="15"/>
      <c r="P288" s="15"/>
      <c r="Q288" s="229"/>
      <c r="R288" s="15"/>
      <c r="S288" s="15"/>
      <c r="T288" s="15"/>
    </row>
    <row r="289" spans="1:20" ht="24.75" customHeight="1">
      <c r="A289" s="15"/>
      <c r="B289" s="15"/>
      <c r="C289" s="15"/>
      <c r="D289" s="15"/>
      <c r="E289" s="209"/>
      <c r="F289" s="15"/>
      <c r="G289" s="15"/>
      <c r="H289" s="15"/>
      <c r="M289" s="15"/>
      <c r="N289" s="15"/>
      <c r="O289" s="15"/>
      <c r="P289" s="15"/>
      <c r="Q289" s="229"/>
      <c r="R289" s="15"/>
      <c r="S289" s="15"/>
      <c r="T289" s="15"/>
    </row>
    <row r="290" spans="1:20" ht="24.75" customHeight="1">
      <c r="A290" s="15"/>
      <c r="B290" s="15"/>
      <c r="C290" s="15"/>
      <c r="D290" s="15"/>
      <c r="E290" s="209"/>
      <c r="F290" s="15"/>
      <c r="G290" s="15"/>
      <c r="H290" s="15"/>
      <c r="M290" s="15"/>
      <c r="N290" s="15"/>
      <c r="O290" s="15"/>
      <c r="P290" s="15"/>
      <c r="Q290" s="229"/>
      <c r="R290" s="15"/>
      <c r="S290" s="15"/>
      <c r="T290" s="15"/>
    </row>
    <row r="291" spans="1:20" ht="24.75" customHeight="1">
      <c r="A291" s="15"/>
      <c r="B291" s="15"/>
      <c r="C291" s="15"/>
      <c r="D291" s="15"/>
      <c r="E291" s="209"/>
      <c r="F291" s="15"/>
      <c r="G291" s="15"/>
      <c r="H291" s="15"/>
      <c r="M291" s="15"/>
      <c r="N291" s="15"/>
      <c r="O291" s="15"/>
      <c r="P291" s="15"/>
      <c r="Q291" s="229"/>
      <c r="R291" s="15"/>
      <c r="S291" s="15"/>
      <c r="T291" s="15"/>
    </row>
    <row r="292" spans="1:20" ht="24.75" customHeight="1">
      <c r="A292" s="15"/>
      <c r="B292" s="15"/>
      <c r="C292" s="15"/>
      <c r="D292" s="15"/>
      <c r="E292" s="209"/>
      <c r="F292" s="15"/>
      <c r="G292" s="15"/>
      <c r="H292" s="15"/>
      <c r="M292" s="15"/>
      <c r="N292" s="15"/>
      <c r="O292" s="15"/>
      <c r="P292" s="15"/>
      <c r="Q292" s="229"/>
      <c r="R292" s="15"/>
      <c r="S292" s="15"/>
      <c r="T292" s="15"/>
    </row>
    <row r="293" spans="1:20" ht="24.75" customHeight="1">
      <c r="A293" s="15"/>
      <c r="B293" s="15"/>
      <c r="C293" s="15"/>
      <c r="D293" s="15"/>
      <c r="E293" s="209"/>
      <c r="F293" s="15"/>
      <c r="G293" s="15"/>
      <c r="H293" s="15"/>
      <c r="M293" s="15"/>
      <c r="N293" s="15"/>
      <c r="O293" s="15"/>
      <c r="P293" s="15"/>
      <c r="Q293" s="229"/>
      <c r="R293" s="15"/>
      <c r="S293" s="15"/>
      <c r="T293" s="15"/>
    </row>
    <row r="294" spans="1:20" ht="24.75" customHeight="1">
      <c r="A294" s="15"/>
      <c r="B294" s="15"/>
      <c r="C294" s="15"/>
      <c r="D294" s="15"/>
      <c r="E294" s="209"/>
      <c r="F294" s="15"/>
      <c r="G294" s="15"/>
      <c r="H294" s="15"/>
      <c r="M294" s="15"/>
      <c r="N294" s="15"/>
      <c r="O294" s="15"/>
      <c r="P294" s="15"/>
      <c r="Q294" s="229"/>
      <c r="R294" s="15"/>
      <c r="S294" s="15"/>
      <c r="T294" s="15"/>
    </row>
    <row r="295" spans="1:20" ht="24.75" customHeight="1">
      <c r="A295" s="15"/>
      <c r="B295" s="15"/>
      <c r="C295" s="15"/>
      <c r="D295" s="15"/>
      <c r="E295" s="209"/>
      <c r="F295" s="15"/>
      <c r="G295" s="15"/>
      <c r="H295" s="15"/>
      <c r="M295" s="15"/>
      <c r="N295" s="15"/>
      <c r="O295" s="15"/>
      <c r="P295" s="15"/>
      <c r="Q295" s="229"/>
      <c r="R295" s="15"/>
      <c r="S295" s="15"/>
      <c r="T295" s="15"/>
    </row>
    <row r="296" spans="1:20" ht="24.75" customHeight="1">
      <c r="A296" s="15"/>
      <c r="B296" s="15"/>
      <c r="C296" s="15"/>
      <c r="D296" s="15"/>
      <c r="E296" s="209"/>
      <c r="F296" s="15"/>
      <c r="G296" s="15"/>
      <c r="H296" s="15"/>
      <c r="M296" s="15"/>
      <c r="N296" s="15"/>
      <c r="O296" s="15"/>
      <c r="P296" s="15"/>
      <c r="Q296" s="229"/>
      <c r="R296" s="15"/>
      <c r="S296" s="15"/>
      <c r="T296" s="15"/>
    </row>
    <row r="297" spans="1:20" ht="24.75" customHeight="1">
      <c r="A297" s="15"/>
      <c r="B297" s="15"/>
      <c r="C297" s="15"/>
      <c r="D297" s="15"/>
      <c r="E297" s="209"/>
      <c r="F297" s="15"/>
      <c r="G297" s="15"/>
      <c r="H297" s="15"/>
      <c r="M297" s="15"/>
      <c r="N297" s="15"/>
      <c r="O297" s="15"/>
      <c r="P297" s="15"/>
      <c r="Q297" s="229"/>
      <c r="R297" s="15"/>
      <c r="S297" s="15"/>
      <c r="T297" s="15"/>
    </row>
    <row r="298" spans="1:20" ht="24.75" customHeight="1">
      <c r="A298" s="15"/>
      <c r="B298" s="15"/>
      <c r="C298" s="15"/>
      <c r="D298" s="15"/>
      <c r="E298" s="209"/>
      <c r="F298" s="15"/>
      <c r="G298" s="15"/>
      <c r="H298" s="15"/>
      <c r="M298" s="15"/>
      <c r="N298" s="15"/>
      <c r="O298" s="15"/>
      <c r="P298" s="15"/>
      <c r="Q298" s="229"/>
      <c r="R298" s="15"/>
      <c r="S298" s="15"/>
      <c r="T298" s="15"/>
    </row>
    <row r="299" spans="1:20" ht="24.75" customHeight="1">
      <c r="A299" s="15"/>
      <c r="B299" s="15"/>
      <c r="C299" s="15"/>
      <c r="D299" s="15"/>
      <c r="E299" s="209"/>
      <c r="F299" s="15"/>
      <c r="G299" s="15"/>
      <c r="H299" s="15"/>
      <c r="M299" s="15"/>
      <c r="N299" s="15"/>
      <c r="O299" s="15"/>
      <c r="P299" s="15"/>
      <c r="Q299" s="229"/>
      <c r="R299" s="15"/>
      <c r="S299" s="15"/>
      <c r="T299" s="15"/>
    </row>
    <row r="300" spans="1:20" ht="24.75" customHeight="1">
      <c r="A300" s="15"/>
      <c r="B300" s="15"/>
      <c r="C300" s="15"/>
      <c r="D300" s="15"/>
      <c r="E300" s="209"/>
      <c r="F300" s="15"/>
      <c r="G300" s="15"/>
      <c r="H300" s="15"/>
      <c r="M300" s="15"/>
      <c r="N300" s="15"/>
      <c r="O300" s="15"/>
      <c r="P300" s="15"/>
      <c r="Q300" s="229"/>
      <c r="R300" s="15"/>
      <c r="S300" s="15"/>
      <c r="T300" s="15"/>
    </row>
    <row r="301" spans="1:20" ht="24.75" customHeight="1">
      <c r="A301" s="15"/>
      <c r="B301" s="15"/>
      <c r="C301" s="15"/>
      <c r="D301" s="15"/>
      <c r="E301" s="209"/>
      <c r="F301" s="15"/>
      <c r="G301" s="15"/>
      <c r="H301" s="15"/>
      <c r="M301" s="15"/>
      <c r="N301" s="15"/>
      <c r="O301" s="15"/>
      <c r="P301" s="15"/>
      <c r="Q301" s="229"/>
      <c r="R301" s="15"/>
      <c r="S301" s="15"/>
      <c r="T301" s="15"/>
    </row>
    <row r="302" spans="1:20" ht="24.75" customHeight="1">
      <c r="A302" s="15"/>
      <c r="B302" s="15"/>
      <c r="C302" s="15"/>
      <c r="D302" s="15"/>
      <c r="E302" s="209"/>
      <c r="F302" s="15"/>
      <c r="G302" s="15"/>
      <c r="H302" s="15"/>
      <c r="M302" s="15"/>
      <c r="N302" s="15"/>
      <c r="O302" s="15"/>
      <c r="P302" s="15"/>
      <c r="Q302" s="229"/>
      <c r="R302" s="15"/>
      <c r="S302" s="15"/>
      <c r="T302" s="15"/>
    </row>
    <row r="303" spans="1:20" ht="24.75" customHeight="1">
      <c r="A303" s="15"/>
      <c r="B303" s="15"/>
      <c r="C303" s="15"/>
      <c r="D303" s="15"/>
      <c r="E303" s="209"/>
      <c r="F303" s="15"/>
      <c r="G303" s="15"/>
      <c r="H303" s="15"/>
      <c r="M303" s="15"/>
      <c r="N303" s="15"/>
      <c r="O303" s="15"/>
      <c r="P303" s="15"/>
      <c r="Q303" s="229"/>
      <c r="R303" s="15"/>
      <c r="S303" s="15"/>
      <c r="T303" s="15"/>
    </row>
    <row r="304" spans="1:20" ht="24.75" customHeight="1">
      <c r="A304" s="15"/>
      <c r="B304" s="15"/>
      <c r="C304" s="15"/>
      <c r="D304" s="15"/>
      <c r="E304" s="209"/>
      <c r="F304" s="15"/>
      <c r="G304" s="15"/>
      <c r="H304" s="15"/>
      <c r="M304" s="15"/>
      <c r="N304" s="15"/>
      <c r="O304" s="15"/>
      <c r="P304" s="15"/>
      <c r="Q304" s="229"/>
      <c r="R304" s="15"/>
      <c r="S304" s="15"/>
      <c r="T304" s="15"/>
    </row>
    <row r="305" spans="1:20" ht="24.75" customHeight="1">
      <c r="A305" s="15"/>
      <c r="B305" s="15"/>
      <c r="C305" s="15"/>
      <c r="D305" s="15"/>
      <c r="E305" s="209"/>
      <c r="F305" s="15"/>
      <c r="G305" s="15"/>
      <c r="H305" s="15"/>
      <c r="M305" s="15"/>
      <c r="N305" s="15"/>
      <c r="O305" s="15"/>
      <c r="P305" s="15"/>
      <c r="Q305" s="229"/>
      <c r="R305" s="15"/>
      <c r="S305" s="15"/>
      <c r="T305" s="15"/>
    </row>
    <row r="306" spans="1:20" ht="24.75" customHeight="1">
      <c r="A306" s="15"/>
      <c r="B306" s="15"/>
      <c r="C306" s="15"/>
      <c r="D306" s="15"/>
      <c r="E306" s="209"/>
      <c r="F306" s="15"/>
      <c r="G306" s="15"/>
      <c r="H306" s="15"/>
      <c r="M306" s="15"/>
      <c r="N306" s="15"/>
      <c r="O306" s="15"/>
      <c r="P306" s="15"/>
      <c r="Q306" s="229"/>
      <c r="R306" s="15"/>
      <c r="S306" s="15"/>
      <c r="T306" s="15"/>
    </row>
    <row r="307" spans="1:20" ht="24.75" customHeight="1">
      <c r="A307" s="15"/>
      <c r="B307" s="15"/>
      <c r="C307" s="15"/>
      <c r="D307" s="15"/>
      <c r="E307" s="209"/>
      <c r="F307" s="15"/>
      <c r="G307" s="15"/>
      <c r="H307" s="15"/>
      <c r="M307" s="15"/>
      <c r="N307" s="15"/>
      <c r="O307" s="15"/>
      <c r="P307" s="15"/>
      <c r="Q307" s="229"/>
      <c r="R307" s="15"/>
      <c r="S307" s="15"/>
      <c r="T307" s="15"/>
    </row>
    <row r="308" spans="1:20" ht="24.75" customHeight="1">
      <c r="A308" s="15"/>
      <c r="B308" s="15"/>
      <c r="C308" s="15"/>
      <c r="D308" s="15"/>
      <c r="E308" s="209"/>
      <c r="F308" s="15"/>
      <c r="G308" s="15"/>
      <c r="H308" s="15"/>
      <c r="M308" s="15"/>
      <c r="N308" s="15"/>
      <c r="O308" s="15"/>
      <c r="P308" s="15"/>
      <c r="Q308" s="229"/>
      <c r="R308" s="15"/>
      <c r="S308" s="15"/>
      <c r="T308" s="15"/>
    </row>
    <row r="309" spans="1:20" ht="24.75" customHeight="1">
      <c r="A309" s="15"/>
      <c r="B309" s="15"/>
      <c r="C309" s="15"/>
      <c r="D309" s="15"/>
      <c r="E309" s="209"/>
      <c r="F309" s="15"/>
      <c r="G309" s="15"/>
      <c r="H309" s="15"/>
      <c r="M309" s="15"/>
      <c r="N309" s="15"/>
      <c r="O309" s="15"/>
      <c r="P309" s="15"/>
      <c r="Q309" s="229"/>
      <c r="R309" s="15"/>
      <c r="S309" s="15"/>
      <c r="T309" s="15"/>
    </row>
    <row r="310" spans="1:20" ht="24.75" customHeight="1">
      <c r="A310" s="15"/>
      <c r="B310" s="15"/>
      <c r="C310" s="15"/>
      <c r="D310" s="15"/>
      <c r="E310" s="209"/>
      <c r="F310" s="15"/>
      <c r="G310" s="15"/>
      <c r="H310" s="15"/>
      <c r="M310" s="15"/>
      <c r="N310" s="15"/>
      <c r="O310" s="15"/>
      <c r="P310" s="15"/>
      <c r="Q310" s="229"/>
      <c r="R310" s="15"/>
      <c r="S310" s="15"/>
      <c r="T310" s="15"/>
    </row>
    <row r="311" spans="1:20" ht="24.75" customHeight="1">
      <c r="A311" s="15"/>
      <c r="B311" s="15"/>
      <c r="C311" s="15"/>
      <c r="D311" s="15"/>
      <c r="E311" s="209"/>
      <c r="F311" s="15"/>
      <c r="G311" s="15"/>
      <c r="H311" s="15"/>
      <c r="M311" s="15"/>
      <c r="N311" s="15"/>
      <c r="O311" s="15"/>
      <c r="P311" s="15"/>
      <c r="Q311" s="229"/>
      <c r="R311" s="15"/>
      <c r="S311" s="15"/>
      <c r="T311" s="15"/>
    </row>
    <row r="312" spans="1:20" ht="24.75" customHeight="1">
      <c r="A312" s="15"/>
      <c r="B312" s="15"/>
      <c r="C312" s="15"/>
      <c r="D312" s="15"/>
      <c r="E312" s="209"/>
      <c r="F312" s="15"/>
      <c r="G312" s="15"/>
      <c r="H312" s="15"/>
      <c r="M312" s="15"/>
      <c r="N312" s="15"/>
      <c r="O312" s="15"/>
      <c r="P312" s="15"/>
      <c r="Q312" s="229"/>
      <c r="R312" s="15"/>
      <c r="S312" s="15"/>
      <c r="T312" s="15"/>
    </row>
    <row r="313" spans="1:20" ht="24.75" customHeight="1">
      <c r="A313" s="15"/>
      <c r="B313" s="15"/>
      <c r="C313" s="15"/>
      <c r="D313" s="15"/>
      <c r="E313" s="209"/>
      <c r="F313" s="15"/>
      <c r="G313" s="15"/>
      <c r="H313" s="15"/>
      <c r="M313" s="15"/>
      <c r="N313" s="15"/>
      <c r="O313" s="15"/>
      <c r="P313" s="15"/>
      <c r="Q313" s="229"/>
      <c r="R313" s="15"/>
      <c r="S313" s="15"/>
      <c r="T313" s="15"/>
    </row>
    <row r="314" spans="1:20" ht="24.75" customHeight="1">
      <c r="A314" s="15"/>
      <c r="B314" s="15"/>
      <c r="C314" s="15"/>
      <c r="D314" s="15"/>
      <c r="E314" s="209"/>
      <c r="F314" s="15"/>
      <c r="G314" s="15"/>
      <c r="H314" s="15"/>
      <c r="M314" s="15"/>
      <c r="N314" s="15"/>
      <c r="O314" s="15"/>
      <c r="P314" s="15"/>
      <c r="Q314" s="229"/>
      <c r="R314" s="15"/>
      <c r="S314" s="15"/>
      <c r="T314" s="15"/>
    </row>
    <row r="315" spans="1:20" ht="24.75" customHeight="1">
      <c r="A315" s="15"/>
      <c r="B315" s="15"/>
      <c r="C315" s="15"/>
      <c r="D315" s="15"/>
      <c r="E315" s="209"/>
      <c r="F315" s="15"/>
      <c r="G315" s="15"/>
      <c r="H315" s="15"/>
      <c r="M315" s="15"/>
      <c r="N315" s="15"/>
      <c r="O315" s="15"/>
      <c r="P315" s="15"/>
      <c r="Q315" s="229"/>
      <c r="R315" s="15"/>
      <c r="S315" s="15"/>
      <c r="T315" s="15"/>
    </row>
    <row r="316" spans="1:20" ht="24.75" customHeight="1">
      <c r="A316" s="15"/>
      <c r="B316" s="15"/>
      <c r="C316" s="15"/>
      <c r="D316" s="15"/>
      <c r="E316" s="209"/>
      <c r="F316" s="15"/>
      <c r="G316" s="15"/>
      <c r="H316" s="15"/>
      <c r="M316" s="15"/>
      <c r="N316" s="15"/>
      <c r="O316" s="15"/>
      <c r="P316" s="15"/>
      <c r="Q316" s="229"/>
      <c r="R316" s="15"/>
      <c r="S316" s="15"/>
      <c r="T316" s="15"/>
    </row>
    <row r="317" spans="1:20" ht="24.75" customHeight="1">
      <c r="A317" s="15"/>
      <c r="B317" s="15"/>
      <c r="C317" s="15"/>
      <c r="D317" s="15"/>
      <c r="E317" s="209"/>
      <c r="F317" s="15"/>
      <c r="G317" s="15"/>
      <c r="H317" s="15"/>
      <c r="M317" s="15"/>
      <c r="N317" s="15"/>
      <c r="O317" s="15"/>
      <c r="P317" s="15"/>
      <c r="Q317" s="229"/>
      <c r="R317" s="15"/>
      <c r="S317" s="15"/>
      <c r="T317" s="15"/>
    </row>
    <row r="318" spans="1:20" ht="24.75" customHeight="1">
      <c r="A318" s="15"/>
      <c r="B318" s="15"/>
      <c r="C318" s="15"/>
      <c r="D318" s="15"/>
      <c r="E318" s="209"/>
      <c r="F318" s="15"/>
      <c r="G318" s="15"/>
      <c r="H318" s="15"/>
      <c r="M318" s="15"/>
      <c r="N318" s="15"/>
      <c r="O318" s="15"/>
      <c r="P318" s="15"/>
      <c r="Q318" s="229"/>
      <c r="R318" s="15"/>
      <c r="S318" s="15"/>
      <c r="T318" s="15"/>
    </row>
    <row r="319" spans="1:20" ht="24.75" customHeight="1">
      <c r="A319" s="15"/>
      <c r="B319" s="15"/>
      <c r="C319" s="15"/>
      <c r="D319" s="15"/>
      <c r="E319" s="209"/>
      <c r="F319" s="15"/>
      <c r="G319" s="15"/>
      <c r="H319" s="15"/>
      <c r="M319" s="15"/>
      <c r="N319" s="15"/>
      <c r="O319" s="15"/>
      <c r="P319" s="15"/>
      <c r="Q319" s="229"/>
      <c r="R319" s="15"/>
      <c r="S319" s="15"/>
      <c r="T319" s="15"/>
    </row>
    <row r="320" spans="1:20" ht="24.75" customHeight="1">
      <c r="A320" s="15"/>
      <c r="B320" s="15"/>
      <c r="C320" s="15"/>
      <c r="D320" s="15"/>
      <c r="E320" s="209"/>
      <c r="F320" s="15"/>
      <c r="G320" s="15"/>
      <c r="H320" s="15"/>
      <c r="M320" s="15"/>
      <c r="N320" s="15"/>
      <c r="O320" s="15"/>
      <c r="P320" s="15"/>
      <c r="Q320" s="229"/>
      <c r="R320" s="15"/>
      <c r="S320" s="15"/>
      <c r="T320" s="15"/>
    </row>
    <row r="321" spans="1:20" ht="24.75" customHeight="1">
      <c r="A321" s="15"/>
      <c r="B321" s="15"/>
      <c r="C321" s="15"/>
      <c r="D321" s="15"/>
      <c r="E321" s="209"/>
      <c r="F321" s="15"/>
      <c r="G321" s="15"/>
      <c r="H321" s="15"/>
      <c r="M321" s="15"/>
      <c r="N321" s="15"/>
      <c r="O321" s="15"/>
      <c r="P321" s="15"/>
      <c r="Q321" s="229"/>
      <c r="R321" s="15"/>
      <c r="S321" s="15"/>
      <c r="T321" s="15"/>
    </row>
    <row r="322" spans="1:20" ht="24.75" customHeight="1">
      <c r="A322" s="15"/>
      <c r="B322" s="15"/>
      <c r="C322" s="15"/>
      <c r="D322" s="15"/>
      <c r="E322" s="209"/>
      <c r="F322" s="15"/>
      <c r="G322" s="15"/>
      <c r="H322" s="15"/>
      <c r="M322" s="15"/>
      <c r="N322" s="15"/>
      <c r="O322" s="15"/>
      <c r="P322" s="15"/>
      <c r="Q322" s="229"/>
      <c r="R322" s="15"/>
      <c r="S322" s="15"/>
      <c r="T322" s="15"/>
    </row>
    <row r="323" spans="1:20" ht="24.75" customHeight="1">
      <c r="A323" s="15"/>
      <c r="B323" s="15"/>
      <c r="C323" s="15"/>
      <c r="D323" s="15"/>
      <c r="E323" s="209"/>
      <c r="F323" s="15"/>
      <c r="G323" s="15"/>
      <c r="H323" s="15"/>
      <c r="M323" s="15"/>
      <c r="N323" s="15"/>
      <c r="O323" s="15"/>
      <c r="P323" s="15"/>
      <c r="Q323" s="229"/>
      <c r="R323" s="15"/>
      <c r="S323" s="15"/>
      <c r="T323" s="15"/>
    </row>
    <row r="324" spans="1:20" ht="24.75" customHeight="1">
      <c r="A324" s="15"/>
      <c r="B324" s="15"/>
      <c r="C324" s="15"/>
      <c r="D324" s="15"/>
      <c r="E324" s="209"/>
      <c r="F324" s="15"/>
      <c r="G324" s="15"/>
      <c r="H324" s="15"/>
      <c r="M324" s="15"/>
      <c r="N324" s="15"/>
      <c r="O324" s="15"/>
      <c r="P324" s="15"/>
      <c r="Q324" s="229"/>
      <c r="R324" s="15"/>
      <c r="S324" s="15"/>
      <c r="T324" s="15"/>
    </row>
    <row r="325" spans="1:20" ht="24.75" customHeight="1">
      <c r="A325" s="15"/>
      <c r="B325" s="15"/>
      <c r="C325" s="15"/>
      <c r="D325" s="15"/>
      <c r="E325" s="209"/>
      <c r="F325" s="15"/>
      <c r="G325" s="15"/>
      <c r="H325" s="15"/>
      <c r="M325" s="15"/>
      <c r="N325" s="15"/>
      <c r="O325" s="15"/>
      <c r="P325" s="15"/>
      <c r="Q325" s="229"/>
      <c r="R325" s="15"/>
      <c r="S325" s="15"/>
      <c r="T325" s="15"/>
    </row>
    <row r="326" spans="1:20" ht="24.75" customHeight="1">
      <c r="A326" s="15"/>
      <c r="B326" s="15"/>
      <c r="C326" s="15"/>
      <c r="D326" s="15"/>
      <c r="E326" s="209"/>
      <c r="F326" s="15"/>
      <c r="G326" s="15"/>
      <c r="H326" s="15"/>
      <c r="M326" s="15"/>
      <c r="N326" s="15"/>
      <c r="O326" s="15"/>
      <c r="P326" s="15"/>
      <c r="Q326" s="229"/>
      <c r="R326" s="15"/>
      <c r="S326" s="15"/>
      <c r="T326" s="15"/>
    </row>
    <row r="327" spans="1:20" ht="24.75" customHeight="1">
      <c r="A327" s="15"/>
      <c r="B327" s="15"/>
      <c r="C327" s="15"/>
      <c r="D327" s="15"/>
      <c r="E327" s="209"/>
      <c r="F327" s="15"/>
      <c r="G327" s="15"/>
      <c r="H327" s="15"/>
      <c r="M327" s="15"/>
      <c r="N327" s="15"/>
      <c r="O327" s="15"/>
      <c r="P327" s="15"/>
      <c r="Q327" s="229"/>
      <c r="R327" s="15"/>
      <c r="S327" s="15"/>
      <c r="T327" s="15"/>
    </row>
    <row r="328" spans="1:20" ht="24.75" customHeight="1">
      <c r="A328" s="15"/>
      <c r="B328" s="15"/>
      <c r="C328" s="15"/>
      <c r="D328" s="15"/>
      <c r="E328" s="209"/>
      <c r="F328" s="15"/>
      <c r="G328" s="15"/>
      <c r="H328" s="15"/>
      <c r="M328" s="15"/>
      <c r="N328" s="15"/>
      <c r="O328" s="15"/>
      <c r="P328" s="15"/>
      <c r="Q328" s="229"/>
      <c r="R328" s="15"/>
      <c r="S328" s="15"/>
      <c r="T328" s="15"/>
    </row>
    <row r="329" spans="1:20" ht="24.75" customHeight="1">
      <c r="A329" s="15"/>
      <c r="B329" s="15"/>
      <c r="C329" s="15"/>
      <c r="D329" s="15"/>
      <c r="E329" s="209"/>
      <c r="F329" s="15"/>
      <c r="G329" s="15"/>
      <c r="H329" s="15"/>
      <c r="M329" s="15"/>
      <c r="N329" s="15"/>
      <c r="O329" s="15"/>
      <c r="P329" s="15"/>
      <c r="Q329" s="229"/>
      <c r="R329" s="15"/>
      <c r="S329" s="15"/>
      <c r="T329" s="15"/>
    </row>
    <row r="330" spans="1:20" ht="24.75" customHeight="1">
      <c r="A330" s="15"/>
      <c r="B330" s="15"/>
      <c r="C330" s="15"/>
      <c r="D330" s="15"/>
      <c r="E330" s="209"/>
      <c r="F330" s="15"/>
      <c r="G330" s="15"/>
      <c r="H330" s="15"/>
      <c r="M330" s="15"/>
      <c r="N330" s="15"/>
      <c r="O330" s="15"/>
      <c r="P330" s="15"/>
      <c r="Q330" s="229"/>
      <c r="R330" s="15"/>
      <c r="S330" s="15"/>
      <c r="T330" s="15"/>
    </row>
    <row r="331" spans="1:20" ht="24.75" customHeight="1">
      <c r="A331" s="15"/>
      <c r="B331" s="15"/>
      <c r="C331" s="15"/>
      <c r="D331" s="15"/>
      <c r="E331" s="209"/>
      <c r="F331" s="15"/>
      <c r="G331" s="15"/>
      <c r="H331" s="15"/>
      <c r="M331" s="15"/>
      <c r="N331" s="15"/>
      <c r="O331" s="15"/>
      <c r="P331" s="15"/>
      <c r="Q331" s="229"/>
      <c r="R331" s="15"/>
      <c r="S331" s="15"/>
      <c r="T331" s="15"/>
    </row>
    <row r="332" spans="1:20" ht="24.75" customHeight="1">
      <c r="A332" s="15"/>
      <c r="B332" s="15"/>
      <c r="C332" s="15"/>
      <c r="D332" s="15"/>
      <c r="E332" s="209"/>
      <c r="F332" s="15"/>
      <c r="G332" s="15"/>
      <c r="H332" s="15"/>
      <c r="M332" s="15"/>
      <c r="N332" s="15"/>
      <c r="O332" s="15"/>
      <c r="P332" s="15"/>
      <c r="Q332" s="229"/>
      <c r="R332" s="15"/>
      <c r="S332" s="15"/>
      <c r="T332" s="15"/>
    </row>
    <row r="333" spans="1:20" ht="24.75" customHeight="1">
      <c r="A333" s="15"/>
      <c r="B333" s="15"/>
      <c r="C333" s="15"/>
      <c r="D333" s="15"/>
      <c r="E333" s="209"/>
      <c r="F333" s="15"/>
      <c r="G333" s="15"/>
      <c r="H333" s="15"/>
      <c r="M333" s="15"/>
      <c r="N333" s="15"/>
      <c r="O333" s="15"/>
      <c r="P333" s="15"/>
      <c r="Q333" s="229"/>
      <c r="R333" s="15"/>
      <c r="S333" s="15"/>
      <c r="T333" s="15"/>
    </row>
    <row r="334" spans="1:20" ht="24.75" customHeight="1">
      <c r="A334" s="15"/>
      <c r="B334" s="15"/>
      <c r="C334" s="15"/>
      <c r="D334" s="15"/>
      <c r="E334" s="209"/>
      <c r="F334" s="15"/>
      <c r="G334" s="15"/>
      <c r="H334" s="15"/>
      <c r="M334" s="15"/>
      <c r="N334" s="15"/>
      <c r="O334" s="15"/>
      <c r="P334" s="15"/>
      <c r="Q334" s="229"/>
      <c r="R334" s="15"/>
      <c r="S334" s="15"/>
      <c r="T334" s="15"/>
    </row>
    <row r="335" spans="1:20" ht="24.75" customHeight="1">
      <c r="A335" s="15"/>
      <c r="B335" s="15"/>
      <c r="C335" s="15"/>
      <c r="D335" s="15"/>
      <c r="E335" s="209"/>
      <c r="F335" s="15"/>
      <c r="G335" s="15"/>
      <c r="H335" s="15"/>
      <c r="M335" s="15"/>
      <c r="N335" s="15"/>
      <c r="O335" s="15"/>
      <c r="P335" s="15"/>
      <c r="Q335" s="229"/>
      <c r="R335" s="15"/>
      <c r="S335" s="15"/>
      <c r="T335" s="15"/>
    </row>
    <row r="336" spans="1:20" ht="24.75" customHeight="1">
      <c r="A336" s="15"/>
      <c r="B336" s="15"/>
      <c r="C336" s="15"/>
      <c r="D336" s="15"/>
      <c r="E336" s="209"/>
      <c r="F336" s="15"/>
      <c r="G336" s="15"/>
      <c r="H336" s="15"/>
      <c r="M336" s="15"/>
      <c r="N336" s="15"/>
      <c r="O336" s="15"/>
      <c r="P336" s="15"/>
      <c r="Q336" s="229"/>
      <c r="R336" s="15"/>
      <c r="S336" s="15"/>
      <c r="T336" s="15"/>
    </row>
    <row r="337" spans="1:20" ht="24.75" customHeight="1">
      <c r="A337" s="15"/>
      <c r="B337" s="15"/>
      <c r="C337" s="15"/>
      <c r="D337" s="15"/>
      <c r="E337" s="209"/>
      <c r="F337" s="15"/>
      <c r="G337" s="15"/>
      <c r="H337" s="15"/>
      <c r="M337" s="15"/>
      <c r="N337" s="15"/>
      <c r="O337" s="15"/>
      <c r="P337" s="15"/>
      <c r="Q337" s="229"/>
      <c r="R337" s="15"/>
      <c r="S337" s="15"/>
      <c r="T337" s="15"/>
    </row>
    <row r="338" spans="1:20" ht="24.75" customHeight="1">
      <c r="A338" s="15"/>
      <c r="B338" s="15"/>
      <c r="C338" s="15"/>
      <c r="D338" s="15"/>
      <c r="E338" s="209"/>
      <c r="F338" s="15"/>
      <c r="G338" s="15"/>
      <c r="H338" s="15"/>
      <c r="M338" s="15"/>
      <c r="N338" s="15"/>
      <c r="O338" s="15"/>
      <c r="P338" s="15"/>
      <c r="Q338" s="229"/>
      <c r="R338" s="15"/>
      <c r="S338" s="15"/>
      <c r="T338" s="15"/>
    </row>
    <row r="339" spans="1:20" ht="24.75" customHeight="1">
      <c r="A339" s="15"/>
      <c r="B339" s="15"/>
      <c r="C339" s="15"/>
      <c r="D339" s="15"/>
      <c r="E339" s="209"/>
      <c r="F339" s="15"/>
      <c r="G339" s="15"/>
      <c r="H339" s="15"/>
      <c r="M339" s="15"/>
      <c r="N339" s="15"/>
      <c r="O339" s="15"/>
      <c r="P339" s="15"/>
      <c r="Q339" s="229"/>
      <c r="R339" s="15"/>
      <c r="S339" s="15"/>
      <c r="T339" s="15"/>
    </row>
    <row r="340" spans="1:20" ht="24.75" customHeight="1">
      <c r="A340" s="15"/>
      <c r="B340" s="15"/>
      <c r="C340" s="15"/>
      <c r="D340" s="15"/>
      <c r="E340" s="209"/>
      <c r="F340" s="15"/>
      <c r="G340" s="15"/>
      <c r="H340" s="15"/>
      <c r="M340" s="15"/>
      <c r="N340" s="15"/>
      <c r="O340" s="15"/>
      <c r="P340" s="15"/>
      <c r="Q340" s="229"/>
      <c r="R340" s="15"/>
      <c r="S340" s="15"/>
      <c r="T340" s="15"/>
    </row>
    <row r="341" spans="1:20" ht="24.75" customHeight="1">
      <c r="A341" s="15"/>
      <c r="B341" s="15"/>
      <c r="C341" s="15"/>
      <c r="D341" s="15"/>
      <c r="E341" s="209"/>
      <c r="F341" s="15"/>
      <c r="G341" s="15"/>
      <c r="H341" s="15"/>
      <c r="M341" s="15"/>
      <c r="N341" s="15"/>
      <c r="O341" s="15"/>
      <c r="P341" s="15"/>
      <c r="Q341" s="229"/>
      <c r="R341" s="15"/>
      <c r="S341" s="15"/>
      <c r="T341" s="15"/>
    </row>
    <row r="342" spans="1:20" ht="24.75" customHeight="1">
      <c r="A342" s="15"/>
      <c r="B342" s="15"/>
      <c r="C342" s="15"/>
      <c r="D342" s="15"/>
      <c r="E342" s="209"/>
      <c r="F342" s="15"/>
      <c r="G342" s="15"/>
      <c r="H342" s="15"/>
      <c r="M342" s="15"/>
      <c r="N342" s="15"/>
      <c r="O342" s="15"/>
      <c r="P342" s="15"/>
      <c r="Q342" s="229"/>
      <c r="R342" s="15"/>
      <c r="S342" s="15"/>
      <c r="T342" s="15"/>
    </row>
    <row r="343" spans="1:20" ht="24.75" customHeight="1">
      <c r="A343" s="15"/>
      <c r="B343" s="15"/>
      <c r="C343" s="15"/>
      <c r="D343" s="15"/>
      <c r="E343" s="209"/>
      <c r="F343" s="15"/>
      <c r="G343" s="15"/>
      <c r="H343" s="15"/>
      <c r="M343" s="15"/>
      <c r="N343" s="15"/>
      <c r="O343" s="15"/>
      <c r="P343" s="15"/>
      <c r="Q343" s="229"/>
      <c r="R343" s="15"/>
      <c r="S343" s="15"/>
      <c r="T343" s="15"/>
    </row>
    <row r="344" spans="1:20" ht="24.75" customHeight="1">
      <c r="A344" s="15"/>
      <c r="B344" s="15"/>
      <c r="C344" s="15"/>
      <c r="D344" s="15"/>
      <c r="E344" s="209"/>
      <c r="F344" s="15"/>
      <c r="G344" s="15"/>
      <c r="H344" s="15"/>
      <c r="M344" s="15"/>
      <c r="N344" s="15"/>
      <c r="O344" s="15"/>
      <c r="P344" s="15"/>
      <c r="Q344" s="229"/>
      <c r="R344" s="15"/>
      <c r="S344" s="15"/>
      <c r="T344" s="15"/>
    </row>
    <row r="345" spans="1:20" ht="24.75" customHeight="1">
      <c r="A345" s="15"/>
      <c r="B345" s="15"/>
      <c r="C345" s="15"/>
      <c r="D345" s="15"/>
      <c r="E345" s="209"/>
      <c r="F345" s="15"/>
      <c r="G345" s="15"/>
      <c r="H345" s="15"/>
      <c r="M345" s="15"/>
      <c r="N345" s="15"/>
      <c r="O345" s="15"/>
      <c r="P345" s="15"/>
      <c r="Q345" s="229"/>
      <c r="R345" s="15"/>
      <c r="S345" s="15"/>
      <c r="T345" s="15"/>
    </row>
    <row r="346" spans="1:20" ht="24.75" customHeight="1">
      <c r="A346" s="15"/>
      <c r="B346" s="15"/>
      <c r="C346" s="15"/>
      <c r="D346" s="15"/>
      <c r="E346" s="209"/>
      <c r="F346" s="15"/>
      <c r="G346" s="15"/>
      <c r="H346" s="15"/>
      <c r="M346" s="15"/>
      <c r="N346" s="15"/>
      <c r="O346" s="15"/>
      <c r="P346" s="15"/>
      <c r="Q346" s="229"/>
      <c r="R346" s="15"/>
      <c r="S346" s="15"/>
      <c r="T346" s="15"/>
    </row>
    <row r="347" spans="1:20" ht="24.75" customHeight="1">
      <c r="A347" s="15"/>
      <c r="B347" s="15"/>
      <c r="C347" s="15"/>
      <c r="D347" s="15"/>
      <c r="E347" s="209"/>
      <c r="F347" s="15"/>
      <c r="G347" s="15"/>
      <c r="H347" s="15"/>
      <c r="M347" s="15"/>
      <c r="N347" s="15"/>
      <c r="O347" s="15"/>
      <c r="P347" s="15"/>
      <c r="Q347" s="229"/>
      <c r="R347" s="15"/>
      <c r="S347" s="15"/>
      <c r="T347" s="15"/>
    </row>
    <row r="348" spans="1:20" ht="24.75" customHeight="1">
      <c r="A348" s="15"/>
      <c r="B348" s="15"/>
      <c r="C348" s="15"/>
      <c r="D348" s="15"/>
      <c r="E348" s="209"/>
      <c r="F348" s="15"/>
      <c r="G348" s="15"/>
      <c r="H348" s="15"/>
      <c r="M348" s="15"/>
      <c r="N348" s="15"/>
      <c r="O348" s="15"/>
      <c r="P348" s="15"/>
      <c r="Q348" s="229"/>
      <c r="R348" s="15"/>
      <c r="S348" s="15"/>
      <c r="T348" s="15"/>
    </row>
    <row r="349" spans="1:20" ht="24.75" customHeight="1">
      <c r="A349" s="15"/>
      <c r="B349" s="15"/>
      <c r="C349" s="15"/>
      <c r="D349" s="15"/>
      <c r="E349" s="209"/>
      <c r="F349" s="15"/>
      <c r="G349" s="15"/>
      <c r="H349" s="15"/>
      <c r="M349" s="15"/>
      <c r="N349" s="15"/>
      <c r="O349" s="15"/>
      <c r="P349" s="15"/>
      <c r="Q349" s="229"/>
      <c r="R349" s="15"/>
      <c r="S349" s="15"/>
      <c r="T349" s="15"/>
    </row>
    <row r="350" spans="1:20" ht="24.75" customHeight="1">
      <c r="A350" s="15"/>
      <c r="B350" s="15"/>
      <c r="C350" s="15"/>
      <c r="D350" s="15"/>
      <c r="E350" s="209"/>
      <c r="F350" s="15"/>
      <c r="G350" s="15"/>
      <c r="H350" s="15"/>
      <c r="M350" s="15"/>
      <c r="N350" s="15"/>
      <c r="O350" s="15"/>
      <c r="P350" s="15"/>
      <c r="Q350" s="229"/>
      <c r="R350" s="15"/>
      <c r="S350" s="15"/>
      <c r="T350" s="15"/>
    </row>
    <row r="351" spans="1:20" ht="24.75" customHeight="1">
      <c r="A351" s="15"/>
      <c r="B351" s="15"/>
      <c r="C351" s="15"/>
      <c r="D351" s="15"/>
      <c r="E351" s="209"/>
      <c r="F351" s="15"/>
      <c r="G351" s="15"/>
      <c r="H351" s="15"/>
      <c r="M351" s="15"/>
      <c r="N351" s="15"/>
      <c r="O351" s="15"/>
      <c r="P351" s="15"/>
      <c r="Q351" s="229"/>
      <c r="R351" s="15"/>
      <c r="S351" s="15"/>
      <c r="T351" s="15"/>
    </row>
    <row r="352" spans="1:20" ht="24.75" customHeight="1">
      <c r="A352" s="15"/>
      <c r="B352" s="15"/>
      <c r="C352" s="15"/>
      <c r="D352" s="15"/>
      <c r="E352" s="209"/>
      <c r="F352" s="15"/>
      <c r="G352" s="15"/>
      <c r="H352" s="15"/>
      <c r="M352" s="15"/>
      <c r="N352" s="15"/>
      <c r="O352" s="15"/>
      <c r="P352" s="15"/>
      <c r="Q352" s="229"/>
      <c r="R352" s="15"/>
      <c r="S352" s="15"/>
      <c r="T352" s="15"/>
    </row>
    <row r="353" spans="1:20" ht="24.75" customHeight="1">
      <c r="A353" s="15"/>
      <c r="B353" s="15"/>
      <c r="C353" s="15"/>
      <c r="D353" s="15"/>
      <c r="E353" s="209"/>
      <c r="F353" s="15"/>
      <c r="G353" s="15"/>
      <c r="H353" s="15"/>
      <c r="M353" s="15"/>
      <c r="N353" s="15"/>
      <c r="O353" s="15"/>
      <c r="P353" s="15"/>
      <c r="Q353" s="229"/>
      <c r="R353" s="15"/>
      <c r="S353" s="15"/>
      <c r="T353" s="15"/>
    </row>
    <row r="354" spans="1:20" ht="24.75" customHeight="1">
      <c r="A354" s="15"/>
      <c r="B354" s="15"/>
      <c r="C354" s="15"/>
      <c r="D354" s="15"/>
      <c r="E354" s="209"/>
      <c r="F354" s="15"/>
      <c r="G354" s="15"/>
      <c r="H354" s="15"/>
      <c r="M354" s="15"/>
      <c r="N354" s="15"/>
      <c r="O354" s="15"/>
      <c r="P354" s="15"/>
      <c r="Q354" s="229"/>
      <c r="R354" s="15"/>
      <c r="S354" s="15"/>
      <c r="T354" s="15"/>
    </row>
    <row r="355" spans="1:20" ht="24.75" customHeight="1">
      <c r="A355" s="15"/>
      <c r="B355" s="15"/>
      <c r="C355" s="15"/>
      <c r="D355" s="15"/>
      <c r="E355" s="209"/>
      <c r="F355" s="15"/>
      <c r="G355" s="15"/>
      <c r="H355" s="15"/>
      <c r="M355" s="15"/>
      <c r="N355" s="15"/>
      <c r="O355" s="15"/>
      <c r="P355" s="15"/>
      <c r="Q355" s="229"/>
      <c r="R355" s="15"/>
      <c r="S355" s="15"/>
      <c r="T355" s="15"/>
    </row>
    <row r="356" spans="1:20" ht="24.75" customHeight="1">
      <c r="A356" s="15"/>
      <c r="B356" s="15"/>
      <c r="C356" s="15"/>
      <c r="D356" s="15"/>
      <c r="E356" s="209"/>
      <c r="F356" s="15"/>
      <c r="G356" s="15"/>
      <c r="H356" s="15"/>
      <c r="M356" s="15"/>
      <c r="N356" s="15"/>
      <c r="O356" s="15"/>
      <c r="P356" s="15"/>
      <c r="Q356" s="229"/>
      <c r="R356" s="15"/>
      <c r="S356" s="15"/>
      <c r="T356" s="15"/>
    </row>
    <row r="357" spans="1:20" ht="24.75" customHeight="1">
      <c r="A357" s="15"/>
      <c r="B357" s="15"/>
      <c r="C357" s="15"/>
      <c r="D357" s="15"/>
      <c r="E357" s="209"/>
      <c r="F357" s="15"/>
      <c r="G357" s="15"/>
      <c r="H357" s="15"/>
      <c r="M357" s="15"/>
      <c r="N357" s="15"/>
      <c r="O357" s="15"/>
      <c r="P357" s="15"/>
      <c r="Q357" s="229"/>
      <c r="R357" s="15"/>
      <c r="S357" s="15"/>
      <c r="T357" s="15"/>
    </row>
    <row r="358" spans="1:20" ht="24.75" customHeight="1">
      <c r="A358" s="15"/>
      <c r="B358" s="15"/>
      <c r="C358" s="15"/>
      <c r="D358" s="15"/>
      <c r="E358" s="209"/>
      <c r="F358" s="15"/>
      <c r="G358" s="15"/>
      <c r="H358" s="15"/>
      <c r="M358" s="15"/>
      <c r="N358" s="15"/>
      <c r="O358" s="15"/>
      <c r="P358" s="15"/>
      <c r="Q358" s="229"/>
      <c r="R358" s="15"/>
      <c r="S358" s="15"/>
      <c r="T358" s="15"/>
    </row>
    <row r="359" spans="1:20" ht="24.75" customHeight="1">
      <c r="A359" s="15"/>
      <c r="B359" s="15"/>
      <c r="C359" s="15"/>
      <c r="D359" s="15"/>
      <c r="E359" s="209"/>
      <c r="F359" s="15"/>
      <c r="G359" s="15"/>
      <c r="H359" s="15"/>
      <c r="M359" s="15"/>
      <c r="N359" s="15"/>
      <c r="O359" s="15"/>
      <c r="P359" s="15"/>
      <c r="Q359" s="229"/>
      <c r="R359" s="15"/>
      <c r="S359" s="15"/>
      <c r="T359" s="15"/>
    </row>
    <row r="360" spans="1:20" ht="24.75" customHeight="1">
      <c r="A360" s="15"/>
      <c r="B360" s="15"/>
      <c r="C360" s="15"/>
      <c r="D360" s="15"/>
      <c r="E360" s="209"/>
      <c r="F360" s="15"/>
      <c r="G360" s="15"/>
      <c r="H360" s="15"/>
      <c r="M360" s="15"/>
      <c r="N360" s="15"/>
      <c r="O360" s="15"/>
      <c r="P360" s="15"/>
      <c r="Q360" s="229"/>
      <c r="R360" s="15"/>
      <c r="S360" s="15"/>
      <c r="T360" s="15"/>
    </row>
    <row r="361" spans="1:20" ht="24.75" customHeight="1">
      <c r="A361" s="15"/>
      <c r="B361" s="15"/>
      <c r="C361" s="15"/>
      <c r="D361" s="15"/>
      <c r="E361" s="209"/>
      <c r="F361" s="15"/>
      <c r="G361" s="15"/>
      <c r="H361" s="15"/>
      <c r="M361" s="15"/>
      <c r="N361" s="15"/>
      <c r="O361" s="15"/>
      <c r="P361" s="15"/>
      <c r="Q361" s="229"/>
      <c r="R361" s="15"/>
      <c r="S361" s="15"/>
      <c r="T361" s="15"/>
    </row>
    <row r="362" spans="1:20" ht="24.75" customHeight="1">
      <c r="A362" s="15"/>
      <c r="B362" s="15"/>
      <c r="C362" s="15"/>
      <c r="D362" s="15"/>
      <c r="E362" s="209"/>
      <c r="F362" s="15"/>
      <c r="G362" s="15"/>
      <c r="H362" s="15"/>
      <c r="M362" s="15"/>
      <c r="N362" s="15"/>
      <c r="O362" s="15"/>
      <c r="P362" s="15"/>
      <c r="Q362" s="229"/>
      <c r="R362" s="15"/>
      <c r="S362" s="15"/>
      <c r="T362" s="15"/>
    </row>
    <row r="363" spans="1:20" ht="24.75" customHeight="1">
      <c r="A363" s="15"/>
      <c r="B363" s="15"/>
      <c r="C363" s="15"/>
      <c r="D363" s="15"/>
      <c r="E363" s="209"/>
      <c r="F363" s="15"/>
      <c r="G363" s="15"/>
      <c r="H363" s="15"/>
      <c r="M363" s="15"/>
      <c r="N363" s="15"/>
      <c r="O363" s="15"/>
      <c r="P363" s="15"/>
      <c r="Q363" s="229"/>
      <c r="R363" s="15"/>
      <c r="S363" s="15"/>
      <c r="T363" s="15"/>
    </row>
    <row r="364" spans="1:20" ht="24.75" customHeight="1">
      <c r="A364" s="15"/>
      <c r="B364" s="15"/>
      <c r="C364" s="15"/>
      <c r="D364" s="15"/>
      <c r="E364" s="209"/>
      <c r="F364" s="15"/>
      <c r="G364" s="15"/>
      <c r="H364" s="15"/>
      <c r="M364" s="15"/>
      <c r="N364" s="15"/>
      <c r="O364" s="15"/>
      <c r="P364" s="15"/>
      <c r="Q364" s="229"/>
      <c r="R364" s="15"/>
      <c r="S364" s="15"/>
      <c r="T364" s="15"/>
    </row>
    <row r="365" spans="1:20" ht="24.75" customHeight="1">
      <c r="A365" s="15"/>
      <c r="B365" s="15"/>
      <c r="C365" s="15"/>
      <c r="D365" s="15"/>
      <c r="E365" s="209"/>
      <c r="F365" s="15"/>
      <c r="G365" s="15"/>
      <c r="H365" s="15"/>
      <c r="M365" s="15"/>
      <c r="N365" s="15"/>
      <c r="O365" s="15"/>
      <c r="P365" s="15"/>
      <c r="Q365" s="229"/>
      <c r="R365" s="15"/>
      <c r="S365" s="15"/>
      <c r="T365" s="15"/>
    </row>
    <row r="366" spans="1:20" ht="24.75" customHeight="1">
      <c r="A366" s="15"/>
      <c r="B366" s="15"/>
      <c r="C366" s="15"/>
      <c r="D366" s="15"/>
      <c r="E366" s="209"/>
      <c r="F366" s="15"/>
      <c r="G366" s="15"/>
      <c r="H366" s="15"/>
      <c r="M366" s="15"/>
      <c r="N366" s="15"/>
      <c r="O366" s="15"/>
      <c r="P366" s="15"/>
      <c r="Q366" s="229"/>
      <c r="R366" s="15"/>
      <c r="S366" s="15"/>
      <c r="T366" s="15"/>
    </row>
    <row r="367" spans="1:20" ht="24.75" customHeight="1">
      <c r="A367" s="15"/>
      <c r="B367" s="15"/>
      <c r="C367" s="15"/>
      <c r="D367" s="15"/>
      <c r="E367" s="209"/>
      <c r="F367" s="15"/>
      <c r="G367" s="15"/>
      <c r="H367" s="15"/>
      <c r="M367" s="15"/>
      <c r="N367" s="15"/>
      <c r="O367" s="15"/>
      <c r="P367" s="15"/>
      <c r="Q367" s="229"/>
      <c r="R367" s="15"/>
      <c r="S367" s="15"/>
      <c r="T367" s="15"/>
    </row>
    <row r="368" spans="1:20" ht="24.75" customHeight="1">
      <c r="A368" s="15"/>
      <c r="B368" s="15"/>
      <c r="C368" s="15"/>
      <c r="D368" s="15"/>
      <c r="E368" s="209"/>
      <c r="F368" s="15"/>
      <c r="G368" s="15"/>
      <c r="H368" s="15"/>
      <c r="M368" s="15"/>
      <c r="N368" s="15"/>
      <c r="O368" s="15"/>
      <c r="P368" s="15"/>
      <c r="Q368" s="229"/>
      <c r="R368" s="15"/>
      <c r="S368" s="15"/>
      <c r="T368" s="15"/>
    </row>
    <row r="369" spans="1:20" ht="24.75" customHeight="1">
      <c r="A369" s="15"/>
      <c r="B369" s="15"/>
      <c r="C369" s="15"/>
      <c r="D369" s="15"/>
      <c r="E369" s="209"/>
      <c r="F369" s="15"/>
      <c r="G369" s="15"/>
      <c r="H369" s="15"/>
      <c r="M369" s="15"/>
      <c r="N369" s="15"/>
      <c r="O369" s="15"/>
      <c r="P369" s="15"/>
      <c r="Q369" s="229"/>
      <c r="R369" s="15"/>
      <c r="S369" s="15"/>
      <c r="T369" s="15"/>
    </row>
    <row r="370" spans="1:20" ht="24.75" customHeight="1">
      <c r="A370" s="15"/>
      <c r="B370" s="15"/>
      <c r="C370" s="15"/>
      <c r="D370" s="15"/>
      <c r="E370" s="209"/>
      <c r="F370" s="15"/>
      <c r="G370" s="15"/>
      <c r="H370" s="15"/>
      <c r="M370" s="15"/>
      <c r="N370" s="15"/>
      <c r="O370" s="15"/>
      <c r="P370" s="15"/>
      <c r="Q370" s="229"/>
      <c r="R370" s="15"/>
      <c r="S370" s="15"/>
      <c r="T370" s="15"/>
    </row>
    <row r="371" spans="1:20" ht="24.75" customHeight="1">
      <c r="A371" s="15"/>
      <c r="B371" s="15"/>
      <c r="C371" s="15"/>
      <c r="D371" s="15"/>
      <c r="E371" s="209"/>
      <c r="F371" s="15"/>
      <c r="G371" s="15"/>
      <c r="H371" s="15"/>
      <c r="M371" s="15"/>
      <c r="N371" s="15"/>
      <c r="O371" s="15"/>
      <c r="P371" s="15"/>
      <c r="Q371" s="229"/>
      <c r="R371" s="15"/>
      <c r="S371" s="15"/>
      <c r="T371" s="15"/>
    </row>
    <row r="372" spans="1:20" ht="24.75" customHeight="1">
      <c r="A372" s="15"/>
      <c r="B372" s="15"/>
      <c r="C372" s="15"/>
      <c r="D372" s="15"/>
      <c r="E372" s="209"/>
      <c r="F372" s="15"/>
      <c r="G372" s="15"/>
      <c r="H372" s="15"/>
      <c r="M372" s="15"/>
      <c r="N372" s="15"/>
      <c r="O372" s="15"/>
      <c r="P372" s="15"/>
      <c r="Q372" s="229"/>
      <c r="R372" s="15"/>
      <c r="S372" s="15"/>
      <c r="T372" s="15"/>
    </row>
    <row r="373" spans="1:20" ht="24.75" customHeight="1">
      <c r="A373" s="15"/>
      <c r="B373" s="15"/>
      <c r="C373" s="15"/>
      <c r="D373" s="15"/>
      <c r="E373" s="209"/>
      <c r="F373" s="15"/>
      <c r="G373" s="15"/>
      <c r="H373" s="15"/>
      <c r="M373" s="15"/>
      <c r="N373" s="15"/>
      <c r="O373" s="15"/>
      <c r="P373" s="15"/>
      <c r="Q373" s="229"/>
      <c r="R373" s="15"/>
      <c r="S373" s="15"/>
      <c r="T373" s="15"/>
    </row>
    <row r="374" spans="1:20" ht="24.75" customHeight="1">
      <c r="A374" s="15"/>
      <c r="B374" s="15"/>
      <c r="C374" s="15"/>
      <c r="D374" s="15"/>
      <c r="E374" s="209"/>
      <c r="F374" s="15"/>
      <c r="G374" s="15"/>
      <c r="H374" s="15"/>
      <c r="M374" s="15"/>
      <c r="N374" s="15"/>
      <c r="O374" s="15"/>
      <c r="P374" s="15"/>
      <c r="Q374" s="229"/>
      <c r="R374" s="15"/>
      <c r="S374" s="15"/>
      <c r="T374" s="15"/>
    </row>
    <row r="375" spans="1:20" ht="24.75" customHeight="1">
      <c r="A375" s="15"/>
      <c r="B375" s="15"/>
      <c r="C375" s="15"/>
      <c r="D375" s="15"/>
      <c r="E375" s="209"/>
      <c r="F375" s="15"/>
      <c r="G375" s="15"/>
      <c r="H375" s="15"/>
      <c r="M375" s="15"/>
      <c r="N375" s="15"/>
      <c r="O375" s="15"/>
      <c r="P375" s="15"/>
      <c r="Q375" s="229"/>
      <c r="R375" s="15"/>
      <c r="S375" s="15"/>
      <c r="T375" s="15"/>
    </row>
    <row r="376" spans="1:20" ht="24.75" customHeight="1">
      <c r="A376" s="15"/>
      <c r="B376" s="15"/>
      <c r="C376" s="15"/>
      <c r="D376" s="15"/>
      <c r="E376" s="209"/>
      <c r="F376" s="15"/>
      <c r="G376" s="15"/>
      <c r="H376" s="15"/>
      <c r="M376" s="15"/>
      <c r="N376" s="15"/>
      <c r="O376" s="15"/>
      <c r="P376" s="15"/>
      <c r="Q376" s="229"/>
      <c r="R376" s="15"/>
      <c r="S376" s="15"/>
      <c r="T376" s="15"/>
    </row>
    <row r="377" spans="1:20" ht="24.75" customHeight="1">
      <c r="A377" s="15"/>
      <c r="B377" s="15"/>
      <c r="C377" s="15"/>
      <c r="D377" s="15"/>
      <c r="E377" s="209"/>
      <c r="F377" s="15"/>
      <c r="G377" s="15"/>
      <c r="H377" s="15"/>
      <c r="M377" s="15"/>
      <c r="N377" s="15"/>
      <c r="O377" s="15"/>
      <c r="P377" s="15"/>
      <c r="Q377" s="229"/>
      <c r="R377" s="15"/>
      <c r="S377" s="15"/>
      <c r="T377" s="15"/>
    </row>
    <row r="378" spans="1:20" ht="24.75" customHeight="1">
      <c r="A378" s="15"/>
      <c r="B378" s="15"/>
      <c r="C378" s="15"/>
      <c r="D378" s="15"/>
      <c r="E378" s="209"/>
      <c r="F378" s="15"/>
      <c r="G378" s="15"/>
      <c r="H378" s="15"/>
      <c r="M378" s="15"/>
      <c r="N378" s="15"/>
      <c r="O378" s="15"/>
      <c r="P378" s="15"/>
      <c r="Q378" s="229"/>
      <c r="R378" s="15"/>
      <c r="S378" s="15"/>
      <c r="T378" s="15"/>
    </row>
    <row r="379" spans="1:20" ht="24.75" customHeight="1">
      <c r="A379" s="15"/>
      <c r="B379" s="15"/>
      <c r="C379" s="15"/>
      <c r="D379" s="15"/>
      <c r="E379" s="209"/>
      <c r="F379" s="15"/>
      <c r="G379" s="15"/>
      <c r="H379" s="15"/>
      <c r="M379" s="15"/>
      <c r="N379" s="15"/>
      <c r="O379" s="15"/>
      <c r="P379" s="15"/>
      <c r="Q379" s="229"/>
      <c r="R379" s="15"/>
      <c r="S379" s="15"/>
      <c r="T379" s="15"/>
    </row>
    <row r="380" spans="1:20" ht="24.75" customHeight="1">
      <c r="A380" s="15"/>
      <c r="B380" s="15"/>
      <c r="C380" s="15"/>
      <c r="D380" s="15"/>
      <c r="E380" s="209"/>
      <c r="F380" s="15"/>
      <c r="G380" s="15"/>
      <c r="H380" s="15"/>
      <c r="M380" s="15"/>
      <c r="N380" s="15"/>
      <c r="O380" s="15"/>
      <c r="P380" s="15"/>
      <c r="Q380" s="229"/>
      <c r="R380" s="15"/>
      <c r="S380" s="15"/>
      <c r="T380" s="15"/>
    </row>
    <row r="381" spans="1:20" ht="24.75" customHeight="1">
      <c r="A381" s="15"/>
      <c r="B381" s="15"/>
      <c r="C381" s="15"/>
      <c r="D381" s="15"/>
      <c r="E381" s="209"/>
      <c r="F381" s="15"/>
      <c r="G381" s="15"/>
      <c r="H381" s="15"/>
      <c r="M381" s="15"/>
      <c r="N381" s="15"/>
      <c r="O381" s="15"/>
      <c r="P381" s="15"/>
      <c r="Q381" s="229"/>
      <c r="R381" s="15"/>
      <c r="S381" s="15"/>
      <c r="T381" s="15"/>
    </row>
    <row r="382" spans="1:20" ht="24.75" customHeight="1">
      <c r="A382" s="15"/>
      <c r="B382" s="15"/>
      <c r="C382" s="15"/>
      <c r="D382" s="15"/>
      <c r="E382" s="209"/>
      <c r="F382" s="15"/>
      <c r="G382" s="15"/>
      <c r="H382" s="15"/>
      <c r="M382" s="15"/>
      <c r="N382" s="15"/>
      <c r="O382" s="15"/>
      <c r="P382" s="15"/>
      <c r="Q382" s="229"/>
      <c r="R382" s="15"/>
      <c r="S382" s="15"/>
      <c r="T382" s="15"/>
    </row>
    <row r="383" spans="1:20" ht="24.75" customHeight="1">
      <c r="A383" s="15"/>
      <c r="B383" s="15"/>
      <c r="C383" s="15"/>
      <c r="D383" s="15"/>
      <c r="E383" s="209"/>
      <c r="F383" s="15"/>
      <c r="G383" s="15"/>
      <c r="H383" s="15"/>
      <c r="M383" s="15"/>
      <c r="N383" s="15"/>
      <c r="O383" s="15"/>
      <c r="P383" s="15"/>
      <c r="Q383" s="229"/>
      <c r="R383" s="15"/>
      <c r="S383" s="15"/>
      <c r="T383" s="15"/>
    </row>
    <row r="384" spans="1:20" ht="24.75" customHeight="1">
      <c r="A384" s="15"/>
      <c r="B384" s="15"/>
      <c r="C384" s="15"/>
      <c r="D384" s="15"/>
      <c r="E384" s="209"/>
      <c r="F384" s="15"/>
      <c r="G384" s="15"/>
      <c r="H384" s="15"/>
      <c r="M384" s="15"/>
      <c r="N384" s="15"/>
      <c r="O384" s="15"/>
      <c r="P384" s="15"/>
      <c r="Q384" s="229"/>
      <c r="R384" s="15"/>
      <c r="S384" s="15"/>
      <c r="T384" s="15"/>
    </row>
    <row r="385" spans="1:20" ht="24.75" customHeight="1">
      <c r="A385" s="15"/>
      <c r="B385" s="15"/>
      <c r="C385" s="15"/>
      <c r="D385" s="15"/>
      <c r="E385" s="209"/>
      <c r="F385" s="15"/>
      <c r="G385" s="15"/>
      <c r="H385" s="15"/>
      <c r="M385" s="15"/>
      <c r="N385" s="15"/>
      <c r="O385" s="15"/>
      <c r="P385" s="15"/>
      <c r="Q385" s="229"/>
      <c r="R385" s="15"/>
      <c r="S385" s="15"/>
      <c r="T385" s="15"/>
    </row>
    <row r="386" spans="1:20" ht="24.75" customHeight="1">
      <c r="A386" s="15"/>
      <c r="B386" s="15"/>
      <c r="C386" s="15"/>
      <c r="D386" s="15"/>
      <c r="E386" s="209"/>
      <c r="F386" s="15"/>
      <c r="G386" s="15"/>
      <c r="H386" s="15"/>
      <c r="M386" s="15"/>
      <c r="N386" s="15"/>
      <c r="O386" s="15"/>
      <c r="P386" s="15"/>
      <c r="Q386" s="229"/>
      <c r="R386" s="15"/>
      <c r="S386" s="15"/>
      <c r="T386" s="15"/>
    </row>
    <row r="387" spans="1:20" ht="24.75" customHeight="1">
      <c r="A387" s="15"/>
      <c r="B387" s="15"/>
      <c r="C387" s="15"/>
      <c r="D387" s="15"/>
      <c r="E387" s="209"/>
      <c r="F387" s="15"/>
      <c r="G387" s="15"/>
      <c r="H387" s="15"/>
      <c r="M387" s="15"/>
      <c r="N387" s="15"/>
      <c r="O387" s="15"/>
      <c r="P387" s="15"/>
      <c r="Q387" s="229"/>
      <c r="R387" s="15"/>
      <c r="S387" s="15"/>
      <c r="T387" s="15"/>
    </row>
    <row r="388" spans="1:20" ht="24.75" customHeight="1">
      <c r="A388" s="15"/>
      <c r="B388" s="15"/>
      <c r="C388" s="15"/>
      <c r="D388" s="15"/>
      <c r="E388" s="209"/>
      <c r="F388" s="15"/>
      <c r="G388" s="15"/>
      <c r="H388" s="15"/>
      <c r="M388" s="15"/>
      <c r="N388" s="15"/>
      <c r="O388" s="15"/>
      <c r="P388" s="15"/>
      <c r="Q388" s="229"/>
      <c r="R388" s="15"/>
      <c r="S388" s="15"/>
      <c r="T388" s="15"/>
    </row>
    <row r="389" spans="1:20" ht="24.75" customHeight="1">
      <c r="A389" s="15"/>
      <c r="B389" s="15"/>
      <c r="C389" s="15"/>
      <c r="D389" s="15"/>
      <c r="E389" s="209"/>
      <c r="F389" s="15"/>
      <c r="G389" s="15"/>
      <c r="H389" s="15"/>
      <c r="M389" s="15"/>
      <c r="N389" s="15"/>
      <c r="O389" s="15"/>
      <c r="P389" s="15"/>
      <c r="Q389" s="229"/>
      <c r="R389" s="15"/>
      <c r="S389" s="15"/>
      <c r="T389" s="15"/>
    </row>
    <row r="390" spans="1:20" ht="24.75" customHeight="1">
      <c r="A390" s="15"/>
      <c r="B390" s="15"/>
      <c r="C390" s="15"/>
      <c r="D390" s="15"/>
      <c r="E390" s="209"/>
      <c r="F390" s="15"/>
      <c r="G390" s="15"/>
      <c r="H390" s="15"/>
      <c r="M390" s="15"/>
      <c r="N390" s="15"/>
      <c r="O390" s="15"/>
      <c r="P390" s="15"/>
      <c r="Q390" s="229"/>
      <c r="R390" s="15"/>
      <c r="S390" s="15"/>
      <c r="T390" s="15"/>
    </row>
    <row r="391" spans="1:20" ht="24.75" customHeight="1">
      <c r="A391" s="15"/>
      <c r="B391" s="15"/>
      <c r="C391" s="15"/>
      <c r="D391" s="15"/>
      <c r="E391" s="209"/>
      <c r="F391" s="15"/>
      <c r="G391" s="15"/>
      <c r="H391" s="15"/>
      <c r="M391" s="15"/>
      <c r="N391" s="15"/>
      <c r="O391" s="15"/>
      <c r="P391" s="15"/>
      <c r="Q391" s="229"/>
      <c r="R391" s="15"/>
      <c r="S391" s="15"/>
      <c r="T391" s="15"/>
    </row>
    <row r="392" spans="1:20" ht="24.75" customHeight="1">
      <c r="A392" s="15"/>
      <c r="B392" s="15"/>
      <c r="C392" s="15"/>
      <c r="D392" s="15"/>
      <c r="E392" s="209"/>
      <c r="F392" s="15"/>
      <c r="G392" s="15"/>
      <c r="H392" s="15"/>
      <c r="M392" s="15"/>
      <c r="N392" s="15"/>
      <c r="O392" s="15"/>
      <c r="P392" s="15"/>
      <c r="Q392" s="229"/>
      <c r="R392" s="15"/>
      <c r="S392" s="15"/>
      <c r="T392" s="15"/>
    </row>
    <row r="393" spans="1:20" ht="24.75" customHeight="1">
      <c r="A393" s="15"/>
      <c r="B393" s="15"/>
      <c r="C393" s="15"/>
      <c r="D393" s="15"/>
      <c r="E393" s="209"/>
      <c r="F393" s="15"/>
      <c r="G393" s="15"/>
      <c r="H393" s="15"/>
      <c r="M393" s="15"/>
      <c r="N393" s="15"/>
      <c r="O393" s="15"/>
      <c r="P393" s="15"/>
      <c r="Q393" s="229"/>
      <c r="R393" s="15"/>
      <c r="S393" s="15"/>
      <c r="T393" s="15"/>
    </row>
    <row r="394" spans="1:20" ht="24.75" customHeight="1">
      <c r="A394" s="15"/>
      <c r="B394" s="15"/>
      <c r="C394" s="15"/>
      <c r="D394" s="15"/>
      <c r="E394" s="209"/>
      <c r="F394" s="15"/>
      <c r="G394" s="15"/>
      <c r="H394" s="15"/>
      <c r="M394" s="15"/>
      <c r="N394" s="15"/>
      <c r="O394" s="15"/>
      <c r="P394" s="15"/>
      <c r="Q394" s="229"/>
      <c r="R394" s="15"/>
      <c r="S394" s="15"/>
      <c r="T394" s="15"/>
    </row>
    <row r="395" spans="1:20" ht="24.75" customHeight="1">
      <c r="A395" s="15"/>
      <c r="B395" s="15"/>
      <c r="C395" s="15"/>
      <c r="D395" s="15"/>
      <c r="E395" s="209"/>
      <c r="F395" s="15"/>
      <c r="G395" s="15"/>
      <c r="H395" s="15"/>
      <c r="M395" s="15"/>
      <c r="N395" s="15"/>
      <c r="O395" s="15"/>
      <c r="P395" s="15"/>
      <c r="Q395" s="229"/>
      <c r="R395" s="15"/>
      <c r="S395" s="15"/>
      <c r="T395" s="15"/>
    </row>
    <row r="396" spans="1:20" ht="24.75" customHeight="1">
      <c r="A396" s="15"/>
      <c r="B396" s="15"/>
      <c r="C396" s="15"/>
      <c r="D396" s="15"/>
      <c r="E396" s="209"/>
      <c r="F396" s="15"/>
      <c r="G396" s="15"/>
      <c r="H396" s="15"/>
      <c r="M396" s="15"/>
      <c r="N396" s="15"/>
      <c r="O396" s="15"/>
      <c r="P396" s="15"/>
      <c r="Q396" s="229"/>
      <c r="R396" s="15"/>
      <c r="S396" s="15"/>
      <c r="T396" s="15"/>
    </row>
    <row r="397" spans="1:20" ht="24.75" customHeight="1">
      <c r="A397" s="15"/>
      <c r="B397" s="15"/>
      <c r="C397" s="15"/>
      <c r="D397" s="15"/>
      <c r="E397" s="209"/>
      <c r="F397" s="15"/>
      <c r="G397" s="15"/>
      <c r="H397" s="15"/>
      <c r="M397" s="15"/>
      <c r="N397" s="15"/>
      <c r="O397" s="15"/>
      <c r="P397" s="15"/>
      <c r="Q397" s="229"/>
      <c r="R397" s="15"/>
      <c r="S397" s="15"/>
      <c r="T397" s="15"/>
    </row>
    <row r="398" spans="1:20" ht="24.75" customHeight="1">
      <c r="A398" s="15"/>
      <c r="B398" s="15"/>
      <c r="C398" s="15"/>
      <c r="D398" s="15"/>
      <c r="E398" s="209"/>
      <c r="F398" s="15"/>
      <c r="G398" s="15"/>
      <c r="H398" s="15"/>
      <c r="M398" s="15"/>
      <c r="N398" s="15"/>
      <c r="O398" s="15"/>
      <c r="P398" s="15"/>
      <c r="Q398" s="229"/>
      <c r="R398" s="15"/>
      <c r="S398" s="15"/>
      <c r="T398" s="15"/>
    </row>
    <row r="399" spans="1:20" ht="24.75" customHeight="1">
      <c r="A399" s="15"/>
      <c r="B399" s="15"/>
      <c r="C399" s="15"/>
      <c r="D399" s="15"/>
      <c r="E399" s="209"/>
      <c r="F399" s="15"/>
      <c r="G399" s="15"/>
      <c r="H399" s="15"/>
      <c r="M399" s="15"/>
      <c r="N399" s="15"/>
      <c r="O399" s="15"/>
      <c r="P399" s="15"/>
      <c r="Q399" s="229"/>
      <c r="R399" s="15"/>
      <c r="S399" s="15"/>
      <c r="T399" s="15"/>
    </row>
    <row r="400" spans="1:20" ht="24.75" customHeight="1">
      <c r="A400" s="15"/>
      <c r="B400" s="15"/>
      <c r="C400" s="15"/>
      <c r="D400" s="15"/>
      <c r="E400" s="209"/>
      <c r="F400" s="15"/>
      <c r="G400" s="15"/>
      <c r="H400" s="15"/>
      <c r="M400" s="15"/>
      <c r="N400" s="15"/>
      <c r="O400" s="15"/>
      <c r="P400" s="15"/>
      <c r="Q400" s="229"/>
      <c r="R400" s="15"/>
      <c r="S400" s="15"/>
      <c r="T400" s="15"/>
    </row>
    <row r="401" spans="1:20" ht="24.75" customHeight="1">
      <c r="A401" s="15"/>
      <c r="B401" s="15"/>
      <c r="C401" s="15"/>
      <c r="D401" s="15"/>
      <c r="E401" s="209"/>
      <c r="F401" s="15"/>
      <c r="G401" s="15"/>
      <c r="H401" s="15"/>
      <c r="M401" s="15"/>
      <c r="N401" s="15"/>
      <c r="O401" s="15"/>
      <c r="P401" s="15"/>
      <c r="Q401" s="229"/>
      <c r="R401" s="15"/>
      <c r="S401" s="15"/>
      <c r="T401" s="15"/>
    </row>
    <row r="402" spans="1:20" ht="24.75" customHeight="1">
      <c r="A402" s="15"/>
      <c r="B402" s="15"/>
      <c r="C402" s="15"/>
      <c r="D402" s="15"/>
      <c r="E402" s="209"/>
      <c r="F402" s="15"/>
      <c r="G402" s="15"/>
      <c r="H402" s="15"/>
      <c r="M402" s="15"/>
      <c r="N402" s="15"/>
      <c r="O402" s="15"/>
      <c r="P402" s="15"/>
      <c r="Q402" s="229"/>
      <c r="R402" s="15"/>
      <c r="S402" s="15"/>
      <c r="T402" s="15"/>
    </row>
    <row r="403" spans="1:20" ht="24.75" customHeight="1">
      <c r="A403" s="15"/>
      <c r="B403" s="15"/>
      <c r="C403" s="15"/>
      <c r="D403" s="15"/>
      <c r="E403" s="209"/>
      <c r="F403" s="15"/>
      <c r="G403" s="15"/>
      <c r="H403" s="15"/>
      <c r="M403" s="15"/>
      <c r="N403" s="15"/>
      <c r="O403" s="15"/>
      <c r="P403" s="15"/>
      <c r="Q403" s="229"/>
      <c r="R403" s="15"/>
      <c r="S403" s="15"/>
      <c r="T403" s="15"/>
    </row>
    <row r="404" spans="1:20" ht="24.75" customHeight="1">
      <c r="A404" s="15"/>
      <c r="B404" s="15"/>
      <c r="C404" s="15"/>
      <c r="D404" s="15"/>
      <c r="E404" s="209"/>
      <c r="F404" s="15"/>
      <c r="G404" s="15"/>
      <c r="H404" s="15"/>
      <c r="M404" s="15"/>
      <c r="N404" s="15"/>
      <c r="O404" s="15"/>
      <c r="P404" s="15"/>
      <c r="Q404" s="229"/>
      <c r="R404" s="15"/>
      <c r="S404" s="15"/>
      <c r="T404" s="15"/>
    </row>
    <row r="405" spans="1:20" ht="24.75" customHeight="1">
      <c r="A405" s="15"/>
      <c r="B405" s="15"/>
      <c r="C405" s="15"/>
      <c r="D405" s="15"/>
      <c r="E405" s="209"/>
      <c r="F405" s="15"/>
      <c r="G405" s="15"/>
      <c r="H405" s="15"/>
      <c r="M405" s="15"/>
      <c r="N405" s="15"/>
      <c r="O405" s="15"/>
      <c r="P405" s="15"/>
      <c r="Q405" s="229"/>
      <c r="R405" s="15"/>
      <c r="S405" s="15"/>
      <c r="T405" s="15"/>
    </row>
    <row r="406" spans="1:20" ht="24.75" customHeight="1">
      <c r="A406" s="15"/>
      <c r="B406" s="15"/>
      <c r="C406" s="15"/>
      <c r="D406" s="15"/>
      <c r="E406" s="209"/>
      <c r="F406" s="15"/>
      <c r="G406" s="15"/>
      <c r="H406" s="15"/>
      <c r="M406" s="15"/>
      <c r="N406" s="15"/>
      <c r="O406" s="15"/>
      <c r="P406" s="15"/>
      <c r="Q406" s="229"/>
      <c r="R406" s="15"/>
      <c r="S406" s="15"/>
      <c r="T406" s="15"/>
    </row>
    <row r="407" spans="1:20" ht="24.75" customHeight="1">
      <c r="A407" s="15"/>
      <c r="B407" s="15"/>
      <c r="C407" s="15"/>
      <c r="D407" s="15"/>
      <c r="E407" s="209"/>
      <c r="F407" s="15"/>
      <c r="G407" s="15"/>
      <c r="H407" s="15"/>
      <c r="M407" s="15"/>
      <c r="N407" s="15"/>
      <c r="O407" s="15"/>
      <c r="P407" s="15"/>
      <c r="Q407" s="229"/>
      <c r="R407" s="15"/>
      <c r="S407" s="15"/>
      <c r="T407" s="15"/>
    </row>
    <row r="408" spans="1:20" ht="24.75" customHeight="1">
      <c r="A408" s="15"/>
      <c r="B408" s="15"/>
      <c r="C408" s="15"/>
      <c r="D408" s="15"/>
      <c r="E408" s="209"/>
      <c r="F408" s="15"/>
      <c r="G408" s="15"/>
      <c r="H408" s="15"/>
      <c r="M408" s="15"/>
      <c r="N408" s="15"/>
      <c r="O408" s="15"/>
      <c r="P408" s="15"/>
      <c r="Q408" s="229"/>
      <c r="R408" s="15"/>
      <c r="S408" s="15"/>
      <c r="T408" s="15"/>
    </row>
    <row r="409" spans="1:20" ht="24.75" customHeight="1">
      <c r="A409" s="15"/>
      <c r="B409" s="15"/>
      <c r="C409" s="15"/>
      <c r="D409" s="15"/>
      <c r="E409" s="209"/>
      <c r="F409" s="15"/>
      <c r="G409" s="15"/>
      <c r="H409" s="15"/>
      <c r="M409" s="15"/>
      <c r="N409" s="15"/>
      <c r="O409" s="15"/>
      <c r="P409" s="15"/>
      <c r="Q409" s="229"/>
      <c r="R409" s="15"/>
      <c r="S409" s="15"/>
      <c r="T409" s="15"/>
    </row>
    <row r="410" spans="1:20" ht="24.75" customHeight="1">
      <c r="A410" s="15"/>
      <c r="B410" s="15"/>
      <c r="C410" s="15"/>
      <c r="D410" s="15"/>
      <c r="E410" s="209"/>
      <c r="F410" s="15"/>
      <c r="G410" s="15"/>
      <c r="H410" s="15"/>
      <c r="M410" s="15"/>
      <c r="N410" s="15"/>
      <c r="O410" s="15"/>
      <c r="P410" s="15"/>
      <c r="Q410" s="229"/>
      <c r="R410" s="15"/>
      <c r="S410" s="15"/>
      <c r="T410" s="15"/>
    </row>
    <row r="411" spans="1:20" ht="24.75" customHeight="1">
      <c r="A411" s="15"/>
      <c r="B411" s="15"/>
      <c r="C411" s="15"/>
      <c r="D411" s="15"/>
      <c r="E411" s="209"/>
      <c r="F411" s="15"/>
      <c r="G411" s="15"/>
      <c r="H411" s="15"/>
      <c r="M411" s="15"/>
      <c r="N411" s="15"/>
      <c r="O411" s="15"/>
      <c r="P411" s="15"/>
      <c r="Q411" s="229"/>
      <c r="R411" s="15"/>
      <c r="S411" s="15"/>
      <c r="T411" s="15"/>
    </row>
    <row r="412" spans="1:20" ht="24.75" customHeight="1">
      <c r="A412" s="15"/>
      <c r="B412" s="15"/>
      <c r="C412" s="15"/>
      <c r="D412" s="15"/>
      <c r="E412" s="209"/>
      <c r="F412" s="15"/>
      <c r="G412" s="15"/>
      <c r="H412" s="15"/>
      <c r="M412" s="15"/>
      <c r="N412" s="15"/>
      <c r="O412" s="15"/>
      <c r="P412" s="15"/>
      <c r="Q412" s="229"/>
      <c r="R412" s="15"/>
      <c r="S412" s="15"/>
      <c r="T412" s="15"/>
    </row>
    <row r="413" spans="1:20" ht="24.75" customHeight="1">
      <c r="A413" s="15"/>
      <c r="B413" s="15"/>
      <c r="C413" s="15"/>
      <c r="D413" s="15"/>
      <c r="E413" s="209"/>
      <c r="F413" s="15"/>
      <c r="G413" s="15"/>
      <c r="H413" s="15"/>
      <c r="M413" s="15"/>
      <c r="N413" s="15"/>
      <c r="O413" s="15"/>
      <c r="P413" s="15"/>
      <c r="Q413" s="229"/>
      <c r="R413" s="15"/>
      <c r="S413" s="15"/>
      <c r="T413" s="15"/>
    </row>
    <row r="414" spans="1:20" ht="24.75" customHeight="1">
      <c r="A414" s="15"/>
      <c r="B414" s="15"/>
      <c r="C414" s="15"/>
      <c r="D414" s="15"/>
      <c r="E414" s="209"/>
      <c r="F414" s="15"/>
      <c r="G414" s="15"/>
      <c r="H414" s="15"/>
      <c r="M414" s="15"/>
      <c r="N414" s="15"/>
      <c r="O414" s="15"/>
      <c r="P414" s="15"/>
      <c r="Q414" s="229"/>
      <c r="R414" s="15"/>
      <c r="S414" s="15"/>
      <c r="T414" s="15"/>
    </row>
    <row r="415" spans="1:20" ht="24.75" customHeight="1">
      <c r="A415" s="15"/>
      <c r="B415" s="15"/>
      <c r="C415" s="15"/>
      <c r="D415" s="15"/>
      <c r="E415" s="209"/>
      <c r="F415" s="15"/>
      <c r="G415" s="15"/>
      <c r="H415" s="15"/>
      <c r="M415" s="15"/>
      <c r="N415" s="15"/>
      <c r="O415" s="15"/>
      <c r="P415" s="15"/>
      <c r="Q415" s="229"/>
      <c r="R415" s="15"/>
      <c r="S415" s="15"/>
      <c r="T415" s="15"/>
    </row>
    <row r="416" spans="1:20" ht="24.75" customHeight="1">
      <c r="A416" s="15"/>
      <c r="B416" s="15"/>
      <c r="C416" s="15"/>
      <c r="D416" s="15"/>
      <c r="E416" s="209"/>
      <c r="F416" s="15"/>
      <c r="G416" s="15"/>
      <c r="H416" s="15"/>
      <c r="M416" s="15"/>
      <c r="N416" s="15"/>
      <c r="O416" s="15"/>
      <c r="P416" s="15"/>
      <c r="Q416" s="229"/>
      <c r="R416" s="15"/>
      <c r="S416" s="15"/>
      <c r="T416" s="15"/>
    </row>
    <row r="417" spans="1:20" ht="24.75" customHeight="1">
      <c r="A417" s="15"/>
      <c r="B417" s="15"/>
      <c r="C417" s="15"/>
      <c r="D417" s="15"/>
      <c r="E417" s="209"/>
      <c r="F417" s="15"/>
      <c r="G417" s="15"/>
      <c r="H417" s="15"/>
      <c r="M417" s="15"/>
      <c r="N417" s="15"/>
      <c r="O417" s="15"/>
      <c r="P417" s="15"/>
      <c r="Q417" s="229"/>
      <c r="R417" s="15"/>
      <c r="S417" s="15"/>
      <c r="T417" s="15"/>
    </row>
    <row r="418" spans="1:20" ht="24.75" customHeight="1">
      <c r="A418" s="15"/>
      <c r="B418" s="15"/>
      <c r="C418" s="15"/>
      <c r="D418" s="15"/>
      <c r="E418" s="209"/>
      <c r="F418" s="15"/>
      <c r="G418" s="15"/>
      <c r="H418" s="15"/>
      <c r="M418" s="15"/>
      <c r="N418" s="15"/>
      <c r="O418" s="15"/>
      <c r="P418" s="15"/>
      <c r="Q418" s="229"/>
      <c r="R418" s="15"/>
      <c r="S418" s="15"/>
      <c r="T418" s="15"/>
    </row>
    <row r="419" spans="1:20" ht="24.75" customHeight="1">
      <c r="A419" s="15"/>
      <c r="B419" s="15"/>
      <c r="C419" s="15"/>
      <c r="D419" s="15"/>
      <c r="E419" s="209"/>
      <c r="F419" s="15"/>
      <c r="G419" s="15"/>
      <c r="H419" s="15"/>
      <c r="M419" s="15"/>
      <c r="N419" s="15"/>
      <c r="O419" s="15"/>
      <c r="P419" s="15"/>
      <c r="Q419" s="229"/>
      <c r="R419" s="15"/>
      <c r="S419" s="15"/>
      <c r="T419" s="15"/>
    </row>
    <row r="420" spans="1:20" ht="24.75" customHeight="1">
      <c r="A420" s="15"/>
      <c r="B420" s="15"/>
      <c r="C420" s="15"/>
      <c r="D420" s="15"/>
      <c r="E420" s="209"/>
      <c r="F420" s="15"/>
      <c r="G420" s="15"/>
      <c r="H420" s="15"/>
      <c r="M420" s="15"/>
      <c r="N420" s="15"/>
      <c r="O420" s="15"/>
      <c r="P420" s="15"/>
      <c r="Q420" s="229"/>
      <c r="R420" s="15"/>
      <c r="S420" s="15"/>
      <c r="T420" s="15"/>
    </row>
    <row r="421" spans="1:20" ht="24.75" customHeight="1">
      <c r="A421" s="15"/>
      <c r="B421" s="15"/>
      <c r="C421" s="15"/>
      <c r="D421" s="15"/>
      <c r="E421" s="209"/>
      <c r="F421" s="15"/>
      <c r="G421" s="15"/>
      <c r="H421" s="15"/>
      <c r="M421" s="15"/>
      <c r="N421" s="15"/>
      <c r="O421" s="15"/>
      <c r="P421" s="15"/>
      <c r="Q421" s="229"/>
      <c r="R421" s="15"/>
      <c r="S421" s="15"/>
      <c r="T421" s="15"/>
    </row>
    <row r="422" spans="1:20" ht="24.75" customHeight="1">
      <c r="A422" s="15"/>
      <c r="B422" s="15"/>
      <c r="C422" s="15"/>
      <c r="D422" s="15"/>
      <c r="E422" s="209"/>
      <c r="F422" s="15"/>
      <c r="G422" s="15"/>
      <c r="H422" s="15"/>
      <c r="M422" s="15"/>
      <c r="N422" s="15"/>
      <c r="O422" s="15"/>
      <c r="P422" s="15"/>
      <c r="Q422" s="229"/>
      <c r="R422" s="15"/>
      <c r="S422" s="15"/>
      <c r="T422" s="15"/>
    </row>
    <row r="423" spans="1:20" ht="24.75" customHeight="1">
      <c r="A423" s="15"/>
      <c r="B423" s="15"/>
      <c r="C423" s="15"/>
      <c r="D423" s="15"/>
      <c r="E423" s="209"/>
      <c r="F423" s="15"/>
      <c r="G423" s="15"/>
      <c r="H423" s="15"/>
      <c r="M423" s="15"/>
      <c r="N423" s="15"/>
      <c r="O423" s="15"/>
      <c r="P423" s="15"/>
      <c r="Q423" s="229"/>
      <c r="R423" s="15"/>
      <c r="S423" s="15"/>
      <c r="T423" s="15"/>
    </row>
    <row r="424" spans="1:20" ht="24.75" customHeight="1">
      <c r="A424" s="15"/>
      <c r="B424" s="15"/>
      <c r="C424" s="15"/>
      <c r="D424" s="15"/>
      <c r="E424" s="209"/>
      <c r="F424" s="15"/>
      <c r="G424" s="15"/>
      <c r="H424" s="15"/>
      <c r="M424" s="15"/>
      <c r="N424" s="15"/>
      <c r="O424" s="15"/>
      <c r="P424" s="15"/>
      <c r="Q424" s="229"/>
      <c r="R424" s="15"/>
      <c r="S424" s="15"/>
      <c r="T424" s="15"/>
    </row>
    <row r="425" spans="1:20" ht="24.75" customHeight="1">
      <c r="A425" s="15"/>
      <c r="B425" s="15"/>
      <c r="C425" s="15"/>
      <c r="D425" s="15"/>
      <c r="E425" s="209"/>
      <c r="F425" s="15"/>
      <c r="G425" s="15"/>
      <c r="H425" s="15"/>
      <c r="M425" s="15"/>
      <c r="N425" s="15"/>
      <c r="O425" s="15"/>
      <c r="P425" s="15"/>
      <c r="Q425" s="229"/>
      <c r="R425" s="15"/>
      <c r="S425" s="15"/>
      <c r="T425" s="15"/>
    </row>
    <row r="426" spans="1:20" ht="24.75" customHeight="1">
      <c r="A426" s="15"/>
      <c r="B426" s="15"/>
      <c r="C426" s="15"/>
      <c r="D426" s="15"/>
      <c r="E426" s="209"/>
      <c r="F426" s="15"/>
      <c r="G426" s="15"/>
      <c r="H426" s="15"/>
      <c r="M426" s="15"/>
      <c r="N426" s="15"/>
      <c r="O426" s="15"/>
      <c r="P426" s="15"/>
      <c r="Q426" s="229"/>
      <c r="R426" s="15"/>
      <c r="S426" s="15"/>
      <c r="T426" s="15"/>
    </row>
    <row r="427" spans="1:20" ht="24.75" customHeight="1">
      <c r="A427" s="15"/>
      <c r="B427" s="15"/>
      <c r="C427" s="15"/>
      <c r="D427" s="15"/>
      <c r="E427" s="209"/>
      <c r="F427" s="15"/>
      <c r="G427" s="15"/>
      <c r="H427" s="15"/>
      <c r="M427" s="15"/>
      <c r="N427" s="15"/>
      <c r="O427" s="15"/>
      <c r="P427" s="15"/>
      <c r="Q427" s="229"/>
      <c r="R427" s="15"/>
      <c r="S427" s="15"/>
      <c r="T427" s="15"/>
    </row>
    <row r="428" spans="1:20" ht="24.75" customHeight="1">
      <c r="A428" s="15"/>
      <c r="B428" s="15"/>
      <c r="C428" s="15"/>
      <c r="D428" s="15"/>
      <c r="E428" s="209"/>
      <c r="F428" s="15"/>
      <c r="G428" s="15"/>
      <c r="H428" s="15"/>
      <c r="M428" s="15"/>
      <c r="N428" s="15"/>
      <c r="O428" s="15"/>
      <c r="P428" s="15"/>
      <c r="Q428" s="229"/>
      <c r="R428" s="15"/>
      <c r="S428" s="15"/>
      <c r="T428" s="15"/>
    </row>
    <row r="429" spans="1:20" ht="24.75" customHeight="1">
      <c r="A429" s="15"/>
      <c r="B429" s="15"/>
      <c r="C429" s="15"/>
      <c r="D429" s="15"/>
      <c r="E429" s="209"/>
      <c r="F429" s="15"/>
      <c r="G429" s="15"/>
      <c r="H429" s="15"/>
      <c r="M429" s="15"/>
      <c r="N429" s="15"/>
      <c r="O429" s="15"/>
      <c r="P429" s="15"/>
      <c r="Q429" s="229"/>
      <c r="R429" s="15"/>
      <c r="S429" s="15"/>
      <c r="T429" s="15"/>
    </row>
    <row r="430" spans="1:20" ht="24.75" customHeight="1">
      <c r="A430" s="15"/>
      <c r="B430" s="15"/>
      <c r="C430" s="15"/>
      <c r="D430" s="15"/>
      <c r="E430" s="209"/>
      <c r="F430" s="15"/>
      <c r="G430" s="15"/>
      <c r="H430" s="15"/>
      <c r="M430" s="15"/>
      <c r="N430" s="15"/>
      <c r="O430" s="15"/>
      <c r="P430" s="15"/>
      <c r="Q430" s="229"/>
      <c r="R430" s="15"/>
      <c r="S430" s="15"/>
      <c r="T430" s="15"/>
    </row>
    <row r="431" spans="1:20" ht="24.75" customHeight="1">
      <c r="A431" s="15"/>
      <c r="B431" s="15"/>
      <c r="C431" s="15"/>
      <c r="D431" s="15"/>
      <c r="E431" s="209"/>
      <c r="F431" s="15"/>
      <c r="G431" s="15"/>
      <c r="H431" s="15"/>
      <c r="M431" s="15"/>
      <c r="N431" s="15"/>
      <c r="O431" s="15"/>
      <c r="P431" s="15"/>
      <c r="Q431" s="229"/>
      <c r="R431" s="15"/>
      <c r="S431" s="15"/>
      <c r="T431" s="15"/>
    </row>
    <row r="432" spans="1:20" ht="24.75" customHeight="1">
      <c r="A432" s="15"/>
      <c r="B432" s="15"/>
      <c r="C432" s="15"/>
      <c r="D432" s="15"/>
      <c r="E432" s="209"/>
      <c r="F432" s="15"/>
      <c r="G432" s="15"/>
      <c r="H432" s="15"/>
      <c r="M432" s="15"/>
      <c r="N432" s="15"/>
      <c r="O432" s="15"/>
      <c r="P432" s="15"/>
      <c r="Q432" s="229"/>
      <c r="R432" s="15"/>
      <c r="S432" s="15"/>
      <c r="T432" s="15"/>
    </row>
    <row r="433" spans="1:20" ht="24.75" customHeight="1">
      <c r="A433" s="15"/>
      <c r="B433" s="15"/>
      <c r="C433" s="15"/>
      <c r="D433" s="15"/>
      <c r="E433" s="209"/>
      <c r="F433" s="15"/>
      <c r="G433" s="15"/>
      <c r="H433" s="15"/>
      <c r="M433" s="15"/>
      <c r="N433" s="15"/>
      <c r="O433" s="15"/>
      <c r="P433" s="15"/>
      <c r="Q433" s="229"/>
      <c r="R433" s="15"/>
      <c r="S433" s="15"/>
      <c r="T433" s="15"/>
    </row>
    <row r="434" spans="1:20" ht="24.75" customHeight="1">
      <c r="A434" s="15"/>
      <c r="B434" s="15"/>
      <c r="C434" s="15"/>
      <c r="D434" s="15"/>
      <c r="E434" s="209"/>
      <c r="F434" s="15"/>
      <c r="G434" s="15"/>
      <c r="H434" s="15"/>
      <c r="M434" s="15"/>
      <c r="N434" s="15"/>
      <c r="O434" s="15"/>
      <c r="P434" s="15"/>
      <c r="Q434" s="229"/>
      <c r="R434" s="15"/>
      <c r="S434" s="15"/>
      <c r="T434" s="15"/>
    </row>
    <row r="435" spans="1:20" ht="24.75" customHeight="1">
      <c r="A435" s="15"/>
      <c r="B435" s="15"/>
      <c r="C435" s="15"/>
      <c r="D435" s="15"/>
      <c r="E435" s="209"/>
      <c r="F435" s="15"/>
      <c r="G435" s="15"/>
      <c r="H435" s="15"/>
      <c r="M435" s="15"/>
      <c r="N435" s="15"/>
      <c r="O435" s="15"/>
      <c r="P435" s="15"/>
      <c r="Q435" s="229"/>
      <c r="R435" s="15"/>
      <c r="S435" s="15"/>
      <c r="T435" s="15"/>
    </row>
    <row r="436" spans="1:20" ht="24.75" customHeight="1">
      <c r="A436" s="15"/>
      <c r="B436" s="15"/>
      <c r="C436" s="15"/>
      <c r="D436" s="15"/>
      <c r="E436" s="209"/>
      <c r="F436" s="15"/>
      <c r="G436" s="15"/>
      <c r="H436" s="15"/>
      <c r="M436" s="15"/>
      <c r="N436" s="15"/>
      <c r="O436" s="15"/>
      <c r="P436" s="15"/>
      <c r="Q436" s="229"/>
      <c r="R436" s="15"/>
      <c r="S436" s="15"/>
      <c r="T436" s="15"/>
    </row>
    <row r="437" spans="1:20" ht="24.75" customHeight="1">
      <c r="A437" s="15"/>
      <c r="B437" s="15"/>
      <c r="C437" s="15"/>
      <c r="D437" s="15"/>
      <c r="E437" s="209"/>
      <c r="F437" s="15"/>
      <c r="G437" s="15"/>
      <c r="H437" s="15"/>
      <c r="M437" s="15"/>
      <c r="N437" s="15"/>
      <c r="O437" s="15"/>
      <c r="P437" s="15"/>
      <c r="Q437" s="229"/>
      <c r="R437" s="15"/>
      <c r="S437" s="15"/>
      <c r="T437" s="15"/>
    </row>
    <row r="438" spans="1:20" ht="24.75" customHeight="1">
      <c r="A438" s="15"/>
      <c r="B438" s="15"/>
      <c r="C438" s="15"/>
      <c r="D438" s="15"/>
      <c r="E438" s="209"/>
      <c r="F438" s="15"/>
      <c r="G438" s="15"/>
      <c r="H438" s="15"/>
      <c r="M438" s="15"/>
      <c r="N438" s="15"/>
      <c r="O438" s="15"/>
      <c r="P438" s="15"/>
      <c r="Q438" s="229"/>
      <c r="R438" s="15"/>
      <c r="S438" s="15"/>
      <c r="T438" s="15"/>
    </row>
    <row r="439" spans="1:20" ht="24.75" customHeight="1">
      <c r="A439" s="15"/>
      <c r="B439" s="15"/>
      <c r="C439" s="15"/>
      <c r="D439" s="15"/>
      <c r="E439" s="209"/>
      <c r="F439" s="15"/>
      <c r="G439" s="15"/>
      <c r="H439" s="15"/>
      <c r="M439" s="15"/>
      <c r="N439" s="15"/>
      <c r="O439" s="15"/>
      <c r="P439" s="15"/>
      <c r="Q439" s="229"/>
      <c r="R439" s="15"/>
      <c r="S439" s="15"/>
      <c r="T439" s="15"/>
    </row>
    <row r="440" spans="1:20" ht="24.75" customHeight="1">
      <c r="A440" s="15"/>
      <c r="B440" s="15"/>
      <c r="C440" s="15"/>
      <c r="D440" s="15"/>
      <c r="E440" s="209"/>
      <c r="F440" s="15"/>
      <c r="G440" s="15"/>
      <c r="H440" s="15"/>
      <c r="M440" s="15"/>
      <c r="N440" s="15"/>
      <c r="O440" s="15"/>
      <c r="P440" s="15"/>
      <c r="Q440" s="229"/>
      <c r="R440" s="15"/>
      <c r="S440" s="15"/>
      <c r="T440" s="15"/>
    </row>
    <row r="441" spans="1:20" ht="24.75" customHeight="1">
      <c r="A441" s="15"/>
      <c r="B441" s="15"/>
      <c r="C441" s="15"/>
      <c r="D441" s="15"/>
      <c r="E441" s="209"/>
      <c r="F441" s="15"/>
      <c r="G441" s="15"/>
      <c r="H441" s="15"/>
      <c r="M441" s="15"/>
      <c r="N441" s="15"/>
      <c r="O441" s="15"/>
      <c r="P441" s="15"/>
      <c r="Q441" s="229"/>
      <c r="R441" s="15"/>
      <c r="S441" s="15"/>
      <c r="T441" s="15"/>
    </row>
    <row r="442" spans="1:20" ht="24.75" customHeight="1">
      <c r="A442" s="15"/>
      <c r="B442" s="15"/>
      <c r="C442" s="15"/>
      <c r="D442" s="15"/>
      <c r="E442" s="209"/>
      <c r="F442" s="15"/>
      <c r="G442" s="15"/>
      <c r="H442" s="15"/>
      <c r="M442" s="15"/>
      <c r="N442" s="15"/>
      <c r="O442" s="15"/>
      <c r="P442" s="15"/>
      <c r="Q442" s="229"/>
      <c r="R442" s="15"/>
      <c r="S442" s="15"/>
      <c r="T442" s="15"/>
    </row>
    <row r="443" spans="1:20" ht="24.75" customHeight="1">
      <c r="A443" s="15"/>
      <c r="B443" s="15"/>
      <c r="C443" s="15"/>
      <c r="D443" s="15"/>
      <c r="E443" s="209"/>
      <c r="F443" s="15"/>
      <c r="G443" s="15"/>
      <c r="H443" s="15"/>
      <c r="M443" s="15"/>
      <c r="N443" s="15"/>
      <c r="O443" s="15"/>
      <c r="P443" s="15"/>
      <c r="Q443" s="229"/>
      <c r="R443" s="15"/>
      <c r="S443" s="15"/>
      <c r="T443" s="15"/>
    </row>
    <row r="444" spans="1:20" ht="24.75" customHeight="1">
      <c r="A444" s="15"/>
      <c r="B444" s="15"/>
      <c r="C444" s="15"/>
      <c r="D444" s="15"/>
      <c r="E444" s="209"/>
      <c r="F444" s="15"/>
      <c r="G444" s="15"/>
      <c r="H444" s="15"/>
      <c r="M444" s="15"/>
      <c r="N444" s="15"/>
      <c r="O444" s="15"/>
      <c r="P444" s="15"/>
      <c r="Q444" s="229"/>
      <c r="R444" s="15"/>
      <c r="S444" s="15"/>
      <c r="T444" s="15"/>
    </row>
    <row r="445" spans="1:20" ht="24.75" customHeight="1">
      <c r="A445" s="15"/>
      <c r="B445" s="15"/>
      <c r="C445" s="15"/>
      <c r="D445" s="15"/>
      <c r="E445" s="209"/>
      <c r="F445" s="15"/>
      <c r="G445" s="15"/>
      <c r="H445" s="15"/>
      <c r="M445" s="15"/>
      <c r="N445" s="15"/>
      <c r="O445" s="15"/>
      <c r="P445" s="15"/>
      <c r="Q445" s="229"/>
      <c r="R445" s="15"/>
      <c r="S445" s="15"/>
      <c r="T445" s="15"/>
    </row>
    <row r="446" spans="1:20" ht="24.75" customHeight="1">
      <c r="A446" s="15"/>
      <c r="B446" s="15"/>
      <c r="C446" s="15"/>
      <c r="D446" s="15"/>
      <c r="E446" s="209"/>
      <c r="F446" s="15"/>
      <c r="G446" s="15"/>
      <c r="H446" s="15"/>
      <c r="M446" s="15"/>
      <c r="N446" s="15"/>
      <c r="O446" s="15"/>
      <c r="P446" s="15"/>
      <c r="Q446" s="229"/>
      <c r="R446" s="15"/>
      <c r="S446" s="15"/>
      <c r="T446" s="15"/>
    </row>
    <row r="447" spans="1:20" ht="24.75" customHeight="1">
      <c r="A447" s="15"/>
      <c r="B447" s="15"/>
      <c r="C447" s="15"/>
      <c r="D447" s="15"/>
      <c r="E447" s="209"/>
      <c r="F447" s="15"/>
      <c r="G447" s="15"/>
      <c r="H447" s="15"/>
      <c r="M447" s="15"/>
      <c r="N447" s="15"/>
      <c r="O447" s="15"/>
      <c r="P447" s="15"/>
      <c r="Q447" s="229"/>
      <c r="R447" s="15"/>
      <c r="S447" s="15"/>
      <c r="T447" s="15"/>
    </row>
    <row r="448" spans="1:20" ht="24.75" customHeight="1">
      <c r="A448" s="15"/>
      <c r="B448" s="15"/>
      <c r="C448" s="15"/>
      <c r="D448" s="15"/>
      <c r="E448" s="209"/>
      <c r="F448" s="15"/>
      <c r="G448" s="15"/>
      <c r="H448" s="15"/>
      <c r="M448" s="15"/>
      <c r="N448" s="15"/>
      <c r="O448" s="15"/>
      <c r="P448" s="15"/>
      <c r="Q448" s="229"/>
      <c r="R448" s="15"/>
      <c r="S448" s="15"/>
      <c r="T448" s="15"/>
    </row>
    <row r="449" spans="1:20" ht="24.75" customHeight="1">
      <c r="A449" s="15"/>
      <c r="B449" s="15"/>
      <c r="C449" s="15"/>
      <c r="D449" s="15"/>
      <c r="E449" s="209"/>
      <c r="F449" s="15"/>
      <c r="G449" s="15"/>
      <c r="H449" s="15"/>
      <c r="M449" s="15"/>
      <c r="N449" s="15"/>
      <c r="O449" s="15"/>
      <c r="P449" s="15"/>
      <c r="Q449" s="229"/>
      <c r="R449" s="15"/>
      <c r="S449" s="15"/>
      <c r="T449" s="15"/>
    </row>
    <row r="450" spans="1:20" ht="24.75" customHeight="1">
      <c r="A450" s="15"/>
      <c r="B450" s="15"/>
      <c r="C450" s="15"/>
      <c r="D450" s="15"/>
      <c r="E450" s="209"/>
      <c r="F450" s="15"/>
      <c r="G450" s="15"/>
      <c r="H450" s="15"/>
      <c r="M450" s="15"/>
      <c r="N450" s="15"/>
      <c r="O450" s="15"/>
      <c r="P450" s="15"/>
      <c r="Q450" s="229"/>
      <c r="R450" s="15"/>
      <c r="S450" s="15"/>
      <c r="T450" s="15"/>
    </row>
    <row r="451" spans="1:20" ht="24.75" customHeight="1">
      <c r="A451" s="15"/>
      <c r="B451" s="15"/>
      <c r="C451" s="15"/>
      <c r="D451" s="15"/>
      <c r="E451" s="209"/>
      <c r="F451" s="15"/>
      <c r="G451" s="15"/>
      <c r="H451" s="15"/>
      <c r="M451" s="15"/>
      <c r="N451" s="15"/>
      <c r="O451" s="15"/>
      <c r="P451" s="15"/>
      <c r="Q451" s="229"/>
      <c r="R451" s="15"/>
      <c r="S451" s="15"/>
      <c r="T451" s="15"/>
    </row>
    <row r="452" spans="1:20" ht="24.75" customHeight="1">
      <c r="A452" s="15"/>
      <c r="B452" s="15"/>
      <c r="C452" s="15"/>
      <c r="D452" s="15"/>
      <c r="E452" s="209"/>
      <c r="F452" s="15"/>
      <c r="G452" s="15"/>
      <c r="H452" s="15"/>
      <c r="M452" s="15"/>
      <c r="N452" s="15"/>
      <c r="O452" s="15"/>
      <c r="P452" s="15"/>
      <c r="Q452" s="229"/>
      <c r="R452" s="15"/>
      <c r="S452" s="15"/>
      <c r="T452" s="15"/>
    </row>
    <row r="453" spans="1:20" ht="24.75" customHeight="1">
      <c r="A453" s="15"/>
      <c r="B453" s="15"/>
      <c r="C453" s="15"/>
      <c r="D453" s="15"/>
      <c r="E453" s="209"/>
      <c r="F453" s="15"/>
      <c r="G453" s="15"/>
      <c r="H453" s="15"/>
      <c r="M453" s="15"/>
      <c r="N453" s="15"/>
      <c r="O453" s="15"/>
      <c r="P453" s="15"/>
      <c r="Q453" s="229"/>
      <c r="R453" s="15"/>
      <c r="S453" s="15"/>
      <c r="T453" s="15"/>
    </row>
    <row r="454" spans="1:20" ht="24.75" customHeight="1">
      <c r="A454" s="15"/>
      <c r="B454" s="15"/>
      <c r="C454" s="15"/>
      <c r="D454" s="15"/>
      <c r="E454" s="209"/>
      <c r="F454" s="15"/>
      <c r="G454" s="15"/>
      <c r="H454" s="15"/>
      <c r="M454" s="15"/>
      <c r="N454" s="15"/>
      <c r="O454" s="15"/>
      <c r="P454" s="15"/>
      <c r="Q454" s="229"/>
      <c r="R454" s="15"/>
      <c r="S454" s="15"/>
      <c r="T454" s="15"/>
    </row>
    <row r="455" spans="1:20" ht="24.75" customHeight="1">
      <c r="A455" s="15"/>
      <c r="B455" s="15"/>
      <c r="C455" s="15"/>
      <c r="D455" s="15"/>
      <c r="E455" s="209"/>
      <c r="F455" s="15"/>
      <c r="G455" s="15"/>
      <c r="H455" s="15"/>
      <c r="M455" s="15"/>
      <c r="N455" s="15"/>
      <c r="O455" s="15"/>
      <c r="P455" s="15"/>
      <c r="Q455" s="229"/>
      <c r="R455" s="15"/>
      <c r="S455" s="15"/>
      <c r="T455" s="15"/>
    </row>
    <row r="456" spans="1:20" ht="24.75" customHeight="1">
      <c r="A456" s="15"/>
      <c r="B456" s="15"/>
      <c r="C456" s="15"/>
      <c r="D456" s="15"/>
      <c r="E456" s="209"/>
      <c r="F456" s="15"/>
      <c r="G456" s="15"/>
      <c r="H456" s="15"/>
      <c r="M456" s="15"/>
      <c r="N456" s="15"/>
      <c r="O456" s="15"/>
      <c r="P456" s="15"/>
      <c r="Q456" s="229"/>
      <c r="R456" s="15"/>
      <c r="S456" s="15"/>
      <c r="T456" s="15"/>
    </row>
    <row r="457" spans="1:20" ht="24.75" customHeight="1">
      <c r="A457" s="15"/>
      <c r="B457" s="15"/>
      <c r="C457" s="15"/>
      <c r="D457" s="15"/>
      <c r="E457" s="209"/>
      <c r="F457" s="15"/>
      <c r="G457" s="15"/>
      <c r="H457" s="15"/>
      <c r="M457" s="15"/>
      <c r="N457" s="15"/>
      <c r="O457" s="15"/>
      <c r="P457" s="15"/>
      <c r="Q457" s="229"/>
      <c r="R457" s="15"/>
      <c r="S457" s="15"/>
      <c r="T457" s="15"/>
    </row>
    <row r="458" spans="1:20" ht="24.75" customHeight="1">
      <c r="A458" s="15"/>
      <c r="B458" s="15"/>
      <c r="C458" s="15"/>
      <c r="D458" s="15"/>
      <c r="E458" s="209"/>
      <c r="F458" s="15"/>
      <c r="G458" s="15"/>
      <c r="H458" s="15"/>
      <c r="M458" s="15"/>
      <c r="N458" s="15"/>
      <c r="O458" s="15"/>
      <c r="P458" s="15"/>
      <c r="Q458" s="229"/>
      <c r="R458" s="15"/>
      <c r="S458" s="15"/>
      <c r="T458" s="15"/>
    </row>
    <row r="459" spans="1:20" ht="24.75" customHeight="1">
      <c r="A459" s="15"/>
      <c r="B459" s="15"/>
      <c r="C459" s="15"/>
      <c r="D459" s="15"/>
      <c r="E459" s="209"/>
      <c r="F459" s="15"/>
      <c r="G459" s="15"/>
      <c r="H459" s="15"/>
      <c r="M459" s="15"/>
      <c r="N459" s="15"/>
      <c r="O459" s="15"/>
      <c r="P459" s="15"/>
      <c r="Q459" s="229"/>
      <c r="R459" s="15"/>
      <c r="S459" s="15"/>
      <c r="T459" s="15"/>
    </row>
    <row r="460" spans="1:20" ht="24.75" customHeight="1">
      <c r="A460" s="15"/>
      <c r="B460" s="15"/>
      <c r="C460" s="15"/>
      <c r="D460" s="15"/>
      <c r="E460" s="209"/>
      <c r="F460" s="15"/>
      <c r="G460" s="15"/>
      <c r="H460" s="15"/>
      <c r="M460" s="15"/>
      <c r="N460" s="15"/>
      <c r="O460" s="15"/>
      <c r="P460" s="15"/>
      <c r="Q460" s="229"/>
      <c r="R460" s="15"/>
      <c r="S460" s="15"/>
      <c r="T460" s="15"/>
    </row>
    <row r="461" spans="1:20" ht="24.75" customHeight="1">
      <c r="A461" s="15"/>
      <c r="B461" s="15"/>
      <c r="C461" s="15"/>
      <c r="D461" s="15"/>
      <c r="E461" s="209"/>
      <c r="F461" s="15"/>
      <c r="G461" s="15"/>
      <c r="H461" s="15"/>
      <c r="M461" s="15"/>
      <c r="N461" s="15"/>
      <c r="O461" s="15"/>
      <c r="P461" s="15"/>
      <c r="Q461" s="229"/>
      <c r="R461" s="15"/>
      <c r="S461" s="15"/>
      <c r="T461" s="15"/>
    </row>
    <row r="462" spans="1:20" ht="24.75" customHeight="1">
      <c r="A462" s="15"/>
      <c r="B462" s="15"/>
      <c r="C462" s="15"/>
      <c r="D462" s="15"/>
      <c r="E462" s="209"/>
      <c r="F462" s="15"/>
      <c r="G462" s="15"/>
      <c r="H462" s="15"/>
      <c r="M462" s="15"/>
      <c r="N462" s="15"/>
      <c r="O462" s="15"/>
      <c r="P462" s="15"/>
      <c r="Q462" s="229"/>
      <c r="R462" s="15"/>
      <c r="S462" s="15"/>
      <c r="T462" s="15"/>
    </row>
    <row r="463" spans="1:20" ht="24.75" customHeight="1">
      <c r="A463" s="15"/>
      <c r="B463" s="15"/>
      <c r="C463" s="15"/>
      <c r="D463" s="15"/>
      <c r="E463" s="209"/>
      <c r="F463" s="15"/>
      <c r="G463" s="15"/>
      <c r="H463" s="15"/>
      <c r="M463" s="15"/>
      <c r="N463" s="15"/>
      <c r="O463" s="15"/>
      <c r="P463" s="15"/>
      <c r="Q463" s="229"/>
      <c r="R463" s="15"/>
      <c r="S463" s="15"/>
      <c r="T463" s="15"/>
    </row>
    <row r="464" spans="1:20" ht="24.75" customHeight="1">
      <c r="A464" s="15"/>
      <c r="B464" s="15"/>
      <c r="C464" s="15"/>
      <c r="D464" s="15"/>
      <c r="E464" s="209"/>
      <c r="F464" s="15"/>
      <c r="G464" s="15"/>
      <c r="H464" s="15"/>
      <c r="M464" s="15"/>
      <c r="N464" s="15"/>
      <c r="O464" s="15"/>
      <c r="P464" s="15"/>
      <c r="Q464" s="229"/>
      <c r="R464" s="15"/>
      <c r="S464" s="15"/>
      <c r="T464" s="15"/>
    </row>
    <row r="465" spans="1:20" ht="24.75" customHeight="1">
      <c r="A465" s="15"/>
      <c r="B465" s="15"/>
      <c r="C465" s="15"/>
      <c r="D465" s="15"/>
      <c r="E465" s="209"/>
      <c r="F465" s="15"/>
      <c r="G465" s="15"/>
      <c r="H465" s="15"/>
      <c r="M465" s="15"/>
      <c r="N465" s="15"/>
      <c r="O465" s="15"/>
      <c r="P465" s="15"/>
      <c r="Q465" s="229"/>
      <c r="R465" s="15"/>
      <c r="S465" s="15"/>
      <c r="T465" s="15"/>
    </row>
    <row r="466" spans="1:20" ht="24.75" customHeight="1">
      <c r="A466" s="15"/>
      <c r="B466" s="15"/>
      <c r="C466" s="15"/>
      <c r="D466" s="15"/>
      <c r="E466" s="209"/>
      <c r="F466" s="15"/>
      <c r="G466" s="15"/>
      <c r="H466" s="15"/>
      <c r="M466" s="15"/>
      <c r="N466" s="15"/>
      <c r="O466" s="15"/>
      <c r="P466" s="15"/>
      <c r="Q466" s="229"/>
      <c r="R466" s="15"/>
      <c r="S466" s="15"/>
      <c r="T466" s="15"/>
    </row>
    <row r="467" spans="1:20" ht="24.75" customHeight="1">
      <c r="A467" s="15"/>
      <c r="B467" s="15"/>
      <c r="C467" s="15"/>
      <c r="D467" s="15"/>
      <c r="E467" s="209"/>
      <c r="F467" s="15"/>
      <c r="G467" s="15"/>
      <c r="H467" s="15"/>
      <c r="M467" s="15"/>
      <c r="N467" s="15"/>
      <c r="O467" s="15"/>
      <c r="P467" s="15"/>
      <c r="Q467" s="229"/>
      <c r="R467" s="15"/>
      <c r="S467" s="15"/>
      <c r="T467" s="15"/>
    </row>
    <row r="468" spans="1:20" ht="24.75" customHeight="1">
      <c r="A468" s="15"/>
      <c r="B468" s="15"/>
      <c r="C468" s="15"/>
      <c r="D468" s="15"/>
      <c r="E468" s="209"/>
      <c r="F468" s="15"/>
      <c r="G468" s="15"/>
      <c r="H468" s="15"/>
      <c r="M468" s="15"/>
      <c r="N468" s="15"/>
      <c r="O468" s="15"/>
      <c r="P468" s="15"/>
      <c r="Q468" s="229"/>
      <c r="R468" s="15"/>
      <c r="S468" s="15"/>
      <c r="T468" s="15"/>
    </row>
    <row r="469" spans="1:20" ht="24.75" customHeight="1">
      <c r="A469" s="15"/>
      <c r="B469" s="15"/>
      <c r="C469" s="15"/>
      <c r="D469" s="15"/>
      <c r="E469" s="209"/>
      <c r="F469" s="15"/>
      <c r="G469" s="15"/>
      <c r="H469" s="15"/>
      <c r="M469" s="15"/>
      <c r="N469" s="15"/>
      <c r="O469" s="15"/>
      <c r="P469" s="15"/>
      <c r="Q469" s="229"/>
      <c r="R469" s="15"/>
      <c r="S469" s="15"/>
      <c r="T469" s="15"/>
    </row>
    <row r="470" spans="1:20" ht="24.75" customHeight="1">
      <c r="A470" s="15"/>
      <c r="B470" s="15"/>
      <c r="C470" s="15"/>
      <c r="D470" s="15"/>
      <c r="E470" s="209"/>
      <c r="F470" s="15"/>
      <c r="G470" s="15"/>
      <c r="H470" s="15"/>
      <c r="M470" s="15"/>
      <c r="N470" s="15"/>
      <c r="O470" s="15"/>
      <c r="P470" s="15"/>
      <c r="Q470" s="229"/>
      <c r="R470" s="15"/>
      <c r="S470" s="15"/>
      <c r="T470" s="15"/>
    </row>
    <row r="471" spans="1:20" ht="24.75" customHeight="1">
      <c r="A471" s="15"/>
      <c r="B471" s="15"/>
      <c r="C471" s="15"/>
      <c r="D471" s="15"/>
      <c r="E471" s="209"/>
      <c r="F471" s="15"/>
      <c r="G471" s="15"/>
      <c r="H471" s="15"/>
      <c r="M471" s="15"/>
      <c r="N471" s="15"/>
      <c r="O471" s="15"/>
      <c r="P471" s="15"/>
      <c r="Q471" s="229"/>
      <c r="R471" s="15"/>
      <c r="S471" s="15"/>
      <c r="T471" s="15"/>
    </row>
    <row r="472" spans="1:20" ht="24.75" customHeight="1">
      <c r="A472" s="15"/>
      <c r="B472" s="15"/>
      <c r="C472" s="15"/>
      <c r="D472" s="15"/>
      <c r="E472" s="209"/>
      <c r="F472" s="15"/>
      <c r="G472" s="15"/>
      <c r="H472" s="15"/>
      <c r="M472" s="15"/>
      <c r="N472" s="15"/>
      <c r="O472" s="15"/>
      <c r="P472" s="15"/>
      <c r="Q472" s="229"/>
      <c r="R472" s="15"/>
      <c r="S472" s="15"/>
      <c r="T472" s="15"/>
    </row>
    <row r="473" spans="1:20" ht="24.75" customHeight="1">
      <c r="A473" s="15"/>
      <c r="B473" s="15"/>
      <c r="C473" s="15"/>
      <c r="D473" s="15"/>
      <c r="E473" s="209"/>
      <c r="F473" s="15"/>
      <c r="G473" s="15"/>
      <c r="H473" s="15"/>
      <c r="M473" s="15"/>
      <c r="N473" s="15"/>
      <c r="O473" s="15"/>
      <c r="P473" s="15"/>
      <c r="Q473" s="229"/>
      <c r="R473" s="15"/>
      <c r="S473" s="15"/>
      <c r="T473" s="15"/>
    </row>
    <row r="474" spans="1:20" ht="24.75" customHeight="1">
      <c r="A474" s="15"/>
      <c r="B474" s="15"/>
      <c r="C474" s="15"/>
      <c r="D474" s="15"/>
      <c r="E474" s="209"/>
      <c r="F474" s="15"/>
      <c r="G474" s="15"/>
      <c r="H474" s="15"/>
      <c r="M474" s="15"/>
      <c r="N474" s="15"/>
      <c r="O474" s="15"/>
      <c r="P474" s="15"/>
      <c r="Q474" s="229"/>
      <c r="R474" s="15"/>
      <c r="S474" s="15"/>
      <c r="T474" s="15"/>
    </row>
    <row r="475" spans="1:20" ht="24.75" customHeight="1">
      <c r="A475" s="15"/>
      <c r="B475" s="15"/>
      <c r="C475" s="15"/>
      <c r="D475" s="15"/>
      <c r="E475" s="209"/>
      <c r="F475" s="15"/>
      <c r="G475" s="15"/>
      <c r="H475" s="15"/>
      <c r="M475" s="15"/>
      <c r="N475" s="15"/>
      <c r="O475" s="15"/>
      <c r="P475" s="15"/>
      <c r="Q475" s="229"/>
      <c r="R475" s="15"/>
      <c r="S475" s="15"/>
      <c r="T475" s="15"/>
    </row>
    <row r="476" spans="1:20" ht="24.75" customHeight="1">
      <c r="A476" s="15"/>
      <c r="B476" s="15"/>
      <c r="C476" s="15"/>
      <c r="D476" s="15"/>
      <c r="E476" s="209"/>
      <c r="F476" s="15"/>
      <c r="G476" s="15"/>
      <c r="H476" s="15"/>
      <c r="M476" s="15"/>
      <c r="N476" s="15"/>
      <c r="O476" s="15"/>
      <c r="P476" s="15"/>
      <c r="Q476" s="229"/>
      <c r="R476" s="15"/>
      <c r="S476" s="15"/>
      <c r="T476" s="15"/>
    </row>
    <row r="477" spans="1:20" ht="24.75" customHeight="1">
      <c r="A477" s="15"/>
      <c r="B477" s="15"/>
      <c r="C477" s="15"/>
      <c r="D477" s="15"/>
      <c r="E477" s="209"/>
      <c r="F477" s="15"/>
      <c r="G477" s="15"/>
      <c r="H477" s="15"/>
      <c r="M477" s="15"/>
      <c r="N477" s="15"/>
      <c r="O477" s="15"/>
      <c r="P477" s="15"/>
      <c r="Q477" s="229"/>
      <c r="R477" s="15"/>
      <c r="S477" s="15"/>
      <c r="T477" s="15"/>
    </row>
    <row r="478" spans="1:20" ht="24.75" customHeight="1">
      <c r="A478" s="15"/>
      <c r="B478" s="15"/>
      <c r="C478" s="15"/>
      <c r="D478" s="15"/>
      <c r="E478" s="209"/>
      <c r="F478" s="15"/>
      <c r="G478" s="15"/>
      <c r="H478" s="15"/>
      <c r="M478" s="15"/>
      <c r="N478" s="15"/>
      <c r="O478" s="15"/>
      <c r="P478" s="15"/>
      <c r="Q478" s="229"/>
      <c r="R478" s="15"/>
      <c r="S478" s="15"/>
      <c r="T478" s="15"/>
    </row>
    <row r="479" spans="1:20" ht="24.75" customHeight="1">
      <c r="A479" s="15"/>
      <c r="B479" s="15"/>
      <c r="C479" s="15"/>
      <c r="D479" s="15"/>
      <c r="E479" s="209"/>
      <c r="F479" s="15"/>
      <c r="G479" s="15"/>
      <c r="H479" s="15"/>
      <c r="M479" s="15"/>
      <c r="N479" s="15"/>
      <c r="O479" s="15"/>
      <c r="P479" s="15"/>
      <c r="Q479" s="229"/>
      <c r="R479" s="15"/>
      <c r="S479" s="15"/>
      <c r="T479" s="15"/>
    </row>
    <row r="480" spans="1:20" ht="24.75" customHeight="1">
      <c r="A480" s="15"/>
      <c r="B480" s="15"/>
      <c r="C480" s="15"/>
      <c r="D480" s="15"/>
      <c r="E480" s="209"/>
      <c r="F480" s="15"/>
      <c r="G480" s="15"/>
      <c r="H480" s="15"/>
      <c r="M480" s="15"/>
      <c r="N480" s="15"/>
      <c r="O480" s="15"/>
      <c r="P480" s="15"/>
      <c r="Q480" s="229"/>
      <c r="R480" s="15"/>
      <c r="S480" s="15"/>
      <c r="T480" s="15"/>
    </row>
    <row r="481" spans="1:20" ht="24.75" customHeight="1">
      <c r="A481" s="15"/>
      <c r="B481" s="15"/>
      <c r="C481" s="15"/>
      <c r="D481" s="15"/>
      <c r="E481" s="209"/>
      <c r="F481" s="15"/>
      <c r="G481" s="15"/>
      <c r="H481" s="15"/>
      <c r="M481" s="15"/>
      <c r="N481" s="15"/>
      <c r="O481" s="15"/>
      <c r="P481" s="15"/>
      <c r="Q481" s="229"/>
      <c r="R481" s="15"/>
      <c r="S481" s="15"/>
      <c r="T481" s="15"/>
    </row>
    <row r="482" spans="1:20" ht="24.75" customHeight="1">
      <c r="A482" s="15"/>
      <c r="B482" s="15"/>
      <c r="C482" s="15"/>
      <c r="D482" s="15"/>
      <c r="E482" s="209"/>
      <c r="F482" s="15"/>
      <c r="G482" s="15"/>
      <c r="H482" s="15"/>
      <c r="M482" s="15"/>
      <c r="N482" s="15"/>
      <c r="O482" s="15"/>
      <c r="P482" s="15"/>
      <c r="Q482" s="229"/>
      <c r="R482" s="15"/>
      <c r="S482" s="15"/>
      <c r="T482" s="15"/>
    </row>
    <row r="483" spans="1:20" ht="24.75" customHeight="1">
      <c r="A483" s="15"/>
      <c r="B483" s="15"/>
      <c r="C483" s="15"/>
      <c r="D483" s="15"/>
      <c r="E483" s="209"/>
      <c r="F483" s="15"/>
      <c r="G483" s="15"/>
      <c r="H483" s="15"/>
      <c r="M483" s="15"/>
      <c r="N483" s="15"/>
      <c r="O483" s="15"/>
      <c r="P483" s="15"/>
      <c r="Q483" s="229"/>
      <c r="R483" s="15"/>
      <c r="S483" s="15"/>
      <c r="T483" s="15"/>
    </row>
    <row r="484" spans="1:20" ht="24.75" customHeight="1">
      <c r="A484" s="15"/>
      <c r="B484" s="15"/>
      <c r="C484" s="15"/>
      <c r="D484" s="15"/>
      <c r="E484" s="209"/>
      <c r="F484" s="15"/>
      <c r="G484" s="15"/>
      <c r="H484" s="15"/>
      <c r="M484" s="15"/>
      <c r="N484" s="15"/>
      <c r="O484" s="15"/>
      <c r="P484" s="15"/>
      <c r="Q484" s="229"/>
      <c r="R484" s="15"/>
      <c r="S484" s="15"/>
      <c r="T484" s="15"/>
    </row>
    <row r="485" spans="1:20" ht="24.75" customHeight="1">
      <c r="A485" s="15"/>
      <c r="B485" s="15"/>
      <c r="C485" s="15"/>
      <c r="D485" s="15"/>
      <c r="E485" s="209"/>
      <c r="F485" s="15"/>
      <c r="G485" s="15"/>
      <c r="H485" s="15"/>
      <c r="M485" s="15"/>
      <c r="N485" s="15"/>
      <c r="O485" s="15"/>
      <c r="P485" s="15"/>
      <c r="Q485" s="229"/>
      <c r="R485" s="15"/>
      <c r="S485" s="15"/>
      <c r="T485" s="15"/>
    </row>
    <row r="486" spans="1:20" ht="24.75" customHeight="1">
      <c r="A486" s="15"/>
      <c r="B486" s="15"/>
      <c r="C486" s="15"/>
      <c r="D486" s="15"/>
      <c r="E486" s="209"/>
      <c r="F486" s="15"/>
      <c r="G486" s="15"/>
      <c r="H486" s="15"/>
      <c r="M486" s="15"/>
      <c r="N486" s="15"/>
      <c r="O486" s="15"/>
      <c r="P486" s="15"/>
      <c r="Q486" s="229"/>
      <c r="R486" s="15"/>
      <c r="S486" s="15"/>
      <c r="T486" s="15"/>
    </row>
    <row r="487" spans="1:20" ht="24.75" customHeight="1">
      <c r="A487" s="15"/>
      <c r="B487" s="15"/>
      <c r="C487" s="15"/>
      <c r="D487" s="15"/>
      <c r="E487" s="209"/>
      <c r="F487" s="15"/>
      <c r="G487" s="15"/>
      <c r="H487" s="15"/>
      <c r="M487" s="15"/>
      <c r="N487" s="15"/>
      <c r="O487" s="15"/>
      <c r="P487" s="15"/>
      <c r="Q487" s="229"/>
      <c r="R487" s="15"/>
      <c r="S487" s="15"/>
      <c r="T487" s="15"/>
    </row>
    <row r="488" spans="1:20" ht="24.75" customHeight="1">
      <c r="A488" s="15"/>
      <c r="B488" s="15"/>
      <c r="C488" s="15"/>
      <c r="D488" s="15"/>
      <c r="E488" s="209"/>
      <c r="F488" s="15"/>
      <c r="G488" s="15"/>
      <c r="H488" s="15"/>
      <c r="M488" s="15"/>
      <c r="N488" s="15"/>
      <c r="O488" s="15"/>
      <c r="P488" s="15"/>
      <c r="Q488" s="229"/>
      <c r="R488" s="15"/>
      <c r="S488" s="15"/>
      <c r="T488" s="15"/>
    </row>
    <row r="489" spans="1:20" ht="24.75" customHeight="1">
      <c r="A489" s="15"/>
      <c r="B489" s="15"/>
      <c r="C489" s="15"/>
      <c r="D489" s="15"/>
      <c r="E489" s="209"/>
      <c r="F489" s="15"/>
      <c r="G489" s="15"/>
      <c r="H489" s="15"/>
      <c r="M489" s="15"/>
      <c r="N489" s="15"/>
      <c r="O489" s="15"/>
      <c r="P489" s="15"/>
      <c r="Q489" s="229"/>
      <c r="R489" s="15"/>
      <c r="S489" s="15"/>
      <c r="T489" s="15"/>
    </row>
    <row r="490" spans="1:20" ht="24.75" customHeight="1">
      <c r="A490" s="15"/>
      <c r="B490" s="15"/>
      <c r="C490" s="15"/>
      <c r="D490" s="15"/>
      <c r="E490" s="209"/>
      <c r="F490" s="15"/>
      <c r="G490" s="15"/>
      <c r="H490" s="15"/>
      <c r="M490" s="15"/>
      <c r="N490" s="15"/>
      <c r="O490" s="15"/>
      <c r="P490" s="15"/>
      <c r="Q490" s="229"/>
      <c r="R490" s="15"/>
      <c r="S490" s="15"/>
      <c r="T490" s="15"/>
    </row>
    <row r="491" spans="1:20" ht="24.75" customHeight="1">
      <c r="A491" s="15"/>
      <c r="B491" s="15"/>
      <c r="C491" s="15"/>
      <c r="D491" s="15"/>
      <c r="E491" s="209"/>
      <c r="F491" s="15"/>
      <c r="G491" s="15"/>
      <c r="H491" s="15"/>
      <c r="M491" s="15"/>
      <c r="N491" s="15"/>
      <c r="O491" s="15"/>
      <c r="P491" s="15"/>
      <c r="Q491" s="229"/>
      <c r="R491" s="15"/>
      <c r="S491" s="15"/>
      <c r="T491" s="15"/>
    </row>
    <row r="492" spans="1:20" ht="24.75" customHeight="1">
      <c r="A492" s="15"/>
      <c r="B492" s="15"/>
      <c r="C492" s="15"/>
      <c r="D492" s="15"/>
      <c r="E492" s="209"/>
      <c r="F492" s="15"/>
      <c r="G492" s="15"/>
      <c r="H492" s="15"/>
      <c r="M492" s="15"/>
      <c r="N492" s="15"/>
      <c r="O492" s="15"/>
      <c r="P492" s="15"/>
      <c r="Q492" s="229"/>
      <c r="R492" s="15"/>
      <c r="S492" s="15"/>
      <c r="T492" s="15"/>
    </row>
    <row r="493" spans="1:20" ht="24.75" customHeight="1">
      <c r="A493" s="15"/>
      <c r="B493" s="15"/>
      <c r="C493" s="15"/>
      <c r="D493" s="15"/>
      <c r="E493" s="209"/>
      <c r="F493" s="15"/>
      <c r="G493" s="15"/>
      <c r="H493" s="15"/>
      <c r="M493" s="15"/>
      <c r="N493" s="15"/>
      <c r="O493" s="15"/>
      <c r="P493" s="15"/>
      <c r="Q493" s="229"/>
      <c r="R493" s="15"/>
      <c r="S493" s="15"/>
      <c r="T493" s="15"/>
    </row>
    <row r="494" spans="1:20" ht="24.75" customHeight="1">
      <c r="A494" s="15"/>
      <c r="B494" s="15"/>
      <c r="C494" s="15"/>
      <c r="D494" s="15"/>
      <c r="E494" s="209"/>
      <c r="F494" s="15"/>
      <c r="G494" s="15"/>
      <c r="H494" s="15"/>
      <c r="M494" s="15"/>
      <c r="N494" s="15"/>
      <c r="O494" s="15"/>
      <c r="P494" s="15"/>
      <c r="Q494" s="229"/>
      <c r="R494" s="15"/>
      <c r="S494" s="15"/>
      <c r="T494" s="15"/>
    </row>
    <row r="495" spans="1:20" ht="24.75" customHeight="1">
      <c r="A495" s="15"/>
      <c r="B495" s="15"/>
      <c r="C495" s="15"/>
      <c r="D495" s="15"/>
      <c r="E495" s="209"/>
      <c r="F495" s="15"/>
      <c r="G495" s="15"/>
      <c r="H495" s="15"/>
      <c r="M495" s="15"/>
      <c r="N495" s="15"/>
      <c r="O495" s="15"/>
      <c r="P495" s="15"/>
      <c r="Q495" s="229"/>
      <c r="R495" s="15"/>
      <c r="S495" s="15"/>
      <c r="T495" s="15"/>
    </row>
    <row r="496" spans="1:20" ht="24.75" customHeight="1">
      <c r="A496" s="15"/>
      <c r="B496" s="15"/>
      <c r="C496" s="15"/>
      <c r="D496" s="15"/>
      <c r="E496" s="209"/>
      <c r="F496" s="15"/>
      <c r="G496" s="15"/>
      <c r="H496" s="15"/>
      <c r="M496" s="15"/>
      <c r="N496" s="15"/>
      <c r="O496" s="15"/>
      <c r="P496" s="15"/>
      <c r="Q496" s="229"/>
      <c r="R496" s="15"/>
      <c r="S496" s="15"/>
      <c r="T496" s="15"/>
    </row>
    <row r="497" spans="1:20" ht="24.75" customHeight="1">
      <c r="A497" s="15"/>
      <c r="B497" s="15"/>
      <c r="C497" s="15"/>
      <c r="D497" s="15"/>
      <c r="E497" s="209"/>
      <c r="F497" s="15"/>
      <c r="G497" s="15"/>
      <c r="H497" s="15"/>
      <c r="M497" s="15"/>
      <c r="N497" s="15"/>
      <c r="O497" s="15"/>
      <c r="P497" s="15"/>
      <c r="Q497" s="229"/>
      <c r="R497" s="15"/>
      <c r="S497" s="15"/>
      <c r="T497" s="15"/>
    </row>
    <row r="498" spans="1:20" ht="24.75" customHeight="1">
      <c r="A498" s="15"/>
      <c r="B498" s="15"/>
      <c r="C498" s="15"/>
      <c r="D498" s="15"/>
      <c r="E498" s="209"/>
      <c r="F498" s="15"/>
      <c r="G498" s="15"/>
      <c r="H498" s="15"/>
      <c r="M498" s="15"/>
      <c r="N498" s="15"/>
      <c r="O498" s="15"/>
      <c r="P498" s="15"/>
      <c r="Q498" s="229"/>
      <c r="R498" s="15"/>
      <c r="S498" s="15"/>
      <c r="T498" s="15"/>
    </row>
    <row r="499" spans="1:20" ht="24.75" customHeight="1">
      <c r="A499" s="15"/>
      <c r="B499" s="15"/>
      <c r="C499" s="15"/>
      <c r="D499" s="15"/>
      <c r="E499" s="209"/>
      <c r="F499" s="15"/>
      <c r="G499" s="15"/>
      <c r="H499" s="15"/>
      <c r="M499" s="15"/>
      <c r="N499" s="15"/>
      <c r="O499" s="15"/>
      <c r="P499" s="15"/>
      <c r="Q499" s="229"/>
      <c r="R499" s="15"/>
      <c r="S499" s="15"/>
      <c r="T499" s="15"/>
    </row>
    <row r="500" spans="1:20" ht="24.75" customHeight="1">
      <c r="A500" s="15"/>
      <c r="B500" s="15"/>
      <c r="C500" s="15"/>
      <c r="D500" s="15"/>
      <c r="E500" s="209"/>
      <c r="F500" s="15"/>
      <c r="G500" s="15"/>
      <c r="H500" s="15"/>
      <c r="M500" s="15"/>
      <c r="N500" s="15"/>
      <c r="O500" s="15"/>
      <c r="P500" s="15"/>
      <c r="Q500" s="229"/>
      <c r="R500" s="15"/>
      <c r="S500" s="15"/>
      <c r="T500" s="15"/>
    </row>
    <row r="501" spans="1:20" ht="24.75" customHeight="1">
      <c r="A501" s="15"/>
      <c r="B501" s="15"/>
      <c r="C501" s="15"/>
      <c r="D501" s="15"/>
      <c r="E501" s="209"/>
      <c r="F501" s="15"/>
      <c r="G501" s="15"/>
      <c r="H501" s="15"/>
      <c r="M501" s="15"/>
      <c r="N501" s="15"/>
      <c r="O501" s="15"/>
      <c r="P501" s="15"/>
      <c r="Q501" s="229"/>
      <c r="R501" s="15"/>
      <c r="S501" s="15"/>
      <c r="T501" s="15"/>
    </row>
    <row r="502" spans="1:20" ht="24.75" customHeight="1">
      <c r="A502" s="15"/>
      <c r="B502" s="15"/>
      <c r="C502" s="15"/>
      <c r="D502" s="15"/>
      <c r="E502" s="209"/>
      <c r="F502" s="15"/>
      <c r="G502" s="15"/>
      <c r="H502" s="15"/>
      <c r="M502" s="15"/>
      <c r="N502" s="15"/>
      <c r="O502" s="15"/>
      <c r="P502" s="15"/>
      <c r="Q502" s="229"/>
      <c r="R502" s="15"/>
      <c r="S502" s="15"/>
      <c r="T502" s="15"/>
    </row>
    <row r="503" spans="1:20" ht="24.75" customHeight="1">
      <c r="A503" s="15"/>
      <c r="B503" s="15"/>
      <c r="C503" s="15"/>
      <c r="D503" s="15"/>
      <c r="E503" s="209"/>
      <c r="F503" s="15"/>
      <c r="G503" s="15"/>
      <c r="H503" s="15"/>
      <c r="M503" s="15"/>
      <c r="N503" s="15"/>
      <c r="O503" s="15"/>
      <c r="P503" s="15"/>
      <c r="Q503" s="229"/>
      <c r="R503" s="15"/>
      <c r="S503" s="15"/>
      <c r="T503" s="15"/>
    </row>
    <row r="504" spans="1:20" ht="24.75" customHeight="1">
      <c r="A504" s="15"/>
      <c r="B504" s="15"/>
      <c r="C504" s="15"/>
      <c r="D504" s="15"/>
      <c r="E504" s="209"/>
      <c r="F504" s="15"/>
      <c r="G504" s="15"/>
      <c r="H504" s="15"/>
      <c r="M504" s="15"/>
      <c r="N504" s="15"/>
      <c r="O504" s="15"/>
      <c r="P504" s="15"/>
      <c r="Q504" s="229"/>
      <c r="R504" s="15"/>
      <c r="S504" s="15"/>
      <c r="T504" s="15"/>
    </row>
    <row r="505" spans="1:20" ht="24.75" customHeight="1">
      <c r="A505" s="15"/>
      <c r="B505" s="15"/>
      <c r="C505" s="15"/>
      <c r="D505" s="15"/>
      <c r="E505" s="209"/>
      <c r="F505" s="15"/>
      <c r="G505" s="15"/>
      <c r="H505" s="15"/>
      <c r="M505" s="15"/>
      <c r="N505" s="15"/>
      <c r="O505" s="15"/>
      <c r="P505" s="15"/>
      <c r="Q505" s="229"/>
      <c r="R505" s="15"/>
      <c r="S505" s="15"/>
      <c r="T505" s="15"/>
    </row>
    <row r="506" spans="1:20" ht="24.75" customHeight="1">
      <c r="A506" s="15"/>
      <c r="B506" s="15"/>
      <c r="C506" s="15"/>
      <c r="D506" s="15"/>
      <c r="E506" s="209"/>
      <c r="F506" s="15"/>
      <c r="G506" s="15"/>
      <c r="H506" s="15"/>
      <c r="M506" s="15"/>
      <c r="N506" s="15"/>
      <c r="O506" s="15"/>
      <c r="P506" s="15"/>
      <c r="Q506" s="229"/>
      <c r="R506" s="15"/>
      <c r="S506" s="15"/>
      <c r="T506" s="15"/>
    </row>
    <row r="507" spans="1:20" ht="24.75" customHeight="1">
      <c r="A507" s="15"/>
      <c r="B507" s="15"/>
      <c r="C507" s="15"/>
      <c r="D507" s="15"/>
      <c r="E507" s="209"/>
      <c r="F507" s="15"/>
      <c r="G507" s="15"/>
      <c r="H507" s="15"/>
      <c r="M507" s="15"/>
      <c r="N507" s="15"/>
      <c r="O507" s="15"/>
      <c r="P507" s="15"/>
      <c r="Q507" s="229"/>
      <c r="R507" s="15"/>
      <c r="S507" s="15"/>
      <c r="T507" s="15"/>
    </row>
    <row r="508" spans="1:20" ht="24.75" customHeight="1">
      <c r="A508" s="15"/>
      <c r="B508" s="15"/>
      <c r="C508" s="15"/>
      <c r="D508" s="15"/>
      <c r="E508" s="209"/>
      <c r="F508" s="15"/>
      <c r="G508" s="15"/>
      <c r="H508" s="15"/>
      <c r="M508" s="15"/>
      <c r="N508" s="15"/>
      <c r="O508" s="15"/>
      <c r="P508" s="15"/>
      <c r="Q508" s="229"/>
      <c r="R508" s="15"/>
      <c r="S508" s="15"/>
      <c r="T508" s="15"/>
    </row>
    <row r="509" spans="1:20" ht="24.75" customHeight="1">
      <c r="A509" s="15"/>
      <c r="B509" s="15"/>
      <c r="C509" s="15"/>
      <c r="D509" s="15"/>
      <c r="E509" s="209"/>
      <c r="F509" s="15"/>
      <c r="G509" s="15"/>
      <c r="H509" s="15"/>
      <c r="M509" s="15"/>
      <c r="N509" s="15"/>
      <c r="O509" s="15"/>
      <c r="P509" s="15"/>
      <c r="Q509" s="229"/>
      <c r="R509" s="15"/>
      <c r="S509" s="15"/>
      <c r="T509" s="15"/>
    </row>
    <row r="510" spans="1:20" ht="24.75" customHeight="1">
      <c r="A510" s="15"/>
      <c r="B510" s="15"/>
      <c r="C510" s="15"/>
      <c r="D510" s="15"/>
      <c r="E510" s="209"/>
      <c r="F510" s="15"/>
      <c r="G510" s="15"/>
      <c r="H510" s="15"/>
      <c r="M510" s="15"/>
      <c r="N510" s="15"/>
      <c r="O510" s="15"/>
      <c r="P510" s="15"/>
      <c r="Q510" s="229"/>
      <c r="R510" s="15"/>
      <c r="S510" s="15"/>
      <c r="T510" s="15"/>
    </row>
    <row r="511" spans="1:20" ht="24.75" customHeight="1">
      <c r="A511" s="15"/>
      <c r="B511" s="15"/>
      <c r="C511" s="15"/>
      <c r="D511" s="15"/>
      <c r="E511" s="209"/>
      <c r="F511" s="15"/>
      <c r="G511" s="15"/>
      <c r="H511" s="15"/>
      <c r="M511" s="15"/>
      <c r="N511" s="15"/>
      <c r="O511" s="15"/>
      <c r="P511" s="15"/>
      <c r="Q511" s="229"/>
      <c r="R511" s="15"/>
      <c r="S511" s="15"/>
      <c r="T511" s="15"/>
    </row>
    <row r="512" spans="1:20" ht="24.75" customHeight="1">
      <c r="A512" s="15"/>
      <c r="B512" s="15"/>
      <c r="C512" s="15"/>
      <c r="D512" s="15"/>
      <c r="E512" s="209"/>
      <c r="F512" s="15"/>
      <c r="G512" s="15"/>
      <c r="H512" s="15"/>
      <c r="M512" s="15"/>
      <c r="N512" s="15"/>
      <c r="O512" s="15"/>
      <c r="P512" s="15"/>
      <c r="Q512" s="229"/>
      <c r="R512" s="15"/>
      <c r="S512" s="15"/>
      <c r="T512" s="15"/>
    </row>
    <row r="513" spans="1:20" ht="24.75" customHeight="1">
      <c r="A513" s="15"/>
      <c r="B513" s="15"/>
      <c r="C513" s="15"/>
      <c r="D513" s="15"/>
      <c r="E513" s="209"/>
      <c r="F513" s="15"/>
      <c r="G513" s="15"/>
      <c r="H513" s="15"/>
      <c r="M513" s="15"/>
      <c r="N513" s="15"/>
      <c r="O513" s="15"/>
      <c r="P513" s="15"/>
      <c r="Q513" s="229"/>
      <c r="R513" s="15"/>
      <c r="S513" s="15"/>
      <c r="T513" s="15"/>
    </row>
    <row r="514" spans="1:20" ht="24.75" customHeight="1">
      <c r="A514" s="15"/>
      <c r="B514" s="15"/>
      <c r="C514" s="15"/>
      <c r="D514" s="15"/>
      <c r="E514" s="209"/>
      <c r="F514" s="15"/>
      <c r="G514" s="15"/>
      <c r="H514" s="15"/>
      <c r="M514" s="15"/>
      <c r="N514" s="15"/>
      <c r="O514" s="15"/>
      <c r="P514" s="15"/>
      <c r="Q514" s="229"/>
      <c r="R514" s="15"/>
      <c r="S514" s="15"/>
      <c r="T514" s="15"/>
    </row>
    <row r="515" spans="1:20" ht="24.75" customHeight="1">
      <c r="A515" s="15"/>
      <c r="B515" s="15"/>
      <c r="C515" s="15"/>
      <c r="D515" s="15"/>
      <c r="E515" s="209"/>
      <c r="F515" s="15"/>
      <c r="G515" s="15"/>
      <c r="H515" s="15"/>
      <c r="M515" s="15"/>
      <c r="N515" s="15"/>
      <c r="O515" s="15"/>
      <c r="P515" s="15"/>
      <c r="Q515" s="229"/>
      <c r="R515" s="15"/>
      <c r="S515" s="15"/>
      <c r="T515" s="15"/>
    </row>
    <row r="516" spans="1:20" ht="24.75" customHeight="1">
      <c r="A516" s="15"/>
      <c r="B516" s="15"/>
      <c r="C516" s="15"/>
      <c r="D516" s="15"/>
      <c r="E516" s="209"/>
      <c r="F516" s="15"/>
      <c r="G516" s="15"/>
      <c r="H516" s="15"/>
      <c r="M516" s="15"/>
      <c r="N516" s="15"/>
      <c r="O516" s="15"/>
      <c r="P516" s="15"/>
      <c r="Q516" s="229"/>
      <c r="R516" s="15"/>
      <c r="S516" s="15"/>
      <c r="T516" s="15"/>
    </row>
    <row r="517" spans="1:20" ht="24.75" customHeight="1">
      <c r="A517" s="15"/>
      <c r="B517" s="15"/>
      <c r="C517" s="15"/>
      <c r="D517" s="15"/>
      <c r="E517" s="209"/>
      <c r="F517" s="15"/>
      <c r="G517" s="15"/>
      <c r="H517" s="15"/>
      <c r="M517" s="15"/>
      <c r="N517" s="15"/>
      <c r="O517" s="15"/>
      <c r="P517" s="15"/>
      <c r="Q517" s="229"/>
      <c r="R517" s="15"/>
      <c r="S517" s="15"/>
      <c r="T517" s="15"/>
    </row>
    <row r="518" spans="1:20" ht="24.75" customHeight="1">
      <c r="A518" s="15"/>
      <c r="B518" s="15"/>
      <c r="C518" s="15"/>
      <c r="D518" s="15"/>
      <c r="E518" s="209"/>
      <c r="F518" s="15"/>
      <c r="G518" s="15"/>
      <c r="H518" s="15"/>
      <c r="M518" s="15"/>
      <c r="N518" s="15"/>
      <c r="O518" s="15"/>
      <c r="P518" s="15"/>
      <c r="Q518" s="229"/>
      <c r="R518" s="15"/>
      <c r="S518" s="15"/>
      <c r="T518" s="15"/>
    </row>
    <row r="519" spans="1:20" ht="24.75" customHeight="1">
      <c r="A519" s="15"/>
      <c r="B519" s="15"/>
      <c r="C519" s="15"/>
      <c r="D519" s="15"/>
      <c r="E519" s="209"/>
      <c r="F519" s="15"/>
      <c r="G519" s="15"/>
      <c r="H519" s="15"/>
      <c r="M519" s="15"/>
      <c r="N519" s="15"/>
      <c r="O519" s="15"/>
      <c r="P519" s="15"/>
      <c r="Q519" s="229"/>
      <c r="R519" s="15"/>
      <c r="S519" s="15"/>
      <c r="T519" s="15"/>
    </row>
    <row r="520" spans="1:20" ht="24.75" customHeight="1">
      <c r="A520" s="15"/>
      <c r="B520" s="15"/>
      <c r="C520" s="15"/>
      <c r="D520" s="15"/>
      <c r="E520" s="209"/>
      <c r="F520" s="15"/>
      <c r="G520" s="15"/>
      <c r="H520" s="15"/>
      <c r="M520" s="15"/>
      <c r="N520" s="15"/>
      <c r="O520" s="15"/>
      <c r="P520" s="15"/>
      <c r="Q520" s="229"/>
      <c r="R520" s="15"/>
      <c r="S520" s="15"/>
      <c r="T520" s="15"/>
    </row>
    <row r="521" spans="1:20" ht="24.75" customHeight="1">
      <c r="A521" s="15"/>
      <c r="B521" s="15"/>
      <c r="C521" s="15"/>
      <c r="D521" s="15"/>
      <c r="E521" s="209"/>
      <c r="F521" s="15"/>
      <c r="G521" s="15"/>
      <c r="H521" s="15"/>
      <c r="M521" s="15"/>
      <c r="N521" s="15"/>
      <c r="O521" s="15"/>
      <c r="P521" s="15"/>
      <c r="Q521" s="229"/>
      <c r="R521" s="15"/>
      <c r="S521" s="15"/>
      <c r="T521" s="15"/>
    </row>
    <row r="522" spans="1:20" ht="24.75" customHeight="1">
      <c r="A522" s="15"/>
      <c r="B522" s="15"/>
      <c r="C522" s="15"/>
      <c r="D522" s="15"/>
      <c r="E522" s="209"/>
      <c r="F522" s="15"/>
      <c r="G522" s="15"/>
      <c r="H522" s="15"/>
      <c r="M522" s="15"/>
      <c r="N522" s="15"/>
      <c r="O522" s="15"/>
      <c r="P522" s="15"/>
      <c r="Q522" s="229"/>
      <c r="R522" s="15"/>
      <c r="S522" s="15"/>
      <c r="T522" s="15"/>
    </row>
    <row r="523" spans="1:20" ht="24.75" customHeight="1">
      <c r="A523" s="15"/>
      <c r="B523" s="15"/>
      <c r="C523" s="15"/>
      <c r="D523" s="15"/>
      <c r="E523" s="209"/>
      <c r="F523" s="15"/>
      <c r="G523" s="15"/>
      <c r="H523" s="15"/>
      <c r="M523" s="15"/>
      <c r="N523" s="15"/>
      <c r="O523" s="15"/>
      <c r="P523" s="15"/>
      <c r="Q523" s="229"/>
      <c r="R523" s="15"/>
      <c r="S523" s="15"/>
      <c r="T523" s="15"/>
    </row>
    <row r="524" spans="1:20" ht="24.75" customHeight="1">
      <c r="A524" s="15"/>
      <c r="B524" s="15"/>
      <c r="C524" s="15"/>
      <c r="D524" s="15"/>
      <c r="E524" s="209"/>
      <c r="F524" s="15"/>
      <c r="G524" s="15"/>
      <c r="H524" s="15"/>
      <c r="M524" s="15"/>
      <c r="N524" s="15"/>
      <c r="O524" s="15"/>
      <c r="P524" s="15"/>
      <c r="Q524" s="229"/>
      <c r="R524" s="15"/>
      <c r="S524" s="15"/>
      <c r="T524" s="15"/>
    </row>
    <row r="525" spans="1:20" ht="24.75" customHeight="1">
      <c r="A525" s="15"/>
      <c r="B525" s="15"/>
      <c r="C525" s="15"/>
      <c r="D525" s="15"/>
      <c r="E525" s="209"/>
      <c r="F525" s="15"/>
      <c r="G525" s="15"/>
      <c r="H525" s="15"/>
      <c r="M525" s="15"/>
      <c r="N525" s="15"/>
      <c r="O525" s="15"/>
      <c r="P525" s="15"/>
      <c r="Q525" s="229"/>
      <c r="R525" s="15"/>
      <c r="S525" s="15"/>
      <c r="T525" s="15"/>
    </row>
    <row r="526" spans="1:20" ht="24.75" customHeight="1">
      <c r="A526" s="15"/>
      <c r="B526" s="15"/>
      <c r="C526" s="15"/>
      <c r="D526" s="15"/>
      <c r="E526" s="209"/>
      <c r="F526" s="15"/>
      <c r="G526" s="15"/>
      <c r="H526" s="15"/>
      <c r="M526" s="15"/>
      <c r="N526" s="15"/>
      <c r="O526" s="15"/>
      <c r="P526" s="15"/>
      <c r="Q526" s="229"/>
      <c r="R526" s="15"/>
      <c r="S526" s="15"/>
      <c r="T526" s="15"/>
    </row>
    <row r="527" spans="1:20" ht="24.75" customHeight="1">
      <c r="A527" s="15"/>
      <c r="B527" s="15"/>
      <c r="C527" s="15"/>
      <c r="D527" s="15"/>
      <c r="E527" s="209"/>
      <c r="F527" s="15"/>
      <c r="G527" s="15"/>
      <c r="H527" s="15"/>
      <c r="M527" s="15"/>
      <c r="N527" s="15"/>
      <c r="O527" s="15"/>
      <c r="P527" s="15"/>
      <c r="Q527" s="229"/>
      <c r="R527" s="15"/>
      <c r="S527" s="15"/>
      <c r="T527" s="15"/>
    </row>
    <row r="528" spans="1:20" ht="24.75" customHeight="1">
      <c r="A528" s="15"/>
      <c r="B528" s="15"/>
      <c r="C528" s="15"/>
      <c r="D528" s="15"/>
      <c r="E528" s="209"/>
      <c r="F528" s="15"/>
      <c r="G528" s="15"/>
      <c r="H528" s="15"/>
      <c r="M528" s="15"/>
      <c r="N528" s="15"/>
      <c r="O528" s="15"/>
      <c r="P528" s="15"/>
      <c r="Q528" s="229"/>
      <c r="R528" s="15"/>
      <c r="S528" s="15"/>
      <c r="T528" s="15"/>
    </row>
    <row r="529" spans="1:20" ht="24.75" customHeight="1">
      <c r="A529" s="15"/>
      <c r="B529" s="15"/>
      <c r="C529" s="15"/>
      <c r="D529" s="15"/>
      <c r="E529" s="209"/>
      <c r="F529" s="15"/>
      <c r="G529" s="15"/>
      <c r="H529" s="15"/>
      <c r="M529" s="15"/>
      <c r="N529" s="15"/>
      <c r="O529" s="15"/>
      <c r="P529" s="15"/>
      <c r="Q529" s="229"/>
      <c r="R529" s="15"/>
      <c r="S529" s="15"/>
      <c r="T529" s="15"/>
    </row>
    <row r="530" spans="1:20" ht="24.75" customHeight="1">
      <c r="A530" s="15"/>
      <c r="B530" s="15"/>
      <c r="C530" s="15"/>
      <c r="D530" s="15"/>
      <c r="E530" s="209"/>
      <c r="F530" s="15"/>
      <c r="G530" s="15"/>
      <c r="H530" s="15"/>
      <c r="M530" s="15"/>
      <c r="N530" s="15"/>
      <c r="O530" s="15"/>
      <c r="P530" s="15"/>
      <c r="Q530" s="229"/>
      <c r="R530" s="15"/>
      <c r="S530" s="15"/>
      <c r="T530" s="15"/>
    </row>
    <row r="531" spans="1:20" ht="24.75" customHeight="1">
      <c r="A531" s="15"/>
      <c r="B531" s="15"/>
      <c r="C531" s="15"/>
      <c r="D531" s="15"/>
      <c r="E531" s="209"/>
      <c r="F531" s="15"/>
      <c r="G531" s="15"/>
      <c r="H531" s="15"/>
      <c r="M531" s="15"/>
      <c r="N531" s="15"/>
      <c r="O531" s="15"/>
      <c r="P531" s="15"/>
      <c r="Q531" s="229"/>
      <c r="R531" s="15"/>
      <c r="S531" s="15"/>
      <c r="T531" s="15"/>
    </row>
    <row r="532" spans="1:20" ht="24.75" customHeight="1">
      <c r="A532" s="15"/>
      <c r="B532" s="15"/>
      <c r="C532" s="15"/>
      <c r="D532" s="15"/>
      <c r="E532" s="209"/>
      <c r="F532" s="15"/>
      <c r="G532" s="15"/>
      <c r="H532" s="15"/>
      <c r="M532" s="15"/>
      <c r="N532" s="15"/>
      <c r="O532" s="15"/>
      <c r="P532" s="15"/>
      <c r="Q532" s="229"/>
      <c r="R532" s="15"/>
      <c r="S532" s="15"/>
      <c r="T532" s="15"/>
    </row>
    <row r="533" spans="1:20" ht="24.75" customHeight="1">
      <c r="A533" s="15"/>
      <c r="B533" s="15"/>
      <c r="C533" s="15"/>
      <c r="D533" s="15"/>
      <c r="E533" s="209"/>
      <c r="F533" s="15"/>
      <c r="G533" s="15"/>
      <c r="H533" s="15"/>
      <c r="M533" s="15"/>
      <c r="N533" s="15"/>
      <c r="O533" s="15"/>
      <c r="P533" s="15"/>
      <c r="Q533" s="229"/>
      <c r="R533" s="15"/>
      <c r="S533" s="15"/>
      <c r="T533" s="15"/>
    </row>
    <row r="534" spans="1:20" ht="24.75" customHeight="1">
      <c r="A534" s="15"/>
      <c r="B534" s="15"/>
      <c r="C534" s="15"/>
      <c r="D534" s="15"/>
      <c r="E534" s="209"/>
      <c r="F534" s="15"/>
      <c r="G534" s="15"/>
      <c r="H534" s="15"/>
      <c r="M534" s="15"/>
      <c r="N534" s="15"/>
      <c r="O534" s="15"/>
      <c r="P534" s="15"/>
      <c r="Q534" s="229"/>
      <c r="R534" s="15"/>
      <c r="S534" s="15"/>
      <c r="T534" s="15"/>
    </row>
    <row r="535" spans="1:20" ht="24.75" customHeight="1">
      <c r="A535" s="15"/>
      <c r="B535" s="15"/>
      <c r="C535" s="15"/>
      <c r="D535" s="15"/>
      <c r="E535" s="209"/>
      <c r="F535" s="15"/>
      <c r="G535" s="15"/>
      <c r="H535" s="15"/>
      <c r="M535" s="15"/>
      <c r="N535" s="15"/>
      <c r="O535" s="15"/>
      <c r="P535" s="15"/>
      <c r="Q535" s="229"/>
      <c r="R535" s="15"/>
      <c r="S535" s="15"/>
      <c r="T535" s="15"/>
    </row>
    <row r="536" spans="1:20" ht="24.75" customHeight="1">
      <c r="A536" s="15"/>
      <c r="B536" s="15"/>
      <c r="C536" s="15"/>
      <c r="D536" s="15"/>
      <c r="E536" s="209"/>
      <c r="F536" s="15"/>
      <c r="G536" s="15"/>
      <c r="H536" s="15"/>
      <c r="M536" s="15"/>
      <c r="N536" s="15"/>
      <c r="O536" s="15"/>
      <c r="P536" s="15"/>
      <c r="Q536" s="229"/>
      <c r="R536" s="15"/>
      <c r="S536" s="15"/>
      <c r="T536" s="15"/>
    </row>
    <row r="537" spans="1:20" ht="24.75" customHeight="1">
      <c r="A537" s="15"/>
      <c r="B537" s="15"/>
      <c r="C537" s="15"/>
      <c r="D537" s="15"/>
      <c r="E537" s="209"/>
      <c r="F537" s="15"/>
      <c r="G537" s="15"/>
      <c r="H537" s="15"/>
      <c r="M537" s="15"/>
      <c r="N537" s="15"/>
      <c r="O537" s="15"/>
      <c r="P537" s="15"/>
      <c r="Q537" s="229"/>
      <c r="R537" s="15"/>
      <c r="S537" s="15"/>
      <c r="T537" s="15"/>
    </row>
    <row r="538" spans="1:20" ht="24.75" customHeight="1">
      <c r="A538" s="15"/>
      <c r="B538" s="15"/>
      <c r="C538" s="15"/>
      <c r="D538" s="15"/>
      <c r="E538" s="209"/>
      <c r="F538" s="15"/>
      <c r="G538" s="15"/>
      <c r="H538" s="15"/>
      <c r="M538" s="15"/>
      <c r="N538" s="15"/>
      <c r="O538" s="15"/>
      <c r="P538" s="15"/>
      <c r="Q538" s="229"/>
      <c r="R538" s="15"/>
      <c r="S538" s="15"/>
      <c r="T538" s="15"/>
    </row>
    <row r="539" spans="1:20" ht="24.75" customHeight="1">
      <c r="A539" s="15"/>
      <c r="B539" s="15"/>
      <c r="C539" s="15"/>
      <c r="D539" s="15"/>
      <c r="E539" s="209"/>
      <c r="F539" s="15"/>
      <c r="G539" s="15"/>
      <c r="H539" s="15"/>
      <c r="M539" s="15"/>
      <c r="N539" s="15"/>
      <c r="O539" s="15"/>
      <c r="P539" s="15"/>
      <c r="Q539" s="229"/>
      <c r="R539" s="15"/>
      <c r="S539" s="15"/>
      <c r="T539" s="15"/>
    </row>
    <row r="540" spans="1:20" ht="24.75" customHeight="1">
      <c r="A540" s="15"/>
      <c r="B540" s="15"/>
      <c r="C540" s="15"/>
      <c r="D540" s="15"/>
      <c r="E540" s="209"/>
      <c r="F540" s="15"/>
      <c r="G540" s="15"/>
      <c r="H540" s="15"/>
      <c r="M540" s="15"/>
      <c r="N540" s="15"/>
      <c r="O540" s="15"/>
      <c r="P540" s="15"/>
      <c r="Q540" s="229"/>
      <c r="R540" s="15"/>
      <c r="S540" s="15"/>
      <c r="T540" s="15"/>
    </row>
    <row r="541" spans="1:20" ht="24.75" customHeight="1">
      <c r="A541" s="15"/>
      <c r="B541" s="15"/>
      <c r="C541" s="15"/>
      <c r="D541" s="15"/>
      <c r="E541" s="209"/>
      <c r="F541" s="15"/>
      <c r="G541" s="15"/>
      <c r="H541" s="15"/>
      <c r="M541" s="15"/>
      <c r="N541" s="15"/>
      <c r="O541" s="15"/>
      <c r="P541" s="15"/>
      <c r="Q541" s="229"/>
      <c r="R541" s="15"/>
      <c r="S541" s="15"/>
      <c r="T541" s="15"/>
    </row>
    <row r="542" spans="1:20" ht="24.75" customHeight="1">
      <c r="A542" s="15"/>
      <c r="B542" s="15"/>
      <c r="C542" s="15"/>
      <c r="D542" s="15"/>
      <c r="E542" s="209"/>
      <c r="F542" s="15"/>
      <c r="G542" s="15"/>
      <c r="H542" s="15"/>
      <c r="M542" s="15"/>
      <c r="N542" s="15"/>
      <c r="O542" s="15"/>
      <c r="P542" s="15"/>
      <c r="Q542" s="229"/>
      <c r="R542" s="15"/>
      <c r="S542" s="15"/>
      <c r="T542" s="15"/>
    </row>
    <row r="543" spans="1:20" ht="24.75" customHeight="1">
      <c r="A543" s="15"/>
      <c r="B543" s="15"/>
      <c r="C543" s="15"/>
      <c r="D543" s="15"/>
      <c r="E543" s="209"/>
      <c r="F543" s="15"/>
      <c r="G543" s="15"/>
      <c r="H543" s="15"/>
      <c r="M543" s="15"/>
      <c r="N543" s="15"/>
      <c r="O543" s="15"/>
      <c r="P543" s="15"/>
      <c r="Q543" s="229"/>
      <c r="R543" s="15"/>
      <c r="S543" s="15"/>
      <c r="T543" s="15"/>
    </row>
    <row r="544" spans="1:20" ht="24.75" customHeight="1">
      <c r="A544" s="15"/>
      <c r="B544" s="15"/>
      <c r="C544" s="15"/>
      <c r="D544" s="15"/>
      <c r="E544" s="209"/>
      <c r="F544" s="15"/>
      <c r="G544" s="15"/>
      <c r="H544" s="15"/>
      <c r="M544" s="15"/>
      <c r="N544" s="15"/>
      <c r="O544" s="15"/>
      <c r="P544" s="15"/>
      <c r="Q544" s="229"/>
      <c r="R544" s="15"/>
      <c r="S544" s="15"/>
      <c r="T544" s="15"/>
    </row>
    <row r="545" spans="1:20" ht="24.75" customHeight="1">
      <c r="A545" s="15"/>
      <c r="B545" s="15"/>
      <c r="C545" s="15"/>
      <c r="D545" s="15"/>
      <c r="E545" s="209"/>
      <c r="F545" s="15"/>
      <c r="G545" s="15"/>
      <c r="H545" s="15"/>
      <c r="M545" s="15"/>
      <c r="N545" s="15"/>
      <c r="O545" s="15"/>
      <c r="P545" s="15"/>
      <c r="Q545" s="229"/>
      <c r="R545" s="15"/>
      <c r="S545" s="15"/>
      <c r="T545" s="15"/>
    </row>
    <row r="546" spans="1:20" ht="24.75" customHeight="1">
      <c r="A546" s="15"/>
      <c r="B546" s="15"/>
      <c r="C546" s="15"/>
      <c r="D546" s="15"/>
      <c r="E546" s="209"/>
      <c r="F546" s="15"/>
      <c r="G546" s="15"/>
      <c r="H546" s="15"/>
      <c r="M546" s="15"/>
      <c r="N546" s="15"/>
      <c r="O546" s="15"/>
      <c r="P546" s="15"/>
      <c r="Q546" s="229"/>
      <c r="R546" s="15"/>
      <c r="S546" s="15"/>
      <c r="T546" s="15"/>
    </row>
    <row r="547" spans="1:20" ht="24.75" customHeight="1">
      <c r="A547" s="15"/>
      <c r="B547" s="15"/>
      <c r="C547" s="15"/>
      <c r="D547" s="15"/>
      <c r="E547" s="209"/>
      <c r="F547" s="15"/>
      <c r="G547" s="15"/>
      <c r="H547" s="15"/>
      <c r="M547" s="15"/>
      <c r="N547" s="15"/>
      <c r="O547" s="15"/>
      <c r="P547" s="15"/>
      <c r="Q547" s="229"/>
      <c r="R547" s="15"/>
      <c r="S547" s="15"/>
      <c r="T547" s="15"/>
    </row>
    <row r="548" spans="1:20" ht="24.75" customHeight="1">
      <c r="A548" s="15"/>
      <c r="B548" s="15"/>
      <c r="C548" s="15"/>
      <c r="D548" s="15"/>
      <c r="E548" s="209"/>
      <c r="F548" s="15"/>
      <c r="G548" s="15"/>
      <c r="H548" s="15"/>
      <c r="M548" s="15"/>
      <c r="N548" s="15"/>
      <c r="O548" s="15"/>
      <c r="P548" s="15"/>
      <c r="Q548" s="229"/>
      <c r="R548" s="15"/>
      <c r="S548" s="15"/>
      <c r="T548" s="15"/>
    </row>
    <row r="549" spans="1:20" ht="24.75" customHeight="1">
      <c r="A549" s="15"/>
      <c r="B549" s="15"/>
      <c r="C549" s="15"/>
      <c r="D549" s="15"/>
      <c r="E549" s="209"/>
      <c r="F549" s="15"/>
      <c r="G549" s="15"/>
      <c r="H549" s="15"/>
      <c r="M549" s="15"/>
      <c r="N549" s="15"/>
      <c r="O549" s="15"/>
      <c r="P549" s="15"/>
      <c r="Q549" s="229"/>
      <c r="R549" s="15"/>
      <c r="S549" s="15"/>
      <c r="T549" s="15"/>
    </row>
    <row r="550" spans="1:20" ht="24.75" customHeight="1">
      <c r="A550" s="15"/>
      <c r="B550" s="15"/>
      <c r="C550" s="15"/>
      <c r="D550" s="15"/>
      <c r="E550" s="209"/>
      <c r="F550" s="15"/>
      <c r="G550" s="15"/>
      <c r="H550" s="15"/>
      <c r="M550" s="15"/>
      <c r="N550" s="15"/>
      <c r="O550" s="15"/>
      <c r="P550" s="15"/>
      <c r="Q550" s="229"/>
      <c r="R550" s="15"/>
      <c r="S550" s="15"/>
      <c r="T550" s="15"/>
    </row>
    <row r="551" spans="1:20" ht="24.75" customHeight="1">
      <c r="A551" s="15"/>
      <c r="B551" s="15"/>
      <c r="C551" s="15"/>
      <c r="D551" s="15"/>
      <c r="E551" s="209"/>
      <c r="F551" s="15"/>
      <c r="G551" s="15"/>
      <c r="H551" s="15"/>
      <c r="M551" s="15"/>
      <c r="N551" s="15"/>
      <c r="O551" s="15"/>
      <c r="P551" s="15"/>
      <c r="Q551" s="229"/>
      <c r="R551" s="15"/>
      <c r="S551" s="15"/>
      <c r="T551" s="15"/>
    </row>
    <row r="552" spans="1:20" ht="24.75" customHeight="1">
      <c r="A552" s="15"/>
      <c r="B552" s="15"/>
      <c r="C552" s="15"/>
      <c r="D552" s="15"/>
      <c r="E552" s="209"/>
      <c r="F552" s="15"/>
      <c r="G552" s="15"/>
      <c r="H552" s="15"/>
      <c r="M552" s="15"/>
      <c r="N552" s="15"/>
      <c r="O552" s="15"/>
      <c r="P552" s="15"/>
      <c r="Q552" s="229"/>
      <c r="R552" s="15"/>
      <c r="S552" s="15"/>
      <c r="T552" s="15"/>
    </row>
    <row r="553" spans="1:20" ht="24.75" customHeight="1">
      <c r="A553" s="15"/>
      <c r="B553" s="15"/>
      <c r="C553" s="15"/>
      <c r="D553" s="15"/>
      <c r="E553" s="209"/>
      <c r="F553" s="15"/>
      <c r="G553" s="15"/>
      <c r="H553" s="15"/>
      <c r="M553" s="15"/>
      <c r="N553" s="15"/>
      <c r="O553" s="15"/>
      <c r="P553" s="15"/>
      <c r="Q553" s="229"/>
      <c r="R553" s="15"/>
      <c r="S553" s="15"/>
      <c r="T553" s="15"/>
    </row>
    <row r="554" spans="1:20" ht="24.75" customHeight="1">
      <c r="A554" s="15"/>
      <c r="B554" s="15"/>
      <c r="C554" s="15"/>
      <c r="D554" s="15"/>
      <c r="E554" s="209"/>
      <c r="F554" s="15"/>
      <c r="G554" s="15"/>
      <c r="H554" s="15"/>
      <c r="M554" s="15"/>
      <c r="N554" s="15"/>
      <c r="O554" s="15"/>
      <c r="P554" s="15"/>
      <c r="Q554" s="229"/>
      <c r="R554" s="15"/>
      <c r="S554" s="15"/>
      <c r="T554" s="15"/>
    </row>
    <row r="555" spans="1:20" ht="24.75" customHeight="1">
      <c r="A555" s="15"/>
      <c r="B555" s="15"/>
      <c r="C555" s="15"/>
      <c r="D555" s="15"/>
      <c r="E555" s="209"/>
      <c r="F555" s="15"/>
      <c r="G555" s="15"/>
      <c r="H555" s="15"/>
      <c r="M555" s="15"/>
      <c r="N555" s="15"/>
      <c r="O555" s="15"/>
      <c r="P555" s="15"/>
      <c r="Q555" s="229"/>
      <c r="R555" s="15"/>
      <c r="S555" s="15"/>
      <c r="T555" s="15"/>
    </row>
    <row r="556" spans="1:20" ht="24.75" customHeight="1">
      <c r="A556" s="15"/>
      <c r="B556" s="15"/>
      <c r="C556" s="15"/>
      <c r="D556" s="15"/>
      <c r="E556" s="209"/>
      <c r="F556" s="15"/>
      <c r="G556" s="15"/>
      <c r="H556" s="15"/>
      <c r="M556" s="15"/>
      <c r="N556" s="15"/>
      <c r="O556" s="15"/>
      <c r="P556" s="15"/>
      <c r="Q556" s="229"/>
      <c r="R556" s="15"/>
      <c r="S556" s="15"/>
      <c r="T556" s="15"/>
    </row>
    <row r="557" spans="1:20" ht="24.75" customHeight="1">
      <c r="A557" s="15"/>
      <c r="B557" s="15"/>
      <c r="C557" s="15"/>
      <c r="D557" s="15"/>
      <c r="E557" s="209"/>
      <c r="F557" s="15"/>
      <c r="G557" s="15"/>
      <c r="H557" s="15"/>
      <c r="M557" s="15"/>
      <c r="N557" s="15"/>
      <c r="O557" s="15"/>
      <c r="P557" s="15"/>
      <c r="Q557" s="229"/>
      <c r="R557" s="15"/>
      <c r="S557" s="15"/>
      <c r="T557" s="15"/>
    </row>
    <row r="558" spans="1:20" ht="24.75" customHeight="1">
      <c r="A558" s="15"/>
      <c r="B558" s="15"/>
      <c r="C558" s="15"/>
      <c r="D558" s="15"/>
      <c r="E558" s="209"/>
      <c r="F558" s="15"/>
      <c r="G558" s="15"/>
      <c r="H558" s="15"/>
      <c r="M558" s="15"/>
      <c r="N558" s="15"/>
      <c r="O558" s="15"/>
      <c r="P558" s="15"/>
      <c r="Q558" s="229"/>
      <c r="R558" s="15"/>
      <c r="S558" s="15"/>
      <c r="T558" s="15"/>
    </row>
    <row r="559" spans="1:20" ht="24.75" customHeight="1">
      <c r="A559" s="15"/>
      <c r="B559" s="15"/>
      <c r="C559" s="15"/>
      <c r="D559" s="15"/>
      <c r="E559" s="209"/>
      <c r="F559" s="15"/>
      <c r="G559" s="15"/>
      <c r="H559" s="15"/>
      <c r="M559" s="15"/>
      <c r="N559" s="15"/>
      <c r="O559" s="15"/>
      <c r="P559" s="15"/>
      <c r="Q559" s="229"/>
      <c r="R559" s="15"/>
      <c r="S559" s="15"/>
      <c r="T559" s="15"/>
    </row>
    <row r="560" spans="1:20" ht="24.75" customHeight="1">
      <c r="A560" s="15"/>
      <c r="B560" s="15"/>
      <c r="C560" s="15"/>
      <c r="D560" s="15"/>
      <c r="E560" s="209"/>
      <c r="F560" s="15"/>
      <c r="G560" s="15"/>
      <c r="H560" s="15"/>
      <c r="M560" s="15"/>
      <c r="N560" s="15"/>
      <c r="O560" s="15"/>
      <c r="P560" s="15"/>
      <c r="Q560" s="229"/>
      <c r="R560" s="15"/>
      <c r="S560" s="15"/>
      <c r="T560" s="15"/>
    </row>
    <row r="561" spans="1:20" ht="24.75" customHeight="1">
      <c r="A561" s="15"/>
      <c r="B561" s="15"/>
      <c r="C561" s="15"/>
      <c r="D561" s="15"/>
      <c r="E561" s="209"/>
      <c r="F561" s="15"/>
      <c r="G561" s="15"/>
      <c r="H561" s="15"/>
      <c r="M561" s="15"/>
      <c r="N561" s="15"/>
      <c r="O561" s="15"/>
      <c r="P561" s="15"/>
      <c r="Q561" s="229"/>
      <c r="R561" s="15"/>
      <c r="S561" s="15"/>
      <c r="T561" s="15"/>
    </row>
    <row r="562" spans="1:20" ht="24.75" customHeight="1">
      <c r="A562" s="15"/>
      <c r="B562" s="15"/>
      <c r="C562" s="15"/>
      <c r="D562" s="15"/>
      <c r="E562" s="209"/>
      <c r="F562" s="15"/>
      <c r="G562" s="15"/>
      <c r="H562" s="15"/>
      <c r="M562" s="15"/>
      <c r="N562" s="15"/>
      <c r="O562" s="15"/>
      <c r="P562" s="15"/>
      <c r="Q562" s="229"/>
      <c r="R562" s="15"/>
      <c r="S562" s="15"/>
      <c r="T562" s="15"/>
    </row>
    <row r="563" spans="1:20" ht="24.75" customHeight="1">
      <c r="A563" s="15"/>
      <c r="B563" s="15"/>
      <c r="C563" s="15"/>
      <c r="D563" s="15"/>
      <c r="E563" s="209"/>
      <c r="F563" s="15"/>
      <c r="G563" s="15"/>
      <c r="H563" s="15"/>
      <c r="M563" s="15"/>
      <c r="N563" s="15"/>
      <c r="O563" s="15"/>
      <c r="P563" s="15"/>
      <c r="Q563" s="229"/>
      <c r="R563" s="15"/>
      <c r="S563" s="15"/>
      <c r="T563" s="15"/>
    </row>
    <row r="564" spans="1:20" ht="24.75" customHeight="1">
      <c r="A564" s="15"/>
      <c r="B564" s="15"/>
      <c r="C564" s="15"/>
      <c r="D564" s="15"/>
      <c r="E564" s="209"/>
      <c r="F564" s="15"/>
      <c r="G564" s="15"/>
      <c r="H564" s="15"/>
      <c r="M564" s="15"/>
      <c r="N564" s="15"/>
      <c r="O564" s="15"/>
      <c r="P564" s="15"/>
      <c r="Q564" s="229"/>
      <c r="R564" s="15"/>
      <c r="S564" s="15"/>
      <c r="T564" s="15"/>
    </row>
    <row r="565" spans="1:20" ht="24.75" customHeight="1">
      <c r="A565" s="15"/>
      <c r="B565" s="15"/>
      <c r="C565" s="15"/>
      <c r="D565" s="15"/>
      <c r="E565" s="209"/>
      <c r="F565" s="15"/>
      <c r="G565" s="15"/>
      <c r="H565" s="15"/>
      <c r="M565" s="15"/>
      <c r="N565" s="15"/>
      <c r="O565" s="15"/>
      <c r="P565" s="15"/>
      <c r="Q565" s="229"/>
      <c r="R565" s="15"/>
      <c r="S565" s="15"/>
      <c r="T565" s="15"/>
    </row>
    <row r="566" spans="1:20" ht="24.75" customHeight="1">
      <c r="A566" s="15"/>
      <c r="B566" s="15"/>
      <c r="C566" s="15"/>
      <c r="D566" s="15"/>
      <c r="E566" s="209"/>
      <c r="F566" s="15"/>
      <c r="G566" s="15"/>
      <c r="H566" s="15"/>
      <c r="M566" s="15"/>
      <c r="N566" s="15"/>
      <c r="O566" s="15"/>
      <c r="P566" s="15"/>
      <c r="Q566" s="229"/>
      <c r="R566" s="15"/>
      <c r="S566" s="15"/>
      <c r="T566" s="15"/>
    </row>
    <row r="567" spans="1:20" ht="24.75" customHeight="1">
      <c r="A567" s="15"/>
      <c r="B567" s="15"/>
      <c r="C567" s="15"/>
      <c r="D567" s="15"/>
      <c r="E567" s="209"/>
      <c r="F567" s="15"/>
      <c r="G567" s="15"/>
      <c r="H567" s="15"/>
      <c r="M567" s="15"/>
      <c r="N567" s="15"/>
      <c r="O567" s="15"/>
      <c r="P567" s="15"/>
      <c r="Q567" s="229"/>
      <c r="R567" s="15"/>
      <c r="S567" s="15"/>
      <c r="T567" s="15"/>
    </row>
    <row r="568" spans="1:20" ht="24.75" customHeight="1">
      <c r="A568" s="15"/>
      <c r="B568" s="15"/>
      <c r="C568" s="15"/>
      <c r="D568" s="15"/>
      <c r="E568" s="209"/>
      <c r="F568" s="15"/>
      <c r="G568" s="15"/>
      <c r="H568" s="15"/>
      <c r="M568" s="15"/>
      <c r="N568" s="15"/>
      <c r="O568" s="15"/>
      <c r="P568" s="15"/>
      <c r="Q568" s="229"/>
      <c r="R568" s="15"/>
      <c r="S568" s="15"/>
      <c r="T568" s="15"/>
    </row>
    <row r="569" spans="1:20" ht="24.75" customHeight="1">
      <c r="A569" s="15"/>
      <c r="B569" s="15"/>
      <c r="C569" s="15"/>
      <c r="D569" s="15"/>
      <c r="E569" s="209"/>
      <c r="F569" s="15"/>
      <c r="G569" s="15"/>
      <c r="H569" s="15"/>
      <c r="M569" s="15"/>
      <c r="N569" s="15"/>
      <c r="O569" s="15"/>
      <c r="P569" s="15"/>
      <c r="Q569" s="229"/>
      <c r="R569" s="15"/>
      <c r="S569" s="15"/>
      <c r="T569" s="15"/>
    </row>
    <row r="570" spans="1:20" ht="24.75" customHeight="1">
      <c r="A570" s="15"/>
      <c r="B570" s="15"/>
      <c r="C570" s="15"/>
      <c r="D570" s="15"/>
      <c r="E570" s="209"/>
      <c r="F570" s="15"/>
      <c r="G570" s="15"/>
      <c r="H570" s="15"/>
      <c r="M570" s="15"/>
      <c r="N570" s="15"/>
      <c r="O570" s="15"/>
      <c r="P570" s="15"/>
      <c r="Q570" s="229"/>
      <c r="R570" s="15"/>
      <c r="S570" s="15"/>
      <c r="T570" s="15"/>
    </row>
    <row r="571" spans="1:20" ht="24.75" customHeight="1">
      <c r="A571" s="15"/>
      <c r="B571" s="15"/>
      <c r="C571" s="15"/>
      <c r="D571" s="15"/>
      <c r="E571" s="209"/>
      <c r="F571" s="15"/>
      <c r="G571" s="15"/>
      <c r="H571" s="15"/>
      <c r="M571" s="15"/>
      <c r="N571" s="15"/>
      <c r="O571" s="15"/>
      <c r="P571" s="15"/>
      <c r="Q571" s="229"/>
      <c r="R571" s="15"/>
      <c r="S571" s="15"/>
      <c r="T571" s="15"/>
    </row>
    <row r="572" spans="1:20" ht="24.75" customHeight="1">
      <c r="A572" s="15"/>
      <c r="B572" s="15"/>
      <c r="C572" s="15"/>
      <c r="D572" s="15"/>
      <c r="E572" s="209"/>
      <c r="F572" s="15"/>
      <c r="G572" s="15"/>
      <c r="H572" s="15"/>
      <c r="M572" s="15"/>
      <c r="N572" s="15"/>
      <c r="O572" s="15"/>
      <c r="P572" s="15"/>
      <c r="Q572" s="229"/>
      <c r="R572" s="15"/>
      <c r="S572" s="15"/>
      <c r="T572" s="15"/>
    </row>
    <row r="573" spans="1:20" ht="24.75" customHeight="1">
      <c r="A573" s="15"/>
      <c r="B573" s="15"/>
      <c r="C573" s="15"/>
      <c r="D573" s="15"/>
      <c r="E573" s="209"/>
      <c r="F573" s="15"/>
      <c r="G573" s="15"/>
      <c r="H573" s="15"/>
      <c r="M573" s="15"/>
      <c r="N573" s="15"/>
      <c r="O573" s="15"/>
      <c r="P573" s="15"/>
      <c r="Q573" s="229"/>
      <c r="R573" s="15"/>
      <c r="S573" s="15"/>
      <c r="T573" s="15"/>
    </row>
    <row r="574" spans="1:20" ht="24.75" customHeight="1">
      <c r="A574" s="15"/>
      <c r="B574" s="15"/>
      <c r="C574" s="15"/>
      <c r="D574" s="15"/>
      <c r="E574" s="209"/>
      <c r="F574" s="15"/>
      <c r="G574" s="15"/>
      <c r="H574" s="15"/>
      <c r="M574" s="15"/>
      <c r="N574" s="15"/>
      <c r="O574" s="15"/>
      <c r="P574" s="15"/>
      <c r="Q574" s="229"/>
      <c r="R574" s="15"/>
      <c r="S574" s="15"/>
      <c r="T574" s="15"/>
    </row>
    <row r="575" spans="1:20" ht="24.75" customHeight="1">
      <c r="A575" s="15"/>
      <c r="B575" s="15"/>
      <c r="C575" s="15"/>
      <c r="D575" s="15"/>
      <c r="E575" s="209"/>
      <c r="F575" s="15"/>
      <c r="G575" s="15"/>
      <c r="H575" s="15"/>
      <c r="M575" s="15"/>
      <c r="N575" s="15"/>
      <c r="O575" s="15"/>
      <c r="P575" s="15"/>
      <c r="Q575" s="229"/>
      <c r="R575" s="15"/>
      <c r="S575" s="15"/>
      <c r="T575" s="15"/>
    </row>
    <row r="576" spans="1:20" ht="24.75" customHeight="1">
      <c r="A576" s="15"/>
      <c r="B576" s="15"/>
      <c r="C576" s="15"/>
      <c r="D576" s="15"/>
      <c r="E576" s="209"/>
      <c r="F576" s="15"/>
      <c r="G576" s="15"/>
      <c r="H576" s="15"/>
      <c r="M576" s="15"/>
      <c r="N576" s="15"/>
      <c r="O576" s="15"/>
      <c r="P576" s="15"/>
      <c r="Q576" s="229"/>
      <c r="R576" s="15"/>
      <c r="S576" s="15"/>
      <c r="T576" s="15"/>
    </row>
    <row r="577" spans="1:20" ht="24.75" customHeight="1">
      <c r="A577" s="15"/>
      <c r="B577" s="15"/>
      <c r="C577" s="15"/>
      <c r="D577" s="15"/>
      <c r="E577" s="209"/>
      <c r="F577" s="15"/>
      <c r="G577" s="15"/>
      <c r="H577" s="15"/>
      <c r="M577" s="15"/>
      <c r="N577" s="15"/>
      <c r="O577" s="15"/>
      <c r="P577" s="15"/>
      <c r="Q577" s="229"/>
      <c r="R577" s="15"/>
      <c r="S577" s="15"/>
      <c r="T577" s="15"/>
    </row>
    <row r="578" spans="1:20" ht="24.75" customHeight="1">
      <c r="A578" s="15"/>
      <c r="B578" s="15"/>
      <c r="C578" s="15"/>
      <c r="D578" s="15"/>
      <c r="E578" s="209"/>
      <c r="F578" s="15"/>
      <c r="G578" s="15"/>
      <c r="H578" s="15"/>
      <c r="M578" s="15"/>
      <c r="N578" s="15"/>
      <c r="O578" s="15"/>
      <c r="P578" s="15"/>
      <c r="Q578" s="229"/>
      <c r="R578" s="15"/>
      <c r="S578" s="15"/>
      <c r="T578" s="15"/>
    </row>
    <row r="579" spans="1:20" ht="24.75" customHeight="1">
      <c r="A579" s="15"/>
      <c r="B579" s="15"/>
      <c r="C579" s="15"/>
      <c r="D579" s="15"/>
      <c r="E579" s="209"/>
      <c r="F579" s="15"/>
      <c r="G579" s="15"/>
      <c r="H579" s="15"/>
      <c r="M579" s="15"/>
      <c r="N579" s="15"/>
      <c r="O579" s="15"/>
      <c r="P579" s="15"/>
      <c r="Q579" s="229"/>
      <c r="R579" s="15"/>
      <c r="S579" s="15"/>
      <c r="T579" s="15"/>
    </row>
    <row r="580" spans="1:20" ht="24.75" customHeight="1">
      <c r="A580" s="15"/>
      <c r="B580" s="15"/>
      <c r="C580" s="15"/>
      <c r="D580" s="15"/>
      <c r="E580" s="209"/>
      <c r="F580" s="15"/>
      <c r="G580" s="15"/>
      <c r="H580" s="15"/>
      <c r="M580" s="15"/>
      <c r="N580" s="15"/>
      <c r="O580" s="15"/>
      <c r="P580" s="15"/>
      <c r="Q580" s="229"/>
      <c r="R580" s="15"/>
      <c r="S580" s="15"/>
      <c r="T580" s="15"/>
    </row>
    <row r="581" spans="1:20" ht="24.75" customHeight="1">
      <c r="A581" s="15"/>
      <c r="B581" s="15"/>
      <c r="C581" s="15"/>
      <c r="D581" s="15"/>
      <c r="E581" s="209"/>
      <c r="F581" s="15"/>
      <c r="G581" s="15"/>
      <c r="H581" s="15"/>
      <c r="M581" s="15"/>
      <c r="N581" s="15"/>
      <c r="O581" s="15"/>
      <c r="P581" s="15"/>
      <c r="Q581" s="229"/>
      <c r="R581" s="15"/>
      <c r="S581" s="15"/>
      <c r="T581" s="15"/>
    </row>
    <row r="582" spans="1:20" ht="24.75" customHeight="1">
      <c r="A582" s="15"/>
      <c r="B582" s="15"/>
      <c r="C582" s="15"/>
      <c r="D582" s="15"/>
      <c r="E582" s="209"/>
      <c r="F582" s="15"/>
      <c r="G582" s="15"/>
      <c r="H582" s="15"/>
      <c r="M582" s="15"/>
      <c r="N582" s="15"/>
      <c r="O582" s="15"/>
      <c r="P582" s="15"/>
      <c r="Q582" s="229"/>
      <c r="R582" s="15"/>
      <c r="S582" s="15"/>
      <c r="T582" s="15"/>
    </row>
    <row r="583" spans="1:20" ht="24.75" customHeight="1">
      <c r="A583" s="15"/>
      <c r="B583" s="15"/>
      <c r="C583" s="15"/>
      <c r="D583" s="15"/>
      <c r="E583" s="209"/>
      <c r="F583" s="15"/>
      <c r="G583" s="15"/>
      <c r="H583" s="15"/>
      <c r="M583" s="15"/>
      <c r="N583" s="15"/>
      <c r="O583" s="15"/>
      <c r="P583" s="15"/>
      <c r="Q583" s="229"/>
      <c r="R583" s="15"/>
      <c r="S583" s="15"/>
      <c r="T583" s="15"/>
    </row>
    <row r="584" spans="1:20" ht="24.75" customHeight="1">
      <c r="A584" s="15"/>
      <c r="B584" s="15"/>
      <c r="C584" s="15"/>
      <c r="D584" s="15"/>
      <c r="E584" s="209"/>
      <c r="F584" s="15"/>
      <c r="G584" s="15"/>
      <c r="H584" s="15"/>
      <c r="M584" s="15"/>
      <c r="N584" s="15"/>
      <c r="O584" s="15"/>
      <c r="P584" s="15"/>
      <c r="Q584" s="229"/>
      <c r="R584" s="15"/>
      <c r="S584" s="15"/>
      <c r="T584" s="15"/>
    </row>
    <row r="585" spans="1:20" ht="24.75" customHeight="1">
      <c r="A585" s="15"/>
      <c r="B585" s="15"/>
      <c r="C585" s="15"/>
      <c r="D585" s="15"/>
      <c r="E585" s="209"/>
      <c r="F585" s="15"/>
      <c r="G585" s="15"/>
      <c r="H585" s="15"/>
      <c r="M585" s="15"/>
      <c r="N585" s="15"/>
      <c r="O585" s="15"/>
      <c r="P585" s="15"/>
      <c r="Q585" s="229"/>
      <c r="R585" s="15"/>
      <c r="S585" s="15"/>
      <c r="T585" s="15"/>
    </row>
    <row r="586" spans="1:20" ht="24.75" customHeight="1">
      <c r="A586" s="15"/>
      <c r="B586" s="15"/>
      <c r="C586" s="15"/>
      <c r="D586" s="15"/>
      <c r="E586" s="209"/>
      <c r="F586" s="15"/>
      <c r="G586" s="15"/>
      <c r="H586" s="15"/>
      <c r="M586" s="15"/>
      <c r="N586" s="15"/>
      <c r="O586" s="15"/>
      <c r="P586" s="15"/>
      <c r="Q586" s="229"/>
      <c r="R586" s="15"/>
      <c r="S586" s="15"/>
      <c r="T586" s="15"/>
    </row>
    <row r="587" spans="1:20" ht="24.75" customHeight="1">
      <c r="A587" s="15"/>
      <c r="B587" s="15"/>
      <c r="C587" s="15"/>
      <c r="D587" s="15"/>
      <c r="E587" s="209"/>
      <c r="F587" s="15"/>
      <c r="G587" s="15"/>
      <c r="H587" s="15"/>
      <c r="M587" s="15"/>
      <c r="N587" s="15"/>
      <c r="O587" s="15"/>
      <c r="P587" s="15"/>
      <c r="Q587" s="229"/>
      <c r="R587" s="15"/>
      <c r="S587" s="15"/>
      <c r="T587" s="15"/>
    </row>
    <row r="588" spans="1:20" ht="24.75" customHeight="1">
      <c r="A588" s="15"/>
      <c r="B588" s="15"/>
      <c r="C588" s="15"/>
      <c r="D588" s="15"/>
      <c r="E588" s="209"/>
      <c r="F588" s="15"/>
      <c r="G588" s="15"/>
      <c r="H588" s="15"/>
      <c r="M588" s="15"/>
      <c r="N588" s="15"/>
      <c r="O588" s="15"/>
      <c r="P588" s="15"/>
      <c r="Q588" s="229"/>
      <c r="R588" s="15"/>
      <c r="S588" s="15"/>
      <c r="T588" s="15"/>
    </row>
    <row r="589" spans="1:20" ht="24.75" customHeight="1">
      <c r="A589" s="15"/>
      <c r="B589" s="15"/>
      <c r="C589" s="15"/>
      <c r="D589" s="15"/>
      <c r="E589" s="209"/>
      <c r="F589" s="15"/>
      <c r="G589" s="15"/>
      <c r="H589" s="15"/>
      <c r="M589" s="15"/>
      <c r="N589" s="15"/>
      <c r="O589" s="15"/>
      <c r="P589" s="15"/>
      <c r="Q589" s="229"/>
      <c r="R589" s="15"/>
      <c r="S589" s="15"/>
      <c r="T589" s="15"/>
    </row>
    <row r="590" spans="1:20" ht="24.75" customHeight="1">
      <c r="A590" s="15"/>
      <c r="B590" s="15"/>
      <c r="C590" s="15"/>
      <c r="D590" s="15"/>
      <c r="E590" s="209"/>
      <c r="F590" s="15"/>
      <c r="G590" s="15"/>
      <c r="H590" s="15"/>
      <c r="M590" s="15"/>
      <c r="N590" s="15"/>
      <c r="O590" s="15"/>
      <c r="P590" s="15"/>
      <c r="Q590" s="229"/>
      <c r="R590" s="15"/>
      <c r="S590" s="15"/>
      <c r="T590" s="15"/>
    </row>
    <row r="591" spans="1:20" ht="24.75" customHeight="1">
      <c r="A591" s="15"/>
      <c r="B591" s="15"/>
      <c r="C591" s="15"/>
      <c r="D591" s="15"/>
      <c r="E591" s="209"/>
      <c r="F591" s="15"/>
      <c r="G591" s="15"/>
      <c r="H591" s="15"/>
      <c r="M591" s="15"/>
      <c r="N591" s="15"/>
      <c r="O591" s="15"/>
      <c r="P591" s="15"/>
      <c r="Q591" s="229"/>
      <c r="R591" s="15"/>
      <c r="S591" s="15"/>
      <c r="T591" s="15"/>
    </row>
    <row r="592" spans="1:20" ht="24.75" customHeight="1">
      <c r="A592" s="15"/>
      <c r="B592" s="15"/>
      <c r="C592" s="15"/>
      <c r="D592" s="15"/>
      <c r="E592" s="209"/>
      <c r="F592" s="15"/>
      <c r="G592" s="15"/>
      <c r="H592" s="15"/>
      <c r="M592" s="15"/>
      <c r="N592" s="15"/>
      <c r="O592" s="15"/>
      <c r="P592" s="15"/>
      <c r="Q592" s="229"/>
      <c r="R592" s="15"/>
      <c r="S592" s="15"/>
      <c r="T592" s="15"/>
    </row>
    <row r="593" spans="1:20" ht="24.75" customHeight="1">
      <c r="A593" s="15"/>
      <c r="B593" s="15"/>
      <c r="C593" s="15"/>
      <c r="D593" s="15"/>
      <c r="E593" s="209"/>
      <c r="F593" s="15"/>
      <c r="G593" s="15"/>
      <c r="H593" s="15"/>
      <c r="M593" s="15"/>
      <c r="N593" s="15"/>
      <c r="O593" s="15"/>
      <c r="P593" s="15"/>
      <c r="Q593" s="229"/>
      <c r="R593" s="15"/>
      <c r="S593" s="15"/>
      <c r="T593" s="15"/>
    </row>
    <row r="594" spans="1:20" ht="24.75" customHeight="1">
      <c r="A594" s="15"/>
      <c r="B594" s="15"/>
      <c r="C594" s="15"/>
      <c r="D594" s="15"/>
      <c r="E594" s="209"/>
      <c r="F594" s="15"/>
      <c r="G594" s="15"/>
      <c r="H594" s="15"/>
      <c r="M594" s="15"/>
      <c r="N594" s="15"/>
      <c r="O594" s="15"/>
      <c r="P594" s="15"/>
      <c r="Q594" s="229"/>
      <c r="R594" s="15"/>
      <c r="S594" s="15"/>
      <c r="T594" s="15"/>
    </row>
    <row r="595" spans="1:20" ht="24.75" customHeight="1">
      <c r="A595" s="15"/>
      <c r="B595" s="15"/>
      <c r="C595" s="15"/>
      <c r="D595" s="15"/>
      <c r="E595" s="209"/>
      <c r="F595" s="15"/>
      <c r="G595" s="15"/>
      <c r="H595" s="15"/>
      <c r="M595" s="15"/>
      <c r="N595" s="15"/>
      <c r="O595" s="15"/>
      <c r="P595" s="15"/>
      <c r="Q595" s="229"/>
      <c r="R595" s="15"/>
      <c r="S595" s="15"/>
      <c r="T595" s="15"/>
    </row>
    <row r="596" spans="1:20" ht="24.75" customHeight="1">
      <c r="A596" s="15"/>
      <c r="B596" s="15"/>
      <c r="C596" s="15"/>
      <c r="D596" s="15"/>
      <c r="E596" s="209"/>
      <c r="F596" s="15"/>
      <c r="G596" s="15"/>
      <c r="H596" s="15"/>
      <c r="M596" s="15"/>
      <c r="N596" s="15"/>
      <c r="O596" s="15"/>
      <c r="P596" s="15"/>
      <c r="Q596" s="229"/>
      <c r="R596" s="15"/>
      <c r="S596" s="15"/>
      <c r="T596" s="15"/>
    </row>
    <row r="597" spans="1:20" ht="24.75" customHeight="1">
      <c r="A597" s="15"/>
      <c r="B597" s="15"/>
      <c r="C597" s="15"/>
      <c r="D597" s="15"/>
      <c r="E597" s="209"/>
      <c r="F597" s="15"/>
      <c r="G597" s="15"/>
      <c r="H597" s="15"/>
      <c r="M597" s="15"/>
      <c r="N597" s="15"/>
      <c r="O597" s="15"/>
      <c r="P597" s="15"/>
      <c r="Q597" s="229"/>
      <c r="R597" s="15"/>
      <c r="S597" s="15"/>
      <c r="T597" s="15"/>
    </row>
    <row r="598" spans="1:20" ht="24.75" customHeight="1">
      <c r="A598" s="15"/>
      <c r="B598" s="15"/>
      <c r="C598" s="15"/>
      <c r="D598" s="15"/>
      <c r="E598" s="209"/>
      <c r="F598" s="15"/>
      <c r="G598" s="15"/>
      <c r="H598" s="15"/>
      <c r="M598" s="15"/>
      <c r="N598" s="15"/>
      <c r="O598" s="15"/>
      <c r="P598" s="15"/>
      <c r="Q598" s="229"/>
      <c r="R598" s="15"/>
      <c r="S598" s="15"/>
      <c r="T598" s="15"/>
    </row>
    <row r="599" spans="1:20" ht="24.75" customHeight="1">
      <c r="A599" s="15"/>
      <c r="B599" s="15"/>
      <c r="C599" s="15"/>
      <c r="D599" s="15"/>
      <c r="E599" s="209"/>
      <c r="F599" s="15"/>
      <c r="G599" s="15"/>
      <c r="H599" s="15"/>
      <c r="M599" s="15"/>
      <c r="N599" s="15"/>
      <c r="O599" s="15"/>
      <c r="P599" s="15"/>
      <c r="Q599" s="229"/>
      <c r="R599" s="15"/>
      <c r="S599" s="15"/>
      <c r="T599" s="15"/>
    </row>
    <row r="600" spans="1:20" ht="24.75" customHeight="1">
      <c r="A600" s="15"/>
      <c r="B600" s="15"/>
      <c r="C600" s="15"/>
      <c r="D600" s="15"/>
      <c r="E600" s="209"/>
      <c r="F600" s="15"/>
      <c r="G600" s="15"/>
      <c r="H600" s="15"/>
      <c r="M600" s="15"/>
      <c r="N600" s="15"/>
      <c r="O600" s="15"/>
      <c r="P600" s="15"/>
      <c r="Q600" s="229"/>
      <c r="R600" s="15"/>
      <c r="S600" s="15"/>
      <c r="T600" s="15"/>
    </row>
    <row r="601" spans="1:20" ht="24.75" customHeight="1">
      <c r="A601" s="15"/>
      <c r="B601" s="15"/>
      <c r="C601" s="15"/>
      <c r="D601" s="15"/>
      <c r="E601" s="209"/>
      <c r="F601" s="15"/>
      <c r="G601" s="15"/>
      <c r="H601" s="15"/>
      <c r="M601" s="15"/>
      <c r="N601" s="15"/>
      <c r="O601" s="15"/>
      <c r="P601" s="15"/>
      <c r="Q601" s="229"/>
      <c r="R601" s="15"/>
      <c r="S601" s="15"/>
      <c r="T601" s="15"/>
    </row>
    <row r="602" spans="1:20" ht="24.75" customHeight="1">
      <c r="A602" s="15"/>
      <c r="B602" s="15"/>
      <c r="C602" s="15"/>
      <c r="D602" s="15"/>
      <c r="E602" s="209"/>
      <c r="F602" s="15"/>
      <c r="G602" s="15"/>
      <c r="H602" s="15"/>
      <c r="M602" s="15"/>
      <c r="N602" s="15"/>
      <c r="O602" s="15"/>
      <c r="P602" s="15"/>
      <c r="Q602" s="229"/>
      <c r="R602" s="15"/>
      <c r="S602" s="15"/>
      <c r="T602" s="15"/>
    </row>
    <row r="603" spans="1:20" ht="24.75" customHeight="1">
      <c r="A603" s="15"/>
      <c r="B603" s="15"/>
      <c r="C603" s="15"/>
      <c r="D603" s="15"/>
      <c r="E603" s="209"/>
      <c r="F603" s="15"/>
      <c r="G603" s="15"/>
      <c r="H603" s="15"/>
      <c r="M603" s="15"/>
      <c r="N603" s="15"/>
      <c r="O603" s="15"/>
      <c r="P603" s="15"/>
      <c r="Q603" s="229"/>
      <c r="R603" s="15"/>
      <c r="S603" s="15"/>
      <c r="T603" s="15"/>
    </row>
    <row r="604" spans="1:20" ht="24.75" customHeight="1">
      <c r="A604" s="15"/>
      <c r="B604" s="15"/>
      <c r="C604" s="15"/>
      <c r="D604" s="15"/>
      <c r="E604" s="209"/>
      <c r="F604" s="15"/>
      <c r="G604" s="15"/>
      <c r="H604" s="15"/>
      <c r="M604" s="15"/>
      <c r="N604" s="15"/>
      <c r="O604" s="15"/>
      <c r="P604" s="15"/>
      <c r="Q604" s="229"/>
      <c r="R604" s="15"/>
      <c r="S604" s="15"/>
      <c r="T604" s="15"/>
    </row>
    <row r="605" spans="1:20" ht="24.75" customHeight="1">
      <c r="A605" s="15"/>
      <c r="B605" s="15"/>
      <c r="C605" s="15"/>
      <c r="D605" s="15"/>
      <c r="E605" s="209"/>
      <c r="F605" s="15"/>
      <c r="G605" s="15"/>
      <c r="H605" s="15"/>
      <c r="M605" s="15"/>
      <c r="N605" s="15"/>
      <c r="O605" s="15"/>
      <c r="P605" s="15"/>
      <c r="Q605" s="229"/>
      <c r="R605" s="15"/>
      <c r="S605" s="15"/>
      <c r="T605" s="15"/>
    </row>
    <row r="606" spans="1:20" ht="24.75" customHeight="1">
      <c r="A606" s="15"/>
      <c r="B606" s="15"/>
      <c r="C606" s="15"/>
      <c r="D606" s="15"/>
      <c r="E606" s="209"/>
      <c r="F606" s="15"/>
      <c r="G606" s="15"/>
      <c r="H606" s="15"/>
      <c r="M606" s="15"/>
      <c r="N606" s="15"/>
      <c r="O606" s="15"/>
      <c r="P606" s="15"/>
      <c r="Q606" s="229"/>
      <c r="R606" s="15"/>
      <c r="S606" s="15"/>
      <c r="T606" s="15"/>
    </row>
    <row r="607" spans="1:20" ht="24.75" customHeight="1">
      <c r="A607" s="15"/>
      <c r="B607" s="15"/>
      <c r="C607" s="15"/>
      <c r="D607" s="15"/>
      <c r="E607" s="209"/>
      <c r="F607" s="15"/>
      <c r="G607" s="15"/>
      <c r="H607" s="15"/>
      <c r="M607" s="15"/>
      <c r="N607" s="15"/>
      <c r="O607" s="15"/>
      <c r="P607" s="15"/>
      <c r="Q607" s="229"/>
      <c r="R607" s="15"/>
      <c r="S607" s="15"/>
      <c r="T607" s="15"/>
    </row>
    <row r="608" spans="1:20" ht="24.75" customHeight="1">
      <c r="A608" s="15"/>
      <c r="B608" s="15"/>
      <c r="C608" s="15"/>
      <c r="D608" s="15"/>
      <c r="E608" s="209"/>
      <c r="F608" s="15"/>
      <c r="G608" s="15"/>
      <c r="H608" s="15"/>
      <c r="M608" s="15"/>
      <c r="N608" s="15"/>
      <c r="O608" s="15"/>
      <c r="P608" s="15"/>
      <c r="Q608" s="229"/>
      <c r="R608" s="15"/>
      <c r="S608" s="15"/>
      <c r="T608" s="15"/>
    </row>
    <row r="609" spans="1:20" ht="24.75" customHeight="1">
      <c r="A609" s="15"/>
      <c r="B609" s="15"/>
      <c r="C609" s="15"/>
      <c r="D609" s="15"/>
      <c r="E609" s="209"/>
      <c r="F609" s="15"/>
      <c r="G609" s="15"/>
      <c r="H609" s="15"/>
      <c r="M609" s="15"/>
      <c r="N609" s="15"/>
      <c r="O609" s="15"/>
      <c r="P609" s="15"/>
      <c r="Q609" s="229"/>
      <c r="R609" s="15"/>
      <c r="S609" s="15"/>
      <c r="T609" s="15"/>
    </row>
    <row r="610" spans="1:20" ht="24.75" customHeight="1">
      <c r="A610" s="15"/>
      <c r="B610" s="15"/>
      <c r="C610" s="15"/>
      <c r="D610" s="15"/>
      <c r="E610" s="209"/>
      <c r="F610" s="15"/>
      <c r="G610" s="15"/>
      <c r="H610" s="15"/>
      <c r="M610" s="15"/>
      <c r="N610" s="15"/>
      <c r="O610" s="15"/>
      <c r="P610" s="15"/>
      <c r="Q610" s="229"/>
      <c r="R610" s="15"/>
      <c r="S610" s="15"/>
      <c r="T610" s="15"/>
    </row>
    <row r="611" spans="1:20" ht="24.75" customHeight="1">
      <c r="A611" s="15"/>
      <c r="B611" s="15"/>
      <c r="C611" s="15"/>
      <c r="D611" s="15"/>
      <c r="E611" s="209"/>
      <c r="F611" s="15"/>
      <c r="G611" s="15"/>
      <c r="H611" s="15"/>
      <c r="M611" s="15"/>
      <c r="N611" s="15"/>
      <c r="O611" s="15"/>
      <c r="P611" s="15"/>
      <c r="Q611" s="229"/>
      <c r="R611" s="15"/>
      <c r="S611" s="15"/>
      <c r="T611" s="15"/>
    </row>
    <row r="612" spans="1:20" ht="24.75" customHeight="1">
      <c r="A612" s="15"/>
      <c r="B612" s="15"/>
      <c r="C612" s="15"/>
      <c r="D612" s="15"/>
      <c r="E612" s="209"/>
      <c r="F612" s="15"/>
      <c r="G612" s="15"/>
      <c r="H612" s="15"/>
      <c r="M612" s="15"/>
      <c r="N612" s="15"/>
      <c r="O612" s="15"/>
      <c r="P612" s="15"/>
      <c r="Q612" s="229"/>
      <c r="R612" s="15"/>
      <c r="S612" s="15"/>
      <c r="T612" s="15"/>
    </row>
    <row r="613" spans="1:20" ht="24.75" customHeight="1">
      <c r="A613" s="15"/>
      <c r="B613" s="15"/>
      <c r="C613" s="15"/>
      <c r="D613" s="15"/>
      <c r="E613" s="209"/>
      <c r="F613" s="15"/>
      <c r="G613" s="15"/>
      <c r="H613" s="15"/>
      <c r="M613" s="15"/>
      <c r="N613" s="15"/>
      <c r="O613" s="15"/>
      <c r="P613" s="15"/>
      <c r="Q613" s="229"/>
      <c r="R613" s="15"/>
      <c r="S613" s="15"/>
      <c r="T613" s="15"/>
    </row>
    <row r="614" spans="1:20" ht="24.75" customHeight="1">
      <c r="A614" s="15"/>
      <c r="B614" s="15"/>
      <c r="C614" s="15"/>
      <c r="D614" s="15"/>
      <c r="E614" s="209"/>
      <c r="F614" s="15"/>
      <c r="G614" s="15"/>
      <c r="H614" s="15"/>
      <c r="M614" s="15"/>
      <c r="N614" s="15"/>
      <c r="O614" s="15"/>
      <c r="P614" s="15"/>
      <c r="Q614" s="229"/>
      <c r="R614" s="15"/>
      <c r="S614" s="15"/>
      <c r="T614" s="15"/>
    </row>
    <row r="615" spans="1:20" ht="24.75" customHeight="1">
      <c r="A615" s="15"/>
      <c r="B615" s="15"/>
      <c r="C615" s="15"/>
      <c r="D615" s="15"/>
      <c r="E615" s="209"/>
      <c r="F615" s="15"/>
      <c r="G615" s="15"/>
      <c r="H615" s="15"/>
      <c r="M615" s="15"/>
      <c r="N615" s="15"/>
      <c r="O615" s="15"/>
      <c r="P615" s="15"/>
      <c r="Q615" s="229"/>
      <c r="R615" s="15"/>
      <c r="S615" s="15"/>
      <c r="T615" s="15"/>
    </row>
    <row r="616" spans="1:20" ht="24.75" customHeight="1">
      <c r="A616" s="15"/>
      <c r="B616" s="15"/>
      <c r="C616" s="15"/>
      <c r="D616" s="15"/>
      <c r="E616" s="209"/>
      <c r="F616" s="15"/>
      <c r="G616" s="15"/>
      <c r="H616" s="15"/>
      <c r="M616" s="15"/>
      <c r="N616" s="15"/>
      <c r="O616" s="15"/>
      <c r="P616" s="15"/>
      <c r="Q616" s="229"/>
      <c r="R616" s="15"/>
      <c r="S616" s="15"/>
      <c r="T616" s="15"/>
    </row>
    <row r="617" spans="1:20" ht="24.75" customHeight="1">
      <c r="A617" s="15"/>
      <c r="B617" s="15"/>
      <c r="C617" s="15"/>
      <c r="D617" s="15"/>
      <c r="E617" s="209"/>
      <c r="F617" s="15"/>
      <c r="G617" s="15"/>
      <c r="H617" s="15"/>
      <c r="M617" s="15"/>
      <c r="N617" s="15"/>
      <c r="O617" s="15"/>
      <c r="P617" s="15"/>
      <c r="Q617" s="229"/>
      <c r="R617" s="15"/>
      <c r="S617" s="15"/>
      <c r="T617" s="15"/>
    </row>
    <row r="618" spans="1:20" ht="24.75" customHeight="1">
      <c r="A618" s="15"/>
      <c r="B618" s="15"/>
      <c r="C618" s="15"/>
      <c r="D618" s="15"/>
      <c r="E618" s="209"/>
      <c r="F618" s="15"/>
      <c r="G618" s="15"/>
      <c r="H618" s="15"/>
      <c r="M618" s="15"/>
      <c r="N618" s="15"/>
      <c r="O618" s="15"/>
      <c r="P618" s="15"/>
      <c r="Q618" s="229"/>
      <c r="R618" s="15"/>
      <c r="S618" s="15"/>
      <c r="T618" s="15"/>
    </row>
    <row r="619" spans="1:20" ht="24.75" customHeight="1">
      <c r="A619" s="15"/>
      <c r="B619" s="15"/>
      <c r="C619" s="15"/>
      <c r="D619" s="15"/>
      <c r="E619" s="209"/>
      <c r="F619" s="15"/>
      <c r="G619" s="15"/>
      <c r="H619" s="15"/>
      <c r="M619" s="15"/>
      <c r="N619" s="15"/>
      <c r="O619" s="15"/>
      <c r="P619" s="15"/>
      <c r="Q619" s="229"/>
      <c r="R619" s="15"/>
      <c r="S619" s="15"/>
      <c r="T619" s="15"/>
    </row>
    <row r="620" spans="1:20" ht="24.75" customHeight="1">
      <c r="A620" s="15"/>
      <c r="B620" s="15"/>
      <c r="C620" s="15"/>
      <c r="D620" s="15"/>
      <c r="E620" s="209"/>
      <c r="F620" s="15"/>
      <c r="G620" s="15"/>
      <c r="H620" s="15"/>
      <c r="M620" s="15"/>
      <c r="N620" s="15"/>
      <c r="O620" s="15"/>
      <c r="P620" s="15"/>
      <c r="Q620" s="229"/>
      <c r="R620" s="15"/>
      <c r="S620" s="15"/>
      <c r="T620" s="15"/>
    </row>
    <row r="621" spans="1:20" ht="24.75" customHeight="1">
      <c r="A621" s="15"/>
      <c r="B621" s="15"/>
      <c r="C621" s="15"/>
      <c r="D621" s="15"/>
      <c r="E621" s="209"/>
      <c r="F621" s="15"/>
      <c r="G621" s="15"/>
      <c r="H621" s="15"/>
      <c r="M621" s="15"/>
      <c r="N621" s="15"/>
      <c r="O621" s="15"/>
      <c r="P621" s="15"/>
      <c r="Q621" s="229"/>
      <c r="R621" s="15"/>
      <c r="S621" s="15"/>
      <c r="T621" s="15"/>
    </row>
    <row r="622" spans="1:20" ht="24.75" customHeight="1">
      <c r="A622" s="15"/>
      <c r="B622" s="15"/>
      <c r="C622" s="15"/>
      <c r="D622" s="15"/>
      <c r="E622" s="209"/>
      <c r="F622" s="15"/>
      <c r="G622" s="15"/>
      <c r="H622" s="15"/>
      <c r="M622" s="15"/>
      <c r="N622" s="15"/>
      <c r="O622" s="15"/>
      <c r="P622" s="15"/>
      <c r="Q622" s="229"/>
      <c r="R622" s="15"/>
      <c r="S622" s="15"/>
      <c r="T622" s="15"/>
    </row>
    <row r="623" spans="1:20" ht="24.75" customHeight="1">
      <c r="A623" s="15"/>
      <c r="B623" s="15"/>
      <c r="C623" s="15"/>
      <c r="D623" s="15"/>
      <c r="E623" s="209"/>
      <c r="F623" s="15"/>
      <c r="G623" s="15"/>
      <c r="H623" s="15"/>
      <c r="M623" s="15"/>
      <c r="N623" s="15"/>
      <c r="O623" s="15"/>
      <c r="P623" s="15"/>
      <c r="Q623" s="229"/>
      <c r="R623" s="15"/>
      <c r="S623" s="15"/>
      <c r="T623" s="15"/>
    </row>
    <row r="624" spans="1:20" ht="24.75" customHeight="1">
      <c r="A624" s="15"/>
      <c r="B624" s="15"/>
      <c r="C624" s="15"/>
      <c r="D624" s="15"/>
      <c r="E624" s="209"/>
      <c r="F624" s="15"/>
      <c r="G624" s="15"/>
      <c r="H624" s="15"/>
      <c r="M624" s="15"/>
      <c r="N624" s="15"/>
      <c r="O624" s="15"/>
      <c r="P624" s="15"/>
      <c r="Q624" s="229"/>
      <c r="R624" s="15"/>
      <c r="S624" s="15"/>
      <c r="T624" s="15"/>
    </row>
    <row r="625" spans="1:20" ht="24.75" customHeight="1">
      <c r="A625" s="15"/>
      <c r="B625" s="15"/>
      <c r="C625" s="15"/>
      <c r="D625" s="15"/>
      <c r="E625" s="209"/>
      <c r="F625" s="15"/>
      <c r="G625" s="15"/>
      <c r="H625" s="15"/>
      <c r="M625" s="15"/>
      <c r="N625" s="15"/>
      <c r="O625" s="15"/>
      <c r="P625" s="15"/>
      <c r="Q625" s="229"/>
      <c r="R625" s="15"/>
      <c r="S625" s="15"/>
      <c r="T625" s="15"/>
    </row>
    <row r="626" spans="1:20" ht="24.75" customHeight="1">
      <c r="A626" s="15"/>
      <c r="B626" s="15"/>
      <c r="C626" s="15"/>
      <c r="D626" s="15"/>
      <c r="E626" s="209"/>
      <c r="F626" s="15"/>
      <c r="G626" s="15"/>
      <c r="H626" s="15"/>
      <c r="M626" s="15"/>
      <c r="N626" s="15"/>
      <c r="O626" s="15"/>
      <c r="P626" s="15"/>
      <c r="Q626" s="229"/>
      <c r="R626" s="15"/>
      <c r="S626" s="15"/>
      <c r="T626" s="15"/>
    </row>
    <row r="627" spans="1:20" ht="24.75" customHeight="1">
      <c r="A627" s="15"/>
      <c r="B627" s="15"/>
      <c r="C627" s="15"/>
      <c r="D627" s="15"/>
      <c r="E627" s="209"/>
      <c r="F627" s="15"/>
      <c r="G627" s="15"/>
      <c r="H627" s="15"/>
      <c r="M627" s="15"/>
      <c r="N627" s="15"/>
      <c r="O627" s="15"/>
      <c r="P627" s="15"/>
      <c r="Q627" s="229"/>
      <c r="R627" s="15"/>
      <c r="S627" s="15"/>
      <c r="T627" s="15"/>
    </row>
    <row r="628" spans="1:20" ht="24.75" customHeight="1">
      <c r="A628" s="15"/>
      <c r="B628" s="15"/>
      <c r="C628" s="15"/>
      <c r="D628" s="15"/>
      <c r="E628" s="209"/>
      <c r="F628" s="15"/>
      <c r="G628" s="15"/>
      <c r="H628" s="15"/>
      <c r="M628" s="15"/>
      <c r="N628" s="15"/>
      <c r="O628" s="15"/>
      <c r="P628" s="15"/>
      <c r="Q628" s="229"/>
      <c r="R628" s="15"/>
      <c r="S628" s="15"/>
      <c r="T628" s="15"/>
    </row>
    <row r="629" spans="1:20" ht="24.75" customHeight="1">
      <c r="A629" s="15"/>
      <c r="B629" s="15"/>
      <c r="C629" s="15"/>
      <c r="D629" s="15"/>
      <c r="E629" s="209"/>
      <c r="F629" s="15"/>
      <c r="G629" s="15"/>
      <c r="H629" s="15"/>
      <c r="M629" s="15"/>
      <c r="N629" s="15"/>
      <c r="O629" s="15"/>
      <c r="P629" s="15"/>
      <c r="Q629" s="229"/>
      <c r="R629" s="15"/>
      <c r="S629" s="15"/>
      <c r="T629" s="15"/>
    </row>
    <row r="630" spans="1:20" ht="24.75" customHeight="1">
      <c r="A630" s="15"/>
      <c r="B630" s="15"/>
      <c r="C630" s="15"/>
      <c r="D630" s="15"/>
      <c r="E630" s="209"/>
      <c r="F630" s="15"/>
      <c r="G630" s="15"/>
      <c r="H630" s="15"/>
      <c r="M630" s="15"/>
      <c r="N630" s="15"/>
      <c r="O630" s="15"/>
      <c r="P630" s="15"/>
      <c r="Q630" s="229"/>
      <c r="R630" s="15"/>
      <c r="S630" s="15"/>
      <c r="T630" s="15"/>
    </row>
    <row r="631" spans="1:20" ht="24.75" customHeight="1">
      <c r="A631" s="15"/>
      <c r="B631" s="15"/>
      <c r="C631" s="15"/>
      <c r="D631" s="15"/>
      <c r="E631" s="209"/>
      <c r="F631" s="15"/>
      <c r="G631" s="15"/>
      <c r="H631" s="15"/>
      <c r="M631" s="15"/>
      <c r="N631" s="15"/>
      <c r="O631" s="15"/>
      <c r="P631" s="15"/>
      <c r="Q631" s="229"/>
      <c r="R631" s="15"/>
      <c r="S631" s="15"/>
      <c r="T631" s="15"/>
    </row>
    <row r="632" spans="1:20" ht="24.75" customHeight="1">
      <c r="A632" s="15"/>
      <c r="B632" s="15"/>
      <c r="C632" s="15"/>
      <c r="D632" s="15"/>
      <c r="E632" s="209"/>
      <c r="F632" s="15"/>
      <c r="G632" s="15"/>
      <c r="H632" s="15"/>
      <c r="M632" s="15"/>
      <c r="N632" s="15"/>
      <c r="O632" s="15"/>
      <c r="P632" s="15"/>
      <c r="Q632" s="229"/>
      <c r="R632" s="15"/>
      <c r="S632" s="15"/>
      <c r="T632" s="15"/>
    </row>
    <row r="633" spans="1:20" ht="24.75" customHeight="1">
      <c r="A633" s="15"/>
      <c r="B633" s="15"/>
      <c r="C633" s="15"/>
      <c r="D633" s="15"/>
      <c r="E633" s="209"/>
      <c r="F633" s="15"/>
      <c r="G633" s="15"/>
      <c r="H633" s="15"/>
      <c r="M633" s="15"/>
      <c r="N633" s="15"/>
      <c r="O633" s="15"/>
      <c r="P633" s="15"/>
      <c r="Q633" s="229"/>
      <c r="R633" s="15"/>
      <c r="S633" s="15"/>
      <c r="T633" s="15"/>
    </row>
    <row r="634" spans="1:20" ht="24.75" customHeight="1">
      <c r="A634" s="15"/>
      <c r="B634" s="15"/>
      <c r="C634" s="15"/>
      <c r="D634" s="15"/>
      <c r="E634" s="209"/>
      <c r="F634" s="15"/>
      <c r="G634" s="15"/>
      <c r="H634" s="15"/>
      <c r="M634" s="15"/>
      <c r="N634" s="15"/>
      <c r="O634" s="15"/>
      <c r="P634" s="15"/>
      <c r="Q634" s="229"/>
      <c r="R634" s="15"/>
      <c r="S634" s="15"/>
      <c r="T634" s="15"/>
    </row>
    <row r="635" spans="1:20" ht="24.75" customHeight="1">
      <c r="A635" s="15"/>
      <c r="B635" s="15"/>
      <c r="C635" s="15"/>
      <c r="D635" s="15"/>
      <c r="E635" s="209"/>
      <c r="F635" s="15"/>
      <c r="G635" s="15"/>
      <c r="H635" s="15"/>
      <c r="M635" s="15"/>
      <c r="N635" s="15"/>
      <c r="O635" s="15"/>
      <c r="P635" s="15"/>
      <c r="Q635" s="229"/>
      <c r="R635" s="15"/>
      <c r="S635" s="15"/>
      <c r="T635" s="15"/>
    </row>
    <row r="636" spans="1:20" ht="24.75" customHeight="1">
      <c r="A636" s="15"/>
      <c r="B636" s="15"/>
      <c r="C636" s="15"/>
      <c r="D636" s="15"/>
      <c r="E636" s="209"/>
      <c r="F636" s="15"/>
      <c r="G636" s="15"/>
      <c r="H636" s="15"/>
      <c r="M636" s="15"/>
      <c r="N636" s="15"/>
      <c r="O636" s="15"/>
      <c r="P636" s="15"/>
      <c r="Q636" s="229"/>
      <c r="R636" s="15"/>
      <c r="S636" s="15"/>
      <c r="T636" s="15"/>
    </row>
    <row r="637" spans="1:20" ht="24.75" customHeight="1">
      <c r="A637" s="15"/>
      <c r="B637" s="15"/>
      <c r="C637" s="15"/>
      <c r="D637" s="15"/>
      <c r="E637" s="209"/>
      <c r="F637" s="15"/>
      <c r="G637" s="15"/>
      <c r="H637" s="15"/>
      <c r="M637" s="15"/>
      <c r="N637" s="15"/>
      <c r="O637" s="15"/>
      <c r="P637" s="15"/>
      <c r="Q637" s="229"/>
      <c r="R637" s="15"/>
      <c r="S637" s="15"/>
      <c r="T637" s="15"/>
    </row>
    <row r="638" spans="1:20" ht="24.75" customHeight="1">
      <c r="A638" s="15"/>
      <c r="B638" s="15"/>
      <c r="C638" s="15"/>
      <c r="D638" s="15"/>
      <c r="E638" s="209"/>
      <c r="F638" s="15"/>
      <c r="G638" s="15"/>
      <c r="H638" s="15"/>
      <c r="M638" s="15"/>
      <c r="N638" s="15"/>
      <c r="O638" s="15"/>
      <c r="P638" s="15"/>
      <c r="Q638" s="229"/>
      <c r="R638" s="15"/>
      <c r="S638" s="15"/>
      <c r="T638" s="15"/>
    </row>
    <row r="639" spans="1:20" ht="24.75" customHeight="1">
      <c r="A639" s="15"/>
      <c r="B639" s="15"/>
      <c r="C639" s="15"/>
      <c r="D639" s="15"/>
      <c r="E639" s="209"/>
      <c r="F639" s="15"/>
      <c r="G639" s="15"/>
      <c r="H639" s="15"/>
      <c r="M639" s="15"/>
      <c r="N639" s="15"/>
      <c r="O639" s="15"/>
      <c r="P639" s="15"/>
      <c r="Q639" s="229"/>
      <c r="R639" s="15"/>
      <c r="S639" s="15"/>
      <c r="T639" s="15"/>
    </row>
    <row r="640" spans="1:20" ht="24.75" customHeight="1">
      <c r="A640" s="15"/>
      <c r="B640" s="15"/>
      <c r="C640" s="15"/>
      <c r="D640" s="15"/>
      <c r="E640" s="209"/>
      <c r="F640" s="15"/>
      <c r="G640" s="15"/>
      <c r="H640" s="15"/>
      <c r="M640" s="15"/>
      <c r="N640" s="15"/>
      <c r="O640" s="15"/>
      <c r="P640" s="15"/>
      <c r="Q640" s="229"/>
      <c r="R640" s="15"/>
      <c r="S640" s="15"/>
      <c r="T640" s="15"/>
    </row>
    <row r="641" spans="1:20" ht="24.75" customHeight="1">
      <c r="A641" s="15"/>
      <c r="B641" s="15"/>
      <c r="C641" s="15"/>
      <c r="D641" s="15"/>
      <c r="E641" s="209"/>
      <c r="F641" s="15"/>
      <c r="G641" s="15"/>
      <c r="H641" s="15"/>
      <c r="M641" s="15"/>
      <c r="N641" s="15"/>
      <c r="O641" s="15"/>
      <c r="P641" s="15"/>
      <c r="Q641" s="229"/>
      <c r="R641" s="15"/>
      <c r="S641" s="15"/>
      <c r="T641" s="15"/>
    </row>
    <row r="642" spans="1:20" ht="24.75" customHeight="1">
      <c r="A642" s="15"/>
      <c r="B642" s="15"/>
      <c r="C642" s="15"/>
      <c r="D642" s="15"/>
      <c r="E642" s="209"/>
      <c r="F642" s="15"/>
      <c r="G642" s="15"/>
      <c r="H642" s="15"/>
      <c r="M642" s="15"/>
      <c r="N642" s="15"/>
      <c r="O642" s="15"/>
      <c r="P642" s="15"/>
      <c r="Q642" s="229"/>
      <c r="R642" s="15"/>
      <c r="S642" s="15"/>
      <c r="T642" s="15"/>
    </row>
    <row r="643" spans="1:20" ht="24.75" customHeight="1">
      <c r="A643" s="15"/>
      <c r="B643" s="15"/>
      <c r="C643" s="15"/>
      <c r="D643" s="15"/>
      <c r="E643" s="209"/>
      <c r="F643" s="15"/>
      <c r="G643" s="15"/>
      <c r="H643" s="15"/>
      <c r="M643" s="15"/>
      <c r="N643" s="15"/>
      <c r="O643" s="15"/>
      <c r="P643" s="15"/>
      <c r="Q643" s="229"/>
      <c r="R643" s="15"/>
      <c r="S643" s="15"/>
      <c r="T643" s="15"/>
    </row>
    <row r="644" spans="1:20" ht="24.75" customHeight="1">
      <c r="A644" s="15"/>
      <c r="B644" s="15"/>
      <c r="C644" s="15"/>
      <c r="D644" s="15"/>
      <c r="E644" s="209"/>
      <c r="F644" s="15"/>
      <c r="G644" s="15"/>
      <c r="H644" s="15"/>
      <c r="M644" s="15"/>
      <c r="N644" s="15"/>
      <c r="O644" s="15"/>
      <c r="P644" s="15"/>
      <c r="Q644" s="229"/>
      <c r="R644" s="15"/>
      <c r="S644" s="15"/>
      <c r="T644" s="15"/>
    </row>
    <row r="645" spans="1:20" ht="24.75" customHeight="1">
      <c r="A645" s="15"/>
      <c r="B645" s="15"/>
      <c r="C645" s="15"/>
      <c r="D645" s="15"/>
      <c r="E645" s="209"/>
      <c r="F645" s="15"/>
      <c r="G645" s="15"/>
      <c r="H645" s="15"/>
      <c r="M645" s="15"/>
      <c r="N645" s="15"/>
      <c r="O645" s="15"/>
      <c r="P645" s="15"/>
      <c r="Q645" s="229"/>
      <c r="R645" s="15"/>
      <c r="S645" s="15"/>
      <c r="T645" s="15"/>
    </row>
    <row r="646" spans="1:20" ht="24.75" customHeight="1">
      <c r="A646" s="15"/>
      <c r="B646" s="15"/>
      <c r="C646" s="15"/>
      <c r="D646" s="15"/>
      <c r="E646" s="209"/>
      <c r="F646" s="15"/>
      <c r="G646" s="15"/>
      <c r="H646" s="15"/>
      <c r="M646" s="15"/>
      <c r="N646" s="15"/>
      <c r="O646" s="15"/>
      <c r="P646" s="15"/>
      <c r="Q646" s="229"/>
      <c r="R646" s="15"/>
      <c r="S646" s="15"/>
      <c r="T646" s="15"/>
    </row>
    <row r="647" spans="1:20" ht="24.75" customHeight="1">
      <c r="A647" s="15"/>
      <c r="B647" s="15"/>
      <c r="C647" s="15"/>
      <c r="D647" s="15"/>
      <c r="E647" s="209"/>
      <c r="F647" s="15"/>
      <c r="G647" s="15"/>
      <c r="H647" s="15"/>
      <c r="M647" s="15"/>
      <c r="N647" s="15"/>
      <c r="O647" s="15"/>
      <c r="P647" s="15"/>
      <c r="Q647" s="229"/>
      <c r="R647" s="15"/>
      <c r="S647" s="15"/>
      <c r="T647" s="15"/>
    </row>
    <row r="648" spans="1:20" ht="24.75" customHeight="1">
      <c r="A648" s="15"/>
      <c r="B648" s="15"/>
      <c r="C648" s="15"/>
      <c r="D648" s="15"/>
      <c r="E648" s="209"/>
      <c r="F648" s="15"/>
      <c r="G648" s="15"/>
      <c r="H648" s="15"/>
      <c r="M648" s="15"/>
      <c r="N648" s="15"/>
      <c r="O648" s="15"/>
      <c r="P648" s="15"/>
      <c r="Q648" s="229"/>
      <c r="R648" s="15"/>
      <c r="S648" s="15"/>
      <c r="T648" s="15"/>
    </row>
    <row r="649" spans="1:20" ht="24.75" customHeight="1">
      <c r="A649" s="15"/>
      <c r="B649" s="15"/>
      <c r="C649" s="15"/>
      <c r="D649" s="15"/>
      <c r="E649" s="209"/>
      <c r="F649" s="15"/>
      <c r="G649" s="15"/>
      <c r="H649" s="15"/>
      <c r="M649" s="15"/>
      <c r="N649" s="15"/>
      <c r="O649" s="15"/>
      <c r="P649" s="15"/>
      <c r="Q649" s="229"/>
      <c r="R649" s="15"/>
      <c r="S649" s="15"/>
      <c r="T649" s="15"/>
    </row>
    <row r="650" spans="1:20" ht="24.75" customHeight="1">
      <c r="A650" s="15"/>
      <c r="B650" s="15"/>
      <c r="C650" s="15"/>
      <c r="D650" s="15"/>
      <c r="E650" s="209"/>
      <c r="F650" s="15"/>
      <c r="G650" s="15"/>
      <c r="H650" s="15"/>
      <c r="M650" s="15"/>
      <c r="N650" s="15"/>
      <c r="O650" s="15"/>
      <c r="P650" s="15"/>
      <c r="Q650" s="229"/>
      <c r="R650" s="15"/>
      <c r="S650" s="15"/>
      <c r="T650" s="15"/>
    </row>
    <row r="651" spans="1:20" ht="24.75" customHeight="1">
      <c r="A651" s="15"/>
      <c r="B651" s="15"/>
      <c r="C651" s="15"/>
      <c r="D651" s="15"/>
      <c r="E651" s="209"/>
      <c r="F651" s="15"/>
      <c r="G651" s="15"/>
      <c r="H651" s="15"/>
      <c r="M651" s="15"/>
      <c r="N651" s="15"/>
      <c r="O651" s="15"/>
      <c r="P651" s="15"/>
      <c r="Q651" s="229"/>
      <c r="R651" s="15"/>
      <c r="S651" s="15"/>
      <c r="T651" s="15"/>
    </row>
    <row r="652" spans="1:20" ht="24.75" customHeight="1">
      <c r="A652" s="15"/>
      <c r="B652" s="15"/>
      <c r="C652" s="15"/>
      <c r="D652" s="15"/>
      <c r="E652" s="209"/>
      <c r="F652" s="15"/>
      <c r="G652" s="15"/>
      <c r="H652" s="15"/>
      <c r="M652" s="15"/>
      <c r="N652" s="15"/>
      <c r="O652" s="15"/>
      <c r="P652" s="15"/>
      <c r="Q652" s="229"/>
      <c r="R652" s="15"/>
      <c r="S652" s="15"/>
      <c r="T652" s="15"/>
    </row>
    <row r="653" spans="1:20" ht="24.75" customHeight="1">
      <c r="A653" s="15"/>
      <c r="B653" s="15"/>
      <c r="C653" s="15"/>
      <c r="D653" s="15"/>
      <c r="E653" s="209"/>
      <c r="F653" s="15"/>
      <c r="G653" s="15"/>
      <c r="H653" s="15"/>
      <c r="M653" s="15"/>
      <c r="N653" s="15"/>
      <c r="O653" s="15"/>
      <c r="P653" s="15"/>
      <c r="Q653" s="229"/>
      <c r="R653" s="15"/>
      <c r="S653" s="15"/>
      <c r="T653" s="15"/>
    </row>
    <row r="654" spans="1:20" ht="24.75" customHeight="1">
      <c r="A654" s="15"/>
      <c r="B654" s="15"/>
      <c r="C654" s="15"/>
      <c r="D654" s="15"/>
      <c r="E654" s="209"/>
      <c r="F654" s="15"/>
      <c r="G654" s="15"/>
      <c r="H654" s="15"/>
      <c r="M654" s="15"/>
      <c r="N654" s="15"/>
      <c r="O654" s="15"/>
      <c r="P654" s="15"/>
      <c r="Q654" s="229"/>
      <c r="R654" s="15"/>
      <c r="S654" s="15"/>
      <c r="T654" s="15"/>
    </row>
    <row r="655" spans="1:20" ht="24.75" customHeight="1">
      <c r="A655" s="15"/>
      <c r="B655" s="15"/>
      <c r="C655" s="15"/>
      <c r="D655" s="15"/>
      <c r="E655" s="209"/>
      <c r="F655" s="15"/>
      <c r="G655" s="15"/>
      <c r="H655" s="15"/>
      <c r="M655" s="15"/>
      <c r="N655" s="15"/>
      <c r="O655" s="15"/>
      <c r="P655" s="15"/>
      <c r="Q655" s="229"/>
      <c r="R655" s="15"/>
      <c r="S655" s="15"/>
      <c r="T655" s="15"/>
    </row>
    <row r="656" spans="1:20" ht="24.75" customHeight="1">
      <c r="A656" s="15"/>
      <c r="B656" s="15"/>
      <c r="C656" s="15"/>
      <c r="D656" s="15"/>
      <c r="E656" s="209"/>
      <c r="F656" s="15"/>
      <c r="G656" s="15"/>
      <c r="H656" s="15"/>
      <c r="M656" s="15"/>
      <c r="N656" s="15"/>
      <c r="O656" s="15"/>
      <c r="P656" s="15"/>
      <c r="Q656" s="229"/>
      <c r="R656" s="15"/>
      <c r="S656" s="15"/>
      <c r="T656" s="15"/>
    </row>
    <row r="657" spans="1:20" ht="24.75" customHeight="1">
      <c r="A657" s="15"/>
      <c r="B657" s="15"/>
      <c r="C657" s="15"/>
      <c r="D657" s="15"/>
      <c r="E657" s="209"/>
      <c r="F657" s="15"/>
      <c r="G657" s="15"/>
      <c r="H657" s="15"/>
      <c r="M657" s="15"/>
      <c r="N657" s="15"/>
      <c r="O657" s="15"/>
      <c r="P657" s="15"/>
      <c r="Q657" s="229"/>
      <c r="R657" s="15"/>
      <c r="S657" s="15"/>
      <c r="T657" s="15"/>
    </row>
    <row r="658" spans="1:20" ht="24.75" customHeight="1">
      <c r="A658" s="15"/>
      <c r="B658" s="15"/>
      <c r="C658" s="15"/>
      <c r="D658" s="15"/>
      <c r="E658" s="209"/>
      <c r="F658" s="15"/>
      <c r="G658" s="15"/>
      <c r="H658" s="15"/>
      <c r="M658" s="15"/>
      <c r="N658" s="15"/>
      <c r="O658" s="15"/>
      <c r="P658" s="15"/>
      <c r="Q658" s="229"/>
      <c r="R658" s="15"/>
      <c r="S658" s="15"/>
      <c r="T658" s="15"/>
    </row>
    <row r="659" spans="1:20" ht="24.75" customHeight="1">
      <c r="A659" s="15"/>
      <c r="B659" s="15"/>
      <c r="C659" s="15"/>
      <c r="D659" s="15"/>
      <c r="E659" s="209"/>
      <c r="F659" s="15"/>
      <c r="G659" s="15"/>
      <c r="H659" s="15"/>
      <c r="M659" s="15"/>
      <c r="N659" s="15"/>
      <c r="O659" s="15"/>
      <c r="P659" s="15"/>
      <c r="Q659" s="229"/>
      <c r="R659" s="15"/>
      <c r="S659" s="15"/>
      <c r="T659" s="15"/>
    </row>
    <row r="660" spans="1:20" ht="24.75" customHeight="1">
      <c r="A660" s="15"/>
      <c r="B660" s="15"/>
      <c r="C660" s="15"/>
      <c r="D660" s="15"/>
      <c r="E660" s="209"/>
      <c r="F660" s="15"/>
      <c r="G660" s="15"/>
      <c r="H660" s="15"/>
      <c r="M660" s="15"/>
      <c r="N660" s="15"/>
      <c r="O660" s="15"/>
      <c r="P660" s="15"/>
      <c r="Q660" s="229"/>
      <c r="R660" s="15"/>
      <c r="S660" s="15"/>
      <c r="T660" s="15"/>
    </row>
    <row r="661" spans="1:20" ht="24.75" customHeight="1">
      <c r="A661" s="15"/>
      <c r="B661" s="15"/>
      <c r="C661" s="15"/>
      <c r="D661" s="15"/>
      <c r="E661" s="209"/>
      <c r="F661" s="15"/>
      <c r="G661" s="15"/>
      <c r="H661" s="15"/>
      <c r="M661" s="15"/>
      <c r="N661" s="15"/>
      <c r="O661" s="15"/>
      <c r="P661" s="15"/>
      <c r="Q661" s="229"/>
      <c r="R661" s="15"/>
      <c r="S661" s="15"/>
      <c r="T661" s="15"/>
    </row>
    <row r="662" spans="1:20" ht="24.75" customHeight="1">
      <c r="A662" s="15"/>
      <c r="B662" s="15"/>
      <c r="C662" s="15"/>
      <c r="D662" s="15"/>
      <c r="E662" s="209"/>
      <c r="F662" s="15"/>
      <c r="G662" s="15"/>
      <c r="H662" s="15"/>
      <c r="M662" s="15"/>
      <c r="N662" s="15"/>
      <c r="O662" s="15"/>
      <c r="P662" s="15"/>
      <c r="Q662" s="229"/>
      <c r="R662" s="15"/>
      <c r="S662" s="15"/>
      <c r="T662" s="15"/>
    </row>
    <row r="663" spans="1:20" ht="24.75" customHeight="1">
      <c r="A663" s="15"/>
      <c r="B663" s="15"/>
      <c r="C663" s="15"/>
      <c r="D663" s="15"/>
      <c r="E663" s="209"/>
      <c r="F663" s="15"/>
      <c r="G663" s="15"/>
      <c r="H663" s="15"/>
      <c r="M663" s="15"/>
      <c r="N663" s="15"/>
      <c r="O663" s="15"/>
      <c r="P663" s="15"/>
      <c r="Q663" s="229"/>
      <c r="R663" s="15"/>
      <c r="S663" s="15"/>
      <c r="T663" s="15"/>
    </row>
    <row r="664" spans="1:20" ht="24.75" customHeight="1">
      <c r="A664" s="15"/>
      <c r="B664" s="15"/>
      <c r="C664" s="15"/>
      <c r="D664" s="15"/>
      <c r="E664" s="209"/>
      <c r="F664" s="15"/>
      <c r="G664" s="15"/>
      <c r="H664" s="15"/>
      <c r="M664" s="15"/>
      <c r="N664" s="15"/>
      <c r="O664" s="15"/>
      <c r="P664" s="15"/>
      <c r="Q664" s="229"/>
      <c r="R664" s="15"/>
      <c r="S664" s="15"/>
      <c r="T664" s="15"/>
    </row>
    <row r="665" spans="1:20" ht="24.75" customHeight="1">
      <c r="A665" s="15"/>
      <c r="B665" s="15"/>
      <c r="C665" s="15"/>
      <c r="D665" s="15"/>
      <c r="E665" s="209"/>
      <c r="F665" s="15"/>
      <c r="G665" s="15"/>
      <c r="H665" s="15"/>
      <c r="M665" s="15"/>
      <c r="N665" s="15"/>
      <c r="O665" s="15"/>
      <c r="P665" s="15"/>
      <c r="Q665" s="229"/>
      <c r="R665" s="15"/>
      <c r="S665" s="15"/>
      <c r="T665" s="15"/>
    </row>
    <row r="666" spans="1:20" ht="24.75" customHeight="1">
      <c r="A666" s="15"/>
      <c r="B666" s="15"/>
      <c r="C666" s="15"/>
      <c r="D666" s="15"/>
      <c r="E666" s="209"/>
      <c r="F666" s="15"/>
      <c r="G666" s="15"/>
      <c r="H666" s="15"/>
      <c r="M666" s="15"/>
      <c r="N666" s="15"/>
      <c r="O666" s="15"/>
      <c r="P666" s="15"/>
      <c r="Q666" s="229"/>
      <c r="R666" s="15"/>
      <c r="S666" s="15"/>
      <c r="T666" s="15"/>
    </row>
    <row r="667" spans="1:20" ht="24.75" customHeight="1">
      <c r="A667" s="15"/>
      <c r="B667" s="15"/>
      <c r="C667" s="15"/>
      <c r="D667" s="15"/>
      <c r="E667" s="209"/>
      <c r="F667" s="15"/>
      <c r="G667" s="15"/>
      <c r="H667" s="15"/>
      <c r="M667" s="15"/>
      <c r="N667" s="15"/>
      <c r="O667" s="15"/>
      <c r="P667" s="15"/>
      <c r="Q667" s="229"/>
      <c r="R667" s="15"/>
      <c r="S667" s="15"/>
      <c r="T667" s="15"/>
    </row>
    <row r="668" spans="1:20" ht="24.75" customHeight="1">
      <c r="A668" s="15"/>
      <c r="B668" s="15"/>
      <c r="C668" s="15"/>
      <c r="D668" s="15"/>
      <c r="E668" s="209"/>
      <c r="F668" s="15"/>
      <c r="G668" s="15"/>
      <c r="H668" s="15"/>
      <c r="M668" s="15"/>
      <c r="N668" s="15"/>
      <c r="O668" s="15"/>
      <c r="P668" s="15"/>
      <c r="Q668" s="229"/>
      <c r="R668" s="15"/>
      <c r="S668" s="15"/>
      <c r="T668" s="15"/>
    </row>
    <row r="669" spans="1:20" ht="24.75" customHeight="1">
      <c r="A669" s="15"/>
      <c r="B669" s="15"/>
      <c r="C669" s="15"/>
      <c r="D669" s="15"/>
      <c r="E669" s="209"/>
      <c r="F669" s="15"/>
      <c r="G669" s="15"/>
      <c r="H669" s="15"/>
      <c r="M669" s="15"/>
      <c r="N669" s="15"/>
      <c r="O669" s="15"/>
      <c r="P669" s="15"/>
      <c r="Q669" s="229"/>
      <c r="R669" s="15"/>
      <c r="S669" s="15"/>
      <c r="T669" s="15"/>
    </row>
    <row r="670" spans="1:20" ht="24.75" customHeight="1">
      <c r="A670" s="15"/>
      <c r="B670" s="15"/>
      <c r="C670" s="15"/>
      <c r="D670" s="15"/>
      <c r="E670" s="209"/>
      <c r="F670" s="15"/>
      <c r="G670" s="15"/>
      <c r="H670" s="15"/>
      <c r="M670" s="15"/>
      <c r="N670" s="15"/>
      <c r="O670" s="15"/>
      <c r="P670" s="15"/>
      <c r="Q670" s="229"/>
      <c r="R670" s="15"/>
      <c r="S670" s="15"/>
      <c r="T670" s="15"/>
    </row>
    <row r="671" spans="1:20" ht="24.75" customHeight="1">
      <c r="A671" s="15"/>
      <c r="B671" s="15"/>
      <c r="C671" s="15"/>
      <c r="D671" s="15"/>
      <c r="E671" s="209"/>
      <c r="F671" s="15"/>
      <c r="G671" s="15"/>
      <c r="H671" s="15"/>
      <c r="M671" s="15"/>
      <c r="N671" s="15"/>
      <c r="O671" s="15"/>
      <c r="P671" s="15"/>
      <c r="Q671" s="229"/>
      <c r="R671" s="15"/>
      <c r="S671" s="15"/>
      <c r="T671" s="15"/>
    </row>
    <row r="672" spans="1:20" ht="24.75" customHeight="1">
      <c r="A672" s="15"/>
      <c r="B672" s="15"/>
      <c r="C672" s="15"/>
      <c r="D672" s="15"/>
      <c r="E672" s="209"/>
      <c r="F672" s="15"/>
      <c r="G672" s="15"/>
      <c r="H672" s="15"/>
      <c r="M672" s="15"/>
      <c r="N672" s="15"/>
      <c r="O672" s="15"/>
      <c r="P672" s="15"/>
      <c r="Q672" s="229"/>
      <c r="R672" s="15"/>
      <c r="S672" s="15"/>
      <c r="T672" s="15"/>
    </row>
    <row r="673" spans="1:20" ht="24.75" customHeight="1">
      <c r="A673" s="15"/>
      <c r="B673" s="15"/>
      <c r="C673" s="15"/>
      <c r="D673" s="15"/>
      <c r="E673" s="209"/>
      <c r="F673" s="15"/>
      <c r="G673" s="15"/>
      <c r="H673" s="15"/>
      <c r="M673" s="15"/>
      <c r="N673" s="15"/>
      <c r="O673" s="15"/>
      <c r="P673" s="15"/>
      <c r="Q673" s="229"/>
      <c r="R673" s="15"/>
      <c r="S673" s="15"/>
      <c r="T673" s="15"/>
    </row>
    <row r="674" spans="1:20" ht="24.75" customHeight="1">
      <c r="A674" s="15"/>
      <c r="B674" s="15"/>
      <c r="C674" s="15"/>
      <c r="D674" s="15"/>
      <c r="E674" s="209"/>
      <c r="F674" s="15"/>
      <c r="G674" s="15"/>
      <c r="H674" s="15"/>
      <c r="M674" s="15"/>
      <c r="N674" s="15"/>
      <c r="O674" s="15"/>
      <c r="P674" s="15"/>
      <c r="Q674" s="229"/>
      <c r="R674" s="15"/>
      <c r="S674" s="15"/>
      <c r="T674" s="15"/>
    </row>
    <row r="675" spans="1:20" ht="24.75" customHeight="1">
      <c r="A675" s="15"/>
      <c r="B675" s="15"/>
      <c r="C675" s="15"/>
      <c r="D675" s="15"/>
      <c r="E675" s="209"/>
      <c r="F675" s="15"/>
      <c r="G675" s="15"/>
      <c r="H675" s="15"/>
      <c r="M675" s="15"/>
      <c r="N675" s="15"/>
      <c r="O675" s="15"/>
      <c r="P675" s="15"/>
      <c r="Q675" s="229"/>
      <c r="R675" s="15"/>
      <c r="S675" s="15"/>
      <c r="T675" s="15"/>
    </row>
    <row r="676" spans="1:20" ht="24.75" customHeight="1">
      <c r="A676" s="15"/>
      <c r="B676" s="15"/>
      <c r="C676" s="15"/>
      <c r="D676" s="15"/>
      <c r="E676" s="209"/>
      <c r="F676" s="15"/>
      <c r="G676" s="15"/>
      <c r="H676" s="15"/>
      <c r="M676" s="15"/>
      <c r="N676" s="15"/>
      <c r="O676" s="15"/>
      <c r="P676" s="15"/>
      <c r="Q676" s="229"/>
      <c r="R676" s="15"/>
      <c r="S676" s="15"/>
      <c r="T676" s="15"/>
    </row>
    <row r="677" spans="1:20" ht="24.75" customHeight="1">
      <c r="A677" s="15"/>
      <c r="B677" s="15"/>
      <c r="C677" s="15"/>
      <c r="D677" s="15"/>
      <c r="E677" s="209"/>
      <c r="F677" s="15"/>
      <c r="G677" s="15"/>
      <c r="H677" s="15"/>
      <c r="M677" s="15"/>
      <c r="N677" s="15"/>
      <c r="O677" s="15"/>
      <c r="P677" s="15"/>
      <c r="Q677" s="229"/>
      <c r="R677" s="15"/>
      <c r="S677" s="15"/>
      <c r="T677" s="15"/>
    </row>
    <row r="678" spans="1:20" ht="24.75" customHeight="1">
      <c r="A678" s="15"/>
      <c r="B678" s="15"/>
      <c r="C678" s="15"/>
      <c r="D678" s="15"/>
      <c r="E678" s="209"/>
      <c r="F678" s="15"/>
      <c r="G678" s="15"/>
      <c r="H678" s="15"/>
      <c r="M678" s="15"/>
      <c r="N678" s="15"/>
      <c r="O678" s="15"/>
      <c r="P678" s="15"/>
      <c r="Q678" s="229"/>
      <c r="R678" s="15"/>
      <c r="S678" s="15"/>
      <c r="T678" s="15"/>
    </row>
    <row r="679" spans="1:20" ht="24.75" customHeight="1">
      <c r="A679" s="15"/>
      <c r="B679" s="15"/>
      <c r="C679" s="15"/>
      <c r="D679" s="15"/>
      <c r="E679" s="209"/>
      <c r="F679" s="15"/>
      <c r="G679" s="15"/>
      <c r="H679" s="15"/>
      <c r="M679" s="15"/>
      <c r="N679" s="15"/>
      <c r="O679" s="15"/>
      <c r="P679" s="15"/>
      <c r="Q679" s="229"/>
      <c r="R679" s="15"/>
      <c r="S679" s="15"/>
      <c r="T679" s="15"/>
    </row>
    <row r="680" spans="1:20" ht="24.75" customHeight="1">
      <c r="A680" s="15"/>
      <c r="B680" s="15"/>
      <c r="C680" s="15"/>
      <c r="D680" s="15"/>
      <c r="E680" s="209"/>
      <c r="F680" s="15"/>
      <c r="G680" s="15"/>
      <c r="H680" s="15"/>
      <c r="M680" s="15"/>
      <c r="N680" s="15"/>
      <c r="O680" s="15"/>
      <c r="P680" s="15"/>
      <c r="Q680" s="229"/>
      <c r="R680" s="15"/>
      <c r="S680" s="15"/>
      <c r="T680" s="15"/>
    </row>
    <row r="681" spans="1:20" ht="24.75" customHeight="1">
      <c r="A681" s="15"/>
      <c r="B681" s="15"/>
      <c r="C681" s="15"/>
      <c r="D681" s="15"/>
      <c r="E681" s="209"/>
      <c r="F681" s="15"/>
      <c r="G681" s="15"/>
      <c r="H681" s="15"/>
      <c r="M681" s="15"/>
      <c r="N681" s="15"/>
      <c r="O681" s="15"/>
      <c r="P681" s="15"/>
      <c r="Q681" s="229"/>
      <c r="R681" s="15"/>
      <c r="S681" s="15"/>
      <c r="T681" s="15"/>
    </row>
    <row r="682" spans="1:20" ht="24.75" customHeight="1">
      <c r="A682" s="15"/>
      <c r="B682" s="15"/>
      <c r="C682" s="15"/>
      <c r="D682" s="15"/>
      <c r="E682" s="209"/>
      <c r="F682" s="15"/>
      <c r="G682" s="15"/>
      <c r="H682" s="15"/>
      <c r="M682" s="15"/>
      <c r="N682" s="15"/>
      <c r="O682" s="15"/>
      <c r="P682" s="15"/>
      <c r="Q682" s="229"/>
      <c r="R682" s="15"/>
      <c r="S682" s="15"/>
      <c r="T682" s="15"/>
    </row>
    <row r="683" spans="1:20" ht="24.75" customHeight="1">
      <c r="A683" s="15"/>
      <c r="B683" s="15"/>
      <c r="C683" s="15"/>
      <c r="D683" s="15"/>
      <c r="E683" s="209"/>
      <c r="F683" s="15"/>
      <c r="G683" s="15"/>
      <c r="H683" s="15"/>
      <c r="M683" s="15"/>
      <c r="N683" s="15"/>
      <c r="O683" s="15"/>
      <c r="P683" s="15"/>
      <c r="Q683" s="229"/>
      <c r="R683" s="15"/>
      <c r="S683" s="15"/>
      <c r="T683" s="15"/>
    </row>
    <row r="684" spans="1:20" ht="24.75" customHeight="1">
      <c r="A684" s="15"/>
      <c r="B684" s="15"/>
      <c r="C684" s="15"/>
      <c r="D684" s="15"/>
      <c r="E684" s="209"/>
      <c r="F684" s="15"/>
      <c r="G684" s="15"/>
      <c r="H684" s="15"/>
      <c r="M684" s="15"/>
      <c r="N684" s="15"/>
      <c r="O684" s="15"/>
      <c r="P684" s="15"/>
      <c r="Q684" s="229"/>
      <c r="R684" s="15"/>
      <c r="S684" s="15"/>
      <c r="T684" s="15"/>
    </row>
    <row r="685" spans="1:20" ht="24.75" customHeight="1">
      <c r="A685" s="15"/>
      <c r="B685" s="15"/>
      <c r="C685" s="15"/>
      <c r="D685" s="15"/>
      <c r="E685" s="209"/>
      <c r="F685" s="15"/>
      <c r="G685" s="15"/>
      <c r="H685" s="15"/>
      <c r="M685" s="15"/>
      <c r="N685" s="15"/>
      <c r="O685" s="15"/>
      <c r="P685" s="15"/>
      <c r="Q685" s="229"/>
      <c r="R685" s="15"/>
      <c r="S685" s="15"/>
      <c r="T685" s="15"/>
    </row>
    <row r="686" spans="1:20" ht="24.75" customHeight="1">
      <c r="A686" s="15"/>
      <c r="B686" s="15"/>
      <c r="C686" s="15"/>
      <c r="D686" s="15"/>
      <c r="E686" s="209"/>
      <c r="F686" s="15"/>
      <c r="G686" s="15"/>
      <c r="H686" s="15"/>
      <c r="M686" s="15"/>
      <c r="N686" s="15"/>
      <c r="O686" s="15"/>
      <c r="P686" s="15"/>
      <c r="Q686" s="229"/>
      <c r="R686" s="15"/>
      <c r="S686" s="15"/>
      <c r="T686" s="15"/>
    </row>
    <row r="687" spans="1:20" ht="24.75" customHeight="1">
      <c r="A687" s="15"/>
      <c r="B687" s="15"/>
      <c r="C687" s="15"/>
      <c r="D687" s="15"/>
      <c r="E687" s="209"/>
      <c r="F687" s="15"/>
      <c r="G687" s="15"/>
      <c r="H687" s="15"/>
      <c r="M687" s="15"/>
      <c r="N687" s="15"/>
      <c r="O687" s="15"/>
      <c r="P687" s="15"/>
      <c r="Q687" s="229"/>
      <c r="R687" s="15"/>
      <c r="S687" s="15"/>
      <c r="T687" s="15"/>
    </row>
    <row r="688" spans="1:20" ht="24.75" customHeight="1">
      <c r="A688" s="15"/>
      <c r="B688" s="15"/>
      <c r="C688" s="15"/>
      <c r="D688" s="15"/>
      <c r="E688" s="209"/>
      <c r="F688" s="15"/>
      <c r="G688" s="15"/>
      <c r="H688" s="15"/>
      <c r="M688" s="15"/>
      <c r="N688" s="15"/>
      <c r="O688" s="15"/>
      <c r="P688" s="15"/>
      <c r="Q688" s="229"/>
      <c r="R688" s="15"/>
      <c r="S688" s="15"/>
      <c r="T688" s="15"/>
    </row>
    <row r="689" spans="1:20" ht="24.75" customHeight="1">
      <c r="A689" s="15"/>
      <c r="B689" s="15"/>
      <c r="C689" s="15"/>
      <c r="D689" s="15"/>
      <c r="E689" s="209"/>
      <c r="F689" s="15"/>
      <c r="G689" s="15"/>
      <c r="H689" s="15"/>
      <c r="M689" s="15"/>
      <c r="N689" s="15"/>
      <c r="O689" s="15"/>
      <c r="P689" s="15"/>
      <c r="Q689" s="229"/>
      <c r="R689" s="15"/>
      <c r="S689" s="15"/>
      <c r="T689" s="15"/>
    </row>
    <row r="690" spans="1:20" ht="24.75" customHeight="1">
      <c r="A690" s="15"/>
      <c r="B690" s="15"/>
      <c r="C690" s="15"/>
      <c r="D690" s="15"/>
      <c r="E690" s="209"/>
      <c r="F690" s="15"/>
      <c r="G690" s="15"/>
      <c r="H690" s="15"/>
      <c r="M690" s="15"/>
      <c r="N690" s="15"/>
      <c r="O690" s="15"/>
      <c r="P690" s="15"/>
      <c r="Q690" s="229"/>
      <c r="R690" s="15"/>
      <c r="S690" s="15"/>
      <c r="T690" s="15"/>
    </row>
    <row r="691" spans="1:20" ht="24.75" customHeight="1">
      <c r="A691" s="15"/>
      <c r="B691" s="15"/>
      <c r="C691" s="15"/>
      <c r="D691" s="15"/>
      <c r="E691" s="209"/>
      <c r="F691" s="15"/>
      <c r="G691" s="15"/>
      <c r="H691" s="15"/>
      <c r="M691" s="15"/>
      <c r="N691" s="15"/>
      <c r="O691" s="15"/>
      <c r="P691" s="15"/>
      <c r="Q691" s="229"/>
      <c r="R691" s="15"/>
      <c r="S691" s="15"/>
      <c r="T691" s="15"/>
    </row>
    <row r="692" spans="1:20" ht="24.75" customHeight="1">
      <c r="A692" s="15"/>
      <c r="B692" s="15"/>
      <c r="C692" s="15"/>
      <c r="D692" s="15"/>
      <c r="E692" s="209"/>
      <c r="F692" s="15"/>
      <c r="G692" s="15"/>
      <c r="H692" s="15"/>
      <c r="M692" s="15"/>
      <c r="N692" s="15"/>
      <c r="O692" s="15"/>
      <c r="P692" s="15"/>
      <c r="Q692" s="229"/>
      <c r="R692" s="15"/>
      <c r="S692" s="15"/>
      <c r="T692" s="15"/>
    </row>
    <row r="693" spans="1:20" ht="24.75" customHeight="1">
      <c r="A693" s="15"/>
      <c r="B693" s="15"/>
      <c r="C693" s="15"/>
      <c r="D693" s="15"/>
      <c r="E693" s="209"/>
      <c r="F693" s="15"/>
      <c r="G693" s="15"/>
      <c r="H693" s="15"/>
      <c r="M693" s="15"/>
      <c r="N693" s="15"/>
      <c r="O693" s="15"/>
      <c r="P693" s="15"/>
      <c r="Q693" s="229"/>
      <c r="R693" s="15"/>
      <c r="S693" s="15"/>
      <c r="T693" s="15"/>
    </row>
    <row r="694" spans="1:20" ht="24.75" customHeight="1">
      <c r="A694" s="15"/>
      <c r="B694" s="15"/>
      <c r="C694" s="15"/>
      <c r="D694" s="15"/>
      <c r="E694" s="209"/>
      <c r="F694" s="15"/>
      <c r="G694" s="15"/>
      <c r="H694" s="15"/>
      <c r="M694" s="15"/>
      <c r="N694" s="15"/>
      <c r="O694" s="15"/>
      <c r="P694" s="15"/>
      <c r="Q694" s="229"/>
      <c r="R694" s="15"/>
      <c r="S694" s="15"/>
      <c r="T694" s="15"/>
    </row>
    <row r="695" spans="1:20" ht="24.75" customHeight="1">
      <c r="A695" s="15"/>
      <c r="B695" s="15"/>
      <c r="C695" s="15"/>
      <c r="D695" s="15"/>
      <c r="E695" s="209"/>
      <c r="F695" s="15"/>
      <c r="G695" s="15"/>
      <c r="H695" s="15"/>
      <c r="M695" s="15"/>
      <c r="N695" s="15"/>
      <c r="O695" s="15"/>
      <c r="P695" s="15"/>
      <c r="Q695" s="229"/>
      <c r="R695" s="15"/>
      <c r="S695" s="15"/>
      <c r="T695" s="15"/>
    </row>
    <row r="696" spans="1:20" ht="24.75" customHeight="1">
      <c r="A696" s="15"/>
      <c r="B696" s="15"/>
      <c r="C696" s="15"/>
      <c r="D696" s="15"/>
      <c r="E696" s="209"/>
      <c r="F696" s="15"/>
      <c r="G696" s="15"/>
      <c r="H696" s="15"/>
      <c r="M696" s="15"/>
      <c r="N696" s="15"/>
      <c r="O696" s="15"/>
      <c r="P696" s="15"/>
      <c r="Q696" s="229"/>
      <c r="R696" s="15"/>
      <c r="S696" s="15"/>
      <c r="T696" s="15"/>
    </row>
    <row r="697" spans="1:20" ht="24.75" customHeight="1">
      <c r="A697" s="15"/>
      <c r="B697" s="15"/>
      <c r="C697" s="15"/>
      <c r="D697" s="15"/>
      <c r="E697" s="209"/>
      <c r="F697" s="15"/>
      <c r="G697" s="15"/>
      <c r="H697" s="15"/>
      <c r="M697" s="15"/>
      <c r="N697" s="15"/>
      <c r="O697" s="15"/>
      <c r="P697" s="15"/>
      <c r="Q697" s="229"/>
      <c r="R697" s="15"/>
      <c r="S697" s="15"/>
      <c r="T697" s="15"/>
    </row>
    <row r="698" spans="1:20" ht="24.75" customHeight="1">
      <c r="A698" s="15"/>
      <c r="B698" s="15"/>
      <c r="C698" s="15"/>
      <c r="D698" s="15"/>
      <c r="E698" s="209"/>
      <c r="F698" s="15"/>
      <c r="G698" s="15"/>
      <c r="H698" s="15"/>
      <c r="M698" s="15"/>
      <c r="N698" s="15"/>
      <c r="O698" s="15"/>
      <c r="P698" s="15"/>
      <c r="Q698" s="229"/>
      <c r="R698" s="15"/>
      <c r="S698" s="15"/>
      <c r="T698" s="15"/>
    </row>
    <row r="699" spans="1:20" ht="24.75" customHeight="1">
      <c r="A699" s="15"/>
      <c r="B699" s="15"/>
      <c r="C699" s="15"/>
      <c r="D699" s="15"/>
      <c r="E699" s="209"/>
      <c r="F699" s="15"/>
      <c r="G699" s="15"/>
      <c r="H699" s="15"/>
      <c r="M699" s="15"/>
      <c r="N699" s="15"/>
      <c r="O699" s="15"/>
      <c r="P699" s="15"/>
      <c r="Q699" s="229"/>
      <c r="R699" s="15"/>
      <c r="S699" s="15"/>
      <c r="T699" s="15"/>
    </row>
    <row r="700" spans="1:20" ht="24.75" customHeight="1">
      <c r="A700" s="15"/>
      <c r="B700" s="15"/>
      <c r="C700" s="15"/>
      <c r="D700" s="15"/>
      <c r="E700" s="209"/>
      <c r="F700" s="15"/>
      <c r="G700" s="15"/>
      <c r="H700" s="15"/>
      <c r="M700" s="15"/>
      <c r="N700" s="15"/>
      <c r="O700" s="15"/>
      <c r="P700" s="15"/>
      <c r="Q700" s="229"/>
      <c r="R700" s="15"/>
      <c r="S700" s="15"/>
      <c r="T700" s="15"/>
    </row>
    <row r="701" spans="1:20" ht="24.75" customHeight="1">
      <c r="A701" s="15"/>
      <c r="B701" s="15"/>
      <c r="C701" s="15"/>
      <c r="D701" s="15"/>
      <c r="E701" s="209"/>
      <c r="F701" s="15"/>
      <c r="G701" s="15"/>
      <c r="H701" s="15"/>
      <c r="M701" s="15"/>
      <c r="N701" s="15"/>
      <c r="O701" s="15"/>
      <c r="P701" s="15"/>
      <c r="Q701" s="229"/>
      <c r="R701" s="15"/>
      <c r="S701" s="15"/>
      <c r="T701" s="15"/>
    </row>
    <row r="702" spans="1:20" ht="24.75" customHeight="1">
      <c r="A702" s="15"/>
      <c r="B702" s="15"/>
      <c r="C702" s="15"/>
      <c r="D702" s="15"/>
      <c r="E702" s="209"/>
      <c r="F702" s="15"/>
      <c r="G702" s="15"/>
      <c r="H702" s="15"/>
      <c r="M702" s="15"/>
      <c r="N702" s="15"/>
      <c r="O702" s="15"/>
      <c r="P702" s="15"/>
      <c r="Q702" s="229"/>
      <c r="R702" s="15"/>
      <c r="S702" s="15"/>
      <c r="T702" s="15"/>
    </row>
    <row r="703" spans="1:20" ht="24.75" customHeight="1">
      <c r="A703" s="15"/>
      <c r="B703" s="15"/>
      <c r="C703" s="15"/>
      <c r="D703" s="15"/>
      <c r="E703" s="209"/>
      <c r="F703" s="15"/>
      <c r="G703" s="15"/>
      <c r="H703" s="15"/>
      <c r="M703" s="15"/>
      <c r="N703" s="15"/>
      <c r="O703" s="15"/>
      <c r="P703" s="15"/>
      <c r="Q703" s="229"/>
      <c r="R703" s="15"/>
      <c r="S703" s="15"/>
      <c r="T703" s="15"/>
    </row>
    <row r="704" spans="1:20" ht="24.75" customHeight="1">
      <c r="A704" s="15"/>
      <c r="B704" s="15"/>
      <c r="C704" s="15"/>
      <c r="D704" s="15"/>
      <c r="E704" s="209"/>
      <c r="F704" s="15"/>
      <c r="G704" s="15"/>
      <c r="H704" s="15"/>
      <c r="M704" s="15"/>
      <c r="N704" s="15"/>
      <c r="O704" s="15"/>
      <c r="P704" s="15"/>
      <c r="Q704" s="229"/>
      <c r="R704" s="15"/>
      <c r="S704" s="15"/>
      <c r="T704" s="15"/>
    </row>
    <row r="705" spans="1:20" ht="24.75" customHeight="1">
      <c r="A705" s="15"/>
      <c r="B705" s="15"/>
      <c r="C705" s="15"/>
      <c r="D705" s="15"/>
      <c r="E705" s="209"/>
      <c r="F705" s="15"/>
      <c r="G705" s="15"/>
      <c r="H705" s="15"/>
      <c r="M705" s="15"/>
      <c r="N705" s="15"/>
      <c r="O705" s="15"/>
      <c r="P705" s="15"/>
      <c r="Q705" s="229"/>
      <c r="R705" s="15"/>
      <c r="S705" s="15"/>
      <c r="T705" s="15"/>
    </row>
    <row r="706" spans="1:20" ht="24.75" customHeight="1">
      <c r="A706" s="15"/>
      <c r="B706" s="15"/>
      <c r="C706" s="15"/>
      <c r="D706" s="15"/>
      <c r="E706" s="209"/>
      <c r="F706" s="15"/>
      <c r="G706" s="15"/>
      <c r="H706" s="15"/>
      <c r="M706" s="15"/>
      <c r="N706" s="15"/>
      <c r="O706" s="15"/>
      <c r="P706" s="15"/>
      <c r="Q706" s="229"/>
      <c r="R706" s="15"/>
      <c r="S706" s="15"/>
      <c r="T706" s="15"/>
    </row>
    <row r="707" spans="1:20" ht="24.75" customHeight="1">
      <c r="A707" s="15"/>
      <c r="B707" s="15"/>
      <c r="C707" s="15"/>
      <c r="D707" s="15"/>
      <c r="E707" s="209"/>
      <c r="F707" s="15"/>
      <c r="G707" s="15"/>
      <c r="H707" s="15"/>
      <c r="M707" s="15"/>
      <c r="N707" s="15"/>
      <c r="O707" s="15"/>
      <c r="P707" s="15"/>
      <c r="Q707" s="229"/>
      <c r="R707" s="15"/>
      <c r="S707" s="15"/>
      <c r="T707" s="15"/>
    </row>
    <row r="708" spans="1:20" ht="24.75" customHeight="1">
      <c r="A708" s="15"/>
      <c r="B708" s="15"/>
      <c r="C708" s="15"/>
      <c r="D708" s="15"/>
      <c r="E708" s="209"/>
      <c r="F708" s="15"/>
      <c r="G708" s="15"/>
      <c r="H708" s="15"/>
      <c r="M708" s="15"/>
      <c r="N708" s="15"/>
      <c r="O708" s="15"/>
      <c r="P708" s="15"/>
      <c r="Q708" s="229"/>
      <c r="R708" s="15"/>
      <c r="S708" s="15"/>
      <c r="T708" s="15"/>
    </row>
    <row r="709" spans="1:20" ht="24.75" customHeight="1">
      <c r="A709" s="15"/>
      <c r="B709" s="15"/>
      <c r="C709" s="15"/>
      <c r="D709" s="15"/>
      <c r="E709" s="209"/>
      <c r="F709" s="15"/>
      <c r="G709" s="15"/>
      <c r="H709" s="15"/>
      <c r="M709" s="15"/>
      <c r="N709" s="15"/>
      <c r="O709" s="15"/>
      <c r="P709" s="15"/>
      <c r="Q709" s="229"/>
      <c r="R709" s="15"/>
      <c r="S709" s="15"/>
      <c r="T709" s="15"/>
    </row>
    <row r="710" spans="1:20" ht="24.75" customHeight="1">
      <c r="A710" s="15"/>
      <c r="B710" s="15"/>
      <c r="C710" s="15"/>
      <c r="D710" s="15"/>
      <c r="E710" s="209"/>
      <c r="F710" s="15"/>
      <c r="G710" s="15"/>
      <c r="H710" s="15"/>
      <c r="M710" s="15"/>
      <c r="N710" s="15"/>
      <c r="O710" s="15"/>
      <c r="P710" s="15"/>
      <c r="Q710" s="229"/>
      <c r="R710" s="15"/>
      <c r="S710" s="15"/>
      <c r="T710" s="15"/>
    </row>
    <row r="711" spans="1:20" ht="24.75" customHeight="1">
      <c r="A711" s="15"/>
      <c r="B711" s="15"/>
      <c r="C711" s="15"/>
      <c r="D711" s="15"/>
      <c r="E711" s="209"/>
      <c r="F711" s="15"/>
      <c r="G711" s="15"/>
      <c r="H711" s="15"/>
      <c r="M711" s="15"/>
      <c r="N711" s="15"/>
      <c r="O711" s="15"/>
      <c r="P711" s="15"/>
      <c r="Q711" s="229"/>
      <c r="R711" s="15"/>
      <c r="S711" s="15"/>
      <c r="T711" s="15"/>
    </row>
    <row r="712" spans="1:20" ht="24.75" customHeight="1">
      <c r="A712" s="15"/>
      <c r="B712" s="15"/>
      <c r="C712" s="15"/>
      <c r="D712" s="15"/>
      <c r="E712" s="209"/>
      <c r="F712" s="15"/>
      <c r="G712" s="15"/>
      <c r="H712" s="15"/>
      <c r="M712" s="15"/>
      <c r="N712" s="15"/>
      <c r="O712" s="15"/>
      <c r="P712" s="15"/>
      <c r="Q712" s="229"/>
      <c r="R712" s="15"/>
      <c r="S712" s="15"/>
      <c r="T712" s="15"/>
    </row>
    <row r="713" spans="1:20" ht="24.75" customHeight="1">
      <c r="A713" s="15"/>
      <c r="B713" s="15"/>
      <c r="C713" s="15"/>
      <c r="D713" s="15"/>
      <c r="E713" s="209"/>
      <c r="F713" s="15"/>
      <c r="G713" s="15"/>
      <c r="H713" s="15"/>
      <c r="M713" s="15"/>
      <c r="N713" s="15"/>
      <c r="O713" s="15"/>
      <c r="P713" s="15"/>
      <c r="Q713" s="229"/>
      <c r="R713" s="15"/>
      <c r="S713" s="15"/>
      <c r="T713" s="15"/>
    </row>
    <row r="714" spans="1:20" ht="24.75" customHeight="1">
      <c r="A714" s="15"/>
      <c r="B714" s="15"/>
      <c r="C714" s="15"/>
      <c r="D714" s="15"/>
      <c r="E714" s="209"/>
      <c r="F714" s="15"/>
      <c r="G714" s="15"/>
      <c r="H714" s="15"/>
      <c r="M714" s="15"/>
      <c r="N714" s="15"/>
      <c r="O714" s="15"/>
      <c r="P714" s="15"/>
      <c r="Q714" s="229"/>
      <c r="R714" s="15"/>
      <c r="S714" s="15"/>
      <c r="T714" s="15"/>
    </row>
    <row r="715" spans="1:20" ht="24.75" customHeight="1">
      <c r="A715" s="15"/>
      <c r="B715" s="15"/>
      <c r="C715" s="15"/>
      <c r="D715" s="15"/>
      <c r="E715" s="209"/>
      <c r="F715" s="15"/>
      <c r="G715" s="15"/>
      <c r="H715" s="15"/>
      <c r="M715" s="15"/>
      <c r="N715" s="15"/>
      <c r="O715" s="15"/>
      <c r="P715" s="15"/>
      <c r="Q715" s="229"/>
      <c r="R715" s="15"/>
      <c r="S715" s="15"/>
      <c r="T715" s="15"/>
    </row>
    <row r="716" spans="1:20" ht="24.75" customHeight="1">
      <c r="A716" s="15"/>
      <c r="B716" s="15"/>
      <c r="C716" s="15"/>
      <c r="D716" s="15"/>
      <c r="E716" s="209"/>
      <c r="F716" s="15"/>
      <c r="G716" s="15"/>
      <c r="H716" s="15"/>
      <c r="M716" s="15"/>
      <c r="N716" s="15"/>
      <c r="O716" s="15"/>
      <c r="P716" s="15"/>
      <c r="Q716" s="229"/>
      <c r="R716" s="15"/>
      <c r="S716" s="15"/>
      <c r="T716" s="15"/>
    </row>
    <row r="717" spans="1:20" ht="24.75" customHeight="1">
      <c r="A717" s="15"/>
      <c r="B717" s="15"/>
      <c r="C717" s="15"/>
      <c r="D717" s="15"/>
      <c r="E717" s="209"/>
      <c r="F717" s="15"/>
      <c r="G717" s="15"/>
      <c r="H717" s="15"/>
      <c r="M717" s="15"/>
      <c r="N717" s="15"/>
      <c r="O717" s="15"/>
      <c r="P717" s="15"/>
      <c r="Q717" s="229"/>
      <c r="R717" s="15"/>
      <c r="S717" s="15"/>
      <c r="T717" s="15"/>
    </row>
    <row r="718" spans="1:20" ht="24.75" customHeight="1">
      <c r="A718" s="15"/>
      <c r="B718" s="15"/>
      <c r="C718" s="15"/>
      <c r="D718" s="15"/>
      <c r="E718" s="209"/>
      <c r="F718" s="15"/>
      <c r="G718" s="15"/>
      <c r="H718" s="15"/>
      <c r="M718" s="15"/>
      <c r="N718" s="15"/>
      <c r="O718" s="15"/>
      <c r="P718" s="15"/>
      <c r="Q718" s="229"/>
      <c r="R718" s="15"/>
      <c r="S718" s="15"/>
      <c r="T718" s="15"/>
    </row>
    <row r="719" spans="1:20" ht="24.75" customHeight="1">
      <c r="A719" s="15"/>
      <c r="B719" s="15"/>
      <c r="C719" s="15"/>
      <c r="D719" s="15"/>
      <c r="E719" s="209"/>
      <c r="F719" s="15"/>
      <c r="G719" s="15"/>
      <c r="H719" s="15"/>
      <c r="M719" s="15"/>
      <c r="N719" s="15"/>
      <c r="O719" s="15"/>
      <c r="P719" s="15"/>
      <c r="Q719" s="229"/>
      <c r="R719" s="15"/>
      <c r="S719" s="15"/>
      <c r="T719" s="15"/>
    </row>
    <row r="720" spans="1:20" ht="24.75" customHeight="1">
      <c r="A720" s="15"/>
      <c r="B720" s="15"/>
      <c r="C720" s="15"/>
      <c r="D720" s="15"/>
      <c r="E720" s="209"/>
      <c r="F720" s="15"/>
      <c r="G720" s="15"/>
      <c r="H720" s="15"/>
      <c r="M720" s="15"/>
      <c r="N720" s="15"/>
      <c r="O720" s="15"/>
      <c r="P720" s="15"/>
      <c r="Q720" s="229"/>
      <c r="R720" s="15"/>
      <c r="S720" s="15"/>
      <c r="T720" s="15"/>
    </row>
    <row r="721" spans="1:20" ht="24.75" customHeight="1">
      <c r="A721" s="15"/>
      <c r="B721" s="15"/>
      <c r="C721" s="15"/>
      <c r="D721" s="15"/>
      <c r="E721" s="209"/>
      <c r="F721" s="15"/>
      <c r="G721" s="15"/>
      <c r="H721" s="15"/>
      <c r="M721" s="15"/>
      <c r="N721" s="15"/>
      <c r="O721" s="15"/>
      <c r="P721" s="15"/>
      <c r="Q721" s="229"/>
      <c r="R721" s="15"/>
      <c r="S721" s="15"/>
      <c r="T721" s="15"/>
    </row>
    <row r="722" spans="1:20" ht="24.75" customHeight="1">
      <c r="A722" s="15"/>
      <c r="B722" s="15"/>
      <c r="C722" s="15"/>
      <c r="D722" s="15"/>
      <c r="E722" s="209"/>
      <c r="F722" s="15"/>
      <c r="G722" s="15"/>
      <c r="H722" s="15"/>
      <c r="M722" s="15"/>
      <c r="N722" s="15"/>
      <c r="O722" s="15"/>
      <c r="P722" s="15"/>
      <c r="Q722" s="229"/>
      <c r="R722" s="15"/>
      <c r="S722" s="15"/>
      <c r="T722" s="15"/>
    </row>
    <row r="723" spans="1:20" ht="24.75" customHeight="1">
      <c r="A723" s="15"/>
      <c r="B723" s="15"/>
      <c r="C723" s="15"/>
      <c r="D723" s="15"/>
      <c r="E723" s="209"/>
      <c r="F723" s="15"/>
      <c r="G723" s="15"/>
      <c r="H723" s="15"/>
      <c r="M723" s="15"/>
      <c r="N723" s="15"/>
      <c r="O723" s="15"/>
      <c r="P723" s="15"/>
      <c r="Q723" s="229"/>
      <c r="R723" s="15"/>
      <c r="S723" s="15"/>
      <c r="T723" s="15"/>
    </row>
    <row r="724" spans="1:20" ht="24.75" customHeight="1">
      <c r="A724" s="15"/>
      <c r="B724" s="15"/>
      <c r="C724" s="15"/>
      <c r="D724" s="15"/>
      <c r="E724" s="209"/>
      <c r="F724" s="15"/>
      <c r="G724" s="15"/>
      <c r="H724" s="15"/>
      <c r="M724" s="15"/>
      <c r="N724" s="15"/>
      <c r="O724" s="15"/>
      <c r="P724" s="15"/>
      <c r="Q724" s="229"/>
      <c r="R724" s="15"/>
      <c r="S724" s="15"/>
      <c r="T724" s="15"/>
    </row>
    <row r="725" spans="1:20" ht="24.75" customHeight="1">
      <c r="A725" s="15"/>
      <c r="B725" s="15"/>
      <c r="C725" s="15"/>
      <c r="D725" s="15"/>
      <c r="E725" s="209"/>
      <c r="F725" s="15"/>
      <c r="G725" s="15"/>
      <c r="H725" s="15"/>
      <c r="M725" s="15"/>
      <c r="N725" s="15"/>
      <c r="O725" s="15"/>
      <c r="P725" s="15"/>
      <c r="Q725" s="229"/>
      <c r="R725" s="15"/>
      <c r="S725" s="15"/>
      <c r="T725" s="15"/>
    </row>
    <row r="726" spans="1:20" ht="24.75" customHeight="1">
      <c r="A726" s="15"/>
      <c r="B726" s="15"/>
      <c r="C726" s="15"/>
      <c r="D726" s="15"/>
      <c r="E726" s="209"/>
      <c r="F726" s="15"/>
      <c r="G726" s="15"/>
      <c r="H726" s="15"/>
      <c r="M726" s="15"/>
      <c r="N726" s="15"/>
      <c r="O726" s="15"/>
      <c r="P726" s="15"/>
      <c r="Q726" s="229"/>
      <c r="R726" s="15"/>
      <c r="S726" s="15"/>
      <c r="T726" s="15"/>
    </row>
    <row r="727" spans="1:20" ht="24.75" customHeight="1">
      <c r="A727" s="15"/>
      <c r="B727" s="15"/>
      <c r="C727" s="15"/>
      <c r="D727" s="15"/>
      <c r="E727" s="209"/>
      <c r="F727" s="15"/>
      <c r="G727" s="15"/>
      <c r="H727" s="15"/>
      <c r="M727" s="15"/>
      <c r="N727" s="15"/>
      <c r="O727" s="15"/>
      <c r="P727" s="15"/>
      <c r="Q727" s="229"/>
      <c r="R727" s="15"/>
      <c r="S727" s="15"/>
      <c r="T727" s="15"/>
    </row>
    <row r="728" spans="1:20" ht="24.75" customHeight="1">
      <c r="A728" s="15"/>
      <c r="B728" s="15"/>
      <c r="C728" s="15"/>
      <c r="D728" s="15"/>
      <c r="E728" s="209"/>
      <c r="F728" s="15"/>
      <c r="G728" s="15"/>
      <c r="H728" s="15"/>
      <c r="M728" s="15"/>
      <c r="N728" s="15"/>
      <c r="O728" s="15"/>
      <c r="P728" s="15"/>
      <c r="Q728" s="229"/>
      <c r="R728" s="15"/>
      <c r="S728" s="15"/>
      <c r="T728" s="15"/>
    </row>
    <row r="729" spans="1:20" ht="24.75" customHeight="1">
      <c r="A729" s="15"/>
      <c r="B729" s="15"/>
      <c r="C729" s="15"/>
      <c r="D729" s="15"/>
      <c r="E729" s="209"/>
      <c r="F729" s="15"/>
      <c r="G729" s="15"/>
      <c r="H729" s="15"/>
      <c r="M729" s="15"/>
      <c r="N729" s="15"/>
      <c r="O729" s="15"/>
      <c r="P729" s="15"/>
      <c r="Q729" s="229"/>
      <c r="R729" s="15"/>
      <c r="S729" s="15"/>
      <c r="T729" s="15"/>
    </row>
    <row r="730" spans="1:20" ht="24.75" customHeight="1">
      <c r="A730" s="15"/>
      <c r="B730" s="15"/>
      <c r="C730" s="15"/>
      <c r="D730" s="15"/>
      <c r="E730" s="209"/>
      <c r="F730" s="15"/>
      <c r="G730" s="15"/>
      <c r="H730" s="15"/>
      <c r="M730" s="15"/>
      <c r="N730" s="15"/>
      <c r="O730" s="15"/>
      <c r="P730" s="15"/>
      <c r="Q730" s="229"/>
      <c r="R730" s="15"/>
      <c r="S730" s="15"/>
      <c r="T730" s="15"/>
    </row>
    <row r="731" spans="1:20" ht="24.75" customHeight="1">
      <c r="A731" s="15"/>
      <c r="B731" s="15"/>
      <c r="C731" s="15"/>
      <c r="D731" s="15"/>
      <c r="E731" s="209"/>
      <c r="F731" s="15"/>
      <c r="G731" s="15"/>
      <c r="H731" s="15"/>
      <c r="M731" s="15"/>
      <c r="N731" s="15"/>
      <c r="O731" s="15"/>
      <c r="P731" s="15"/>
      <c r="Q731" s="229"/>
      <c r="R731" s="15"/>
      <c r="S731" s="15"/>
      <c r="T731" s="15"/>
    </row>
    <row r="732" spans="1:20" ht="24.75" customHeight="1">
      <c r="A732" s="15"/>
      <c r="B732" s="15"/>
      <c r="C732" s="15"/>
      <c r="D732" s="15"/>
      <c r="E732" s="209"/>
      <c r="F732" s="15"/>
      <c r="G732" s="15"/>
      <c r="H732" s="15"/>
      <c r="M732" s="15"/>
      <c r="N732" s="15"/>
      <c r="O732" s="15"/>
      <c r="P732" s="15"/>
      <c r="Q732" s="229"/>
      <c r="R732" s="15"/>
      <c r="S732" s="15"/>
      <c r="T732" s="15"/>
    </row>
    <row r="733" spans="1:20" ht="24.75" customHeight="1">
      <c r="A733" s="15"/>
      <c r="B733" s="15"/>
      <c r="C733" s="15"/>
      <c r="D733" s="15"/>
      <c r="E733" s="209"/>
      <c r="F733" s="15"/>
      <c r="G733" s="15"/>
      <c r="H733" s="15"/>
      <c r="M733" s="15"/>
      <c r="N733" s="15"/>
      <c r="O733" s="15"/>
      <c r="P733" s="15"/>
      <c r="Q733" s="229"/>
      <c r="R733" s="15"/>
      <c r="S733" s="15"/>
      <c r="T733" s="15"/>
    </row>
    <row r="734" spans="1:20" ht="24.75" customHeight="1">
      <c r="A734" s="15"/>
      <c r="B734" s="15"/>
      <c r="C734" s="15"/>
      <c r="D734" s="15"/>
      <c r="E734" s="209"/>
      <c r="F734" s="15"/>
      <c r="G734" s="15"/>
      <c r="H734" s="15"/>
      <c r="M734" s="15"/>
      <c r="N734" s="15"/>
      <c r="O734" s="15"/>
      <c r="P734" s="15"/>
      <c r="Q734" s="229"/>
      <c r="R734" s="15"/>
      <c r="S734" s="15"/>
      <c r="T734" s="15"/>
    </row>
    <row r="735" spans="1:20" ht="24.75" customHeight="1">
      <c r="A735" s="15"/>
      <c r="B735" s="15"/>
      <c r="C735" s="15"/>
      <c r="D735" s="15"/>
      <c r="E735" s="209"/>
      <c r="F735" s="15"/>
      <c r="G735" s="15"/>
      <c r="H735" s="15"/>
      <c r="M735" s="15"/>
      <c r="N735" s="15"/>
      <c r="O735" s="15"/>
      <c r="P735" s="15"/>
      <c r="Q735" s="229"/>
      <c r="R735" s="15"/>
      <c r="S735" s="15"/>
      <c r="T735" s="15"/>
    </row>
    <row r="736" spans="1:20" ht="24.75" customHeight="1">
      <c r="A736" s="15"/>
      <c r="B736" s="15"/>
      <c r="C736" s="15"/>
      <c r="D736" s="15"/>
      <c r="E736" s="209"/>
      <c r="F736" s="15"/>
      <c r="G736" s="15"/>
      <c r="H736" s="15"/>
      <c r="M736" s="15"/>
      <c r="N736" s="15"/>
      <c r="O736" s="15"/>
      <c r="P736" s="15"/>
      <c r="Q736" s="229"/>
      <c r="R736" s="15"/>
      <c r="S736" s="15"/>
      <c r="T736" s="15"/>
    </row>
    <row r="737" spans="1:20" ht="24.75" customHeight="1">
      <c r="A737" s="15"/>
      <c r="B737" s="15"/>
      <c r="C737" s="15"/>
      <c r="D737" s="15"/>
      <c r="E737" s="209"/>
      <c r="F737" s="15"/>
      <c r="G737" s="15"/>
      <c r="H737" s="15"/>
      <c r="M737" s="15"/>
      <c r="N737" s="15"/>
      <c r="O737" s="15"/>
      <c r="P737" s="15"/>
      <c r="Q737" s="229"/>
      <c r="R737" s="15"/>
      <c r="S737" s="15"/>
      <c r="T737" s="15"/>
    </row>
    <row r="738" spans="1:20" ht="24.75" customHeight="1">
      <c r="A738" s="15"/>
      <c r="B738" s="15"/>
      <c r="C738" s="15"/>
      <c r="D738" s="15"/>
      <c r="E738" s="209"/>
      <c r="F738" s="15"/>
      <c r="G738" s="15"/>
      <c r="H738" s="15"/>
      <c r="M738" s="15"/>
      <c r="N738" s="15"/>
      <c r="O738" s="15"/>
      <c r="P738" s="15"/>
      <c r="Q738" s="229"/>
      <c r="R738" s="15"/>
      <c r="S738" s="15"/>
      <c r="T738" s="15"/>
    </row>
    <row r="739" spans="1:20" ht="24.75" customHeight="1">
      <c r="A739" s="15"/>
      <c r="B739" s="15"/>
      <c r="C739" s="15"/>
      <c r="D739" s="15"/>
      <c r="E739" s="209"/>
      <c r="F739" s="15"/>
      <c r="G739" s="15"/>
      <c r="H739" s="15"/>
      <c r="M739" s="15"/>
      <c r="N739" s="15"/>
      <c r="O739" s="15"/>
      <c r="P739" s="15"/>
      <c r="Q739" s="229"/>
      <c r="R739" s="15"/>
      <c r="S739" s="15"/>
      <c r="T739" s="15"/>
    </row>
    <row r="740" spans="1:20" ht="24.75" customHeight="1">
      <c r="A740" s="15"/>
      <c r="B740" s="15"/>
      <c r="C740" s="15"/>
      <c r="D740" s="15"/>
      <c r="E740" s="209"/>
      <c r="F740" s="15"/>
      <c r="G740" s="15"/>
      <c r="H740" s="15"/>
      <c r="M740" s="15"/>
      <c r="N740" s="15"/>
      <c r="O740" s="15"/>
      <c r="P740" s="15"/>
      <c r="Q740" s="229"/>
      <c r="R740" s="15"/>
      <c r="S740" s="15"/>
      <c r="T740" s="15"/>
    </row>
    <row r="741" spans="1:20" ht="24.75" customHeight="1">
      <c r="A741" s="15"/>
      <c r="B741" s="15"/>
      <c r="C741" s="15"/>
      <c r="D741" s="15"/>
      <c r="E741" s="209"/>
      <c r="F741" s="15"/>
      <c r="G741" s="15"/>
      <c r="H741" s="15"/>
      <c r="M741" s="15"/>
      <c r="N741" s="15"/>
      <c r="O741" s="15"/>
      <c r="P741" s="15"/>
      <c r="Q741" s="229"/>
      <c r="R741" s="15"/>
      <c r="S741" s="15"/>
      <c r="T741" s="15"/>
    </row>
    <row r="742" spans="1:20" ht="24.75" customHeight="1">
      <c r="A742" s="15"/>
      <c r="B742" s="15"/>
      <c r="C742" s="15"/>
      <c r="D742" s="15"/>
      <c r="E742" s="209"/>
      <c r="F742" s="15"/>
      <c r="G742" s="15"/>
      <c r="H742" s="15"/>
      <c r="M742" s="15"/>
      <c r="N742" s="15"/>
      <c r="O742" s="15"/>
      <c r="P742" s="15"/>
      <c r="Q742" s="229"/>
      <c r="R742" s="15"/>
      <c r="S742" s="15"/>
      <c r="T742" s="15"/>
    </row>
    <row r="743" spans="1:20" ht="24.75" customHeight="1">
      <c r="A743" s="15"/>
      <c r="B743" s="15"/>
      <c r="C743" s="15"/>
      <c r="D743" s="15"/>
      <c r="E743" s="209"/>
      <c r="F743" s="15"/>
      <c r="G743" s="15"/>
      <c r="H743" s="15"/>
      <c r="M743" s="15"/>
      <c r="N743" s="15"/>
      <c r="O743" s="15"/>
      <c r="P743" s="15"/>
      <c r="Q743" s="229"/>
      <c r="R743" s="15"/>
      <c r="S743" s="15"/>
      <c r="T743" s="15"/>
    </row>
    <row r="744" spans="1:20" ht="24.75" customHeight="1">
      <c r="A744" s="15"/>
      <c r="B744" s="15"/>
      <c r="C744" s="15"/>
      <c r="D744" s="15"/>
      <c r="E744" s="209"/>
      <c r="F744" s="15"/>
      <c r="G744" s="15"/>
      <c r="H744" s="15"/>
      <c r="M744" s="15"/>
      <c r="N744" s="15"/>
      <c r="O744" s="15"/>
      <c r="P744" s="15"/>
      <c r="Q744" s="229"/>
      <c r="R744" s="15"/>
      <c r="S744" s="15"/>
      <c r="T744" s="15"/>
    </row>
    <row r="745" spans="1:20" ht="24.75" customHeight="1">
      <c r="A745" s="15"/>
      <c r="B745" s="15"/>
      <c r="C745" s="15"/>
      <c r="D745" s="15"/>
      <c r="E745" s="209"/>
      <c r="F745" s="15"/>
      <c r="G745" s="15"/>
      <c r="H745" s="15"/>
      <c r="M745" s="15"/>
      <c r="N745" s="15"/>
      <c r="O745" s="15"/>
      <c r="P745" s="15"/>
      <c r="Q745" s="229"/>
      <c r="R745" s="15"/>
      <c r="S745" s="15"/>
      <c r="T745" s="15"/>
    </row>
    <row r="746" spans="1:20" ht="24.75" customHeight="1">
      <c r="A746" s="15"/>
      <c r="B746" s="15"/>
      <c r="C746" s="15"/>
      <c r="D746" s="15"/>
      <c r="E746" s="209"/>
      <c r="F746" s="15"/>
      <c r="G746" s="15"/>
      <c r="H746" s="15"/>
      <c r="M746" s="15"/>
      <c r="N746" s="15"/>
      <c r="O746" s="15"/>
      <c r="P746" s="15"/>
      <c r="Q746" s="229"/>
      <c r="R746" s="15"/>
      <c r="S746" s="15"/>
      <c r="T746" s="15"/>
    </row>
    <row r="747" spans="1:20" ht="24.75" customHeight="1">
      <c r="A747" s="15"/>
      <c r="B747" s="15"/>
      <c r="C747" s="15"/>
      <c r="D747" s="15"/>
      <c r="E747" s="209"/>
      <c r="F747" s="15"/>
      <c r="G747" s="15"/>
      <c r="H747" s="15"/>
      <c r="M747" s="15"/>
      <c r="N747" s="15"/>
      <c r="O747" s="15"/>
      <c r="P747" s="15"/>
      <c r="Q747" s="229"/>
      <c r="R747" s="15"/>
      <c r="S747" s="15"/>
      <c r="T747" s="15"/>
    </row>
    <row r="748" spans="1:20" ht="24.75" customHeight="1">
      <c r="A748" s="15"/>
      <c r="B748" s="15"/>
      <c r="C748" s="15"/>
      <c r="D748" s="15"/>
      <c r="E748" s="209"/>
      <c r="F748" s="15"/>
      <c r="G748" s="15"/>
      <c r="H748" s="15"/>
      <c r="M748" s="15"/>
      <c r="N748" s="15"/>
      <c r="O748" s="15"/>
      <c r="P748" s="15"/>
      <c r="Q748" s="229"/>
      <c r="R748" s="15"/>
      <c r="S748" s="15"/>
      <c r="T748" s="15"/>
    </row>
    <row r="749" spans="1:20" ht="24.75" customHeight="1">
      <c r="A749" s="15"/>
      <c r="B749" s="15"/>
      <c r="C749" s="15"/>
      <c r="D749" s="15"/>
      <c r="E749" s="209"/>
      <c r="F749" s="15"/>
      <c r="G749" s="15"/>
      <c r="H749" s="15"/>
      <c r="M749" s="15"/>
      <c r="N749" s="15"/>
      <c r="O749" s="15"/>
      <c r="P749" s="15"/>
      <c r="Q749" s="229"/>
      <c r="R749" s="15"/>
      <c r="S749" s="15"/>
      <c r="T749" s="15"/>
    </row>
    <row r="750" spans="1:20" ht="24.75" customHeight="1">
      <c r="A750" s="15"/>
      <c r="B750" s="15"/>
      <c r="C750" s="15"/>
      <c r="D750" s="15"/>
      <c r="E750" s="209"/>
      <c r="F750" s="15"/>
      <c r="G750" s="15"/>
      <c r="H750" s="15"/>
      <c r="M750" s="15"/>
      <c r="N750" s="15"/>
      <c r="O750" s="15"/>
      <c r="P750" s="15"/>
      <c r="Q750" s="229"/>
      <c r="R750" s="15"/>
      <c r="S750" s="15"/>
      <c r="T750" s="15"/>
    </row>
    <row r="751" spans="1:20" ht="24.75" customHeight="1">
      <c r="A751" s="15"/>
      <c r="B751" s="15"/>
      <c r="C751" s="15"/>
      <c r="D751" s="15"/>
      <c r="E751" s="209"/>
      <c r="F751" s="15"/>
      <c r="G751" s="15"/>
      <c r="H751" s="15"/>
      <c r="M751" s="15"/>
      <c r="N751" s="15"/>
      <c r="O751" s="15"/>
      <c r="P751" s="15"/>
      <c r="Q751" s="229"/>
      <c r="R751" s="15"/>
      <c r="S751" s="15"/>
      <c r="T751" s="15"/>
    </row>
    <row r="752" spans="1:20" ht="24.75" customHeight="1">
      <c r="A752" s="15"/>
      <c r="B752" s="15"/>
      <c r="C752" s="15"/>
      <c r="D752" s="15"/>
      <c r="E752" s="209"/>
      <c r="F752" s="15"/>
      <c r="G752" s="15"/>
      <c r="H752" s="15"/>
      <c r="M752" s="15"/>
      <c r="N752" s="15"/>
      <c r="O752" s="15"/>
      <c r="P752" s="15"/>
      <c r="Q752" s="229"/>
      <c r="R752" s="15"/>
      <c r="S752" s="15"/>
      <c r="T752" s="15"/>
    </row>
    <row r="753" spans="1:20" ht="24.75" customHeight="1">
      <c r="A753" s="15"/>
      <c r="B753" s="15"/>
      <c r="C753" s="15"/>
      <c r="D753" s="15"/>
      <c r="E753" s="209"/>
      <c r="F753" s="15"/>
      <c r="G753" s="15"/>
      <c r="H753" s="15"/>
      <c r="M753" s="15"/>
      <c r="N753" s="15"/>
      <c r="O753" s="15"/>
      <c r="P753" s="15"/>
      <c r="Q753" s="229"/>
      <c r="R753" s="15"/>
      <c r="S753" s="15"/>
      <c r="T753" s="15"/>
    </row>
    <row r="754" spans="1:20" ht="24.75" customHeight="1">
      <c r="A754" s="15"/>
      <c r="B754" s="15"/>
      <c r="C754" s="15"/>
      <c r="D754" s="15"/>
      <c r="E754" s="209"/>
      <c r="F754" s="15"/>
      <c r="G754" s="15"/>
      <c r="H754" s="15"/>
      <c r="M754" s="15"/>
      <c r="N754" s="15"/>
      <c r="O754" s="15"/>
      <c r="P754" s="15"/>
      <c r="Q754" s="229"/>
      <c r="R754" s="15"/>
      <c r="S754" s="15"/>
      <c r="T754" s="15"/>
    </row>
    <row r="755" spans="1:20" ht="24.75" customHeight="1">
      <c r="A755" s="15"/>
      <c r="B755" s="15"/>
      <c r="C755" s="15"/>
      <c r="D755" s="15"/>
      <c r="E755" s="209"/>
      <c r="F755" s="15"/>
      <c r="G755" s="15"/>
      <c r="H755" s="15"/>
      <c r="M755" s="15"/>
      <c r="N755" s="15"/>
      <c r="O755" s="15"/>
      <c r="P755" s="15"/>
      <c r="Q755" s="229"/>
      <c r="R755" s="15"/>
      <c r="S755" s="15"/>
      <c r="T755" s="15"/>
    </row>
    <row r="756" spans="1:20" ht="24.75" customHeight="1">
      <c r="A756" s="15"/>
      <c r="B756" s="15"/>
      <c r="C756" s="15"/>
      <c r="D756" s="15"/>
      <c r="E756" s="209"/>
      <c r="F756" s="15"/>
      <c r="G756" s="15"/>
      <c r="H756" s="15"/>
      <c r="M756" s="15"/>
      <c r="N756" s="15"/>
      <c r="O756" s="15"/>
      <c r="P756" s="15"/>
      <c r="Q756" s="229"/>
      <c r="R756" s="15"/>
      <c r="S756" s="15"/>
      <c r="T756" s="15"/>
    </row>
    <row r="757" spans="1:20" ht="24.75" customHeight="1">
      <c r="A757" s="15"/>
      <c r="B757" s="15"/>
      <c r="C757" s="15"/>
      <c r="D757" s="15"/>
      <c r="E757" s="209"/>
      <c r="F757" s="15"/>
      <c r="G757" s="15"/>
      <c r="H757" s="15"/>
      <c r="M757" s="15"/>
      <c r="N757" s="15"/>
      <c r="O757" s="15"/>
      <c r="P757" s="15"/>
      <c r="Q757" s="229"/>
      <c r="R757" s="15"/>
      <c r="S757" s="15"/>
      <c r="T757" s="15"/>
    </row>
    <row r="758" spans="1:20" ht="24.75" customHeight="1">
      <c r="A758" s="15"/>
      <c r="B758" s="15"/>
      <c r="C758" s="15"/>
      <c r="D758" s="15"/>
      <c r="E758" s="209"/>
      <c r="F758" s="15"/>
      <c r="G758" s="15"/>
      <c r="H758" s="15"/>
      <c r="M758" s="15"/>
      <c r="N758" s="15"/>
      <c r="O758" s="15"/>
      <c r="P758" s="15"/>
      <c r="Q758" s="229"/>
      <c r="R758" s="15"/>
      <c r="S758" s="15"/>
      <c r="T758" s="15"/>
    </row>
    <row r="759" spans="1:20" ht="24.75" customHeight="1">
      <c r="A759" s="15"/>
      <c r="B759" s="15"/>
      <c r="C759" s="15"/>
      <c r="D759" s="15"/>
      <c r="E759" s="209"/>
      <c r="F759" s="15"/>
      <c r="G759" s="15"/>
      <c r="H759" s="15"/>
      <c r="M759" s="15"/>
      <c r="N759" s="15"/>
      <c r="O759" s="15"/>
      <c r="P759" s="15"/>
      <c r="Q759" s="229"/>
      <c r="R759" s="15"/>
      <c r="S759" s="15"/>
      <c r="T759" s="15"/>
    </row>
    <row r="760" spans="1:20" ht="24.75" customHeight="1">
      <c r="A760" s="15"/>
      <c r="B760" s="15"/>
      <c r="C760" s="15"/>
      <c r="D760" s="15"/>
      <c r="E760" s="209"/>
      <c r="F760" s="15"/>
      <c r="G760" s="15"/>
      <c r="H760" s="15"/>
      <c r="M760" s="15"/>
      <c r="N760" s="15"/>
      <c r="O760" s="15"/>
      <c r="P760" s="15"/>
      <c r="Q760" s="229"/>
      <c r="R760" s="15"/>
      <c r="S760" s="15"/>
      <c r="T760" s="15"/>
    </row>
    <row r="761" spans="1:20" ht="24.75" customHeight="1">
      <c r="A761" s="15"/>
      <c r="B761" s="15"/>
      <c r="C761" s="15"/>
      <c r="D761" s="15"/>
      <c r="E761" s="209"/>
      <c r="F761" s="15"/>
      <c r="G761" s="15"/>
      <c r="H761" s="15"/>
      <c r="M761" s="15"/>
      <c r="N761" s="15"/>
      <c r="O761" s="15"/>
      <c r="P761" s="15"/>
      <c r="Q761" s="229"/>
      <c r="R761" s="15"/>
      <c r="S761" s="15"/>
      <c r="T761" s="15"/>
    </row>
    <row r="762" spans="1:20" ht="24.75" customHeight="1">
      <c r="A762" s="15"/>
      <c r="B762" s="15"/>
      <c r="C762" s="15"/>
      <c r="D762" s="15"/>
      <c r="E762" s="209"/>
      <c r="F762" s="15"/>
      <c r="G762" s="15"/>
      <c r="H762" s="15"/>
      <c r="M762" s="15"/>
      <c r="N762" s="15"/>
      <c r="O762" s="15"/>
      <c r="P762" s="15"/>
      <c r="Q762" s="229"/>
      <c r="R762" s="15"/>
      <c r="S762" s="15"/>
      <c r="T762" s="15"/>
    </row>
    <row r="763" spans="1:20" ht="24.75" customHeight="1">
      <c r="A763" s="15"/>
      <c r="B763" s="15"/>
      <c r="C763" s="15"/>
      <c r="D763" s="15"/>
      <c r="E763" s="209"/>
      <c r="F763" s="15"/>
      <c r="G763" s="15"/>
      <c r="H763" s="15"/>
      <c r="M763" s="15"/>
      <c r="N763" s="15"/>
      <c r="O763" s="15"/>
      <c r="P763" s="15"/>
      <c r="Q763" s="229"/>
      <c r="R763" s="15"/>
      <c r="S763" s="15"/>
      <c r="T763" s="15"/>
    </row>
    <row r="764" spans="1:20" ht="24.75" customHeight="1">
      <c r="A764" s="15"/>
      <c r="B764" s="15"/>
      <c r="C764" s="15"/>
      <c r="D764" s="15"/>
      <c r="E764" s="209"/>
      <c r="F764" s="15"/>
      <c r="G764" s="15"/>
      <c r="H764" s="15"/>
      <c r="M764" s="15"/>
      <c r="N764" s="15"/>
      <c r="O764" s="15"/>
      <c r="P764" s="15"/>
      <c r="Q764" s="229"/>
      <c r="R764" s="15"/>
      <c r="S764" s="15"/>
      <c r="T764" s="15"/>
    </row>
    <row r="765" spans="1:20" ht="24.75" customHeight="1">
      <c r="A765" s="15"/>
      <c r="B765" s="15"/>
      <c r="C765" s="15"/>
      <c r="D765" s="15"/>
      <c r="E765" s="209"/>
      <c r="F765" s="15"/>
      <c r="G765" s="15"/>
      <c r="H765" s="15"/>
      <c r="M765" s="15"/>
      <c r="N765" s="15"/>
      <c r="O765" s="15"/>
      <c r="P765" s="15"/>
      <c r="Q765" s="229"/>
      <c r="R765" s="15"/>
      <c r="S765" s="15"/>
      <c r="T765" s="15"/>
    </row>
    <row r="766" spans="1:20" ht="24.75" customHeight="1">
      <c r="A766" s="15"/>
      <c r="B766" s="15"/>
      <c r="C766" s="15"/>
      <c r="D766" s="15"/>
      <c r="E766" s="209"/>
      <c r="F766" s="15"/>
      <c r="G766" s="15"/>
      <c r="H766" s="15"/>
      <c r="M766" s="15"/>
      <c r="N766" s="15"/>
      <c r="O766" s="15"/>
      <c r="P766" s="15"/>
      <c r="Q766" s="229"/>
      <c r="R766" s="15"/>
      <c r="S766" s="15"/>
      <c r="T766" s="15"/>
    </row>
    <row r="767" spans="1:20" ht="24.75" customHeight="1">
      <c r="A767" s="15"/>
      <c r="B767" s="15"/>
      <c r="C767" s="15"/>
      <c r="D767" s="15"/>
      <c r="E767" s="209"/>
      <c r="F767" s="15"/>
      <c r="G767" s="15"/>
      <c r="H767" s="15"/>
      <c r="M767" s="15"/>
      <c r="N767" s="15"/>
      <c r="O767" s="15"/>
      <c r="P767" s="15"/>
      <c r="Q767" s="229"/>
      <c r="R767" s="15"/>
      <c r="S767" s="15"/>
      <c r="T767" s="15"/>
    </row>
    <row r="768" spans="1:20" ht="24.75" customHeight="1">
      <c r="A768" s="15"/>
      <c r="B768" s="15"/>
      <c r="C768" s="15"/>
      <c r="D768" s="15"/>
      <c r="E768" s="209"/>
      <c r="F768" s="15"/>
      <c r="G768" s="15"/>
      <c r="H768" s="15"/>
      <c r="M768" s="15"/>
      <c r="N768" s="15"/>
      <c r="O768" s="15"/>
      <c r="P768" s="15"/>
      <c r="Q768" s="229"/>
      <c r="R768" s="15"/>
      <c r="S768" s="15"/>
      <c r="T768" s="15"/>
    </row>
    <row r="769" spans="1:20" ht="24.75" customHeight="1">
      <c r="A769" s="15"/>
      <c r="B769" s="15"/>
      <c r="C769" s="15"/>
      <c r="D769" s="15"/>
      <c r="E769" s="209"/>
      <c r="F769" s="15"/>
      <c r="G769" s="15"/>
      <c r="H769" s="15"/>
      <c r="M769" s="15"/>
      <c r="N769" s="15"/>
      <c r="O769" s="15"/>
      <c r="P769" s="15"/>
      <c r="Q769" s="229"/>
      <c r="R769" s="15"/>
      <c r="S769" s="15"/>
      <c r="T769" s="15"/>
    </row>
    <row r="770" spans="1:20" ht="24.75" customHeight="1">
      <c r="A770" s="15"/>
      <c r="B770" s="15"/>
      <c r="C770" s="15"/>
      <c r="D770" s="15"/>
      <c r="E770" s="209"/>
      <c r="F770" s="15"/>
      <c r="G770" s="15"/>
      <c r="H770" s="15"/>
      <c r="M770" s="15"/>
      <c r="N770" s="15"/>
      <c r="O770" s="15"/>
      <c r="P770" s="15"/>
      <c r="Q770" s="229"/>
      <c r="R770" s="15"/>
      <c r="S770" s="15"/>
      <c r="T770" s="15"/>
    </row>
    <row r="771" spans="1:20" ht="24.75" customHeight="1">
      <c r="A771" s="15"/>
      <c r="B771" s="15"/>
      <c r="C771" s="15"/>
      <c r="D771" s="15"/>
      <c r="E771" s="209"/>
      <c r="F771" s="15"/>
      <c r="G771" s="15"/>
      <c r="H771" s="15"/>
      <c r="M771" s="15"/>
      <c r="N771" s="15"/>
      <c r="O771" s="15"/>
      <c r="P771" s="15"/>
      <c r="Q771" s="229"/>
      <c r="R771" s="15"/>
      <c r="S771" s="15"/>
      <c r="T771" s="15"/>
    </row>
    <row r="772" spans="1:20" ht="24.75" customHeight="1">
      <c r="A772" s="15"/>
      <c r="B772" s="15"/>
      <c r="C772" s="15"/>
      <c r="D772" s="15"/>
      <c r="E772" s="209"/>
      <c r="F772" s="15"/>
      <c r="G772" s="15"/>
      <c r="H772" s="15"/>
      <c r="M772" s="15"/>
      <c r="N772" s="15"/>
      <c r="O772" s="15"/>
      <c r="P772" s="15"/>
      <c r="Q772" s="229"/>
      <c r="R772" s="15"/>
      <c r="S772" s="15"/>
      <c r="T772" s="15"/>
    </row>
    <row r="773" spans="1:20" ht="24.75" customHeight="1">
      <c r="A773" s="15"/>
      <c r="B773" s="15"/>
      <c r="C773" s="15"/>
      <c r="D773" s="15"/>
      <c r="E773" s="209"/>
      <c r="F773" s="15"/>
      <c r="G773" s="15"/>
      <c r="H773" s="15"/>
      <c r="M773" s="15"/>
      <c r="N773" s="15"/>
      <c r="O773" s="15"/>
      <c r="P773" s="15"/>
      <c r="Q773" s="229"/>
      <c r="R773" s="15"/>
      <c r="S773" s="15"/>
      <c r="T773" s="15"/>
    </row>
    <row r="774" spans="1:20" ht="24.75" customHeight="1">
      <c r="A774" s="15"/>
      <c r="B774" s="15"/>
      <c r="C774" s="15"/>
      <c r="D774" s="15"/>
      <c r="E774" s="209"/>
      <c r="F774" s="15"/>
      <c r="G774" s="15"/>
      <c r="H774" s="15"/>
      <c r="M774" s="15"/>
      <c r="N774" s="15"/>
      <c r="O774" s="15"/>
      <c r="P774" s="15"/>
      <c r="Q774" s="229"/>
      <c r="R774" s="15"/>
      <c r="S774" s="15"/>
      <c r="T774" s="15"/>
    </row>
    <row r="775" spans="1:20" ht="24.75" customHeight="1">
      <c r="A775" s="15"/>
      <c r="B775" s="15"/>
      <c r="C775" s="15"/>
      <c r="D775" s="15"/>
      <c r="E775" s="209"/>
      <c r="F775" s="15"/>
      <c r="G775" s="15"/>
      <c r="H775" s="15"/>
      <c r="M775" s="15"/>
      <c r="N775" s="15"/>
      <c r="O775" s="15"/>
      <c r="P775" s="15"/>
      <c r="Q775" s="229"/>
      <c r="R775" s="15"/>
      <c r="S775" s="15"/>
      <c r="T775" s="15"/>
    </row>
    <row r="776" spans="1:20" ht="24.75" customHeight="1">
      <c r="A776" s="15"/>
      <c r="B776" s="15"/>
      <c r="C776" s="15"/>
      <c r="D776" s="15"/>
      <c r="E776" s="209"/>
      <c r="F776" s="15"/>
      <c r="G776" s="15"/>
      <c r="H776" s="15"/>
      <c r="M776" s="15"/>
      <c r="N776" s="15"/>
      <c r="O776" s="15"/>
      <c r="P776" s="15"/>
      <c r="Q776" s="229"/>
      <c r="R776" s="15"/>
      <c r="S776" s="15"/>
      <c r="T776" s="15"/>
    </row>
    <row r="777" spans="1:20" ht="24.75" customHeight="1">
      <c r="A777" s="15"/>
      <c r="B777" s="15"/>
      <c r="C777" s="15"/>
      <c r="D777" s="15"/>
      <c r="E777" s="209"/>
      <c r="F777" s="15"/>
      <c r="G777" s="15"/>
      <c r="H777" s="15"/>
      <c r="M777" s="15"/>
      <c r="N777" s="15"/>
      <c r="O777" s="15"/>
      <c r="P777" s="15"/>
      <c r="Q777" s="229"/>
      <c r="R777" s="15"/>
      <c r="S777" s="15"/>
      <c r="T777" s="15"/>
    </row>
    <row r="778" spans="1:20" ht="24.75" customHeight="1">
      <c r="A778" s="15"/>
      <c r="B778" s="15"/>
      <c r="C778" s="15"/>
      <c r="D778" s="15"/>
      <c r="E778" s="209"/>
      <c r="F778" s="15"/>
      <c r="G778" s="15"/>
      <c r="H778" s="15"/>
      <c r="M778" s="15"/>
      <c r="N778" s="15"/>
      <c r="O778" s="15"/>
      <c r="P778" s="15"/>
      <c r="Q778" s="229"/>
      <c r="R778" s="15"/>
      <c r="S778" s="15"/>
      <c r="T778" s="15"/>
    </row>
    <row r="779" spans="1:20" ht="24.75" customHeight="1">
      <c r="A779" s="15"/>
      <c r="B779" s="15"/>
      <c r="C779" s="15"/>
      <c r="D779" s="15"/>
      <c r="E779" s="209"/>
      <c r="F779" s="15"/>
      <c r="G779" s="15"/>
      <c r="H779" s="15"/>
      <c r="M779" s="15"/>
      <c r="N779" s="15"/>
      <c r="O779" s="15"/>
      <c r="P779" s="15"/>
      <c r="Q779" s="229"/>
      <c r="R779" s="15"/>
      <c r="S779" s="15"/>
      <c r="T779" s="15"/>
    </row>
    <row r="780" spans="1:20" ht="24.75" customHeight="1">
      <c r="A780" s="15"/>
      <c r="B780" s="15"/>
      <c r="C780" s="15"/>
      <c r="D780" s="15"/>
      <c r="E780" s="209"/>
      <c r="F780" s="15"/>
      <c r="G780" s="15"/>
      <c r="H780" s="15"/>
      <c r="M780" s="15"/>
      <c r="N780" s="15"/>
      <c r="O780" s="15"/>
      <c r="P780" s="15"/>
      <c r="Q780" s="229"/>
      <c r="R780" s="15"/>
      <c r="S780" s="15"/>
      <c r="T780" s="15"/>
    </row>
    <row r="781" spans="1:20" ht="24.75" customHeight="1">
      <c r="A781" s="15"/>
      <c r="B781" s="15"/>
      <c r="C781" s="15"/>
      <c r="D781" s="15"/>
      <c r="E781" s="209"/>
      <c r="F781" s="15"/>
      <c r="G781" s="15"/>
      <c r="H781" s="15"/>
      <c r="M781" s="15"/>
      <c r="N781" s="15"/>
      <c r="O781" s="15"/>
      <c r="P781" s="15"/>
      <c r="Q781" s="229"/>
      <c r="R781" s="15"/>
      <c r="S781" s="15"/>
      <c r="T781" s="15"/>
    </row>
    <row r="782" spans="1:20" ht="24.75" customHeight="1">
      <c r="A782" s="15"/>
      <c r="B782" s="15"/>
      <c r="C782" s="15"/>
      <c r="D782" s="15"/>
      <c r="E782" s="209"/>
      <c r="F782" s="15"/>
      <c r="G782" s="15"/>
      <c r="H782" s="15"/>
      <c r="M782" s="15"/>
      <c r="N782" s="15"/>
      <c r="O782" s="15"/>
      <c r="P782" s="15"/>
      <c r="Q782" s="229"/>
      <c r="R782" s="15"/>
      <c r="S782" s="15"/>
      <c r="T782" s="15"/>
    </row>
    <row r="783" spans="1:20" ht="24.75" customHeight="1">
      <c r="A783" s="15"/>
      <c r="B783" s="15"/>
      <c r="C783" s="15"/>
      <c r="D783" s="15"/>
      <c r="E783" s="209"/>
      <c r="F783" s="15"/>
      <c r="G783" s="15"/>
      <c r="H783" s="15"/>
      <c r="M783" s="15"/>
      <c r="N783" s="15"/>
      <c r="O783" s="15"/>
      <c r="P783" s="15"/>
      <c r="Q783" s="229"/>
      <c r="R783" s="15"/>
      <c r="S783" s="15"/>
      <c r="T783" s="15"/>
    </row>
    <row r="784" spans="1:20" ht="24.75" customHeight="1">
      <c r="A784" s="15"/>
      <c r="B784" s="15"/>
      <c r="C784" s="15"/>
      <c r="D784" s="15"/>
      <c r="E784" s="209"/>
      <c r="F784" s="15"/>
      <c r="G784" s="15"/>
      <c r="H784" s="15"/>
      <c r="M784" s="15"/>
      <c r="N784" s="15"/>
      <c r="O784" s="15"/>
      <c r="P784" s="15"/>
      <c r="Q784" s="229"/>
      <c r="R784" s="15"/>
      <c r="S784" s="15"/>
      <c r="T784" s="15"/>
    </row>
    <row r="785" spans="1:20" ht="24.75" customHeight="1">
      <c r="A785" s="15"/>
      <c r="B785" s="15"/>
      <c r="C785" s="15"/>
      <c r="D785" s="15"/>
      <c r="E785" s="209"/>
      <c r="F785" s="15"/>
      <c r="G785" s="15"/>
      <c r="H785" s="15"/>
      <c r="M785" s="15"/>
      <c r="N785" s="15"/>
      <c r="O785" s="15"/>
      <c r="P785" s="15"/>
      <c r="Q785" s="229"/>
      <c r="R785" s="15"/>
      <c r="S785" s="15"/>
      <c r="T785" s="15"/>
    </row>
    <row r="786" spans="1:20" ht="24.75" customHeight="1">
      <c r="A786" s="15"/>
      <c r="B786" s="15"/>
      <c r="C786" s="15"/>
      <c r="D786" s="15"/>
      <c r="E786" s="209"/>
      <c r="F786" s="15"/>
      <c r="G786" s="15"/>
      <c r="H786" s="15"/>
      <c r="M786" s="15"/>
      <c r="N786" s="15"/>
      <c r="O786" s="15"/>
      <c r="P786" s="15"/>
      <c r="Q786" s="229"/>
      <c r="R786" s="15"/>
      <c r="S786" s="15"/>
      <c r="T786" s="15"/>
    </row>
    <row r="787" spans="1:20" ht="24.75" customHeight="1">
      <c r="A787" s="15"/>
      <c r="B787" s="15"/>
      <c r="C787" s="15"/>
      <c r="D787" s="15"/>
      <c r="E787" s="209"/>
      <c r="F787" s="15"/>
      <c r="G787" s="15"/>
      <c r="H787" s="15"/>
      <c r="M787" s="15"/>
      <c r="N787" s="15"/>
      <c r="O787" s="15"/>
      <c r="P787" s="15"/>
      <c r="Q787" s="229"/>
      <c r="R787" s="15"/>
      <c r="S787" s="15"/>
      <c r="T787" s="15"/>
    </row>
    <row r="788" spans="1:20" ht="24.75" customHeight="1">
      <c r="A788" s="15"/>
      <c r="B788" s="15"/>
      <c r="C788" s="15"/>
      <c r="D788" s="15"/>
      <c r="E788" s="209"/>
      <c r="F788" s="15"/>
      <c r="G788" s="15"/>
      <c r="H788" s="15"/>
      <c r="M788" s="15"/>
      <c r="N788" s="15"/>
      <c r="O788" s="15"/>
      <c r="P788" s="15"/>
      <c r="Q788" s="229"/>
      <c r="R788" s="15"/>
      <c r="S788" s="15"/>
      <c r="T788" s="15"/>
    </row>
    <row r="789" spans="1:20" ht="24.75" customHeight="1">
      <c r="A789" s="15"/>
      <c r="B789" s="15"/>
      <c r="C789" s="15"/>
      <c r="D789" s="15"/>
      <c r="E789" s="209"/>
      <c r="F789" s="15"/>
      <c r="G789" s="15"/>
      <c r="H789" s="15"/>
      <c r="M789" s="15"/>
      <c r="N789" s="15"/>
      <c r="O789" s="15"/>
      <c r="P789" s="15"/>
      <c r="Q789" s="229"/>
      <c r="R789" s="15"/>
      <c r="S789" s="15"/>
      <c r="T789" s="15"/>
    </row>
    <row r="790" spans="1:20" ht="24.75" customHeight="1">
      <c r="A790" s="15"/>
      <c r="B790" s="15"/>
      <c r="C790" s="15"/>
      <c r="D790" s="15"/>
      <c r="E790" s="209"/>
      <c r="F790" s="15"/>
      <c r="G790" s="15"/>
      <c r="H790" s="15"/>
      <c r="M790" s="15"/>
      <c r="N790" s="15"/>
      <c r="O790" s="15"/>
      <c r="P790" s="15"/>
      <c r="Q790" s="229"/>
      <c r="R790" s="15"/>
      <c r="S790" s="15"/>
      <c r="T790" s="15"/>
    </row>
    <row r="791" spans="1:20" ht="24.75" customHeight="1">
      <c r="A791" s="15"/>
      <c r="B791" s="15"/>
      <c r="C791" s="15"/>
      <c r="D791" s="15"/>
      <c r="E791" s="209"/>
      <c r="F791" s="15"/>
      <c r="G791" s="15"/>
      <c r="H791" s="15"/>
      <c r="M791" s="15"/>
      <c r="N791" s="15"/>
      <c r="O791" s="15"/>
      <c r="P791" s="15"/>
      <c r="Q791" s="229"/>
      <c r="R791" s="15"/>
      <c r="S791" s="15"/>
      <c r="T791" s="15"/>
    </row>
    <row r="792" spans="1:20" ht="24.75" customHeight="1">
      <c r="A792" s="15"/>
      <c r="B792" s="15"/>
      <c r="C792" s="15"/>
      <c r="D792" s="15"/>
      <c r="E792" s="209"/>
      <c r="F792" s="15"/>
      <c r="G792" s="15"/>
      <c r="H792" s="15"/>
      <c r="M792" s="15"/>
      <c r="N792" s="15"/>
      <c r="O792" s="15"/>
      <c r="P792" s="15"/>
      <c r="Q792" s="229"/>
      <c r="R792" s="15"/>
      <c r="S792" s="15"/>
      <c r="T792" s="15"/>
    </row>
    <row r="793" spans="1:20" ht="24.75" customHeight="1">
      <c r="A793" s="15"/>
      <c r="B793" s="15"/>
      <c r="C793" s="15"/>
      <c r="D793" s="15"/>
      <c r="E793" s="209"/>
      <c r="F793" s="15"/>
      <c r="G793" s="15"/>
      <c r="H793" s="15"/>
      <c r="M793" s="15"/>
      <c r="N793" s="15"/>
      <c r="O793" s="15"/>
      <c r="P793" s="15"/>
      <c r="Q793" s="229"/>
      <c r="R793" s="15"/>
      <c r="S793" s="15"/>
      <c r="T793" s="15"/>
    </row>
    <row r="794" spans="1:20" ht="24.75" customHeight="1">
      <c r="A794" s="15"/>
      <c r="B794" s="15"/>
      <c r="C794" s="15"/>
      <c r="D794" s="15"/>
      <c r="E794" s="209"/>
      <c r="F794" s="15"/>
      <c r="G794" s="15"/>
      <c r="H794" s="15"/>
      <c r="M794" s="15"/>
      <c r="N794" s="15"/>
      <c r="O794" s="15"/>
      <c r="P794" s="15"/>
      <c r="Q794" s="229"/>
      <c r="R794" s="15"/>
      <c r="S794" s="15"/>
      <c r="T794" s="15"/>
    </row>
    <row r="795" spans="1:20" ht="24.75" customHeight="1">
      <c r="A795" s="15"/>
      <c r="B795" s="15"/>
      <c r="C795" s="15"/>
      <c r="D795" s="15"/>
      <c r="E795" s="209"/>
      <c r="F795" s="15"/>
      <c r="G795" s="15"/>
      <c r="H795" s="15"/>
      <c r="M795" s="15"/>
      <c r="N795" s="15"/>
      <c r="O795" s="15"/>
      <c r="P795" s="15"/>
      <c r="Q795" s="229"/>
      <c r="R795" s="15"/>
      <c r="S795" s="15"/>
      <c r="T795" s="15"/>
    </row>
    <row r="796" spans="1:20" ht="24.75" customHeight="1">
      <c r="A796" s="15"/>
      <c r="B796" s="15"/>
      <c r="C796" s="15"/>
      <c r="D796" s="15"/>
      <c r="E796" s="209"/>
      <c r="F796" s="15"/>
      <c r="G796" s="15"/>
      <c r="H796" s="15"/>
      <c r="M796" s="15"/>
      <c r="N796" s="15"/>
      <c r="O796" s="15"/>
      <c r="P796" s="15"/>
      <c r="Q796" s="229"/>
      <c r="R796" s="15"/>
      <c r="S796" s="15"/>
      <c r="T796" s="15"/>
    </row>
    <row r="797" spans="1:20" ht="24.75" customHeight="1">
      <c r="A797" s="15"/>
      <c r="B797" s="15"/>
      <c r="C797" s="15"/>
      <c r="D797" s="15"/>
      <c r="E797" s="209"/>
      <c r="F797" s="15"/>
      <c r="G797" s="15"/>
      <c r="H797" s="15"/>
      <c r="M797" s="15"/>
      <c r="N797" s="15"/>
      <c r="O797" s="15"/>
      <c r="P797" s="15"/>
      <c r="Q797" s="229"/>
      <c r="R797" s="15"/>
      <c r="S797" s="15"/>
      <c r="T797" s="15"/>
    </row>
    <row r="798" spans="1:20" ht="24.75" customHeight="1">
      <c r="A798" s="15"/>
      <c r="B798" s="15"/>
      <c r="C798" s="15"/>
      <c r="D798" s="15"/>
      <c r="E798" s="209"/>
      <c r="F798" s="15"/>
      <c r="G798" s="15"/>
      <c r="H798" s="15"/>
      <c r="M798" s="15"/>
      <c r="N798" s="15"/>
      <c r="O798" s="15"/>
      <c r="P798" s="15"/>
      <c r="Q798" s="229"/>
      <c r="R798" s="15"/>
      <c r="S798" s="15"/>
      <c r="T798" s="15"/>
    </row>
    <row r="799" spans="1:20" ht="24.75" customHeight="1">
      <c r="A799" s="15"/>
      <c r="B799" s="15"/>
      <c r="C799" s="15"/>
      <c r="D799" s="15"/>
      <c r="E799" s="209"/>
      <c r="F799" s="15"/>
      <c r="G799" s="15"/>
      <c r="H799" s="15"/>
      <c r="M799" s="15"/>
      <c r="N799" s="15"/>
      <c r="O799" s="15"/>
      <c r="P799" s="15"/>
      <c r="Q799" s="229"/>
      <c r="R799" s="15"/>
      <c r="S799" s="15"/>
      <c r="T799" s="15"/>
    </row>
    <row r="800" spans="1:20" ht="24.75" customHeight="1">
      <c r="A800" s="15"/>
      <c r="B800" s="15"/>
      <c r="C800" s="15"/>
      <c r="D800" s="15"/>
      <c r="E800" s="209"/>
      <c r="F800" s="15"/>
      <c r="G800" s="15"/>
      <c r="H800" s="15"/>
      <c r="M800" s="15"/>
      <c r="N800" s="15"/>
      <c r="O800" s="15"/>
      <c r="P800" s="15"/>
      <c r="Q800" s="229"/>
      <c r="R800" s="15"/>
      <c r="S800" s="15"/>
      <c r="T800" s="15"/>
    </row>
    <row r="801" spans="1:20" ht="24.75" customHeight="1">
      <c r="A801" s="15"/>
      <c r="B801" s="15"/>
      <c r="C801" s="15"/>
      <c r="D801" s="15"/>
      <c r="E801" s="209"/>
      <c r="F801" s="15"/>
      <c r="G801" s="15"/>
      <c r="H801" s="15"/>
      <c r="M801" s="15"/>
      <c r="N801" s="15"/>
      <c r="O801" s="15"/>
      <c r="P801" s="15"/>
      <c r="Q801" s="229"/>
      <c r="R801" s="15"/>
      <c r="S801" s="15"/>
      <c r="T801" s="15"/>
    </row>
    <row r="802" spans="1:20" ht="24.75" customHeight="1">
      <c r="A802" s="15"/>
      <c r="B802" s="15"/>
      <c r="C802" s="15"/>
      <c r="D802" s="15"/>
      <c r="E802" s="209"/>
      <c r="F802" s="15"/>
      <c r="G802" s="15"/>
      <c r="H802" s="15"/>
      <c r="M802" s="15"/>
      <c r="N802" s="15"/>
      <c r="O802" s="15"/>
      <c r="P802" s="15"/>
      <c r="Q802" s="229"/>
      <c r="R802" s="15"/>
      <c r="S802" s="15"/>
      <c r="T802" s="15"/>
    </row>
    <row r="803" spans="1:20" ht="24.75" customHeight="1">
      <c r="A803" s="15"/>
      <c r="B803" s="15"/>
      <c r="C803" s="15"/>
      <c r="D803" s="15"/>
      <c r="E803" s="209"/>
      <c r="F803" s="15"/>
      <c r="G803" s="15"/>
      <c r="H803" s="15"/>
      <c r="M803" s="15"/>
      <c r="N803" s="15"/>
      <c r="O803" s="15"/>
      <c r="P803" s="15"/>
      <c r="Q803" s="229"/>
      <c r="R803" s="15"/>
      <c r="S803" s="15"/>
      <c r="T803" s="15"/>
    </row>
    <row r="804" spans="1:20" ht="24.75" customHeight="1">
      <c r="A804" s="15"/>
      <c r="B804" s="15"/>
      <c r="C804" s="15"/>
      <c r="D804" s="15"/>
      <c r="E804" s="209"/>
      <c r="F804" s="15"/>
      <c r="G804" s="15"/>
      <c r="H804" s="15"/>
      <c r="M804" s="15"/>
      <c r="N804" s="15"/>
      <c r="O804" s="15"/>
      <c r="P804" s="15"/>
      <c r="Q804" s="229"/>
      <c r="R804" s="15"/>
      <c r="S804" s="15"/>
      <c r="T804" s="15"/>
    </row>
    <row r="805" spans="1:20" ht="24.75" customHeight="1">
      <c r="A805" s="15"/>
      <c r="B805" s="15"/>
      <c r="C805" s="15"/>
      <c r="D805" s="15"/>
      <c r="E805" s="209"/>
      <c r="F805" s="15"/>
      <c r="G805" s="15"/>
      <c r="H805" s="15"/>
      <c r="M805" s="15"/>
      <c r="N805" s="15"/>
      <c r="O805" s="15"/>
      <c r="P805" s="15"/>
      <c r="Q805" s="229"/>
      <c r="R805" s="15"/>
      <c r="S805" s="15"/>
      <c r="T805" s="15"/>
    </row>
    <row r="806" spans="1:20" ht="24.75" customHeight="1">
      <c r="A806" s="15"/>
      <c r="B806" s="15"/>
      <c r="C806" s="15"/>
      <c r="D806" s="15"/>
      <c r="E806" s="209"/>
      <c r="F806" s="15"/>
      <c r="G806" s="15"/>
      <c r="H806" s="15"/>
      <c r="M806" s="15"/>
      <c r="N806" s="15"/>
      <c r="O806" s="15"/>
      <c r="P806" s="15"/>
      <c r="Q806" s="229"/>
      <c r="R806" s="15"/>
      <c r="S806" s="15"/>
      <c r="T806" s="15"/>
    </row>
    <row r="807" spans="1:20" ht="24.75" customHeight="1">
      <c r="A807" s="15"/>
      <c r="B807" s="15"/>
      <c r="C807" s="15"/>
      <c r="D807" s="15"/>
      <c r="E807" s="209"/>
      <c r="F807" s="15"/>
      <c r="G807" s="15"/>
      <c r="H807" s="15"/>
      <c r="M807" s="15"/>
      <c r="N807" s="15"/>
      <c r="O807" s="15"/>
      <c r="P807" s="15"/>
      <c r="Q807" s="229"/>
      <c r="R807" s="15"/>
      <c r="S807" s="15"/>
      <c r="T807" s="15"/>
    </row>
    <row r="808" spans="1:20" ht="24.75" customHeight="1">
      <c r="A808" s="15"/>
      <c r="B808" s="15"/>
      <c r="C808" s="15"/>
      <c r="D808" s="15"/>
      <c r="E808" s="209"/>
      <c r="F808" s="15"/>
      <c r="G808" s="15"/>
      <c r="H808" s="15"/>
      <c r="M808" s="15"/>
      <c r="N808" s="15"/>
      <c r="O808" s="15"/>
      <c r="P808" s="15"/>
      <c r="Q808" s="229"/>
      <c r="R808" s="15"/>
      <c r="S808" s="15"/>
      <c r="T808" s="15"/>
    </row>
    <row r="809" spans="1:20" ht="24.75" customHeight="1">
      <c r="A809" s="15"/>
      <c r="B809" s="15"/>
      <c r="C809" s="15"/>
      <c r="D809" s="15"/>
      <c r="E809" s="209"/>
      <c r="F809" s="15"/>
      <c r="G809" s="15"/>
      <c r="H809" s="15"/>
      <c r="M809" s="15"/>
      <c r="N809" s="15"/>
      <c r="O809" s="15"/>
      <c r="P809" s="15"/>
      <c r="Q809" s="229"/>
      <c r="R809" s="15"/>
      <c r="S809" s="15"/>
      <c r="T809" s="15"/>
    </row>
    <row r="810" spans="1:20" ht="24.75" customHeight="1">
      <c r="A810" s="15"/>
      <c r="B810" s="15"/>
      <c r="C810" s="15"/>
      <c r="D810" s="15"/>
      <c r="E810" s="209"/>
      <c r="F810" s="15"/>
      <c r="G810" s="15"/>
      <c r="H810" s="15"/>
      <c r="M810" s="15"/>
      <c r="N810" s="15"/>
      <c r="O810" s="15"/>
      <c r="P810" s="15"/>
      <c r="Q810" s="229"/>
      <c r="R810" s="15"/>
      <c r="S810" s="15"/>
      <c r="T810" s="15"/>
    </row>
    <row r="811" spans="1:20" ht="24.75" customHeight="1">
      <c r="A811" s="15"/>
      <c r="B811" s="15"/>
      <c r="C811" s="15"/>
      <c r="D811" s="15"/>
      <c r="E811" s="209"/>
      <c r="F811" s="15"/>
      <c r="G811" s="15"/>
      <c r="H811" s="15"/>
      <c r="M811" s="15"/>
      <c r="N811" s="15"/>
      <c r="O811" s="15"/>
      <c r="P811" s="15"/>
      <c r="Q811" s="229"/>
      <c r="R811" s="15"/>
      <c r="S811" s="15"/>
      <c r="T811" s="15"/>
    </row>
    <row r="812" spans="1:20" ht="24.75" customHeight="1">
      <c r="A812" s="15"/>
      <c r="B812" s="15"/>
      <c r="C812" s="15"/>
      <c r="D812" s="15"/>
      <c r="E812" s="209"/>
      <c r="F812" s="15"/>
      <c r="G812" s="15"/>
      <c r="H812" s="15"/>
      <c r="M812" s="15"/>
      <c r="N812" s="15"/>
      <c r="O812" s="15"/>
      <c r="P812" s="15"/>
      <c r="Q812" s="229"/>
      <c r="R812" s="15"/>
      <c r="S812" s="15"/>
      <c r="T812" s="15"/>
    </row>
    <row r="813" spans="1:20" ht="24.75" customHeight="1">
      <c r="A813" s="15"/>
      <c r="B813" s="15"/>
      <c r="C813" s="15"/>
      <c r="D813" s="15"/>
      <c r="E813" s="209"/>
      <c r="F813" s="15"/>
      <c r="G813" s="15"/>
      <c r="H813" s="15"/>
      <c r="M813" s="15"/>
      <c r="N813" s="15"/>
      <c r="O813" s="15"/>
      <c r="P813" s="15"/>
      <c r="Q813" s="229"/>
      <c r="R813" s="15"/>
      <c r="S813" s="15"/>
      <c r="T813" s="15"/>
    </row>
    <row r="814" spans="1:20" ht="24.75" customHeight="1">
      <c r="A814" s="15"/>
      <c r="B814" s="15"/>
      <c r="C814" s="15"/>
      <c r="D814" s="15"/>
      <c r="E814" s="209"/>
      <c r="F814" s="15"/>
      <c r="G814" s="15"/>
      <c r="H814" s="15"/>
      <c r="M814" s="15"/>
      <c r="N814" s="15"/>
      <c r="O814" s="15"/>
      <c r="P814" s="15"/>
      <c r="Q814" s="229"/>
      <c r="R814" s="15"/>
      <c r="S814" s="15"/>
      <c r="T814" s="15"/>
    </row>
    <row r="815" spans="1:20" ht="24.75" customHeight="1">
      <c r="A815" s="15"/>
      <c r="B815" s="15"/>
      <c r="C815" s="15"/>
      <c r="D815" s="15"/>
      <c r="E815" s="209"/>
      <c r="F815" s="15"/>
      <c r="G815" s="15"/>
      <c r="H815" s="15"/>
      <c r="M815" s="15"/>
      <c r="N815" s="15"/>
      <c r="O815" s="15"/>
      <c r="P815" s="15"/>
      <c r="Q815" s="229"/>
      <c r="R815" s="15"/>
      <c r="S815" s="15"/>
      <c r="T815" s="15"/>
    </row>
    <row r="816" spans="1:20" ht="24.75" customHeight="1">
      <c r="A816" s="15"/>
      <c r="B816" s="15"/>
      <c r="C816" s="15"/>
      <c r="D816" s="15"/>
      <c r="E816" s="209"/>
      <c r="F816" s="15"/>
      <c r="G816" s="15"/>
      <c r="H816" s="15"/>
      <c r="M816" s="15"/>
      <c r="N816" s="15"/>
      <c r="O816" s="15"/>
      <c r="P816" s="15"/>
      <c r="Q816" s="229"/>
      <c r="R816" s="15"/>
      <c r="S816" s="15"/>
      <c r="T816" s="15"/>
    </row>
    <row r="817" spans="1:20" ht="24.75" customHeight="1">
      <c r="A817" s="15"/>
      <c r="B817" s="15"/>
      <c r="C817" s="15"/>
      <c r="D817" s="15"/>
      <c r="E817" s="209"/>
      <c r="F817" s="15"/>
      <c r="G817" s="15"/>
      <c r="H817" s="15"/>
      <c r="M817" s="15"/>
      <c r="N817" s="15"/>
      <c r="O817" s="15"/>
      <c r="P817" s="15"/>
      <c r="Q817" s="229"/>
      <c r="R817" s="15"/>
      <c r="S817" s="15"/>
      <c r="T817" s="15"/>
    </row>
    <row r="818" spans="1:20" ht="24.75" customHeight="1">
      <c r="A818" s="15"/>
      <c r="B818" s="15"/>
      <c r="C818" s="15"/>
      <c r="D818" s="15"/>
      <c r="E818" s="209"/>
      <c r="F818" s="15"/>
      <c r="G818" s="15"/>
      <c r="H818" s="15"/>
      <c r="M818" s="15"/>
      <c r="N818" s="15"/>
      <c r="O818" s="15"/>
      <c r="P818" s="15"/>
      <c r="Q818" s="229"/>
      <c r="R818" s="15"/>
      <c r="S818" s="15"/>
      <c r="T818" s="15"/>
    </row>
    <row r="819" spans="1:20" ht="24.75" customHeight="1">
      <c r="A819" s="15"/>
      <c r="B819" s="15"/>
      <c r="C819" s="15"/>
      <c r="D819" s="15"/>
      <c r="E819" s="209"/>
      <c r="F819" s="15"/>
      <c r="G819" s="15"/>
      <c r="H819" s="15"/>
      <c r="M819" s="15"/>
      <c r="N819" s="15"/>
      <c r="O819" s="15"/>
      <c r="P819" s="15"/>
      <c r="Q819" s="229"/>
      <c r="R819" s="15"/>
      <c r="S819" s="15"/>
      <c r="T819" s="15"/>
    </row>
    <row r="820" spans="1:20" ht="24.75" customHeight="1">
      <c r="A820" s="15"/>
      <c r="B820" s="15"/>
      <c r="C820" s="15"/>
      <c r="D820" s="15"/>
      <c r="E820" s="209"/>
      <c r="F820" s="15"/>
      <c r="G820" s="15"/>
      <c r="H820" s="15"/>
      <c r="M820" s="15"/>
      <c r="N820" s="15"/>
      <c r="O820" s="15"/>
      <c r="P820" s="15"/>
      <c r="Q820" s="229"/>
      <c r="R820" s="15"/>
      <c r="S820" s="15"/>
      <c r="T820" s="15"/>
    </row>
    <row r="821" spans="1:20" ht="24.75" customHeight="1">
      <c r="A821" s="15"/>
      <c r="B821" s="15"/>
      <c r="C821" s="15"/>
      <c r="D821" s="15"/>
      <c r="E821" s="209"/>
      <c r="F821" s="15"/>
      <c r="G821" s="15"/>
      <c r="H821" s="15"/>
      <c r="M821" s="15"/>
      <c r="N821" s="15"/>
      <c r="O821" s="15"/>
      <c r="P821" s="15"/>
      <c r="Q821" s="229"/>
      <c r="R821" s="15"/>
      <c r="S821" s="15"/>
      <c r="T821" s="15"/>
    </row>
    <row r="822" spans="1:20" ht="24.75" customHeight="1">
      <c r="A822" s="15"/>
      <c r="B822" s="15"/>
      <c r="C822" s="15"/>
      <c r="D822" s="15"/>
      <c r="E822" s="209"/>
      <c r="F822" s="15"/>
      <c r="G822" s="15"/>
      <c r="H822" s="15"/>
      <c r="M822" s="15"/>
      <c r="N822" s="15"/>
      <c r="O822" s="15"/>
      <c r="P822" s="15"/>
      <c r="Q822" s="229"/>
      <c r="R822" s="15"/>
      <c r="S822" s="15"/>
      <c r="T822" s="15"/>
    </row>
    <row r="823" spans="1:20" ht="24.75" customHeight="1">
      <c r="A823" s="15"/>
      <c r="B823" s="15"/>
      <c r="C823" s="15"/>
      <c r="D823" s="15"/>
      <c r="E823" s="209"/>
      <c r="F823" s="15"/>
      <c r="G823" s="15"/>
      <c r="H823" s="15"/>
      <c r="M823" s="15"/>
      <c r="N823" s="15"/>
      <c r="O823" s="15"/>
      <c r="P823" s="15"/>
      <c r="Q823" s="229"/>
      <c r="R823" s="15"/>
      <c r="S823" s="15"/>
      <c r="T823" s="15"/>
    </row>
    <row r="824" spans="1:20" ht="24.75" customHeight="1">
      <c r="A824" s="15"/>
      <c r="B824" s="15"/>
      <c r="C824" s="15"/>
      <c r="D824" s="15"/>
      <c r="E824" s="209"/>
      <c r="F824" s="15"/>
      <c r="G824" s="15"/>
      <c r="H824" s="15"/>
      <c r="M824" s="15"/>
      <c r="N824" s="15"/>
      <c r="O824" s="15"/>
      <c r="P824" s="15"/>
      <c r="Q824" s="229"/>
      <c r="R824" s="15"/>
      <c r="S824" s="15"/>
      <c r="T824" s="15"/>
    </row>
    <row r="825" spans="1:20" ht="24.75" customHeight="1">
      <c r="A825" s="15"/>
      <c r="B825" s="15"/>
      <c r="C825" s="15"/>
      <c r="D825" s="15"/>
      <c r="E825" s="209"/>
      <c r="F825" s="15"/>
      <c r="G825" s="15"/>
      <c r="H825" s="15"/>
      <c r="M825" s="15"/>
      <c r="N825" s="15"/>
      <c r="O825" s="15"/>
      <c r="P825" s="15"/>
      <c r="Q825" s="229"/>
      <c r="R825" s="15"/>
      <c r="S825" s="15"/>
      <c r="T825" s="15"/>
    </row>
    <row r="826" spans="1:20" ht="24.75" customHeight="1">
      <c r="A826" s="15"/>
      <c r="B826" s="15"/>
      <c r="C826" s="15"/>
      <c r="D826" s="15"/>
      <c r="E826" s="209"/>
      <c r="F826" s="15"/>
      <c r="G826" s="15"/>
      <c r="H826" s="15"/>
      <c r="M826" s="15"/>
      <c r="N826" s="15"/>
      <c r="O826" s="15"/>
      <c r="P826" s="15"/>
      <c r="Q826" s="229"/>
      <c r="R826" s="15"/>
      <c r="S826" s="15"/>
      <c r="T826" s="15"/>
    </row>
    <row r="827" spans="1:20" ht="24.75" customHeight="1">
      <c r="A827" s="15"/>
      <c r="B827" s="15"/>
      <c r="C827" s="15"/>
      <c r="D827" s="15"/>
      <c r="E827" s="209"/>
      <c r="F827" s="15"/>
      <c r="G827" s="15"/>
      <c r="H827" s="15"/>
      <c r="M827" s="15"/>
      <c r="N827" s="15"/>
      <c r="O827" s="15"/>
      <c r="P827" s="15"/>
      <c r="Q827" s="229"/>
      <c r="R827" s="15"/>
      <c r="S827" s="15"/>
      <c r="T827" s="15"/>
    </row>
    <row r="828" spans="1:20" ht="24.75" customHeight="1">
      <c r="A828" s="15"/>
      <c r="B828" s="15"/>
      <c r="C828" s="15"/>
      <c r="D828" s="15"/>
      <c r="E828" s="209"/>
      <c r="F828" s="15"/>
      <c r="G828" s="15"/>
      <c r="H828" s="15"/>
      <c r="M828" s="15"/>
      <c r="N828" s="15"/>
      <c r="O828" s="15"/>
      <c r="P828" s="15"/>
      <c r="Q828" s="229"/>
      <c r="R828" s="15"/>
      <c r="S828" s="15"/>
      <c r="T828" s="15"/>
    </row>
    <row r="829" spans="1:20" ht="24.75" customHeight="1">
      <c r="A829" s="15"/>
      <c r="B829" s="15"/>
      <c r="C829" s="15"/>
      <c r="D829" s="15"/>
      <c r="E829" s="209"/>
      <c r="F829" s="15"/>
      <c r="G829" s="15"/>
      <c r="H829" s="15"/>
      <c r="M829" s="15"/>
      <c r="N829" s="15"/>
      <c r="O829" s="15"/>
      <c r="P829" s="15"/>
      <c r="Q829" s="229"/>
      <c r="R829" s="15"/>
      <c r="S829" s="15"/>
      <c r="T829" s="15"/>
    </row>
    <row r="830" spans="1:20" ht="24.75" customHeight="1">
      <c r="A830" s="15"/>
      <c r="B830" s="15"/>
      <c r="C830" s="15"/>
      <c r="D830" s="15"/>
      <c r="E830" s="209"/>
      <c r="F830" s="15"/>
      <c r="G830" s="15"/>
      <c r="H830" s="15"/>
      <c r="M830" s="15"/>
      <c r="N830" s="15"/>
      <c r="O830" s="15"/>
      <c r="P830" s="15"/>
      <c r="Q830" s="229"/>
      <c r="R830" s="15"/>
      <c r="S830" s="15"/>
      <c r="T830" s="15"/>
    </row>
    <row r="831" spans="1:20" ht="24.75" customHeight="1">
      <c r="A831" s="15"/>
      <c r="B831" s="15"/>
      <c r="C831" s="15"/>
      <c r="D831" s="15"/>
      <c r="E831" s="209"/>
      <c r="F831" s="15"/>
      <c r="G831" s="15"/>
      <c r="H831" s="15"/>
      <c r="M831" s="15"/>
      <c r="N831" s="15"/>
      <c r="O831" s="15"/>
      <c r="P831" s="15"/>
      <c r="Q831" s="229"/>
      <c r="R831" s="15"/>
      <c r="S831" s="15"/>
      <c r="T831" s="15"/>
    </row>
    <row r="832" spans="1:20" ht="24.75" customHeight="1">
      <c r="A832" s="15"/>
      <c r="B832" s="15"/>
      <c r="C832" s="15"/>
      <c r="D832" s="15"/>
      <c r="E832" s="209"/>
      <c r="F832" s="15"/>
      <c r="G832" s="15"/>
      <c r="H832" s="15"/>
      <c r="M832" s="15"/>
      <c r="N832" s="15"/>
      <c r="O832" s="15"/>
      <c r="P832" s="15"/>
      <c r="Q832" s="229"/>
      <c r="R832" s="15"/>
      <c r="S832" s="15"/>
      <c r="T832" s="15"/>
    </row>
    <row r="833" spans="1:20" ht="24.75" customHeight="1">
      <c r="A833" s="15"/>
      <c r="B833" s="15"/>
      <c r="C833" s="15"/>
      <c r="D833" s="15"/>
      <c r="E833" s="209"/>
      <c r="F833" s="15"/>
      <c r="G833" s="15"/>
      <c r="H833" s="15"/>
      <c r="M833" s="15"/>
      <c r="N833" s="15"/>
      <c r="O833" s="15"/>
      <c r="P833" s="15"/>
      <c r="Q833" s="229"/>
      <c r="R833" s="15"/>
      <c r="S833" s="15"/>
      <c r="T833" s="15"/>
    </row>
    <row r="834" spans="1:20" ht="24.75" customHeight="1">
      <c r="A834" s="15"/>
      <c r="B834" s="15"/>
      <c r="C834" s="15"/>
      <c r="D834" s="15"/>
      <c r="E834" s="209"/>
      <c r="F834" s="15"/>
      <c r="G834" s="15"/>
      <c r="H834" s="15"/>
      <c r="M834" s="15"/>
      <c r="N834" s="15"/>
      <c r="O834" s="15"/>
      <c r="P834" s="15"/>
      <c r="Q834" s="229"/>
      <c r="R834" s="15"/>
      <c r="S834" s="15"/>
      <c r="T834" s="15"/>
    </row>
    <row r="835" spans="1:20" ht="24.75" customHeight="1">
      <c r="A835" s="15"/>
      <c r="B835" s="15"/>
      <c r="C835" s="15"/>
      <c r="D835" s="15"/>
      <c r="E835" s="209"/>
      <c r="F835" s="15"/>
      <c r="G835" s="15"/>
      <c r="H835" s="15"/>
      <c r="M835" s="15"/>
      <c r="N835" s="15"/>
      <c r="O835" s="15"/>
      <c r="P835" s="15"/>
      <c r="Q835" s="229"/>
      <c r="R835" s="15"/>
      <c r="S835" s="15"/>
      <c r="T835" s="15"/>
    </row>
    <row r="836" spans="1:20" ht="24.75" customHeight="1">
      <c r="A836" s="15"/>
      <c r="B836" s="15"/>
      <c r="C836" s="15"/>
      <c r="D836" s="15"/>
      <c r="E836" s="209"/>
      <c r="F836" s="15"/>
      <c r="G836" s="15"/>
      <c r="H836" s="15"/>
      <c r="M836" s="15"/>
      <c r="N836" s="15"/>
      <c r="O836" s="15"/>
      <c r="P836" s="15"/>
      <c r="Q836" s="229"/>
      <c r="R836" s="15"/>
      <c r="S836" s="15"/>
      <c r="T836" s="15"/>
    </row>
    <row r="837" spans="1:20" ht="24.75" customHeight="1">
      <c r="A837" s="15"/>
      <c r="B837" s="15"/>
      <c r="C837" s="15"/>
      <c r="D837" s="15"/>
      <c r="E837" s="209"/>
      <c r="F837" s="15"/>
      <c r="G837" s="15"/>
      <c r="H837" s="15"/>
      <c r="M837" s="15"/>
      <c r="N837" s="15"/>
      <c r="O837" s="15"/>
      <c r="P837" s="15"/>
      <c r="Q837" s="229"/>
      <c r="R837" s="15"/>
      <c r="S837" s="15"/>
      <c r="T837" s="15"/>
    </row>
    <row r="838" spans="1:20" ht="24.75" customHeight="1">
      <c r="A838" s="15"/>
      <c r="B838" s="15"/>
      <c r="C838" s="15"/>
      <c r="D838" s="15"/>
      <c r="E838" s="209"/>
      <c r="F838" s="15"/>
      <c r="G838" s="15"/>
      <c r="H838" s="15"/>
      <c r="M838" s="15"/>
      <c r="N838" s="15"/>
      <c r="O838" s="15"/>
      <c r="P838" s="15"/>
      <c r="Q838" s="229"/>
      <c r="R838" s="15"/>
      <c r="S838" s="15"/>
      <c r="T838" s="15"/>
    </row>
    <row r="839" spans="1:20" ht="24.75" customHeight="1">
      <c r="A839" s="15"/>
      <c r="B839" s="15"/>
      <c r="C839" s="15"/>
      <c r="D839" s="15"/>
      <c r="E839" s="209"/>
      <c r="F839" s="15"/>
      <c r="G839" s="15"/>
      <c r="H839" s="15"/>
      <c r="M839" s="15"/>
      <c r="N839" s="15"/>
      <c r="O839" s="15"/>
      <c r="P839" s="15"/>
      <c r="Q839" s="229"/>
      <c r="R839" s="15"/>
      <c r="S839" s="15"/>
      <c r="T839" s="15"/>
    </row>
    <row r="840" spans="1:20" ht="24.75" customHeight="1">
      <c r="A840" s="15"/>
      <c r="B840" s="15"/>
      <c r="C840" s="15"/>
      <c r="D840" s="15"/>
      <c r="E840" s="209"/>
      <c r="F840" s="15"/>
      <c r="G840" s="15"/>
      <c r="H840" s="15"/>
      <c r="M840" s="15"/>
      <c r="N840" s="15"/>
      <c r="O840" s="15"/>
      <c r="P840" s="15"/>
      <c r="Q840" s="229"/>
      <c r="R840" s="15"/>
      <c r="S840" s="15"/>
      <c r="T840" s="15"/>
    </row>
    <row r="841" spans="1:20" ht="24.75" customHeight="1">
      <c r="A841" s="15"/>
      <c r="B841" s="15"/>
      <c r="C841" s="15"/>
      <c r="D841" s="15"/>
      <c r="E841" s="209"/>
      <c r="F841" s="15"/>
      <c r="G841" s="15"/>
      <c r="H841" s="15"/>
      <c r="M841" s="15"/>
      <c r="N841" s="15"/>
      <c r="O841" s="15"/>
      <c r="P841" s="15"/>
      <c r="Q841" s="229"/>
      <c r="R841" s="15"/>
      <c r="S841" s="15"/>
      <c r="T841" s="15"/>
    </row>
    <row r="842" spans="1:20" ht="24.75" customHeight="1">
      <c r="A842" s="15"/>
      <c r="B842" s="15"/>
      <c r="C842" s="15"/>
      <c r="D842" s="15"/>
      <c r="E842" s="209"/>
      <c r="F842" s="15"/>
      <c r="G842" s="15"/>
      <c r="H842" s="15"/>
      <c r="M842" s="15"/>
      <c r="N842" s="15"/>
      <c r="O842" s="15"/>
      <c r="P842" s="15"/>
      <c r="Q842" s="229"/>
      <c r="R842" s="15"/>
      <c r="S842" s="15"/>
      <c r="T842" s="15"/>
    </row>
    <row r="843" spans="1:20" ht="24.75" customHeight="1">
      <c r="A843" s="15"/>
      <c r="B843" s="15"/>
      <c r="C843" s="15"/>
      <c r="D843" s="15"/>
      <c r="E843" s="209"/>
      <c r="F843" s="15"/>
      <c r="G843" s="15"/>
      <c r="H843" s="15"/>
      <c r="M843" s="15"/>
      <c r="N843" s="15"/>
      <c r="O843" s="15"/>
      <c r="P843" s="15"/>
      <c r="Q843" s="229"/>
      <c r="R843" s="15"/>
      <c r="S843" s="15"/>
      <c r="T843" s="15"/>
    </row>
    <row r="844" spans="1:20" ht="24.75" customHeight="1">
      <c r="A844" s="15"/>
      <c r="B844" s="15"/>
      <c r="C844" s="15"/>
      <c r="D844" s="15"/>
      <c r="E844" s="209"/>
      <c r="F844" s="15"/>
      <c r="G844" s="15"/>
      <c r="H844" s="15"/>
      <c r="M844" s="15"/>
      <c r="N844" s="15"/>
      <c r="O844" s="15"/>
      <c r="P844" s="15"/>
      <c r="Q844" s="229"/>
      <c r="R844" s="15"/>
      <c r="S844" s="15"/>
      <c r="T844" s="15"/>
    </row>
    <row r="845" spans="1:20" ht="24.75" customHeight="1">
      <c r="A845" s="15"/>
      <c r="B845" s="15"/>
      <c r="C845" s="15"/>
      <c r="D845" s="15"/>
      <c r="E845" s="209"/>
      <c r="F845" s="15"/>
      <c r="G845" s="15"/>
      <c r="H845" s="15"/>
      <c r="M845" s="15"/>
      <c r="N845" s="15"/>
      <c r="O845" s="15"/>
      <c r="P845" s="15"/>
      <c r="Q845" s="229"/>
      <c r="R845" s="15"/>
      <c r="S845" s="15"/>
      <c r="T845" s="15"/>
    </row>
    <row r="846" spans="1:20" ht="24.75" customHeight="1">
      <c r="A846" s="15"/>
      <c r="B846" s="15"/>
      <c r="C846" s="15"/>
      <c r="D846" s="15"/>
      <c r="E846" s="209"/>
      <c r="F846" s="15"/>
      <c r="G846" s="15"/>
      <c r="H846" s="15"/>
      <c r="M846" s="15"/>
      <c r="N846" s="15"/>
      <c r="O846" s="15"/>
      <c r="P846" s="15"/>
      <c r="Q846" s="229"/>
      <c r="R846" s="15"/>
      <c r="S846" s="15"/>
      <c r="T846" s="15"/>
    </row>
    <row r="847" spans="1:20" ht="24.75" customHeight="1">
      <c r="A847" s="15"/>
      <c r="B847" s="15"/>
      <c r="C847" s="15"/>
      <c r="D847" s="15"/>
      <c r="E847" s="209"/>
      <c r="F847" s="15"/>
      <c r="G847" s="15"/>
      <c r="H847" s="15"/>
      <c r="M847" s="15"/>
      <c r="N847" s="15"/>
      <c r="O847" s="15"/>
      <c r="P847" s="15"/>
      <c r="Q847" s="229"/>
      <c r="R847" s="15"/>
      <c r="S847" s="15"/>
      <c r="T847" s="15"/>
    </row>
    <row r="848" spans="1:20" ht="24.75" customHeight="1">
      <c r="A848" s="15"/>
      <c r="B848" s="15"/>
      <c r="C848" s="15"/>
      <c r="D848" s="15"/>
      <c r="E848" s="209"/>
      <c r="F848" s="15"/>
      <c r="G848" s="15"/>
      <c r="H848" s="15"/>
      <c r="M848" s="15"/>
      <c r="N848" s="15"/>
      <c r="O848" s="15"/>
      <c r="P848" s="15"/>
      <c r="Q848" s="229"/>
      <c r="R848" s="15"/>
      <c r="S848" s="15"/>
      <c r="T848" s="15"/>
    </row>
    <row r="849" spans="1:20" ht="24.75" customHeight="1">
      <c r="A849" s="15"/>
      <c r="B849" s="15"/>
      <c r="C849" s="15"/>
      <c r="D849" s="15"/>
      <c r="E849" s="209"/>
      <c r="F849" s="15"/>
      <c r="G849" s="15"/>
      <c r="H849" s="15"/>
      <c r="M849" s="15"/>
      <c r="N849" s="15"/>
      <c r="O849" s="15"/>
      <c r="P849" s="15"/>
      <c r="Q849" s="229"/>
      <c r="R849" s="15"/>
      <c r="S849" s="15"/>
      <c r="T849" s="15"/>
    </row>
    <row r="850" spans="1:20" ht="24.75" customHeight="1">
      <c r="A850" s="15"/>
      <c r="B850" s="15"/>
      <c r="C850" s="15"/>
      <c r="D850" s="15"/>
      <c r="E850" s="209"/>
      <c r="F850" s="15"/>
      <c r="G850" s="15"/>
      <c r="H850" s="15"/>
      <c r="M850" s="15"/>
      <c r="N850" s="15"/>
      <c r="O850" s="15"/>
      <c r="P850" s="15"/>
      <c r="Q850" s="229"/>
      <c r="R850" s="15"/>
      <c r="S850" s="15"/>
      <c r="T850" s="15"/>
    </row>
    <row r="851" spans="1:20" ht="24.75" customHeight="1">
      <c r="A851" s="15"/>
      <c r="B851" s="15"/>
      <c r="C851" s="15"/>
      <c r="D851" s="15"/>
      <c r="E851" s="209"/>
      <c r="F851" s="15"/>
      <c r="G851" s="15"/>
      <c r="H851" s="15"/>
      <c r="M851" s="15"/>
      <c r="N851" s="15"/>
      <c r="O851" s="15"/>
      <c r="P851" s="15"/>
      <c r="Q851" s="229"/>
      <c r="R851" s="15"/>
      <c r="S851" s="15"/>
      <c r="T851" s="15"/>
    </row>
    <row r="852" spans="1:20" ht="24.75" customHeight="1">
      <c r="A852" s="15"/>
      <c r="B852" s="15"/>
      <c r="C852" s="15"/>
      <c r="D852" s="15"/>
      <c r="E852" s="209"/>
      <c r="F852" s="15"/>
      <c r="G852" s="15"/>
      <c r="H852" s="15"/>
      <c r="M852" s="15"/>
      <c r="N852" s="15"/>
      <c r="O852" s="15"/>
      <c r="P852" s="15"/>
      <c r="Q852" s="229"/>
      <c r="R852" s="15"/>
      <c r="S852" s="15"/>
      <c r="T852" s="15"/>
    </row>
    <row r="853" spans="1:20" ht="24.75" customHeight="1">
      <c r="A853" s="15"/>
      <c r="B853" s="15"/>
      <c r="C853" s="15"/>
      <c r="D853" s="15"/>
      <c r="E853" s="209"/>
      <c r="F853" s="15"/>
      <c r="G853" s="15"/>
      <c r="H853" s="15"/>
      <c r="M853" s="15"/>
      <c r="N853" s="15"/>
      <c r="O853" s="15"/>
      <c r="P853" s="15"/>
      <c r="Q853" s="229"/>
      <c r="R853" s="15"/>
      <c r="S853" s="15"/>
      <c r="T853" s="15"/>
    </row>
    <row r="854" spans="1:20" ht="24.75" customHeight="1">
      <c r="A854" s="15"/>
      <c r="B854" s="15"/>
      <c r="C854" s="15"/>
      <c r="D854" s="15"/>
      <c r="E854" s="209"/>
      <c r="F854" s="15"/>
      <c r="G854" s="15"/>
      <c r="H854" s="15"/>
      <c r="M854" s="15"/>
      <c r="N854" s="15"/>
      <c r="O854" s="15"/>
      <c r="P854" s="15"/>
      <c r="Q854" s="229"/>
      <c r="R854" s="15"/>
      <c r="S854" s="15"/>
      <c r="T854" s="15"/>
    </row>
    <row r="855" spans="1:20" ht="24.75" customHeight="1">
      <c r="A855" s="15"/>
      <c r="B855" s="15"/>
      <c r="C855" s="15"/>
      <c r="D855" s="15"/>
      <c r="E855" s="209"/>
      <c r="F855" s="15"/>
      <c r="G855" s="15"/>
      <c r="H855" s="15"/>
      <c r="M855" s="15"/>
      <c r="N855" s="15"/>
      <c r="O855" s="15"/>
      <c r="P855" s="15"/>
      <c r="Q855" s="229"/>
      <c r="R855" s="15"/>
      <c r="S855" s="15"/>
      <c r="T855" s="15"/>
    </row>
    <row r="856" spans="1:20" ht="24.75" customHeight="1">
      <c r="A856" s="15"/>
      <c r="B856" s="15"/>
      <c r="C856" s="15"/>
      <c r="D856" s="15"/>
      <c r="E856" s="209"/>
      <c r="F856" s="15"/>
      <c r="G856" s="15"/>
      <c r="H856" s="15"/>
      <c r="M856" s="15"/>
      <c r="N856" s="15"/>
      <c r="O856" s="15"/>
      <c r="P856" s="15"/>
      <c r="Q856" s="229"/>
      <c r="R856" s="15"/>
      <c r="S856" s="15"/>
      <c r="T856" s="15"/>
    </row>
    <row r="857" spans="1:20" ht="24.75" customHeight="1">
      <c r="A857" s="15"/>
      <c r="B857" s="15"/>
      <c r="C857" s="15"/>
      <c r="D857" s="15"/>
      <c r="E857" s="209"/>
      <c r="F857" s="15"/>
      <c r="G857" s="15"/>
      <c r="H857" s="15"/>
      <c r="M857" s="15"/>
      <c r="N857" s="15"/>
      <c r="O857" s="15"/>
      <c r="P857" s="15"/>
      <c r="Q857" s="229"/>
      <c r="R857" s="15"/>
      <c r="S857" s="15"/>
      <c r="T857" s="15"/>
    </row>
    <row r="858" spans="1:20" ht="24.75" customHeight="1">
      <c r="A858" s="15"/>
      <c r="B858" s="15"/>
      <c r="C858" s="15"/>
      <c r="D858" s="15"/>
      <c r="E858" s="209"/>
      <c r="F858" s="15"/>
      <c r="G858" s="15"/>
      <c r="H858" s="15"/>
      <c r="M858" s="15"/>
      <c r="N858" s="15"/>
      <c r="O858" s="15"/>
      <c r="P858" s="15"/>
      <c r="Q858" s="229"/>
      <c r="R858" s="15"/>
      <c r="S858" s="15"/>
      <c r="T858" s="15"/>
    </row>
    <row r="859" spans="1:20" ht="24.75" customHeight="1">
      <c r="A859" s="15"/>
      <c r="B859" s="15"/>
      <c r="C859" s="15"/>
      <c r="D859" s="15"/>
      <c r="E859" s="209"/>
      <c r="F859" s="15"/>
      <c r="G859" s="15"/>
      <c r="H859" s="15"/>
      <c r="M859" s="15"/>
      <c r="N859" s="15"/>
      <c r="O859" s="15"/>
      <c r="P859" s="15"/>
      <c r="Q859" s="229"/>
      <c r="R859" s="15"/>
      <c r="S859" s="15"/>
      <c r="T859" s="15"/>
    </row>
    <row r="860" spans="1:20" ht="24.75" customHeight="1">
      <c r="A860" s="15"/>
      <c r="B860" s="15"/>
      <c r="C860" s="15"/>
      <c r="D860" s="15"/>
      <c r="E860" s="209"/>
      <c r="F860" s="15"/>
      <c r="G860" s="15"/>
      <c r="H860" s="15"/>
      <c r="M860" s="15"/>
      <c r="N860" s="15"/>
      <c r="O860" s="15"/>
      <c r="P860" s="15"/>
      <c r="Q860" s="229"/>
      <c r="R860" s="15"/>
      <c r="S860" s="15"/>
      <c r="T860" s="15"/>
    </row>
    <row r="861" spans="1:20" ht="24.75" customHeight="1">
      <c r="A861" s="15"/>
      <c r="B861" s="15"/>
      <c r="C861" s="15"/>
      <c r="D861" s="15"/>
      <c r="E861" s="209"/>
      <c r="F861" s="15"/>
      <c r="G861" s="15"/>
      <c r="H861" s="15"/>
      <c r="M861" s="15"/>
      <c r="N861" s="15"/>
      <c r="O861" s="15"/>
      <c r="P861" s="15"/>
      <c r="Q861" s="229"/>
      <c r="R861" s="15"/>
      <c r="S861" s="15"/>
      <c r="T861" s="15"/>
    </row>
    <row r="862" spans="1:20" ht="24.75" customHeight="1">
      <c r="A862" s="15"/>
      <c r="B862" s="15"/>
      <c r="C862" s="15"/>
      <c r="D862" s="15"/>
      <c r="E862" s="209"/>
      <c r="F862" s="15"/>
      <c r="G862" s="15"/>
      <c r="H862" s="15"/>
      <c r="M862" s="15"/>
      <c r="N862" s="15"/>
      <c r="O862" s="15"/>
      <c r="P862" s="15"/>
      <c r="Q862" s="229"/>
      <c r="R862" s="15"/>
      <c r="S862" s="15"/>
      <c r="T862" s="15"/>
    </row>
    <row r="863" spans="1:20" ht="24.75" customHeight="1">
      <c r="A863" s="15"/>
      <c r="B863" s="15"/>
      <c r="C863" s="15"/>
      <c r="D863" s="15"/>
      <c r="E863" s="209"/>
      <c r="F863" s="15"/>
      <c r="G863" s="15"/>
      <c r="H863" s="15"/>
      <c r="M863" s="15"/>
      <c r="N863" s="15"/>
      <c r="O863" s="15"/>
      <c r="P863" s="15"/>
      <c r="Q863" s="229"/>
      <c r="R863" s="15"/>
      <c r="S863" s="15"/>
      <c r="T863" s="15"/>
    </row>
    <row r="864" spans="1:20" ht="24.75" customHeight="1">
      <c r="A864" s="15"/>
      <c r="B864" s="15"/>
      <c r="C864" s="15"/>
      <c r="D864" s="15"/>
      <c r="E864" s="209"/>
      <c r="F864" s="15"/>
      <c r="G864" s="15"/>
      <c r="H864" s="15"/>
      <c r="M864" s="15"/>
      <c r="N864" s="15"/>
      <c r="O864" s="15"/>
      <c r="P864" s="15"/>
      <c r="Q864" s="229"/>
      <c r="R864" s="15"/>
      <c r="S864" s="15"/>
      <c r="T864" s="15"/>
    </row>
    <row r="865" spans="1:20" ht="24.75" customHeight="1">
      <c r="A865" s="15"/>
      <c r="B865" s="15"/>
      <c r="C865" s="15"/>
      <c r="D865" s="15"/>
      <c r="E865" s="209"/>
      <c r="F865" s="15"/>
      <c r="G865" s="15"/>
      <c r="H865" s="15"/>
      <c r="M865" s="15"/>
      <c r="N865" s="15"/>
      <c r="O865" s="15"/>
      <c r="P865" s="15"/>
      <c r="Q865" s="229"/>
      <c r="R865" s="15"/>
      <c r="S865" s="15"/>
      <c r="T865" s="15"/>
    </row>
    <row r="866" spans="1:20" ht="24.75" customHeight="1">
      <c r="A866" s="15"/>
      <c r="B866" s="15"/>
      <c r="C866" s="15"/>
      <c r="D866" s="15"/>
      <c r="E866" s="209"/>
      <c r="F866" s="15"/>
      <c r="G866" s="15"/>
      <c r="H866" s="15"/>
      <c r="M866" s="15"/>
      <c r="N866" s="15"/>
      <c r="O866" s="15"/>
      <c r="P866" s="15"/>
      <c r="Q866" s="229"/>
      <c r="R866" s="15"/>
      <c r="S866" s="15"/>
      <c r="T866" s="15"/>
    </row>
    <row r="867" spans="1:20" ht="24.75" customHeight="1">
      <c r="A867" s="15"/>
      <c r="B867" s="15"/>
      <c r="C867" s="15"/>
      <c r="D867" s="15"/>
      <c r="E867" s="209"/>
      <c r="F867" s="15"/>
      <c r="G867" s="15"/>
      <c r="H867" s="15"/>
      <c r="M867" s="15"/>
      <c r="N867" s="15"/>
      <c r="O867" s="15"/>
      <c r="P867" s="15"/>
      <c r="Q867" s="229"/>
      <c r="R867" s="15"/>
      <c r="S867" s="15"/>
      <c r="T867" s="15"/>
    </row>
    <row r="868" spans="1:20" ht="24.75" customHeight="1">
      <c r="A868" s="15"/>
      <c r="B868" s="15"/>
      <c r="C868" s="15"/>
      <c r="D868" s="15"/>
      <c r="E868" s="209"/>
      <c r="F868" s="15"/>
      <c r="G868" s="15"/>
      <c r="H868" s="15"/>
      <c r="M868" s="15"/>
      <c r="N868" s="15"/>
      <c r="O868" s="15"/>
      <c r="P868" s="15"/>
      <c r="Q868" s="229"/>
      <c r="R868" s="15"/>
      <c r="S868" s="15"/>
      <c r="T868" s="15"/>
    </row>
    <row r="869" spans="1:20" ht="24.75" customHeight="1">
      <c r="A869" s="15"/>
      <c r="B869" s="15"/>
      <c r="C869" s="15"/>
      <c r="D869" s="15"/>
      <c r="E869" s="209"/>
      <c r="F869" s="15"/>
      <c r="G869" s="15"/>
      <c r="H869" s="15"/>
      <c r="M869" s="15"/>
      <c r="N869" s="15"/>
      <c r="O869" s="15"/>
      <c r="P869" s="15"/>
      <c r="Q869" s="229"/>
      <c r="R869" s="15"/>
      <c r="S869" s="15"/>
      <c r="T869" s="15"/>
    </row>
    <row r="870" spans="1:20" ht="24.75" customHeight="1">
      <c r="A870" s="15"/>
      <c r="B870" s="15"/>
      <c r="C870" s="15"/>
      <c r="D870" s="15"/>
      <c r="E870" s="209"/>
      <c r="F870" s="15"/>
      <c r="G870" s="15"/>
      <c r="H870" s="15"/>
      <c r="M870" s="15"/>
      <c r="N870" s="15"/>
      <c r="O870" s="15"/>
      <c r="P870" s="15"/>
      <c r="Q870" s="229"/>
      <c r="R870" s="15"/>
      <c r="S870" s="15"/>
      <c r="T870" s="15"/>
    </row>
    <row r="871" spans="1:20" ht="24.75" customHeight="1">
      <c r="A871" s="15"/>
      <c r="B871" s="15"/>
      <c r="C871" s="15"/>
      <c r="D871" s="15"/>
      <c r="E871" s="209"/>
      <c r="F871" s="15"/>
      <c r="G871" s="15"/>
      <c r="H871" s="15"/>
      <c r="M871" s="15"/>
      <c r="N871" s="15"/>
      <c r="O871" s="15"/>
      <c r="P871" s="15"/>
      <c r="Q871" s="229"/>
      <c r="R871" s="15"/>
      <c r="S871" s="15"/>
      <c r="T871" s="15"/>
    </row>
    <row r="872" spans="1:20" ht="24.75" customHeight="1">
      <c r="A872" s="15"/>
      <c r="B872" s="15"/>
      <c r="C872" s="15"/>
      <c r="D872" s="15"/>
      <c r="E872" s="209"/>
      <c r="F872" s="15"/>
      <c r="G872" s="15"/>
      <c r="H872" s="15"/>
      <c r="M872" s="15"/>
      <c r="N872" s="15"/>
      <c r="O872" s="15"/>
      <c r="P872" s="15"/>
      <c r="Q872" s="229"/>
      <c r="R872" s="15"/>
      <c r="S872" s="15"/>
      <c r="T872" s="15"/>
    </row>
    <row r="873" spans="1:20" ht="24.75" customHeight="1">
      <c r="A873" s="15"/>
      <c r="B873" s="15"/>
      <c r="C873" s="15"/>
      <c r="D873" s="15"/>
      <c r="E873" s="209"/>
      <c r="F873" s="15"/>
      <c r="G873" s="15"/>
      <c r="H873" s="15"/>
      <c r="M873" s="15"/>
      <c r="N873" s="15"/>
      <c r="O873" s="15"/>
      <c r="P873" s="15"/>
      <c r="Q873" s="229"/>
      <c r="R873" s="15"/>
      <c r="S873" s="15"/>
      <c r="T873" s="15"/>
    </row>
    <row r="874" spans="1:20" ht="24.75" customHeight="1">
      <c r="A874" s="15"/>
      <c r="B874" s="15"/>
      <c r="C874" s="15"/>
      <c r="D874" s="15"/>
      <c r="E874" s="209"/>
      <c r="F874" s="15"/>
      <c r="G874" s="15"/>
      <c r="H874" s="15"/>
      <c r="M874" s="15"/>
      <c r="N874" s="15"/>
      <c r="O874" s="15"/>
      <c r="P874" s="15"/>
      <c r="Q874" s="229"/>
      <c r="R874" s="15"/>
      <c r="S874" s="15"/>
      <c r="T874" s="15"/>
    </row>
    <row r="875" spans="1:20" ht="24.75" customHeight="1">
      <c r="A875" s="15"/>
      <c r="B875" s="15"/>
      <c r="C875" s="15"/>
      <c r="D875" s="15"/>
      <c r="E875" s="209"/>
      <c r="F875" s="15"/>
      <c r="G875" s="15"/>
      <c r="H875" s="15"/>
      <c r="M875" s="15"/>
      <c r="N875" s="15"/>
      <c r="O875" s="15"/>
      <c r="P875" s="15"/>
      <c r="Q875" s="229"/>
      <c r="R875" s="15"/>
      <c r="S875" s="15"/>
      <c r="T875" s="15"/>
    </row>
    <row r="876" spans="1:20" ht="24.75" customHeight="1">
      <c r="A876" s="15"/>
      <c r="B876" s="15"/>
      <c r="C876" s="15"/>
      <c r="D876" s="15"/>
      <c r="E876" s="209"/>
      <c r="F876" s="15"/>
      <c r="G876" s="15"/>
      <c r="H876" s="15"/>
      <c r="M876" s="15"/>
      <c r="N876" s="15"/>
      <c r="O876" s="15"/>
      <c r="P876" s="15"/>
      <c r="Q876" s="229"/>
      <c r="R876" s="15"/>
      <c r="S876" s="15"/>
      <c r="T876" s="15"/>
    </row>
    <row r="877" spans="1:20" ht="24.75" customHeight="1">
      <c r="A877" s="15"/>
      <c r="B877" s="15"/>
      <c r="C877" s="15"/>
      <c r="D877" s="15"/>
      <c r="E877" s="209"/>
      <c r="F877" s="15"/>
      <c r="G877" s="15"/>
      <c r="H877" s="15"/>
      <c r="M877" s="15"/>
      <c r="N877" s="15"/>
      <c r="O877" s="15"/>
      <c r="P877" s="15"/>
      <c r="Q877" s="229"/>
      <c r="R877" s="15"/>
      <c r="S877" s="15"/>
      <c r="T877" s="15"/>
    </row>
    <row r="878" spans="1:20" ht="24.75" customHeight="1">
      <c r="A878" s="15"/>
      <c r="B878" s="15"/>
      <c r="C878" s="15"/>
      <c r="D878" s="15"/>
      <c r="E878" s="209"/>
      <c r="F878" s="15"/>
      <c r="G878" s="15"/>
      <c r="H878" s="15"/>
      <c r="M878" s="15"/>
      <c r="N878" s="15"/>
      <c r="O878" s="15"/>
      <c r="P878" s="15"/>
      <c r="Q878" s="229"/>
      <c r="R878" s="15"/>
      <c r="S878" s="15"/>
      <c r="T878" s="15"/>
    </row>
    <row r="879" spans="1:20" ht="24.75" customHeight="1">
      <c r="A879" s="15"/>
      <c r="B879" s="15"/>
      <c r="C879" s="15"/>
      <c r="D879" s="15"/>
      <c r="E879" s="209"/>
      <c r="F879" s="15"/>
      <c r="G879" s="15"/>
      <c r="H879" s="15"/>
      <c r="M879" s="15"/>
      <c r="N879" s="15"/>
      <c r="O879" s="15"/>
      <c r="P879" s="15"/>
      <c r="Q879" s="229"/>
      <c r="R879" s="15"/>
      <c r="S879" s="15"/>
      <c r="T879" s="15"/>
    </row>
    <row r="880" spans="1:20" ht="24.75" customHeight="1">
      <c r="A880" s="15"/>
      <c r="B880" s="15"/>
      <c r="C880" s="15"/>
      <c r="D880" s="15"/>
      <c r="E880" s="209"/>
      <c r="F880" s="15"/>
      <c r="G880" s="15"/>
      <c r="H880" s="15"/>
      <c r="M880" s="15"/>
      <c r="N880" s="15"/>
      <c r="O880" s="15"/>
      <c r="P880" s="15"/>
      <c r="Q880" s="229"/>
      <c r="R880" s="15"/>
      <c r="S880" s="15"/>
      <c r="T880" s="15"/>
    </row>
    <row r="881" spans="1:20" ht="24.75" customHeight="1">
      <c r="A881" s="15"/>
      <c r="B881" s="15"/>
      <c r="C881" s="15"/>
      <c r="D881" s="15"/>
      <c r="E881" s="209"/>
      <c r="F881" s="15"/>
      <c r="G881" s="15"/>
      <c r="H881" s="15"/>
      <c r="M881" s="15"/>
      <c r="N881" s="15"/>
      <c r="O881" s="15"/>
      <c r="P881" s="15"/>
      <c r="Q881" s="229"/>
      <c r="R881" s="15"/>
      <c r="S881" s="15"/>
      <c r="T881" s="15"/>
    </row>
    <row r="882" spans="1:20" ht="24.75" customHeight="1">
      <c r="A882" s="15"/>
      <c r="B882" s="15"/>
      <c r="C882" s="15"/>
      <c r="D882" s="15"/>
      <c r="E882" s="209"/>
      <c r="F882" s="15"/>
      <c r="G882" s="15"/>
      <c r="H882" s="15"/>
      <c r="M882" s="15"/>
      <c r="N882" s="15"/>
      <c r="O882" s="15"/>
      <c r="P882" s="15"/>
      <c r="Q882" s="229"/>
      <c r="R882" s="15"/>
      <c r="S882" s="15"/>
      <c r="T882" s="15"/>
    </row>
    <row r="883" spans="1:20" ht="24.75" customHeight="1">
      <c r="A883" s="15"/>
      <c r="B883" s="15"/>
      <c r="C883" s="15"/>
      <c r="D883" s="15"/>
      <c r="E883" s="209"/>
      <c r="F883" s="15"/>
      <c r="G883" s="15"/>
      <c r="H883" s="15"/>
      <c r="M883" s="15"/>
      <c r="N883" s="15"/>
      <c r="O883" s="15"/>
      <c r="P883" s="15"/>
      <c r="Q883" s="229"/>
      <c r="R883" s="15"/>
      <c r="S883" s="15"/>
      <c r="T883" s="15"/>
    </row>
    <row r="884" spans="1:20" ht="24.75" customHeight="1">
      <c r="A884" s="15"/>
      <c r="B884" s="15"/>
      <c r="C884" s="15"/>
      <c r="D884" s="15"/>
      <c r="E884" s="209"/>
      <c r="F884" s="15"/>
      <c r="G884" s="15"/>
      <c r="H884" s="15"/>
      <c r="M884" s="15"/>
      <c r="N884" s="15"/>
      <c r="O884" s="15"/>
      <c r="P884" s="15"/>
      <c r="Q884" s="229"/>
      <c r="R884" s="15"/>
      <c r="S884" s="15"/>
      <c r="T884" s="15"/>
    </row>
    <row r="885" spans="1:20" ht="24.75" customHeight="1">
      <c r="A885" s="15"/>
      <c r="B885" s="15"/>
      <c r="C885" s="15"/>
      <c r="D885" s="15"/>
      <c r="E885" s="209"/>
      <c r="F885" s="15"/>
      <c r="G885" s="15"/>
      <c r="H885" s="15"/>
      <c r="M885" s="15"/>
      <c r="N885" s="15"/>
      <c r="O885" s="15"/>
      <c r="P885" s="15"/>
      <c r="Q885" s="229"/>
      <c r="R885" s="15"/>
      <c r="S885" s="15"/>
      <c r="T885" s="15"/>
    </row>
    <row r="886" spans="1:20" ht="24.75" customHeight="1">
      <c r="A886" s="15"/>
      <c r="B886" s="15"/>
      <c r="C886" s="15"/>
      <c r="D886" s="15"/>
      <c r="E886" s="209"/>
      <c r="F886" s="15"/>
      <c r="G886" s="15"/>
      <c r="H886" s="15"/>
      <c r="M886" s="15"/>
      <c r="N886" s="15"/>
      <c r="O886" s="15"/>
      <c r="P886" s="15"/>
      <c r="Q886" s="229"/>
      <c r="R886" s="15"/>
      <c r="S886" s="15"/>
      <c r="T886" s="15"/>
    </row>
    <row r="887" spans="1:20" ht="24.75" customHeight="1">
      <c r="A887" s="15"/>
      <c r="B887" s="15"/>
      <c r="C887" s="15"/>
      <c r="D887" s="15"/>
      <c r="E887" s="209"/>
      <c r="F887" s="15"/>
      <c r="G887" s="15"/>
      <c r="H887" s="15"/>
      <c r="M887" s="15"/>
      <c r="N887" s="15"/>
      <c r="O887" s="15"/>
      <c r="P887" s="15"/>
      <c r="Q887" s="229"/>
      <c r="R887" s="15"/>
      <c r="S887" s="15"/>
      <c r="T887" s="15"/>
    </row>
    <row r="888" spans="1:20" ht="24.75" customHeight="1">
      <c r="A888" s="15"/>
      <c r="B888" s="15"/>
      <c r="C888" s="15"/>
      <c r="D888" s="15"/>
      <c r="E888" s="209"/>
      <c r="F888" s="15"/>
      <c r="G888" s="15"/>
      <c r="H888" s="15"/>
      <c r="M888" s="15"/>
      <c r="N888" s="15"/>
      <c r="O888" s="15"/>
      <c r="P888" s="15"/>
      <c r="Q888" s="229"/>
      <c r="R888" s="15"/>
      <c r="S888" s="15"/>
      <c r="T888" s="15"/>
    </row>
    <row r="889" spans="1:20" ht="24.75" customHeight="1">
      <c r="A889" s="15"/>
      <c r="B889" s="15"/>
      <c r="C889" s="15"/>
      <c r="D889" s="15"/>
      <c r="E889" s="209"/>
      <c r="F889" s="15"/>
      <c r="G889" s="15"/>
      <c r="H889" s="15"/>
      <c r="M889" s="15"/>
      <c r="N889" s="15"/>
      <c r="O889" s="15"/>
      <c r="P889" s="15"/>
      <c r="Q889" s="229"/>
      <c r="R889" s="15"/>
      <c r="S889" s="15"/>
      <c r="T889" s="15"/>
    </row>
    <row r="890" spans="1:20" ht="24.75" customHeight="1">
      <c r="A890" s="15"/>
      <c r="B890" s="15"/>
      <c r="C890" s="15"/>
      <c r="D890" s="15"/>
      <c r="E890" s="209"/>
      <c r="F890" s="15"/>
      <c r="G890" s="15"/>
      <c r="H890" s="15"/>
      <c r="M890" s="15"/>
      <c r="N890" s="15"/>
      <c r="O890" s="15"/>
      <c r="P890" s="15"/>
      <c r="Q890" s="229"/>
      <c r="R890" s="15"/>
      <c r="S890" s="15"/>
      <c r="T890" s="15"/>
    </row>
    <row r="891" spans="1:20" ht="24.75" customHeight="1">
      <c r="A891" s="15"/>
      <c r="B891" s="15"/>
      <c r="C891" s="15"/>
      <c r="D891" s="15"/>
      <c r="E891" s="209"/>
      <c r="F891" s="15"/>
      <c r="G891" s="15"/>
      <c r="H891" s="15"/>
      <c r="M891" s="15"/>
      <c r="N891" s="15"/>
      <c r="O891" s="15"/>
      <c r="P891" s="15"/>
      <c r="Q891" s="229"/>
      <c r="R891" s="15"/>
      <c r="S891" s="15"/>
      <c r="T891" s="15"/>
    </row>
    <row r="892" spans="1:20" ht="24.75" customHeight="1">
      <c r="A892" s="15"/>
      <c r="B892" s="15"/>
      <c r="C892" s="15"/>
      <c r="D892" s="15"/>
      <c r="E892" s="209"/>
      <c r="F892" s="15"/>
      <c r="G892" s="15"/>
      <c r="H892" s="15"/>
      <c r="M892" s="15"/>
      <c r="N892" s="15"/>
      <c r="O892" s="15"/>
      <c r="P892" s="15"/>
      <c r="Q892" s="229"/>
      <c r="R892" s="15"/>
      <c r="S892" s="15"/>
      <c r="T892" s="15"/>
    </row>
    <row r="893" spans="1:20" ht="24.75" customHeight="1">
      <c r="A893" s="15"/>
      <c r="B893" s="15"/>
      <c r="C893" s="15"/>
      <c r="D893" s="15"/>
      <c r="E893" s="209"/>
      <c r="F893" s="15"/>
      <c r="G893" s="15"/>
      <c r="H893" s="15"/>
      <c r="M893" s="15"/>
      <c r="N893" s="15"/>
      <c r="O893" s="15"/>
      <c r="P893" s="15"/>
      <c r="Q893" s="229"/>
      <c r="R893" s="15"/>
      <c r="S893" s="15"/>
      <c r="T893" s="15"/>
    </row>
    <row r="894" spans="1:20" ht="24.75" customHeight="1">
      <c r="A894" s="15"/>
      <c r="B894" s="15"/>
      <c r="C894" s="15"/>
      <c r="D894" s="15"/>
      <c r="E894" s="209"/>
      <c r="F894" s="15"/>
      <c r="G894" s="15"/>
      <c r="H894" s="15"/>
      <c r="M894" s="15"/>
      <c r="N894" s="15"/>
      <c r="O894" s="15"/>
      <c r="P894" s="15"/>
      <c r="Q894" s="229"/>
      <c r="R894" s="15"/>
      <c r="S894" s="15"/>
      <c r="T894" s="15"/>
    </row>
    <row r="895" spans="1:20" ht="24.75" customHeight="1">
      <c r="A895" s="15"/>
      <c r="B895" s="15"/>
      <c r="C895" s="15"/>
      <c r="D895" s="15"/>
      <c r="E895" s="209"/>
      <c r="F895" s="15"/>
      <c r="G895" s="15"/>
      <c r="H895" s="15"/>
      <c r="M895" s="15"/>
      <c r="N895" s="15"/>
      <c r="O895" s="15"/>
      <c r="P895" s="15"/>
      <c r="Q895" s="229"/>
      <c r="R895" s="15"/>
      <c r="S895" s="15"/>
      <c r="T895" s="15"/>
    </row>
    <row r="896" spans="1:20" ht="24.75" customHeight="1">
      <c r="A896" s="15"/>
      <c r="B896" s="15"/>
      <c r="C896" s="15"/>
      <c r="D896" s="15"/>
      <c r="E896" s="209"/>
      <c r="F896" s="15"/>
      <c r="G896" s="15"/>
      <c r="H896" s="15"/>
      <c r="M896" s="15"/>
      <c r="N896" s="15"/>
      <c r="O896" s="15"/>
      <c r="P896" s="15"/>
      <c r="Q896" s="229"/>
      <c r="R896" s="15"/>
      <c r="S896" s="15"/>
      <c r="T896" s="15"/>
    </row>
    <row r="897" spans="1:20" ht="24.75" customHeight="1">
      <c r="A897" s="15"/>
      <c r="B897" s="15"/>
      <c r="C897" s="15"/>
      <c r="D897" s="15"/>
      <c r="E897" s="209"/>
      <c r="F897" s="15"/>
      <c r="G897" s="15"/>
      <c r="H897" s="15"/>
      <c r="M897" s="15"/>
      <c r="N897" s="15"/>
      <c r="O897" s="15"/>
      <c r="P897" s="15"/>
      <c r="Q897" s="229"/>
      <c r="R897" s="15"/>
      <c r="S897" s="15"/>
      <c r="T897" s="15"/>
    </row>
    <row r="898" spans="1:20" ht="24.75" customHeight="1">
      <c r="A898" s="15"/>
      <c r="B898" s="15"/>
      <c r="C898" s="15"/>
      <c r="D898" s="15"/>
      <c r="E898" s="209"/>
      <c r="F898" s="15"/>
      <c r="G898" s="15"/>
      <c r="H898" s="15"/>
      <c r="M898" s="15"/>
      <c r="N898" s="15"/>
      <c r="O898" s="15"/>
      <c r="P898" s="15"/>
      <c r="Q898" s="229"/>
      <c r="R898" s="15"/>
      <c r="S898" s="15"/>
      <c r="T898" s="15"/>
    </row>
    <row r="899" spans="1:20" ht="24.75" customHeight="1">
      <c r="A899" s="15"/>
      <c r="B899" s="15"/>
      <c r="C899" s="15"/>
      <c r="D899" s="15"/>
      <c r="E899" s="209"/>
      <c r="F899" s="15"/>
      <c r="G899" s="15"/>
      <c r="H899" s="15"/>
      <c r="M899" s="15"/>
      <c r="N899" s="15"/>
      <c r="O899" s="15"/>
      <c r="P899" s="15"/>
      <c r="Q899" s="229"/>
      <c r="R899" s="15"/>
      <c r="S899" s="15"/>
      <c r="T899" s="15"/>
    </row>
    <row r="900" spans="1:20" ht="24.75" customHeight="1">
      <c r="A900" s="15"/>
      <c r="B900" s="15"/>
      <c r="C900" s="15"/>
      <c r="D900" s="15"/>
      <c r="E900" s="209"/>
      <c r="F900" s="15"/>
      <c r="G900" s="15"/>
      <c r="H900" s="15"/>
      <c r="M900" s="15"/>
      <c r="N900" s="15"/>
      <c r="O900" s="15"/>
      <c r="P900" s="15"/>
      <c r="Q900" s="229"/>
      <c r="R900" s="15"/>
      <c r="S900" s="15"/>
      <c r="T900" s="15"/>
    </row>
    <row r="901" spans="1:20" ht="24.75" customHeight="1">
      <c r="A901" s="15"/>
      <c r="B901" s="15"/>
      <c r="C901" s="15"/>
      <c r="D901" s="15"/>
      <c r="E901" s="209"/>
      <c r="F901" s="15"/>
      <c r="G901" s="15"/>
      <c r="H901" s="15"/>
      <c r="M901" s="15"/>
      <c r="N901" s="15"/>
      <c r="O901" s="15"/>
      <c r="P901" s="15"/>
      <c r="Q901" s="229"/>
      <c r="R901" s="15"/>
      <c r="S901" s="15"/>
      <c r="T901" s="15"/>
    </row>
    <row r="902" spans="1:20" ht="24.75" customHeight="1">
      <c r="A902" s="15"/>
      <c r="B902" s="15"/>
      <c r="C902" s="15"/>
      <c r="D902" s="15"/>
      <c r="E902" s="209"/>
      <c r="F902" s="15"/>
      <c r="G902" s="15"/>
      <c r="H902" s="15"/>
      <c r="M902" s="15"/>
      <c r="N902" s="15"/>
      <c r="O902" s="15"/>
      <c r="P902" s="15"/>
      <c r="Q902" s="229"/>
      <c r="R902" s="15"/>
      <c r="S902" s="15"/>
      <c r="T902" s="15"/>
    </row>
    <row r="903" spans="1:20" ht="24.75" customHeight="1">
      <c r="A903" s="15"/>
      <c r="B903" s="15"/>
      <c r="C903" s="15"/>
      <c r="D903" s="15"/>
      <c r="E903" s="209"/>
      <c r="F903" s="15"/>
      <c r="G903" s="15"/>
      <c r="H903" s="15"/>
      <c r="M903" s="15"/>
      <c r="N903" s="15"/>
      <c r="O903" s="15"/>
      <c r="P903" s="15"/>
      <c r="Q903" s="229"/>
      <c r="R903" s="15"/>
      <c r="S903" s="15"/>
      <c r="T903" s="15"/>
    </row>
    <row r="904" spans="1:20" ht="24.75" customHeight="1">
      <c r="A904" s="15"/>
      <c r="B904" s="15"/>
      <c r="C904" s="15"/>
      <c r="D904" s="15"/>
      <c r="E904" s="209"/>
      <c r="F904" s="15"/>
      <c r="G904" s="15"/>
      <c r="H904" s="15"/>
      <c r="M904" s="15"/>
      <c r="N904" s="15"/>
      <c r="O904" s="15"/>
      <c r="P904" s="15"/>
      <c r="Q904" s="229"/>
      <c r="R904" s="15"/>
      <c r="S904" s="15"/>
      <c r="T904" s="15"/>
    </row>
    <row r="905" spans="1:20" ht="24.75" customHeight="1">
      <c r="A905" s="15"/>
      <c r="B905" s="15"/>
      <c r="C905" s="15"/>
      <c r="D905" s="15"/>
      <c r="E905" s="209"/>
      <c r="F905" s="15"/>
      <c r="G905" s="15"/>
      <c r="H905" s="15"/>
      <c r="M905" s="15"/>
      <c r="N905" s="15"/>
      <c r="O905" s="15"/>
      <c r="P905" s="15"/>
      <c r="Q905" s="229"/>
      <c r="R905" s="15"/>
      <c r="S905" s="15"/>
      <c r="T905" s="15"/>
    </row>
    <row r="906" spans="1:20" ht="24.75" customHeight="1">
      <c r="A906" s="15"/>
      <c r="B906" s="15"/>
      <c r="C906" s="15"/>
      <c r="D906" s="15"/>
      <c r="E906" s="209"/>
      <c r="F906" s="15"/>
      <c r="G906" s="15"/>
      <c r="H906" s="15"/>
      <c r="M906" s="15"/>
      <c r="N906" s="15"/>
      <c r="O906" s="15"/>
      <c r="P906" s="15"/>
      <c r="Q906" s="229"/>
      <c r="R906" s="15"/>
      <c r="S906" s="15"/>
      <c r="T906" s="15"/>
    </row>
    <row r="907" spans="1:20" ht="24.75" customHeight="1">
      <c r="A907" s="15"/>
      <c r="B907" s="15"/>
      <c r="C907" s="15"/>
      <c r="D907" s="15"/>
      <c r="E907" s="209"/>
      <c r="F907" s="15"/>
      <c r="G907" s="15"/>
      <c r="H907" s="15"/>
      <c r="M907" s="15"/>
      <c r="N907" s="15"/>
      <c r="O907" s="15"/>
      <c r="P907" s="15"/>
      <c r="Q907" s="229"/>
      <c r="R907" s="15"/>
      <c r="S907" s="15"/>
      <c r="T907" s="15"/>
    </row>
    <row r="908" spans="1:20" ht="24.75" customHeight="1">
      <c r="A908" s="15"/>
      <c r="B908" s="15"/>
      <c r="C908" s="15"/>
      <c r="D908" s="15"/>
      <c r="E908" s="209"/>
      <c r="F908" s="15"/>
      <c r="G908" s="15"/>
      <c r="H908" s="15"/>
      <c r="M908" s="15"/>
      <c r="N908" s="15"/>
      <c r="O908" s="15"/>
      <c r="P908" s="15"/>
      <c r="Q908" s="229"/>
      <c r="R908" s="15"/>
      <c r="S908" s="15"/>
      <c r="T908" s="15"/>
    </row>
    <row r="909" spans="1:20" ht="24.75" customHeight="1">
      <c r="A909" s="15"/>
      <c r="B909" s="15"/>
      <c r="C909" s="15"/>
      <c r="D909" s="15"/>
      <c r="E909" s="209"/>
      <c r="F909" s="15"/>
      <c r="G909" s="15"/>
      <c r="H909" s="15"/>
      <c r="M909" s="15"/>
      <c r="N909" s="15"/>
      <c r="O909" s="15"/>
      <c r="P909" s="15"/>
      <c r="Q909" s="229"/>
      <c r="R909" s="15"/>
      <c r="S909" s="15"/>
      <c r="T909" s="15"/>
    </row>
    <row r="910" spans="1:20" ht="24.75" customHeight="1">
      <c r="A910" s="15"/>
      <c r="B910" s="15"/>
      <c r="C910" s="15"/>
      <c r="D910" s="15"/>
      <c r="E910" s="209"/>
      <c r="F910" s="15"/>
      <c r="G910" s="15"/>
      <c r="H910" s="15"/>
      <c r="M910" s="15"/>
      <c r="N910" s="15"/>
      <c r="O910" s="15"/>
      <c r="P910" s="15"/>
      <c r="Q910" s="229"/>
      <c r="R910" s="15"/>
      <c r="S910" s="15"/>
      <c r="T910" s="15"/>
    </row>
    <row r="911" spans="1:20" ht="24.75" customHeight="1">
      <c r="A911" s="15"/>
      <c r="B911" s="15"/>
      <c r="C911" s="15"/>
      <c r="D911" s="15"/>
      <c r="E911" s="209"/>
      <c r="F911" s="15"/>
      <c r="G911" s="15"/>
      <c r="H911" s="15"/>
      <c r="M911" s="15"/>
      <c r="N911" s="15"/>
      <c r="O911" s="15"/>
      <c r="P911" s="15"/>
      <c r="Q911" s="229"/>
      <c r="R911" s="15"/>
      <c r="S911" s="15"/>
      <c r="T911" s="15"/>
    </row>
    <row r="912" spans="1:20" ht="24.75" customHeight="1">
      <c r="A912" s="15"/>
      <c r="B912" s="15"/>
      <c r="C912" s="15"/>
      <c r="D912" s="15"/>
      <c r="E912" s="209"/>
      <c r="F912" s="15"/>
      <c r="G912" s="15"/>
      <c r="H912" s="15"/>
      <c r="M912" s="15"/>
      <c r="N912" s="15"/>
      <c r="O912" s="15"/>
      <c r="P912" s="15"/>
      <c r="Q912" s="229"/>
      <c r="R912" s="15"/>
      <c r="S912" s="15"/>
      <c r="T912" s="15"/>
    </row>
    <row r="913" spans="1:20" ht="24.75" customHeight="1">
      <c r="A913" s="15"/>
      <c r="B913" s="15"/>
      <c r="C913" s="15"/>
      <c r="D913" s="15"/>
      <c r="E913" s="209"/>
      <c r="F913" s="15"/>
      <c r="G913" s="15"/>
      <c r="H913" s="15"/>
      <c r="M913" s="15"/>
      <c r="N913" s="15"/>
      <c r="O913" s="15"/>
      <c r="P913" s="15"/>
      <c r="Q913" s="229"/>
      <c r="R913" s="15"/>
      <c r="S913" s="15"/>
      <c r="T913" s="15"/>
    </row>
    <row r="914" spans="1:20" ht="24.75" customHeight="1">
      <c r="A914" s="15"/>
      <c r="B914" s="15"/>
      <c r="C914" s="15"/>
      <c r="D914" s="15"/>
      <c r="E914" s="209"/>
      <c r="F914" s="15"/>
      <c r="G914" s="15"/>
      <c r="H914" s="15"/>
      <c r="M914" s="15"/>
      <c r="N914" s="15"/>
      <c r="O914" s="15"/>
      <c r="P914" s="15"/>
      <c r="Q914" s="229"/>
      <c r="R914" s="15"/>
      <c r="S914" s="15"/>
      <c r="T914" s="15"/>
    </row>
    <row r="915" spans="1:20" ht="24.75" customHeight="1">
      <c r="A915" s="15"/>
      <c r="B915" s="15"/>
      <c r="C915" s="15"/>
      <c r="D915" s="15"/>
      <c r="E915" s="209"/>
      <c r="F915" s="15"/>
      <c r="G915" s="15"/>
      <c r="H915" s="15"/>
      <c r="M915" s="15"/>
      <c r="N915" s="15"/>
      <c r="O915" s="15"/>
      <c r="P915" s="15"/>
      <c r="Q915" s="229"/>
      <c r="R915" s="15"/>
      <c r="S915" s="15"/>
      <c r="T915" s="15"/>
    </row>
    <row r="916" spans="1:20" ht="24.75" customHeight="1">
      <c r="A916" s="15"/>
      <c r="B916" s="15"/>
      <c r="C916" s="15"/>
      <c r="D916" s="15"/>
      <c r="E916" s="209"/>
      <c r="F916" s="15"/>
      <c r="G916" s="15"/>
      <c r="H916" s="15"/>
      <c r="M916" s="15"/>
      <c r="N916" s="15"/>
      <c r="O916" s="15"/>
      <c r="P916" s="15"/>
      <c r="Q916" s="229"/>
      <c r="R916" s="15"/>
      <c r="S916" s="15"/>
      <c r="T916" s="15"/>
    </row>
    <row r="917" spans="1:20" ht="24.75" customHeight="1">
      <c r="A917" s="15"/>
      <c r="B917" s="15"/>
      <c r="C917" s="15"/>
      <c r="D917" s="15"/>
      <c r="E917" s="209"/>
      <c r="F917" s="15"/>
      <c r="G917" s="15"/>
      <c r="H917" s="15"/>
      <c r="M917" s="15"/>
      <c r="N917" s="15"/>
      <c r="O917" s="15"/>
      <c r="P917" s="15"/>
      <c r="Q917" s="229"/>
      <c r="R917" s="15"/>
      <c r="S917" s="15"/>
      <c r="T917" s="15"/>
    </row>
    <row r="918" spans="1:20" ht="24.75" customHeight="1">
      <c r="A918" s="15"/>
      <c r="B918" s="15"/>
      <c r="C918" s="15"/>
      <c r="D918" s="15"/>
      <c r="E918" s="209"/>
      <c r="F918" s="15"/>
      <c r="G918" s="15"/>
      <c r="H918" s="15"/>
      <c r="M918" s="15"/>
      <c r="N918" s="15"/>
      <c r="O918" s="15"/>
      <c r="P918" s="15"/>
      <c r="Q918" s="229"/>
      <c r="R918" s="15"/>
      <c r="S918" s="15"/>
      <c r="T918" s="15"/>
    </row>
    <row r="919" spans="1:20" ht="24.75" customHeight="1">
      <c r="A919" s="15"/>
      <c r="B919" s="15"/>
      <c r="C919" s="15"/>
      <c r="D919" s="15"/>
      <c r="E919" s="209"/>
      <c r="F919" s="15"/>
      <c r="G919" s="15"/>
      <c r="H919" s="15"/>
      <c r="M919" s="15"/>
      <c r="N919" s="15"/>
      <c r="O919" s="15"/>
      <c r="P919" s="15"/>
      <c r="Q919" s="229"/>
      <c r="R919" s="15"/>
      <c r="S919" s="15"/>
      <c r="T919" s="15"/>
    </row>
    <row r="920" spans="1:20" ht="24.75" customHeight="1">
      <c r="A920" s="15"/>
      <c r="B920" s="15"/>
      <c r="C920" s="15"/>
      <c r="D920" s="15"/>
      <c r="E920" s="209"/>
      <c r="F920" s="15"/>
      <c r="G920" s="15"/>
      <c r="H920" s="15"/>
      <c r="M920" s="15"/>
      <c r="N920" s="15"/>
      <c r="O920" s="15"/>
      <c r="P920" s="15"/>
      <c r="Q920" s="229"/>
      <c r="R920" s="15"/>
      <c r="S920" s="15"/>
      <c r="T920" s="15"/>
    </row>
    <row r="921" spans="1:20" ht="24.75" customHeight="1">
      <c r="A921" s="15"/>
      <c r="B921" s="15"/>
      <c r="C921" s="15"/>
      <c r="D921" s="15"/>
      <c r="E921" s="209"/>
      <c r="F921" s="15"/>
      <c r="G921" s="15"/>
      <c r="H921" s="15"/>
      <c r="M921" s="15"/>
      <c r="N921" s="15"/>
      <c r="O921" s="15"/>
      <c r="P921" s="15"/>
      <c r="Q921" s="229"/>
      <c r="R921" s="15"/>
      <c r="S921" s="15"/>
      <c r="T921" s="15"/>
    </row>
    <row r="922" spans="1:20" ht="24.75" customHeight="1">
      <c r="A922" s="15"/>
      <c r="B922" s="15"/>
      <c r="C922" s="15"/>
      <c r="D922" s="15"/>
      <c r="E922" s="209"/>
      <c r="F922" s="15"/>
      <c r="G922" s="15"/>
      <c r="H922" s="15"/>
      <c r="M922" s="15"/>
      <c r="N922" s="15"/>
      <c r="O922" s="15"/>
      <c r="P922" s="15"/>
      <c r="Q922" s="229"/>
      <c r="R922" s="15"/>
      <c r="S922" s="15"/>
      <c r="T922" s="15"/>
    </row>
    <row r="923" spans="1:20" ht="24.75" customHeight="1">
      <c r="A923" s="15"/>
      <c r="B923" s="15"/>
      <c r="C923" s="15"/>
      <c r="D923" s="15"/>
      <c r="E923" s="209"/>
      <c r="F923" s="15"/>
      <c r="G923" s="15"/>
      <c r="H923" s="15"/>
      <c r="M923" s="15"/>
      <c r="N923" s="15"/>
      <c r="O923" s="15"/>
      <c r="P923" s="15"/>
      <c r="Q923" s="229"/>
      <c r="R923" s="15"/>
      <c r="S923" s="15"/>
      <c r="T923" s="15"/>
    </row>
    <row r="924" spans="1:20" ht="24.75" customHeight="1">
      <c r="A924" s="15"/>
      <c r="B924" s="15"/>
      <c r="C924" s="15"/>
      <c r="D924" s="15"/>
      <c r="E924" s="209"/>
      <c r="F924" s="15"/>
      <c r="G924" s="15"/>
      <c r="H924" s="15"/>
      <c r="M924" s="15"/>
      <c r="N924" s="15"/>
      <c r="O924" s="15"/>
      <c r="P924" s="15"/>
      <c r="Q924" s="229"/>
      <c r="R924" s="15"/>
      <c r="S924" s="15"/>
      <c r="T924" s="15"/>
    </row>
    <row r="925" spans="1:20" ht="24.75" customHeight="1">
      <c r="A925" s="15"/>
      <c r="B925" s="15"/>
      <c r="C925" s="15"/>
      <c r="D925" s="15"/>
      <c r="E925" s="209"/>
      <c r="F925" s="15"/>
      <c r="G925" s="15"/>
      <c r="H925" s="15"/>
      <c r="M925" s="15"/>
      <c r="N925" s="15"/>
      <c r="O925" s="15"/>
      <c r="P925" s="15"/>
      <c r="Q925" s="229"/>
      <c r="R925" s="15"/>
      <c r="S925" s="15"/>
      <c r="T925" s="15"/>
    </row>
    <row r="926" spans="1:20" ht="24.75" customHeight="1">
      <c r="A926" s="15"/>
      <c r="B926" s="15"/>
      <c r="C926" s="15"/>
      <c r="D926" s="15"/>
      <c r="E926" s="209"/>
      <c r="F926" s="15"/>
      <c r="G926" s="15"/>
      <c r="H926" s="15"/>
      <c r="M926" s="15"/>
      <c r="N926" s="15"/>
      <c r="O926" s="15"/>
      <c r="P926" s="15"/>
      <c r="Q926" s="229"/>
      <c r="R926" s="15"/>
      <c r="S926" s="15"/>
      <c r="T926" s="15"/>
    </row>
    <row r="927" spans="1:20" ht="24.75" customHeight="1">
      <c r="A927" s="15"/>
      <c r="B927" s="15"/>
      <c r="C927" s="15"/>
      <c r="D927" s="15"/>
      <c r="E927" s="209"/>
      <c r="F927" s="15"/>
      <c r="G927" s="15"/>
      <c r="H927" s="15"/>
      <c r="M927" s="15"/>
      <c r="N927" s="15"/>
      <c r="O927" s="15"/>
      <c r="P927" s="15"/>
      <c r="Q927" s="229"/>
      <c r="R927" s="15"/>
      <c r="S927" s="15"/>
      <c r="T927" s="15"/>
    </row>
    <row r="928" spans="1:20" ht="24.75" customHeight="1">
      <c r="A928" s="15"/>
      <c r="B928" s="15"/>
      <c r="C928" s="15"/>
      <c r="D928" s="15"/>
      <c r="E928" s="209"/>
      <c r="F928" s="15"/>
      <c r="G928" s="15"/>
      <c r="H928" s="15"/>
      <c r="M928" s="15"/>
      <c r="N928" s="15"/>
      <c r="O928" s="15"/>
      <c r="P928" s="15"/>
      <c r="Q928" s="229"/>
      <c r="R928" s="15"/>
      <c r="S928" s="15"/>
      <c r="T928" s="15"/>
    </row>
    <row r="929" spans="1:20" ht="24.75" customHeight="1">
      <c r="A929" s="15"/>
      <c r="B929" s="15"/>
      <c r="C929" s="15"/>
      <c r="D929" s="15"/>
      <c r="E929" s="209"/>
      <c r="F929" s="15"/>
      <c r="G929" s="15"/>
      <c r="H929" s="15"/>
      <c r="M929" s="15"/>
      <c r="N929" s="15"/>
      <c r="O929" s="15"/>
      <c r="P929" s="15"/>
      <c r="Q929" s="229"/>
      <c r="R929" s="15"/>
      <c r="S929" s="15"/>
      <c r="T929" s="15"/>
    </row>
    <row r="930" spans="1:20" ht="24.75" customHeight="1">
      <c r="A930" s="15"/>
      <c r="B930" s="15"/>
      <c r="C930" s="15"/>
      <c r="D930" s="15"/>
      <c r="E930" s="209"/>
      <c r="F930" s="15"/>
      <c r="G930" s="15"/>
      <c r="H930" s="15"/>
      <c r="M930" s="15"/>
      <c r="N930" s="15"/>
      <c r="O930" s="15"/>
      <c r="P930" s="15"/>
      <c r="Q930" s="229"/>
      <c r="R930" s="15"/>
      <c r="S930" s="15"/>
      <c r="T930" s="15"/>
    </row>
    <row r="931" spans="1:20" ht="24.75" customHeight="1">
      <c r="A931" s="15"/>
      <c r="B931" s="15"/>
      <c r="C931" s="15"/>
      <c r="D931" s="15"/>
      <c r="E931" s="209"/>
      <c r="F931" s="15"/>
      <c r="G931" s="15"/>
      <c r="H931" s="15"/>
      <c r="M931" s="15"/>
      <c r="N931" s="15"/>
      <c r="O931" s="15"/>
      <c r="P931" s="15"/>
      <c r="Q931" s="229"/>
      <c r="R931" s="15"/>
      <c r="S931" s="15"/>
      <c r="T931" s="15"/>
    </row>
    <row r="932" spans="1:20" ht="24.75" customHeight="1">
      <c r="A932" s="15"/>
      <c r="B932" s="15"/>
      <c r="C932" s="15"/>
      <c r="D932" s="15"/>
      <c r="E932" s="209"/>
      <c r="F932" s="15"/>
      <c r="G932" s="15"/>
      <c r="H932" s="15"/>
      <c r="M932" s="15"/>
      <c r="N932" s="15"/>
      <c r="O932" s="15"/>
      <c r="P932" s="15"/>
      <c r="Q932" s="229"/>
      <c r="R932" s="15"/>
      <c r="S932" s="15"/>
      <c r="T932" s="15"/>
    </row>
    <row r="933" spans="1:20" ht="24.75" customHeight="1">
      <c r="A933" s="15"/>
      <c r="B933" s="15"/>
      <c r="C933" s="15"/>
      <c r="D933" s="15"/>
      <c r="E933" s="209"/>
      <c r="F933" s="15"/>
      <c r="G933" s="15"/>
      <c r="H933" s="15"/>
      <c r="M933" s="15"/>
      <c r="N933" s="15"/>
      <c r="O933" s="15"/>
      <c r="P933" s="15"/>
      <c r="Q933" s="229"/>
      <c r="R933" s="15"/>
      <c r="S933" s="15"/>
      <c r="T933" s="15"/>
    </row>
    <row r="934" spans="1:20" ht="24.75" customHeight="1">
      <c r="A934" s="15"/>
      <c r="B934" s="15"/>
      <c r="C934" s="15"/>
      <c r="D934" s="15"/>
      <c r="E934" s="209"/>
      <c r="F934" s="15"/>
      <c r="G934" s="15"/>
      <c r="H934" s="15"/>
      <c r="M934" s="15"/>
      <c r="N934" s="15"/>
      <c r="O934" s="15"/>
      <c r="P934" s="15"/>
      <c r="Q934" s="229"/>
      <c r="R934" s="15"/>
      <c r="S934" s="15"/>
      <c r="T934" s="15"/>
    </row>
    <row r="935" spans="1:20" ht="24.75" customHeight="1">
      <c r="A935" s="15"/>
      <c r="B935" s="15"/>
      <c r="C935" s="15"/>
      <c r="D935" s="15"/>
      <c r="E935" s="209"/>
      <c r="F935" s="15"/>
      <c r="G935" s="15"/>
      <c r="H935" s="15"/>
      <c r="M935" s="15"/>
      <c r="N935" s="15"/>
      <c r="O935" s="15"/>
      <c r="P935" s="15"/>
      <c r="Q935" s="229"/>
      <c r="R935" s="15"/>
      <c r="S935" s="15"/>
      <c r="T935" s="15"/>
    </row>
    <row r="936" spans="1:20" ht="24.75" customHeight="1">
      <c r="A936" s="15"/>
      <c r="B936" s="15"/>
      <c r="C936" s="15"/>
      <c r="D936" s="15"/>
      <c r="E936" s="209"/>
      <c r="F936" s="15"/>
      <c r="G936" s="15"/>
      <c r="H936" s="15"/>
      <c r="M936" s="15"/>
      <c r="N936" s="15"/>
      <c r="O936" s="15"/>
      <c r="P936" s="15"/>
      <c r="Q936" s="229"/>
      <c r="R936" s="15"/>
      <c r="S936" s="15"/>
      <c r="T936" s="15"/>
    </row>
    <row r="937" spans="1:20" ht="24.75" customHeight="1">
      <c r="A937" s="15"/>
      <c r="B937" s="15"/>
      <c r="C937" s="15"/>
      <c r="D937" s="15"/>
      <c r="E937" s="209"/>
      <c r="F937" s="15"/>
      <c r="G937" s="15"/>
      <c r="H937" s="15"/>
      <c r="M937" s="15"/>
      <c r="N937" s="15"/>
      <c r="O937" s="15"/>
      <c r="P937" s="15"/>
      <c r="Q937" s="229"/>
      <c r="R937" s="15"/>
      <c r="S937" s="15"/>
      <c r="T937" s="15"/>
    </row>
    <row r="938" spans="1:20" ht="24.75" customHeight="1">
      <c r="A938" s="15"/>
      <c r="B938" s="15"/>
      <c r="C938" s="15"/>
      <c r="D938" s="15"/>
      <c r="E938" s="209"/>
      <c r="F938" s="15"/>
      <c r="G938" s="15"/>
      <c r="H938" s="15"/>
      <c r="M938" s="15"/>
      <c r="N938" s="15"/>
      <c r="O938" s="15"/>
      <c r="P938" s="15"/>
      <c r="Q938" s="229"/>
      <c r="R938" s="15"/>
      <c r="S938" s="15"/>
      <c r="T938" s="15"/>
    </row>
    <row r="939" spans="1:20" ht="24.75" customHeight="1">
      <c r="A939" s="15"/>
      <c r="B939" s="15"/>
      <c r="C939" s="15"/>
      <c r="D939" s="15"/>
      <c r="E939" s="209"/>
      <c r="F939" s="15"/>
      <c r="G939" s="15"/>
      <c r="H939" s="15"/>
      <c r="M939" s="15"/>
      <c r="N939" s="15"/>
      <c r="O939" s="15"/>
      <c r="P939" s="15"/>
      <c r="Q939" s="229"/>
      <c r="R939" s="15"/>
      <c r="S939" s="15"/>
      <c r="T939" s="15"/>
    </row>
    <row r="940" spans="1:20" ht="24.75" customHeight="1">
      <c r="A940" s="15"/>
      <c r="B940" s="15"/>
      <c r="C940" s="15"/>
      <c r="D940" s="15"/>
      <c r="E940" s="209"/>
      <c r="F940" s="15"/>
      <c r="G940" s="15"/>
      <c r="H940" s="15"/>
      <c r="M940" s="15"/>
      <c r="N940" s="15"/>
      <c r="O940" s="15"/>
      <c r="P940" s="15"/>
      <c r="Q940" s="229"/>
      <c r="R940" s="15"/>
      <c r="S940" s="15"/>
      <c r="T940" s="15"/>
    </row>
    <row r="941" spans="1:20" ht="24.75" customHeight="1">
      <c r="A941" s="15"/>
      <c r="B941" s="15"/>
      <c r="C941" s="15"/>
      <c r="D941" s="15"/>
      <c r="E941" s="209"/>
      <c r="F941" s="15"/>
      <c r="G941" s="15"/>
      <c r="H941" s="15"/>
      <c r="M941" s="15"/>
      <c r="N941" s="15"/>
      <c r="O941" s="15"/>
      <c r="P941" s="15"/>
      <c r="Q941" s="229"/>
      <c r="R941" s="15"/>
      <c r="S941" s="15"/>
      <c r="T941" s="15"/>
    </row>
    <row r="942" spans="1:20" ht="24.75" customHeight="1">
      <c r="A942" s="15"/>
      <c r="B942" s="15"/>
      <c r="C942" s="15"/>
      <c r="D942" s="15"/>
      <c r="E942" s="209"/>
      <c r="F942" s="15"/>
      <c r="G942" s="15"/>
      <c r="H942" s="15"/>
      <c r="M942" s="15"/>
      <c r="N942" s="15"/>
      <c r="O942" s="15"/>
      <c r="P942" s="15"/>
      <c r="Q942" s="229"/>
      <c r="R942" s="15"/>
      <c r="S942" s="15"/>
      <c r="T942" s="15"/>
    </row>
    <row r="943" spans="1:20" ht="24.75" customHeight="1">
      <c r="A943" s="15"/>
      <c r="B943" s="15"/>
      <c r="C943" s="15"/>
      <c r="D943" s="15"/>
      <c r="E943" s="209"/>
      <c r="F943" s="15"/>
      <c r="G943" s="15"/>
      <c r="H943" s="15"/>
      <c r="M943" s="15"/>
      <c r="N943" s="15"/>
      <c r="O943" s="15"/>
      <c r="P943" s="15"/>
      <c r="Q943" s="229"/>
      <c r="R943" s="15"/>
      <c r="S943" s="15"/>
      <c r="T943" s="15"/>
    </row>
    <row r="944" spans="1:20" ht="24.75" customHeight="1">
      <c r="A944" s="15"/>
      <c r="B944" s="15"/>
      <c r="C944" s="15"/>
      <c r="D944" s="15"/>
      <c r="E944" s="209"/>
      <c r="F944" s="15"/>
      <c r="G944" s="15"/>
      <c r="H944" s="15"/>
      <c r="M944" s="15"/>
      <c r="N944" s="15"/>
      <c r="O944" s="15"/>
      <c r="P944" s="15"/>
      <c r="Q944" s="229"/>
      <c r="R944" s="15"/>
      <c r="S944" s="15"/>
      <c r="T944" s="15"/>
    </row>
    <row r="945" spans="1:20" ht="24.75" customHeight="1">
      <c r="A945" s="15"/>
      <c r="B945" s="15"/>
      <c r="C945" s="15"/>
      <c r="D945" s="15"/>
      <c r="E945" s="209"/>
      <c r="F945" s="15"/>
      <c r="G945" s="15"/>
      <c r="H945" s="15"/>
      <c r="M945" s="15"/>
      <c r="N945" s="15"/>
      <c r="O945" s="15"/>
      <c r="P945" s="15"/>
      <c r="Q945" s="229"/>
      <c r="R945" s="15"/>
      <c r="S945" s="15"/>
      <c r="T945" s="15"/>
    </row>
    <row r="946" spans="1:20" ht="24.75" customHeight="1">
      <c r="A946" s="15"/>
      <c r="B946" s="15"/>
      <c r="C946" s="15"/>
      <c r="D946" s="15"/>
      <c r="E946" s="209"/>
      <c r="F946" s="15"/>
      <c r="G946" s="15"/>
      <c r="H946" s="15"/>
      <c r="M946" s="15"/>
      <c r="N946" s="15"/>
      <c r="O946" s="15"/>
      <c r="P946" s="15"/>
      <c r="Q946" s="229"/>
      <c r="R946" s="15"/>
      <c r="S946" s="15"/>
      <c r="T946" s="15"/>
    </row>
    <row r="947" spans="1:20" ht="24.75" customHeight="1">
      <c r="A947" s="15"/>
      <c r="B947" s="15"/>
      <c r="C947" s="15"/>
      <c r="D947" s="15"/>
      <c r="E947" s="209"/>
      <c r="F947" s="15"/>
      <c r="G947" s="15"/>
      <c r="H947" s="15"/>
      <c r="M947" s="15"/>
      <c r="N947" s="15"/>
      <c r="O947" s="15"/>
      <c r="P947" s="15"/>
      <c r="Q947" s="229"/>
      <c r="R947" s="15"/>
      <c r="S947" s="15"/>
      <c r="T947" s="15"/>
    </row>
    <row r="948" spans="1:20" ht="24.75" customHeight="1">
      <c r="A948" s="15"/>
      <c r="B948" s="15"/>
      <c r="C948" s="15"/>
      <c r="D948" s="15"/>
      <c r="E948" s="209"/>
      <c r="F948" s="15"/>
      <c r="G948" s="15"/>
      <c r="H948" s="15"/>
      <c r="M948" s="15"/>
      <c r="N948" s="15"/>
      <c r="O948" s="15"/>
      <c r="P948" s="15"/>
      <c r="Q948" s="229"/>
      <c r="R948" s="15"/>
      <c r="S948" s="15"/>
      <c r="T948" s="15"/>
    </row>
    <row r="949" spans="1:20" ht="24.75" customHeight="1">
      <c r="A949" s="15"/>
      <c r="B949" s="15"/>
      <c r="C949" s="15"/>
      <c r="D949" s="15"/>
      <c r="E949" s="209"/>
      <c r="F949" s="15"/>
      <c r="G949" s="15"/>
      <c r="H949" s="15"/>
      <c r="M949" s="15"/>
      <c r="N949" s="15"/>
      <c r="O949" s="15"/>
      <c r="P949" s="15"/>
      <c r="Q949" s="229"/>
      <c r="R949" s="15"/>
      <c r="S949" s="15"/>
      <c r="T949" s="15"/>
    </row>
    <row r="950" spans="1:20" ht="24.75" customHeight="1">
      <c r="A950" s="15"/>
      <c r="B950" s="15"/>
      <c r="C950" s="15"/>
      <c r="D950" s="15"/>
      <c r="E950" s="209"/>
      <c r="F950" s="15"/>
      <c r="G950" s="15"/>
      <c r="H950" s="15"/>
      <c r="M950" s="15"/>
      <c r="N950" s="15"/>
      <c r="O950" s="15"/>
      <c r="P950" s="15"/>
      <c r="Q950" s="229"/>
      <c r="R950" s="15"/>
      <c r="S950" s="15"/>
      <c r="T950" s="15"/>
    </row>
    <row r="951" spans="1:20" ht="24.75" customHeight="1">
      <c r="A951" s="15"/>
      <c r="B951" s="15"/>
      <c r="C951" s="15"/>
      <c r="D951" s="15"/>
      <c r="E951" s="209"/>
      <c r="F951" s="15"/>
      <c r="G951" s="15"/>
      <c r="H951" s="15"/>
      <c r="M951" s="15"/>
      <c r="N951" s="15"/>
      <c r="O951" s="15"/>
      <c r="P951" s="15"/>
      <c r="Q951" s="229"/>
      <c r="R951" s="15"/>
      <c r="S951" s="15"/>
      <c r="T951" s="15"/>
    </row>
    <row r="952" spans="1:20" ht="24.75" customHeight="1">
      <c r="A952" s="15"/>
      <c r="B952" s="15"/>
      <c r="C952" s="15"/>
      <c r="D952" s="15"/>
      <c r="E952" s="209"/>
      <c r="F952" s="15"/>
      <c r="G952" s="15"/>
      <c r="H952" s="15"/>
      <c r="M952" s="15"/>
      <c r="N952" s="15"/>
      <c r="O952" s="15"/>
      <c r="P952" s="15"/>
      <c r="Q952" s="229"/>
      <c r="R952" s="15"/>
      <c r="S952" s="15"/>
      <c r="T952" s="15"/>
    </row>
    <row r="953" spans="1:20" ht="24.75" customHeight="1">
      <c r="A953" s="15"/>
      <c r="B953" s="15"/>
      <c r="C953" s="15"/>
      <c r="D953" s="15"/>
      <c r="E953" s="209"/>
      <c r="F953" s="15"/>
      <c r="G953" s="15"/>
      <c r="H953" s="15"/>
      <c r="M953" s="15"/>
      <c r="N953" s="15"/>
      <c r="O953" s="15"/>
      <c r="P953" s="15"/>
      <c r="Q953" s="229"/>
      <c r="R953" s="15"/>
      <c r="S953" s="15"/>
      <c r="T953" s="15"/>
    </row>
    <row r="954" spans="1:20" ht="24.75" customHeight="1">
      <c r="A954" s="15"/>
      <c r="B954" s="15"/>
      <c r="C954" s="15"/>
      <c r="D954" s="15"/>
      <c r="E954" s="209"/>
      <c r="F954" s="15"/>
      <c r="G954" s="15"/>
      <c r="H954" s="15"/>
      <c r="M954" s="15"/>
      <c r="N954" s="15"/>
      <c r="O954" s="15"/>
      <c r="P954" s="15"/>
      <c r="Q954" s="229"/>
      <c r="R954" s="15"/>
      <c r="S954" s="15"/>
      <c r="T954" s="15"/>
    </row>
    <row r="955" spans="1:20" ht="24.75" customHeight="1">
      <c r="A955" s="15"/>
      <c r="B955" s="15"/>
      <c r="C955" s="15"/>
      <c r="D955" s="15"/>
      <c r="E955" s="209"/>
      <c r="F955" s="15"/>
      <c r="G955" s="15"/>
      <c r="H955" s="15"/>
      <c r="M955" s="15"/>
      <c r="N955" s="15"/>
      <c r="O955" s="15"/>
      <c r="P955" s="15"/>
      <c r="Q955" s="229"/>
      <c r="R955" s="15"/>
      <c r="S955" s="15"/>
      <c r="T955" s="15"/>
    </row>
    <row r="956" spans="1:20" ht="24.75" customHeight="1">
      <c r="A956" s="15"/>
      <c r="B956" s="15"/>
      <c r="C956" s="15"/>
      <c r="D956" s="15"/>
      <c r="E956" s="209"/>
      <c r="F956" s="15"/>
      <c r="G956" s="15"/>
      <c r="H956" s="15"/>
      <c r="M956" s="15"/>
      <c r="N956" s="15"/>
      <c r="O956" s="15"/>
      <c r="P956" s="15"/>
      <c r="Q956" s="229"/>
      <c r="R956" s="15"/>
      <c r="S956" s="15"/>
      <c r="T956" s="15"/>
    </row>
    <row r="957" spans="1:20" ht="24.75" customHeight="1">
      <c r="A957" s="15"/>
      <c r="B957" s="15"/>
      <c r="C957" s="15"/>
      <c r="D957" s="15"/>
      <c r="E957" s="209"/>
      <c r="F957" s="15"/>
      <c r="G957" s="15"/>
      <c r="H957" s="15"/>
      <c r="M957" s="15"/>
      <c r="N957" s="15"/>
      <c r="O957" s="15"/>
      <c r="P957" s="15"/>
      <c r="Q957" s="229"/>
      <c r="R957" s="15"/>
      <c r="S957" s="15"/>
      <c r="T957" s="15"/>
    </row>
    <row r="958" spans="1:20" ht="24.75" customHeight="1">
      <c r="A958" s="15"/>
      <c r="B958" s="15"/>
      <c r="C958" s="15"/>
      <c r="D958" s="15"/>
      <c r="E958" s="209"/>
      <c r="F958" s="15"/>
      <c r="G958" s="15"/>
      <c r="H958" s="15"/>
      <c r="M958" s="15"/>
      <c r="N958" s="15"/>
      <c r="O958" s="15"/>
      <c r="P958" s="15"/>
      <c r="Q958" s="229"/>
      <c r="R958" s="15"/>
      <c r="S958" s="15"/>
      <c r="T958" s="15"/>
    </row>
    <row r="959" spans="1:20" ht="24.75" customHeight="1">
      <c r="A959" s="15"/>
      <c r="B959" s="15"/>
      <c r="C959" s="15"/>
      <c r="D959" s="15"/>
      <c r="E959" s="209"/>
      <c r="F959" s="15"/>
      <c r="G959" s="15"/>
      <c r="H959" s="15"/>
      <c r="M959" s="15"/>
      <c r="N959" s="15"/>
      <c r="O959" s="15"/>
      <c r="P959" s="15"/>
      <c r="Q959" s="229"/>
      <c r="R959" s="15"/>
      <c r="S959" s="15"/>
      <c r="T959" s="15"/>
    </row>
    <row r="960" spans="1:20" ht="24.75" customHeight="1">
      <c r="A960" s="15"/>
      <c r="B960" s="15"/>
      <c r="C960" s="15"/>
      <c r="D960" s="15"/>
      <c r="E960" s="209"/>
      <c r="F960" s="15"/>
      <c r="G960" s="15"/>
      <c r="H960" s="15"/>
      <c r="M960" s="15"/>
      <c r="N960" s="15"/>
      <c r="O960" s="15"/>
      <c r="P960" s="15"/>
      <c r="Q960" s="229"/>
      <c r="R960" s="15"/>
      <c r="S960" s="15"/>
      <c r="T960" s="15"/>
    </row>
    <row r="961" spans="1:20" ht="24.75" customHeight="1">
      <c r="A961" s="15"/>
      <c r="B961" s="15"/>
      <c r="C961" s="15"/>
      <c r="D961" s="15"/>
      <c r="E961" s="209"/>
      <c r="F961" s="15"/>
      <c r="G961" s="15"/>
      <c r="H961" s="15"/>
      <c r="M961" s="15"/>
      <c r="N961" s="15"/>
      <c r="O961" s="15"/>
      <c r="P961" s="15"/>
      <c r="Q961" s="229"/>
      <c r="R961" s="15"/>
      <c r="S961" s="15"/>
      <c r="T961" s="15"/>
    </row>
    <row r="962" spans="1:20" ht="24.75" customHeight="1">
      <c r="A962" s="15"/>
      <c r="B962" s="15"/>
      <c r="C962" s="15"/>
      <c r="D962" s="15"/>
      <c r="E962" s="209"/>
      <c r="F962" s="15"/>
      <c r="G962" s="15"/>
      <c r="H962" s="15"/>
      <c r="M962" s="15"/>
      <c r="N962" s="15"/>
      <c r="O962" s="15"/>
      <c r="P962" s="15"/>
      <c r="Q962" s="229"/>
      <c r="R962" s="15"/>
      <c r="S962" s="15"/>
      <c r="T962" s="15"/>
    </row>
    <row r="963" spans="1:20" ht="24.75" customHeight="1">
      <c r="A963" s="15"/>
      <c r="B963" s="15"/>
      <c r="C963" s="15"/>
      <c r="D963" s="15"/>
      <c r="E963" s="209"/>
      <c r="F963" s="15"/>
      <c r="G963" s="15"/>
      <c r="H963" s="15"/>
      <c r="M963" s="15"/>
      <c r="N963" s="15"/>
      <c r="O963" s="15"/>
      <c r="P963" s="15"/>
      <c r="Q963" s="229"/>
      <c r="R963" s="15"/>
      <c r="S963" s="15"/>
      <c r="T963" s="15"/>
    </row>
    <row r="964" spans="1:20" ht="24.75" customHeight="1">
      <c r="A964" s="15"/>
      <c r="B964" s="15"/>
      <c r="C964" s="15"/>
      <c r="D964" s="15"/>
      <c r="E964" s="209"/>
      <c r="F964" s="15"/>
      <c r="G964" s="15"/>
      <c r="H964" s="15"/>
      <c r="M964" s="15"/>
      <c r="N964" s="15"/>
      <c r="O964" s="15"/>
      <c r="P964" s="15"/>
      <c r="Q964" s="229"/>
      <c r="R964" s="15"/>
      <c r="S964" s="15"/>
      <c r="T964" s="15"/>
    </row>
    <row r="965" spans="1:20" ht="24.75" customHeight="1">
      <c r="A965" s="15"/>
      <c r="B965" s="15"/>
      <c r="C965" s="15"/>
      <c r="D965" s="15"/>
      <c r="E965" s="209"/>
      <c r="F965" s="15"/>
      <c r="G965" s="15"/>
      <c r="H965" s="15"/>
      <c r="M965" s="15"/>
      <c r="N965" s="15"/>
      <c r="O965" s="15"/>
      <c r="P965" s="15"/>
      <c r="Q965" s="229"/>
      <c r="R965" s="15"/>
      <c r="S965" s="15"/>
      <c r="T965" s="15"/>
    </row>
    <row r="966" spans="1:20" ht="24.75" customHeight="1">
      <c r="A966" s="15"/>
      <c r="B966" s="15"/>
      <c r="C966" s="15"/>
      <c r="D966" s="15"/>
      <c r="E966" s="209"/>
      <c r="F966" s="15"/>
      <c r="G966" s="15"/>
      <c r="H966" s="15"/>
      <c r="M966" s="15"/>
      <c r="N966" s="15"/>
      <c r="O966" s="15"/>
      <c r="P966" s="15"/>
      <c r="Q966" s="229"/>
      <c r="R966" s="15"/>
      <c r="S966" s="15"/>
      <c r="T966" s="15"/>
    </row>
    <row r="967" spans="1:20" ht="24.75" customHeight="1">
      <c r="A967" s="15"/>
      <c r="B967" s="15"/>
      <c r="C967" s="15"/>
      <c r="D967" s="15"/>
      <c r="E967" s="209"/>
      <c r="F967" s="15"/>
      <c r="G967" s="15"/>
      <c r="H967" s="15"/>
      <c r="M967" s="15"/>
      <c r="N967" s="15"/>
      <c r="O967" s="15"/>
      <c r="P967" s="15"/>
      <c r="Q967" s="229"/>
      <c r="R967" s="15"/>
      <c r="S967" s="15"/>
      <c r="T967" s="15"/>
    </row>
    <row r="968" spans="1:20" ht="24.75" customHeight="1">
      <c r="A968" s="15"/>
      <c r="B968" s="15"/>
      <c r="C968" s="15"/>
      <c r="D968" s="15"/>
      <c r="E968" s="209"/>
      <c r="F968" s="15"/>
      <c r="G968" s="15"/>
      <c r="H968" s="15"/>
      <c r="M968" s="15"/>
      <c r="N968" s="15"/>
      <c r="O968" s="15"/>
      <c r="P968" s="15"/>
      <c r="Q968" s="229"/>
      <c r="R968" s="15"/>
      <c r="S968" s="15"/>
      <c r="T968" s="15"/>
    </row>
    <row r="969" spans="1:20" ht="24.75" customHeight="1">
      <c r="A969" s="15"/>
      <c r="B969" s="15"/>
      <c r="C969" s="15"/>
      <c r="D969" s="15"/>
      <c r="E969" s="209"/>
      <c r="F969" s="15"/>
      <c r="G969" s="15"/>
      <c r="H969" s="15"/>
      <c r="M969" s="15"/>
      <c r="N969" s="15"/>
      <c r="O969" s="15"/>
      <c r="P969" s="15"/>
      <c r="Q969" s="229"/>
      <c r="R969" s="15"/>
      <c r="S969" s="15"/>
      <c r="T969" s="15"/>
    </row>
    <row r="970" spans="1:20" ht="24.75" customHeight="1">
      <c r="A970" s="15"/>
      <c r="B970" s="15"/>
      <c r="C970" s="15"/>
      <c r="D970" s="15"/>
      <c r="E970" s="209"/>
      <c r="F970" s="15"/>
      <c r="G970" s="15"/>
      <c r="H970" s="15"/>
      <c r="M970" s="15"/>
      <c r="N970" s="15"/>
      <c r="O970" s="15"/>
      <c r="P970" s="15"/>
      <c r="Q970" s="229"/>
      <c r="R970" s="15"/>
      <c r="S970" s="15"/>
      <c r="T970" s="15"/>
    </row>
    <row r="971" spans="1:20" ht="24.75" customHeight="1">
      <c r="A971" s="15"/>
      <c r="B971" s="15"/>
      <c r="C971" s="15"/>
      <c r="D971" s="15"/>
      <c r="E971" s="209"/>
      <c r="F971" s="15"/>
      <c r="G971" s="15"/>
      <c r="H971" s="15"/>
      <c r="M971" s="15"/>
      <c r="N971" s="15"/>
      <c r="O971" s="15"/>
      <c r="P971" s="15"/>
      <c r="Q971" s="229"/>
      <c r="R971" s="15"/>
      <c r="S971" s="15"/>
      <c r="T971" s="15"/>
    </row>
    <row r="972" spans="1:20" ht="24.75" customHeight="1">
      <c r="A972" s="15"/>
      <c r="B972" s="15"/>
      <c r="C972" s="15"/>
      <c r="D972" s="15"/>
      <c r="E972" s="209"/>
      <c r="F972" s="15"/>
      <c r="G972" s="15"/>
      <c r="H972" s="15"/>
      <c r="M972" s="15"/>
      <c r="N972" s="15"/>
      <c r="O972" s="15"/>
      <c r="P972" s="15"/>
      <c r="Q972" s="229"/>
      <c r="R972" s="15"/>
      <c r="S972" s="15"/>
      <c r="T972" s="15"/>
    </row>
    <row r="973" spans="1:20" ht="24.75" customHeight="1">
      <c r="A973" s="15"/>
      <c r="B973" s="15"/>
      <c r="C973" s="15"/>
      <c r="D973" s="15"/>
      <c r="E973" s="209"/>
      <c r="F973" s="15"/>
      <c r="G973" s="15"/>
      <c r="H973" s="15"/>
      <c r="M973" s="15"/>
      <c r="N973" s="15"/>
      <c r="O973" s="15"/>
      <c r="P973" s="15"/>
      <c r="Q973" s="229"/>
      <c r="R973" s="15"/>
      <c r="S973" s="15"/>
      <c r="T973" s="15"/>
    </row>
    <row r="974" spans="1:20" ht="24.75" customHeight="1">
      <c r="A974" s="15"/>
      <c r="B974" s="15"/>
      <c r="C974" s="15"/>
      <c r="D974" s="15"/>
      <c r="E974" s="209"/>
      <c r="F974" s="15"/>
      <c r="G974" s="15"/>
      <c r="H974" s="15"/>
      <c r="M974" s="15"/>
      <c r="N974" s="15"/>
      <c r="O974" s="15"/>
      <c r="P974" s="15"/>
      <c r="Q974" s="229"/>
      <c r="R974" s="15"/>
      <c r="S974" s="15"/>
      <c r="T974" s="15"/>
    </row>
    <row r="975" spans="1:20" ht="24.75" customHeight="1">
      <c r="A975" s="15"/>
      <c r="B975" s="15"/>
      <c r="C975" s="15"/>
      <c r="D975" s="15"/>
      <c r="E975" s="209"/>
      <c r="F975" s="15"/>
      <c r="G975" s="15"/>
      <c r="H975" s="15"/>
      <c r="M975" s="15"/>
      <c r="N975" s="15"/>
      <c r="O975" s="15"/>
      <c r="P975" s="15"/>
      <c r="Q975" s="229"/>
      <c r="R975" s="15"/>
      <c r="S975" s="15"/>
      <c r="T975" s="15"/>
    </row>
    <row r="976" spans="1:20" ht="24.75" customHeight="1">
      <c r="A976" s="15"/>
      <c r="B976" s="15"/>
      <c r="C976" s="15"/>
      <c r="D976" s="15"/>
      <c r="E976" s="209"/>
      <c r="F976" s="15"/>
      <c r="G976" s="15"/>
      <c r="H976" s="15"/>
      <c r="M976" s="15"/>
      <c r="N976" s="15"/>
      <c r="O976" s="15"/>
      <c r="P976" s="15"/>
      <c r="Q976" s="229"/>
      <c r="R976" s="15"/>
      <c r="S976" s="15"/>
      <c r="T976" s="15"/>
    </row>
    <row r="977" spans="1:20" ht="24.75" customHeight="1">
      <c r="A977" s="15"/>
      <c r="B977" s="15"/>
      <c r="C977" s="15"/>
      <c r="D977" s="15"/>
      <c r="E977" s="209"/>
      <c r="F977" s="15"/>
      <c r="G977" s="15"/>
      <c r="H977" s="15"/>
      <c r="M977" s="15"/>
      <c r="N977" s="15"/>
      <c r="O977" s="15"/>
      <c r="P977" s="15"/>
      <c r="Q977" s="229"/>
      <c r="R977" s="15"/>
      <c r="S977" s="15"/>
      <c r="T977" s="15"/>
    </row>
    <row r="978" spans="1:20" ht="24.75" customHeight="1">
      <c r="A978" s="15"/>
      <c r="B978" s="15"/>
      <c r="C978" s="15"/>
      <c r="D978" s="15"/>
      <c r="E978" s="209"/>
      <c r="F978" s="15"/>
      <c r="G978" s="15"/>
      <c r="H978" s="15"/>
      <c r="M978" s="15"/>
      <c r="N978" s="15"/>
      <c r="O978" s="15"/>
      <c r="P978" s="15"/>
      <c r="Q978" s="229"/>
      <c r="R978" s="15"/>
      <c r="S978" s="15"/>
      <c r="T978" s="15"/>
    </row>
    <row r="979" spans="1:20" ht="24.75" customHeight="1">
      <c r="A979" s="15"/>
      <c r="B979" s="15"/>
      <c r="C979" s="15"/>
      <c r="D979" s="15"/>
      <c r="E979" s="209"/>
      <c r="F979" s="15"/>
      <c r="G979" s="15"/>
      <c r="H979" s="15"/>
      <c r="M979" s="15"/>
      <c r="N979" s="15"/>
      <c r="O979" s="15"/>
      <c r="P979" s="15"/>
      <c r="Q979" s="229"/>
      <c r="R979" s="15"/>
      <c r="S979" s="15"/>
      <c r="T979" s="15"/>
    </row>
    <row r="980" spans="1:20" ht="24.75" customHeight="1">
      <c r="A980" s="15"/>
      <c r="B980" s="15"/>
      <c r="C980" s="15"/>
      <c r="D980" s="15"/>
      <c r="E980" s="209"/>
      <c r="F980" s="15"/>
      <c r="G980" s="15"/>
      <c r="H980" s="15"/>
      <c r="M980" s="15"/>
      <c r="N980" s="15"/>
      <c r="O980" s="15"/>
      <c r="P980" s="15"/>
      <c r="Q980" s="229"/>
      <c r="R980" s="15"/>
      <c r="S980" s="15"/>
      <c r="T980" s="15"/>
    </row>
    <row r="981" spans="1:20" ht="24.75" customHeight="1">
      <c r="A981" s="15"/>
      <c r="B981" s="15"/>
      <c r="C981" s="15"/>
      <c r="D981" s="15"/>
      <c r="E981" s="209"/>
      <c r="F981" s="15"/>
      <c r="G981" s="15"/>
      <c r="H981" s="15"/>
      <c r="M981" s="15"/>
      <c r="N981" s="15"/>
      <c r="O981" s="15"/>
      <c r="P981" s="15"/>
      <c r="Q981" s="229"/>
      <c r="R981" s="15"/>
      <c r="S981" s="15"/>
      <c r="T981" s="15"/>
    </row>
    <row r="982" spans="1:20" ht="24.75" customHeight="1">
      <c r="A982" s="15"/>
      <c r="B982" s="15"/>
      <c r="C982" s="15"/>
      <c r="D982" s="15"/>
      <c r="E982" s="209"/>
      <c r="F982" s="15"/>
      <c r="G982" s="15"/>
      <c r="H982" s="15"/>
      <c r="M982" s="15"/>
      <c r="N982" s="15"/>
      <c r="O982" s="15"/>
      <c r="P982" s="15"/>
      <c r="Q982" s="229"/>
      <c r="R982" s="15"/>
      <c r="S982" s="15"/>
      <c r="T982" s="15"/>
    </row>
    <row r="983" spans="1:20" ht="24.75" customHeight="1">
      <c r="A983" s="15"/>
      <c r="B983" s="15"/>
      <c r="C983" s="15"/>
      <c r="D983" s="15"/>
      <c r="E983" s="209"/>
      <c r="F983" s="15"/>
      <c r="G983" s="15"/>
      <c r="H983" s="15"/>
      <c r="M983" s="15"/>
      <c r="N983" s="15"/>
      <c r="O983" s="15"/>
      <c r="P983" s="15"/>
      <c r="Q983" s="229"/>
      <c r="R983" s="15"/>
      <c r="S983" s="15"/>
      <c r="T983" s="15"/>
    </row>
    <row r="984" spans="1:20" ht="24.75" customHeight="1">
      <c r="A984" s="15"/>
      <c r="B984" s="15"/>
      <c r="C984" s="15"/>
      <c r="D984" s="15"/>
      <c r="E984" s="209"/>
      <c r="F984" s="15"/>
      <c r="G984" s="15"/>
      <c r="H984" s="15"/>
      <c r="M984" s="15"/>
      <c r="N984" s="15"/>
      <c r="O984" s="15"/>
      <c r="P984" s="15"/>
      <c r="Q984" s="229"/>
      <c r="R984" s="15"/>
      <c r="S984" s="15"/>
      <c r="T984" s="15"/>
    </row>
    <row r="985" spans="1:20" ht="24.75" customHeight="1">
      <c r="A985" s="15"/>
      <c r="B985" s="15"/>
      <c r="C985" s="15"/>
      <c r="D985" s="15"/>
      <c r="E985" s="209"/>
      <c r="F985" s="15"/>
      <c r="G985" s="15"/>
      <c r="H985" s="15"/>
      <c r="M985" s="15"/>
      <c r="N985" s="15"/>
      <c r="O985" s="15"/>
      <c r="P985" s="15"/>
      <c r="Q985" s="229"/>
      <c r="R985" s="15"/>
      <c r="S985" s="15"/>
      <c r="T985" s="15"/>
    </row>
    <row r="986" spans="1:20" ht="24.75" customHeight="1">
      <c r="A986" s="15"/>
      <c r="B986" s="15"/>
      <c r="C986" s="15"/>
      <c r="D986" s="15"/>
      <c r="E986" s="209"/>
      <c r="F986" s="15"/>
      <c r="G986" s="15"/>
      <c r="H986" s="15"/>
      <c r="M986" s="15"/>
      <c r="N986" s="15"/>
      <c r="O986" s="15"/>
      <c r="P986" s="15"/>
      <c r="Q986" s="229"/>
      <c r="R986" s="15"/>
      <c r="S986" s="15"/>
      <c r="T986" s="15"/>
    </row>
    <row r="987" spans="1:20" ht="24.75" customHeight="1">
      <c r="A987" s="15"/>
      <c r="B987" s="15"/>
      <c r="C987" s="15"/>
      <c r="D987" s="15"/>
      <c r="E987" s="209"/>
      <c r="F987" s="15"/>
      <c r="G987" s="15"/>
      <c r="H987" s="15"/>
      <c r="M987" s="15"/>
      <c r="N987" s="15"/>
      <c r="O987" s="15"/>
      <c r="P987" s="15"/>
      <c r="Q987" s="229"/>
      <c r="R987" s="15"/>
      <c r="S987" s="15"/>
      <c r="T987" s="15"/>
    </row>
    <row r="988" spans="1:20" ht="24.75" customHeight="1">
      <c r="A988" s="15"/>
      <c r="B988" s="15"/>
      <c r="C988" s="15"/>
      <c r="D988" s="15"/>
      <c r="E988" s="209"/>
      <c r="F988" s="15"/>
      <c r="G988" s="15"/>
      <c r="H988" s="15"/>
      <c r="M988" s="15"/>
      <c r="N988" s="15"/>
      <c r="O988" s="15"/>
      <c r="P988" s="15"/>
      <c r="Q988" s="229"/>
      <c r="R988" s="15"/>
      <c r="S988" s="15"/>
      <c r="T988" s="15"/>
    </row>
    <row r="989" spans="1:20" ht="24.75" customHeight="1">
      <c r="A989" s="15"/>
      <c r="B989" s="15"/>
      <c r="C989" s="15"/>
      <c r="D989" s="15"/>
      <c r="E989" s="209"/>
      <c r="F989" s="15"/>
      <c r="G989" s="15"/>
      <c r="H989" s="15"/>
      <c r="M989" s="15"/>
      <c r="N989" s="15"/>
      <c r="O989" s="15"/>
      <c r="P989" s="15"/>
      <c r="Q989" s="229"/>
      <c r="R989" s="15"/>
      <c r="S989" s="15"/>
      <c r="T989" s="15"/>
    </row>
    <row r="990" spans="1:20" ht="24.75" customHeight="1">
      <c r="A990" s="15"/>
      <c r="B990" s="15"/>
      <c r="C990" s="15"/>
      <c r="D990" s="15"/>
      <c r="E990" s="209"/>
      <c r="F990" s="15"/>
      <c r="G990" s="15"/>
      <c r="H990" s="15"/>
      <c r="M990" s="15"/>
      <c r="N990" s="15"/>
      <c r="O990" s="15"/>
      <c r="P990" s="15"/>
      <c r="Q990" s="229"/>
      <c r="R990" s="15"/>
      <c r="S990" s="15"/>
      <c r="T990" s="15"/>
    </row>
    <row r="991" spans="1:20" ht="24.75" customHeight="1">
      <c r="A991" s="15"/>
      <c r="B991" s="15"/>
      <c r="C991" s="15"/>
      <c r="D991" s="15"/>
      <c r="E991" s="209"/>
      <c r="F991" s="15"/>
      <c r="G991" s="15"/>
      <c r="H991" s="15"/>
      <c r="M991" s="15"/>
      <c r="N991" s="15"/>
      <c r="O991" s="15"/>
      <c r="P991" s="15"/>
      <c r="Q991" s="229"/>
      <c r="R991" s="15"/>
      <c r="S991" s="15"/>
      <c r="T991" s="15"/>
    </row>
    <row r="992" spans="1:20" ht="24.75" customHeight="1">
      <c r="A992" s="15"/>
      <c r="B992" s="15"/>
      <c r="C992" s="15"/>
      <c r="D992" s="15"/>
      <c r="E992" s="209"/>
      <c r="F992" s="15"/>
      <c r="G992" s="15"/>
      <c r="H992" s="15"/>
      <c r="M992" s="15"/>
      <c r="N992" s="15"/>
      <c r="O992" s="15"/>
      <c r="P992" s="15"/>
      <c r="Q992" s="229"/>
      <c r="R992" s="15"/>
      <c r="S992" s="15"/>
      <c r="T992" s="15"/>
    </row>
    <row r="993" spans="1:20" ht="24.75" customHeight="1">
      <c r="A993" s="15"/>
      <c r="B993" s="15"/>
      <c r="C993" s="15"/>
      <c r="D993" s="15"/>
      <c r="E993" s="209"/>
      <c r="F993" s="15"/>
      <c r="G993" s="15"/>
      <c r="H993" s="15"/>
      <c r="M993" s="15"/>
      <c r="N993" s="15"/>
      <c r="O993" s="15"/>
      <c r="P993" s="15"/>
      <c r="Q993" s="229"/>
      <c r="R993" s="15"/>
      <c r="S993" s="15"/>
      <c r="T993" s="15"/>
    </row>
    <row r="994" spans="1:20" ht="24.75" customHeight="1">
      <c r="A994" s="15"/>
      <c r="B994" s="15"/>
      <c r="C994" s="15"/>
      <c r="D994" s="15"/>
      <c r="E994" s="209"/>
      <c r="F994" s="15"/>
      <c r="G994" s="15"/>
      <c r="H994" s="15"/>
      <c r="M994" s="15"/>
      <c r="N994" s="15"/>
      <c r="O994" s="15"/>
      <c r="P994" s="15"/>
      <c r="Q994" s="229"/>
      <c r="R994" s="15"/>
      <c r="S994" s="15"/>
      <c r="T994" s="15"/>
    </row>
    <row r="995" spans="1:20" ht="24.75" customHeight="1">
      <c r="A995" s="15"/>
      <c r="B995" s="15"/>
      <c r="C995" s="15"/>
      <c r="D995" s="15"/>
      <c r="E995" s="209"/>
      <c r="F995" s="15"/>
      <c r="G995" s="15"/>
      <c r="H995" s="15"/>
      <c r="M995" s="15"/>
      <c r="N995" s="15"/>
      <c r="O995" s="15"/>
      <c r="P995" s="15"/>
      <c r="Q995" s="229"/>
      <c r="R995" s="15"/>
      <c r="S995" s="15"/>
      <c r="T995" s="15"/>
    </row>
    <row r="996" spans="1:20" ht="24.75" customHeight="1">
      <c r="A996" s="15"/>
      <c r="B996" s="15"/>
      <c r="C996" s="15"/>
      <c r="D996" s="15"/>
      <c r="E996" s="209"/>
      <c r="F996" s="15"/>
      <c r="G996" s="15"/>
      <c r="H996" s="15"/>
      <c r="M996" s="15"/>
      <c r="N996" s="15"/>
      <c r="O996" s="15"/>
      <c r="P996" s="15"/>
      <c r="Q996" s="229"/>
      <c r="R996" s="15"/>
      <c r="S996" s="15"/>
      <c r="T996" s="15"/>
    </row>
    <row r="997" spans="1:20" ht="24.75" customHeight="1">
      <c r="A997" s="15"/>
      <c r="B997" s="15"/>
      <c r="C997" s="15"/>
      <c r="D997" s="15"/>
      <c r="E997" s="209"/>
      <c r="F997" s="15"/>
      <c r="G997" s="15"/>
      <c r="H997" s="15"/>
      <c r="M997" s="15"/>
      <c r="N997" s="15"/>
      <c r="O997" s="15"/>
      <c r="P997" s="15"/>
      <c r="Q997" s="229"/>
      <c r="R997" s="15"/>
      <c r="S997" s="15"/>
      <c r="T997" s="15"/>
    </row>
    <row r="998" spans="1:20" ht="24.75" customHeight="1">
      <c r="A998" s="15"/>
      <c r="B998" s="15"/>
      <c r="C998" s="15"/>
      <c r="D998" s="15"/>
      <c r="E998" s="209"/>
      <c r="F998" s="15"/>
      <c r="G998" s="15"/>
      <c r="H998" s="15"/>
      <c r="M998" s="15"/>
      <c r="N998" s="15"/>
      <c r="O998" s="15"/>
      <c r="P998" s="15"/>
      <c r="Q998" s="229"/>
      <c r="R998" s="15"/>
      <c r="S998" s="15"/>
      <c r="T998" s="15"/>
    </row>
    <row r="999" spans="1:20" ht="24.75" customHeight="1">
      <c r="A999" s="15"/>
      <c r="B999" s="15"/>
      <c r="C999" s="15"/>
      <c r="D999" s="15"/>
      <c r="E999" s="209"/>
      <c r="F999" s="15"/>
      <c r="G999" s="15"/>
      <c r="H999" s="15"/>
      <c r="M999" s="15"/>
      <c r="N999" s="15"/>
      <c r="O999" s="15"/>
      <c r="P999" s="15"/>
      <c r="Q999" s="229"/>
      <c r="R999" s="15"/>
      <c r="S999" s="15"/>
      <c r="T999" s="15"/>
    </row>
    <row r="1000" spans="1:20" ht="24.75" customHeight="1">
      <c r="A1000" s="15"/>
      <c r="B1000" s="15"/>
      <c r="C1000" s="15"/>
      <c r="D1000" s="15"/>
      <c r="E1000" s="209"/>
      <c r="F1000" s="15"/>
      <c r="G1000" s="15"/>
      <c r="H1000" s="15"/>
      <c r="M1000" s="15"/>
      <c r="N1000" s="15"/>
      <c r="O1000" s="15"/>
      <c r="P1000" s="15"/>
      <c r="Q1000" s="229"/>
      <c r="R1000" s="15"/>
      <c r="S1000" s="15"/>
      <c r="T1000" s="15"/>
    </row>
    <row r="1001" spans="1:20" ht="24.75" customHeight="1">
      <c r="A1001" s="15"/>
      <c r="B1001" s="15"/>
      <c r="C1001" s="15"/>
      <c r="D1001" s="15"/>
      <c r="E1001" s="209"/>
      <c r="F1001" s="15"/>
      <c r="G1001" s="15"/>
      <c r="H1001" s="15"/>
      <c r="M1001" s="15"/>
      <c r="N1001" s="15"/>
      <c r="O1001" s="15"/>
      <c r="P1001" s="15"/>
      <c r="Q1001" s="229"/>
      <c r="R1001" s="15"/>
      <c r="S1001" s="15"/>
      <c r="T1001" s="15"/>
    </row>
    <row r="1002" spans="1:20" ht="24.75" customHeight="1">
      <c r="C1002" s="15"/>
      <c r="D1002" s="15"/>
      <c r="O1002" s="15"/>
      <c r="P1002" s="15"/>
    </row>
    <row r="1003" spans="1:20" ht="24.75" customHeight="1">
      <c r="C1003" s="15"/>
      <c r="D1003" s="15"/>
      <c r="O1003" s="15"/>
      <c r="P1003" s="15"/>
    </row>
    <row r="1004" spans="1:20" ht="24.75" customHeight="1">
      <c r="C1004" s="15"/>
      <c r="D1004" s="15"/>
      <c r="O1004" s="15"/>
      <c r="P1004" s="15"/>
    </row>
    <row r="1005" spans="1:20" ht="24.75" customHeight="1">
      <c r="C1005" s="15"/>
      <c r="D1005" s="15"/>
      <c r="O1005" s="15"/>
      <c r="P1005" s="15"/>
    </row>
  </sheetData>
  <mergeCells count="36">
    <mergeCell ref="B5:B6"/>
    <mergeCell ref="A1:A4"/>
    <mergeCell ref="B1:B4"/>
    <mergeCell ref="C1:C4"/>
    <mergeCell ref="D1:H1"/>
    <mergeCell ref="D2:H3"/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  <mergeCell ref="M1:M4"/>
    <mergeCell ref="N1:N4"/>
    <mergeCell ref="O1:O4"/>
    <mergeCell ref="P1:T1"/>
    <mergeCell ref="P2:T3"/>
    <mergeCell ref="N5:N6"/>
    <mergeCell ref="N7:N9"/>
    <mergeCell ref="N10:N12"/>
    <mergeCell ref="N16:N18"/>
    <mergeCell ref="N20:N21"/>
    <mergeCell ref="N40:N41"/>
    <mergeCell ref="N50:N52"/>
    <mergeCell ref="N60:N62"/>
    <mergeCell ref="N23:N26"/>
    <mergeCell ref="N27:N28"/>
    <mergeCell ref="N29:N31"/>
    <mergeCell ref="N32:N33"/>
    <mergeCell ref="N35:N37"/>
  </mergeCells>
  <conditionalFormatting sqref="E5:E67">
    <cfRule type="expression" dxfId="1" priority="2">
      <formula>$E$5:$E$67&lt;&gt;$G$5:$G$67</formula>
    </cfRule>
  </conditionalFormatting>
  <conditionalFormatting sqref="G5:G31 G33:G67">
    <cfRule type="expression" dxfId="0" priority="1">
      <formula>$E5&lt;&gt;$G5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TRANSFER</vt:lpstr>
      <vt:lpstr>SUMMARY</vt:lpstr>
      <vt:lpstr>TIỀN MẶT</vt:lpstr>
      <vt:lpstr>MOMO</vt:lpstr>
      <vt:lpstr>GRAB</vt:lpstr>
      <vt:lpstr>GRAB_PIVOT</vt:lpstr>
      <vt:lpstr>BE</vt:lpstr>
      <vt:lpstr>BE_DUONG</vt:lpstr>
      <vt:lpstr>BE_CA</vt:lpstr>
      <vt:lpstr>ZALO-PAY</vt:lpstr>
      <vt:lpstr>ZALO_PIVOT</vt:lpstr>
      <vt:lpstr>XANHSM</vt:lpstr>
      <vt:lpstr>VN-PAY</vt:lpstr>
      <vt:lpstr>VNPAY_PIVOT</vt:lpstr>
      <vt:lpstr>SHOPEE</vt:lpstr>
      <vt:lpstr>SHOPEE_PIVOT</vt:lpstr>
      <vt:lpstr>lưu 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Nguyễn Khánh</dc:creator>
  <cp:lastModifiedBy>Trương Nguyễn Khánh</cp:lastModifiedBy>
  <dcterms:created xsi:type="dcterms:W3CDTF">2025-09-07T02:58:39Z</dcterms:created>
  <dcterms:modified xsi:type="dcterms:W3CDTF">2025-09-13T13:06:19Z</dcterms:modified>
</cp:coreProperties>
</file>