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10" documentId="8_{050AFC0B-4AB8-4CA8-82E3-C6EC7D3D2882}" xr6:coauthVersionLast="47" xr6:coauthVersionMax="47" xr10:uidLastSave="{73D7BF6E-188D-41CF-8D7A-8AEEDADBF7F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Time'!$A$1:$G$8581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<sst xmlns="http://schemas.openxmlformats.org/spreadsheetml/2006/main" count="281949" uniqueCount="17291">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</sst>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81" tableType="queryTable" totalsRowShown="0">
  <autoFilter ref="A1:G85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c r="AB289" s="4" t="s">
        <v>60</v>
      </c>
      <c r="AC289" s="4">
        <v>45825</v>
      </c>
      <c r="AD289" s="4">
        <v>45824</v>
      </c>
      <c r="AE289" s="4">
        <v>45824</v>
      </c>
      <c r="AF289" s="4"/>
      <c r="AG289" s="34" t="s">
        <v>95</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c r="AG295" s="34" t="s">
        <v>62</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c r="AG350" s="34" t="s">
        <v>62</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c r="AG351" s="34" t="s">
        <v>62</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c r="AG352" s="34" t="s">
        <v>62</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c r="AG353" s="34" t="s">
        <v>62</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c r="AG354" s="34" t="s">
        <v>62</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c r="AG355" s="34" t="s">
        <v>62</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c r="AG450" s="34" t="s">
        <v>248</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c r="AG451" s="34" t="s">
        <v>248</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c r="AG452" s="34" t="s">
        <v>248</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c r="AG453" s="34" t="s">
        <v>248</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c r="AG597" s="34" t="s">
        <v>248</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c r="AG598" s="34" t="s">
        <v>248</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c r="AG599" s="34" t="s">
        <v>248</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c r="AG601" s="34" t="s">
        <v>248</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c r="AG603" s="34" t="s">
        <v>248</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c r="AG604" s="34" t="s">
        <v>248</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c r="AG605" s="34" t="s">
        <v>248</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c r="AG607" s="34" t="s">
        <v>248</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c r="AG608" s="34" t="s">
        <v>248</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c r="AG609" s="34" t="s">
        <v>248</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c r="AG610" s="34" t="s">
        <v>248</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c r="AB913" s="4" t="s">
        <v>60</v>
      </c>
      <c r="AC913" s="4">
        <v>45826</v>
      </c>
      <c r="AD913" s="4">
        <v>45827</v>
      </c>
      <c r="AE913" s="4">
        <v>45828</v>
      </c>
      <c r="AF913" s="4"/>
      <c r="AG913" s="34" t="s">
        <v>95</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c r="AB1070" s="4" t="s">
        <v>60</v>
      </c>
      <c r="AC1070" s="4">
        <v>45827</v>
      </c>
      <c r="AD1070" s="4">
        <v>45827</v>
      </c>
      <c r="AE1070" s="4">
        <v>45829</v>
      </c>
      <c r="AF1070" s="4"/>
      <c r="AG1070" s="34" t="s">
        <v>95</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c r="AB1222" s="4" t="s">
        <v>60</v>
      </c>
      <c r="AC1222" s="4">
        <v>45827</v>
      </c>
      <c r="AD1222" s="4">
        <v>45828</v>
      </c>
      <c r="AE1222" s="4">
        <v>45829</v>
      </c>
      <c r="AF1222" s="4"/>
      <c r="AG1222" s="34" t="s">
        <v>95</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c r="AG1793" s="34" t="s">
        <v>62</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c r="AB1813" s="4" t="s">
        <v>60</v>
      </c>
      <c r="AC1813" s="4" t="s">
        <v>60</v>
      </c>
      <c r="AD1813" s="4">
        <v>45829</v>
      </c>
      <c r="AE1813" s="4">
        <v>45831</v>
      </c>
      <c r="AF1813" s="4"/>
      <c r="AG1813" s="34" t="s">
        <v>248</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v>45826</v>
      </c>
      <c r="AC2112" s="4">
        <v>45830</v>
      </c>
      <c r="AD2112" s="4">
        <v>45831</v>
      </c>
      <c r="AE2112" s="4">
        <v>45832</v>
      </c>
      <c r="AF2112" s="4"/>
      <c r="AG2112" s="34" t="s">
        <v>951</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c r="AB2287" s="4" t="s">
        <v>60</v>
      </c>
      <c r="AC2287" s="4">
        <v>45831</v>
      </c>
      <c r="AD2287" s="4">
        <v>45832</v>
      </c>
      <c r="AE2287" s="4">
        <v>45834</v>
      </c>
      <c r="AF2287" s="4"/>
      <c r="AG2287" s="34" t="s">
        <v>95</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v>45826</v>
      </c>
      <c r="AC2462" s="4" t="s">
        <v>60</v>
      </c>
      <c r="AD2462" s="4">
        <v>45834</v>
      </c>
      <c r="AE2462" s="4">
        <v>45835</v>
      </c>
      <c r="AF2462" s="4"/>
      <c r="AG2462" s="34" t="s">
        <v>951</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t="s">
        <v>60</v>
      </c>
      <c r="AC2493" s="4">
        <v>45828</v>
      </c>
      <c r="AD2493" s="4">
        <v>45831</v>
      </c>
      <c r="AE2493" s="4">
        <v>45836</v>
      </c>
      <c r="AF2493" s="4"/>
      <c r="AG2493" s="34" t="s">
        <v>62</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t="s">
        <v>60</v>
      </c>
      <c r="AC2496" s="4">
        <v>45828</v>
      </c>
      <c r="AD2496" s="4">
        <v>45831</v>
      </c>
      <c r="AE2496" s="4">
        <v>45836</v>
      </c>
      <c r="AF2496" s="4"/>
      <c r="AG2496" s="34" t="s">
        <v>62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t="s">
        <v>60</v>
      </c>
      <c r="AC2497" s="4">
        <v>45828</v>
      </c>
      <c r="AD2497" s="4">
        <v>45831</v>
      </c>
      <c r="AE2497" s="4">
        <v>45836</v>
      </c>
      <c r="AF2497" s="4"/>
      <c r="AG2497" s="34" t="s">
        <v>62</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t="s">
        <v>60</v>
      </c>
      <c r="AC2502" s="4">
        <v>45828</v>
      </c>
      <c r="AD2502" s="4">
        <v>45831</v>
      </c>
      <c r="AE2502" s="4">
        <v>45836</v>
      </c>
      <c r="AF2502" s="4"/>
      <c r="AG2502" s="34" t="s">
        <v>62</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c r="AB2540" s="4" t="s">
        <v>60</v>
      </c>
      <c r="AC2540" s="4">
        <v>45833</v>
      </c>
      <c r="AD2540" s="4">
        <v>45834</v>
      </c>
      <c r="AE2540" s="4">
        <v>45836</v>
      </c>
      <c r="AF2540" s="4"/>
      <c r="AG2540" s="34" t="s">
        <v>95</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8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9</v>
      </c>
    </row>
    <row r="3" spans="1:12" x14ac:dyDescent="0.25">
      <c r="A3" s="12" t="s">
        <v>72</v>
      </c>
      <c r="B3" s="19">
        <f ca="1">SUMIFS('Data Power app'!$G:$G,'Data Power app'!L:L,"&gt;"&amp;$I$2,'Data Power app'!F:F,Report!$A3)</f>
        <v>18253</v>
      </c>
      <c r="C3" s="19">
        <f ca="1">SUMIFS('Data Power app'!$G:$G,'Data Power app'!N:N,"&gt;"&amp;$I$2,'Data Power app'!$F:$F,Report!$A3)</f>
        <v>0</v>
      </c>
      <c r="D3" s="19">
        <f ca="1">SUMIFS('Data Power app'!$G:$G,'Data Power app'!V:V,"&gt;"&amp;$I$2,'Data Power app'!$F:$F,Report!$A3)</f>
        <v>0</v>
      </c>
      <c r="E3" s="19">
        <f ca="1">SUMIFS('Data Power app'!$G:$G,'Data Power app'!AA:AA,"&gt;"&amp;$I$2,'Data Power app'!$F:$F,Report!$A3)</f>
        <v>8918</v>
      </c>
      <c r="F3" s="20">
        <f ca="1">SUMIFS('Data Power app'!$G:$G,'Data Power app'!AF:AF,"="&amp;$I$2,'Data Power app'!$F:$F,Report!$A3)</f>
        <v>107301</v>
      </c>
      <c r="I3" s="1">
        <f ca="1">IF(HOUR(NOW())&gt;6,TODAY(),TODAY()-1)</f>
        <v>45826</v>
      </c>
    </row>
    <row r="4" spans="1:12" x14ac:dyDescent="0.25">
      <c r="A4" s="12" t="s">
        <v>59</v>
      </c>
      <c r="B4" s="19">
        <f ca="1">SUMIFS('Data Power app'!$G:$G,'Data Power app'!L:L,"&gt;"&amp;$I$2,'Data Power app'!F:F,Report!$A4)</f>
        <v>24660</v>
      </c>
      <c r="C4" s="19">
        <f ca="1">SUMIFS('Data Power app'!$G:$G,'Data Power app'!N:N,"&gt;"&amp;$I$2,'Data Power app'!F:F,Report!$A4)</f>
        <v>15231</v>
      </c>
      <c r="D4" s="19">
        <f ca="1">SUMIFS('Data Power app'!$G:$G,'Data Power app'!V:V,"&gt;"&amp;$I$2,'Data Power app'!$F:$F,Report!$A4)</f>
        <v>9876</v>
      </c>
      <c r="E4" s="19">
        <f ca="1">SUMIFS('Data Power app'!$G:$G,'Data Power app'!AA:AA,"&gt;"&amp;$I$2,'Data Power app'!$F:$F,Report!$A4)</f>
        <v>3558</v>
      </c>
      <c r="F4" s="20">
        <f ca="1">SUMIFS('Data Power app'!$G:$G,'Data Power app'!AF:AF,"="&amp;$I$2,'Data Power app'!$F:$F,Report!$A4)</f>
        <v>87927</v>
      </c>
    </row>
    <row r="5" spans="1:12" x14ac:dyDescent="0.25">
      <c r="A5" s="21" t="s">
        <v>1020</v>
      </c>
      <c r="B5" s="22">
        <f ca="1">SUM(B3:B4)</f>
        <v>42913</v>
      </c>
      <c r="C5" s="22">
        <f t="shared" ref="C5:F5" ca="1" si="0">SUM(C3:C4)</f>
        <v>15231</v>
      </c>
      <c r="D5" s="22">
        <f t="shared" ca="1" si="0"/>
        <v>9876</v>
      </c>
      <c r="E5" s="22">
        <f t="shared" ca="1" si="0"/>
        <v>12476</v>
      </c>
      <c r="F5" s="23">
        <f t="shared" ca="1" si="0"/>
        <v>195228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2025-06-18T04:13:31Z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