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41" documentId="8_{050AFC0B-4AB8-4CA8-82E3-C6EC7D3D2882}" xr6:coauthVersionLast="47" xr6:coauthVersionMax="47" xr10:uidLastSave="{2477DCCC-8840-439B-B96C-BE70A377923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Time'!$A$1:$G$7605</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<sst xmlns="http://schemas.openxmlformats.org/spreadsheetml/2006/main" count="70556" uniqueCount="14823">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</sst>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05" tableType="queryTable" totalsRowShown="0">
  <autoFilter ref="A1:G76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BC1" zoomScale="85" zoomScaleNormal="85" workbookViewId="0">
      <pane ySplit="1" topLeftCell="A2" activePane="bottomLeft" state="frozen"/>
      <selection activeCell="O1" sqref="O1"/>
      <selection pane="bottomLeft" activeCell="BG22" sqref="BG22"/>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29" t="s">
        <v>62</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c r="AG65" s="29" t="s">
        <v>62</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119</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7">
        <v>96</v>
      </c>
      <c r="B80" s="29" t="s">
        <v>2084</v>
      </c>
      <c r="C80" s="29" t="s">
        <v>2085</v>
      </c>
      <c r="D80" s="29" t="s">
        <v>86</v>
      </c>
      <c r="E80" s="29" t="s">
        <v>235</v>
      </c>
      <c r="F80" s="29" t="s">
        <v>72</v>
      </c>
      <c r="G80" s="29">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119</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7">
        <v>97</v>
      </c>
      <c r="B81" s="29" t="s">
        <v>2086</v>
      </c>
      <c r="C81" s="29" t="s">
        <v>2087</v>
      </c>
      <c r="D81" s="29" t="s">
        <v>86</v>
      </c>
      <c r="E81" s="29" t="s">
        <v>235</v>
      </c>
      <c r="F81" s="29" t="s">
        <v>72</v>
      </c>
      <c r="G81" s="29">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119</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29" t="s">
        <v>62</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c r="AG143" s="29" t="s">
        <v>62</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29" t="s">
        <v>97</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29" t="s">
        <v>97</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29" t="s">
        <v>97</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29" t="s">
        <v>97</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29" t="s">
        <v>62</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29" t="s">
        <v>62</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29" t="s">
        <v>62</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v>45819</v>
      </c>
      <c r="AC403" s="4" t="s">
        <v>60</v>
      </c>
      <c r="AD403" s="4">
        <v>45819</v>
      </c>
      <c r="AE403" s="4">
        <v>45820</v>
      </c>
      <c r="AF403" s="4"/>
      <c r="AG403" s="29" t="s">
        <v>1107</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v>45819</v>
      </c>
      <c r="AC405" s="4" t="s">
        <v>60</v>
      </c>
      <c r="AD405" s="4">
        <v>45819</v>
      </c>
      <c r="AE405" s="4">
        <v>45820</v>
      </c>
      <c r="AF405" s="4"/>
      <c r="AG405" s="29" t="s">
        <v>1107</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c r="AG412" s="29" t="s">
        <v>62</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c r="AG413" s="29" t="s">
        <v>62</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c r="AG415" s="29" t="s">
        <v>62</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c r="AG416" s="29" t="s">
        <v>62</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c r="AG428" s="29" t="s">
        <v>265</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29" t="s">
        <v>62</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29" t="s">
        <v>62</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v>45819</v>
      </c>
      <c r="AG492" s="29" t="s">
        <v>1106</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c r="AG530" s="29" t="s">
        <v>62</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29" t="s">
        <v>312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29" t="s">
        <v>97</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29" t="s">
        <v>97</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29" t="s">
        <v>97</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29" t="s">
        <v>265</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c r="AB633" s="4" t="s">
        <v>60</v>
      </c>
      <c r="AC633" s="4" t="s">
        <v>60</v>
      </c>
      <c r="AD633" s="4">
        <v>45820</v>
      </c>
      <c r="AE633" s="4">
        <v>45821</v>
      </c>
      <c r="AF633" s="4"/>
      <c r="AG633" s="29" t="s">
        <v>265</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45820</v>
      </c>
      <c r="AE634" s="4">
        <v>45821</v>
      </c>
      <c r="AF634" s="4"/>
      <c r="AG634" s="29" t="s">
        <v>151</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45820</v>
      </c>
      <c r="AE635" s="4">
        <v>45821</v>
      </c>
      <c r="AF635" s="4"/>
      <c r="AG635" s="29" t="s">
        <v>151</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45820</v>
      </c>
      <c r="AE636" s="4">
        <v>45821</v>
      </c>
      <c r="AF636" s="4"/>
      <c r="AG636" s="29" t="s">
        <v>151</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45820</v>
      </c>
      <c r="AE641" s="4">
        <v>45821</v>
      </c>
      <c r="AF641" s="4"/>
      <c r="AG641" s="29" t="s">
        <v>151</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29" t="s">
        <v>242</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29" t="s">
        <v>242</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119</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29" t="s">
        <v>242</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29" t="s">
        <v>242</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29" t="s">
        <v>312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29" t="s">
        <v>62</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29" t="s">
        <v>62</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29" t="s">
        <v>62</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t="s">
        <v>60</v>
      </c>
      <c r="AC785" s="4" t="s">
        <v>60</v>
      </c>
      <c r="AD785" s="4">
        <v>45820</v>
      </c>
      <c r="AE785" s="4">
        <v>45822</v>
      </c>
      <c r="AF785" s="4"/>
      <c r="AG785" s="29" t="s">
        <v>62</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29" t="s">
        <v>62</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t="s">
        <v>60</v>
      </c>
      <c r="AC812" s="4" t="s">
        <v>60</v>
      </c>
      <c r="AD812" s="4">
        <v>45821</v>
      </c>
      <c r="AE812" s="4">
        <v>45822</v>
      </c>
      <c r="AF812" s="4"/>
      <c r="AG812" s="29" t="s">
        <v>62</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29" t="s">
        <v>97</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29" t="s">
        <v>62</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29" t="s">
        <v>62</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29" t="s">
        <v>62</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29" t="s">
        <v>97</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29" t="s">
        <v>62</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c r="AG1162" s="29" t="s">
        <v>62</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c r="AG1164" s="29" t="s">
        <v>62</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119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v>45819</v>
      </c>
      <c r="AC1183" s="4" t="s">
        <v>60</v>
      </c>
      <c r="AD1183" s="4">
        <v>45822</v>
      </c>
      <c r="AE1183" s="4">
        <v>45824</v>
      </c>
      <c r="AF1183" s="4"/>
      <c r="AG1183" s="29" t="s">
        <v>1107</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29" t="s">
        <v>242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c r="Y1223" s="4" t="s">
        <v>60</v>
      </c>
      <c r="Z1223" s="4">
        <v>45821</v>
      </c>
      <c r="AA1223" s="4"/>
      <c r="AB1223" s="4" t="s">
        <v>60</v>
      </c>
      <c r="AC1223" s="4">
        <v>45822</v>
      </c>
      <c r="AD1223" s="4">
        <v>45824</v>
      </c>
      <c r="AE1223" s="4">
        <v>45825</v>
      </c>
      <c r="AF1223" s="4"/>
      <c r="AG1223" s="29" t="s">
        <v>312</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29" t="s">
        <v>62</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c r="Y1293" s="4" t="s">
        <v>60</v>
      </c>
      <c r="Z1293" s="4">
        <v>45821</v>
      </c>
      <c r="AA1293" s="4"/>
      <c r="AB1293" s="4" t="s">
        <v>60</v>
      </c>
      <c r="AC1293" s="4">
        <v>45822</v>
      </c>
      <c r="AD1293" s="4">
        <v>45824</v>
      </c>
      <c r="AE1293" s="4">
        <v>45825</v>
      </c>
      <c r="AF1293" s="4"/>
      <c r="AG1293" s="29" t="s">
        <v>312</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v>45819</v>
      </c>
      <c r="AC1332" s="4" t="s">
        <v>60</v>
      </c>
      <c r="AD1332" s="4">
        <v>45824</v>
      </c>
      <c r="AE1332" s="4">
        <v>45826</v>
      </c>
      <c r="AF1332" s="4"/>
      <c r="AG1332" s="29" t="s">
        <v>1107</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119</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c r="Y1465" s="4" t="s">
        <v>60</v>
      </c>
      <c r="Z1465" s="4">
        <v>45823</v>
      </c>
      <c r="AA1465" s="4"/>
      <c r="AB1465" s="4" t="s">
        <v>60</v>
      </c>
      <c r="AC1465" s="4">
        <v>45824</v>
      </c>
      <c r="AD1465" s="4">
        <v>45825</v>
      </c>
      <c r="AE1465" s="4">
        <v>45826</v>
      </c>
      <c r="AF1465" s="4"/>
      <c r="AG1465" s="29" t="s">
        <v>1969</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29" t="s">
        <v>151</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29" t="s">
        <v>242</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29" t="s">
        <v>62</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29" t="s">
        <v>62</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c r="W1873" s="4">
        <v>45825</v>
      </c>
      <c r="X1873" s="4"/>
      <c r="Y1873" s="4" t="s">
        <v>60</v>
      </c>
      <c r="Z1873" s="4">
        <v>45826</v>
      </c>
      <c r="AA1873" s="4"/>
      <c r="AB1873" s="4" t="s">
        <v>60</v>
      </c>
      <c r="AC1873" s="4">
        <v>45827</v>
      </c>
      <c r="AD1873" s="4">
        <v>45828</v>
      </c>
      <c r="AE1873" s="4">
        <v>45829</v>
      </c>
      <c r="AF1873" s="4"/>
      <c r="AG1873" s="29" t="s">
        <v>242</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v>45819</v>
      </c>
      <c r="AC1874" s="4" t="s">
        <v>60</v>
      </c>
      <c r="AD1874" s="4">
        <v>45828</v>
      </c>
      <c r="AE1874" s="4">
        <v>45829</v>
      </c>
      <c r="AF1874" s="4"/>
      <c r="AG1874" s="29" t="s">
        <v>1107</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v>45819</v>
      </c>
      <c r="AC1875" s="4" t="s">
        <v>60</v>
      </c>
      <c r="AD1875" s="4">
        <v>45828</v>
      </c>
      <c r="AE1875" s="4">
        <v>45829</v>
      </c>
      <c r="AF1875" s="4"/>
      <c r="AG1875" s="29" t="s">
        <v>1107</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v>45819</v>
      </c>
      <c r="AC1886" s="4" t="s">
        <v>60</v>
      </c>
      <c r="AD1886" s="4">
        <v>45828</v>
      </c>
      <c r="AE1886" s="4">
        <v>45829</v>
      </c>
      <c r="AF1886" s="4"/>
      <c r="AG1886" s="29" t="s">
        <v>1107</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119</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119</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119</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119</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119</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119</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119</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119</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119</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119</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119</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119</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v>45819</v>
      </c>
      <c r="AC1938" s="4" t="s">
        <v>60</v>
      </c>
      <c r="AD1938" s="4">
        <v>45828</v>
      </c>
      <c r="AE1938" s="4">
        <v>45829</v>
      </c>
      <c r="AF1938" s="4"/>
      <c r="AG1938" s="29" t="s">
        <v>1107</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119</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88</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88</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88</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88</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88</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88</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88</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88</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88</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88</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88</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88</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88</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88</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88</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88</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88</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88</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88</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88</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88</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119</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119</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119</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119</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119</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119</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119</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05"/>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27</v>
      </c>
    </row>
    <row r="3" spans="1:12" x14ac:dyDescent="0.25">
      <c r="A3" s="12" t="s">
        <v>72</v>
      </c>
      <c r="B3" s="19">
        <f ca="1">SUMIFS('Data Power app'!$G:$G,'Data Power app'!L:L,"&gt;"&amp;$I$2,'Data Power app'!F:F,Report!$A3)</f>
        <v>34364</v>
      </c>
      <c r="C3" s="19">
        <f ca="1">SUMIFS('Data Power app'!$G:$G,'Data Power app'!N:N,"&gt;"&amp;$I$2,'Data Power app'!$F:$F,Report!$A3)</f>
        <v>0</v>
      </c>
      <c r="D3" s="19">
        <f ca="1">SUMIFS('Data Power app'!$G:$G,'Data Power app'!V:V,"&gt;"&amp;$I$2,'Data Power app'!$F:$F,Report!$A3)</f>
        <v>0</v>
      </c>
      <c r="E3" s="19">
        <f ca="1">SUMIFS('Data Power app'!$G:$G,'Data Power app'!AA:AA,"&gt;"&amp;$I$2,'Data Power app'!$F:$F,Report!$A3)</f>
        <v>38441</v>
      </c>
      <c r="F3" s="20">
        <f ca="1">SUMIFS('Data Power app'!$G:$G,'Data Power app'!AF:AF,"="&amp;$I$2,'Data Power app'!$F:$F,Report!$A3)</f>
        <v>172875</v>
      </c>
      <c r="I3" s="1">
        <f ca="1">IF(HOUR(NOW())&gt;6,TODAY(),TODAY()-1)</f>
        <v>45819</v>
      </c>
    </row>
    <row r="4" spans="1:12" x14ac:dyDescent="0.25">
      <c r="A4" s="12" t="s">
        <v>59</v>
      </c>
      <c r="B4" s="19">
        <f ca="1">SUMIFS('Data Power app'!$G:$G,'Data Power app'!L:L,"&gt;"&amp;$I$2,'Data Power app'!F:F,Report!$A4)</f>
        <v>45495</v>
      </c>
      <c r="C4" s="19">
        <f ca="1">SUMIFS('Data Power app'!$G:$G,'Data Power app'!N:N,"&gt;"&amp;$I$2,'Data Power app'!F:F,Report!$A4)</f>
        <v>52675</v>
      </c>
      <c r="D4" s="19">
        <f ca="1">SUMIFS('Data Power app'!$G:$G,'Data Power app'!V:V,"&gt;"&amp;$I$2,'Data Power app'!$F:$F,Report!$A4)</f>
        <v>60407</v>
      </c>
      <c r="E4" s="19">
        <f ca="1">SUMIFS('Data Power app'!$G:$G,'Data Power app'!AA:AA,"&gt;"&amp;$I$2,'Data Power app'!$F:$F,Report!$A4)</f>
        <v>7367</v>
      </c>
      <c r="F4" s="20">
        <f ca="1">SUMIFS('Data Power app'!$G:$G,'Data Power app'!AF:AF,"="&amp;$I$2,'Data Power app'!$F:$F,Report!$A4)</f>
        <v>107782</v>
      </c>
    </row>
    <row r="5" spans="1:12" x14ac:dyDescent="0.25">
      <c r="A5" s="21" t="s">
        <v>1230</v>
      </c>
      <c r="B5" s="22">
        <f ca="1">SUM(B3:B4)</f>
        <v>79859</v>
      </c>
      <c r="C5" s="22">
        <f t="shared" ref="C5:F5" ca="1" si="0">SUM(C3:C4)</f>
        <v>52675</v>
      </c>
      <c r="D5" s="22">
        <f t="shared" ca="1" si="0"/>
        <v>60407</v>
      </c>
      <c r="E5" s="22">
        <f t="shared" ca="1" si="0"/>
        <v>45808</v>
      </c>
      <c r="F5" s="23">
        <f t="shared" ca="1" si="0"/>
        <v>280657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2025-06-11T04:27:03Z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