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61" documentId="8_{050AFC0B-4AB8-4CA8-82E3-C6EC7D3D2882}" xr6:coauthVersionLast="47" xr6:coauthVersionMax="47" xr10:uidLastSave="{B971E638-8234-4B8F-BE0A-BD9A3B94C158}"/>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Time'!$A$1:$G$8978</definedName>
    <definedName name="ExternalData_1" localSheetId="4" hidden="1">'Xuất-Delay-SLT'!$A$1:$C$2</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<sst xmlns="http://schemas.openxmlformats.org/spreadsheetml/2006/main" count="284333" uniqueCount="17744">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</sst>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78" tableType="queryTable" totalsRowShown="0">
  <autoFilter ref="A1:G8978"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 tableType="queryTable" totalsRowShown="0">
  <autoFilter ref="A1:C2"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7.4257812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117</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45824</v>
      </c>
      <c r="AE155" s="4">
        <v>45819</v>
      </c>
      <c r="AF155" s="4"/>
      <c r="AG155" s="34" t="s">
        <v>138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c r="AB278" s="4" t="s">
        <v>60</v>
      </c>
      <c r="AC278" s="4" t="s">
        <v>60</v>
      </c>
      <c r="AD278" s="4">
        <v>45824</v>
      </c>
      <c r="AE278" s="4">
        <v>45824</v>
      </c>
      <c r="AF278" s="4"/>
      <c r="AG278" s="34" t="s">
        <v>248</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4" t="s">
        <v>138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c r="AB651" s="4" t="s">
        <v>60</v>
      </c>
      <c r="AC651" s="4" t="s">
        <v>60</v>
      </c>
      <c r="AD651" s="4">
        <v>45826</v>
      </c>
      <c r="AE651" s="4">
        <v>45827</v>
      </c>
      <c r="AF651" s="4"/>
      <c r="AG651" s="34" t="s">
        <v>248</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4" t="s">
        <v>138</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c r="Y707" s="4" t="s">
        <v>60</v>
      </c>
      <c r="Z707" s="4">
        <v>45824</v>
      </c>
      <c r="AA707" s="4"/>
      <c r="AB707" s="4" t="s">
        <v>60</v>
      </c>
      <c r="AC707" s="4">
        <v>45825</v>
      </c>
      <c r="AD707" s="4">
        <v>45826</v>
      </c>
      <c r="AE707" s="4">
        <v>45827</v>
      </c>
      <c r="AF707" s="4"/>
      <c r="AG707" s="34" t="s">
        <v>292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c r="AB713" s="4" t="s">
        <v>60</v>
      </c>
      <c r="AC713" s="4" t="s">
        <v>60</v>
      </c>
      <c r="AD713" s="4">
        <v>45826</v>
      </c>
      <c r="AE713" s="4">
        <v>45827</v>
      </c>
      <c r="AF713" s="4"/>
      <c r="AG713" s="34" t="s">
        <v>248</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c r="AB768" s="4" t="s">
        <v>60</v>
      </c>
      <c r="AC768" s="4" t="s">
        <v>60</v>
      </c>
      <c r="AD768" s="4">
        <v>45826</v>
      </c>
      <c r="AE768" s="4">
        <v>45828</v>
      </c>
      <c r="AF768" s="4"/>
      <c r="AG768" s="34" t="s">
        <v>248</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c r="AB970" s="4" t="s">
        <v>60</v>
      </c>
      <c r="AC970" s="4">
        <v>45826</v>
      </c>
      <c r="AD970" s="4">
        <v>45827</v>
      </c>
      <c r="AE970" s="4">
        <v>45828</v>
      </c>
      <c r="AF970" s="4"/>
      <c r="AG970" s="34" t="s">
        <v>95</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45826</v>
      </c>
      <c r="AE1042" s="4">
        <v>45829</v>
      </c>
      <c r="AF1042" s="4"/>
      <c r="AG1042" s="34" t="s">
        <v>138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4" t="s">
        <v>138</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c r="AB1182" s="4" t="s">
        <v>60</v>
      </c>
      <c r="AC1182" s="4" t="s">
        <v>60</v>
      </c>
      <c r="AD1182" s="4">
        <v>45828</v>
      </c>
      <c r="AE1182" s="4">
        <v>45829</v>
      </c>
      <c r="AF1182" s="4"/>
      <c r="AG1182" s="34" t="s">
        <v>248</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c r="Y1196" s="4" t="s">
        <v>60</v>
      </c>
      <c r="Z1196" s="4">
        <v>45827</v>
      </c>
      <c r="AA1196" s="4"/>
      <c r="AB1196" s="4" t="s">
        <v>60</v>
      </c>
      <c r="AC1196" s="4">
        <v>45828</v>
      </c>
      <c r="AD1196" s="4">
        <v>45828</v>
      </c>
      <c r="AE1196" s="4">
        <v>45829</v>
      </c>
      <c r="AF1196" s="4"/>
      <c r="AG1196" s="34" t="s">
        <v>292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c r="AB1288" s="4" t="s">
        <v>60</v>
      </c>
      <c r="AC1288" s="4" t="s">
        <v>60</v>
      </c>
      <c r="AD1288" s="4">
        <v>45828</v>
      </c>
      <c r="AE1288" s="4">
        <v>45829</v>
      </c>
      <c r="AF1288" s="4"/>
      <c r="AG1288" s="34" t="s">
        <v>248</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c r="AB1290" s="4" t="s">
        <v>60</v>
      </c>
      <c r="AC1290" s="4" t="s">
        <v>60</v>
      </c>
      <c r="AD1290" s="4">
        <v>45828</v>
      </c>
      <c r="AE1290" s="4">
        <v>45829</v>
      </c>
      <c r="AF1290" s="4"/>
      <c r="AG1290" s="34" t="s">
        <v>248</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4" t="s">
        <v>138</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117</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c r="Y1437" s="4" t="s">
        <v>60</v>
      </c>
      <c r="Z1437" s="4">
        <v>45826</v>
      </c>
      <c r="AA1437" s="4"/>
      <c r="AB1437" s="4" t="s">
        <v>60</v>
      </c>
      <c r="AC1437" s="4">
        <v>45827</v>
      </c>
      <c r="AD1437" s="4">
        <v>45828</v>
      </c>
      <c r="AE1437" s="4">
        <v>45830</v>
      </c>
      <c r="AF1437" s="4"/>
      <c r="AG1437" s="34" t="s">
        <v>292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c r="AB1536" s="4" t="s">
        <v>60</v>
      </c>
      <c r="AC1536" s="4">
        <v>45827</v>
      </c>
      <c r="AD1536" s="4">
        <v>45829</v>
      </c>
      <c r="AE1536" s="4">
        <v>45831</v>
      </c>
      <c r="AF1536" s="4"/>
      <c r="AG1536" s="34" t="s">
        <v>95</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138</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c r="AB1839" s="4" t="s">
        <v>60</v>
      </c>
      <c r="AC1839" s="4">
        <v>45828</v>
      </c>
      <c r="AD1839" s="4">
        <v>45829</v>
      </c>
      <c r="AE1839" s="4">
        <v>45831</v>
      </c>
      <c r="AF1839" s="4"/>
      <c r="AG1839" s="34" t="s">
        <v>95</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117</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117</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c r="W1908" s="4">
        <v>45827</v>
      </c>
      <c r="X1908" s="4"/>
      <c r="Y1908" s="4" t="s">
        <v>60</v>
      </c>
      <c r="Z1908" s="4">
        <v>45827</v>
      </c>
      <c r="AA1908" s="4"/>
      <c r="AB1908" s="4" t="s">
        <v>60</v>
      </c>
      <c r="AC1908" s="4">
        <v>45828</v>
      </c>
      <c r="AD1908" s="4">
        <v>45829</v>
      </c>
      <c r="AE1908" s="4">
        <v>45832</v>
      </c>
      <c r="AF1908" s="4"/>
      <c r="AG1908" s="34" t="s">
        <v>225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c r="Y1929" s="4" t="s">
        <v>60</v>
      </c>
      <c r="Z1929" s="4">
        <v>45827</v>
      </c>
      <c r="AA1929" s="4"/>
      <c r="AB1929" s="4" t="s">
        <v>60</v>
      </c>
      <c r="AC1929" s="4">
        <v>45828</v>
      </c>
      <c r="AD1929" s="4">
        <v>45829</v>
      </c>
      <c r="AE1929" s="4">
        <v>45832</v>
      </c>
      <c r="AF1929" s="4"/>
      <c r="AG1929" s="34" t="s">
        <v>292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c r="Y1930" s="4" t="s">
        <v>60</v>
      </c>
      <c r="Z1930" s="4">
        <v>45827</v>
      </c>
      <c r="AA1930" s="4"/>
      <c r="AB1930" s="4" t="s">
        <v>60</v>
      </c>
      <c r="AC1930" s="4">
        <v>45828</v>
      </c>
      <c r="AD1930" s="4">
        <v>45829</v>
      </c>
      <c r="AE1930" s="4">
        <v>45832</v>
      </c>
      <c r="AF1930" s="4"/>
      <c r="AG1930" s="34" t="s">
        <v>292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117</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117</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117</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117</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117</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117</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117</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117</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117</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c r="Y2345" s="4" t="s">
        <v>60</v>
      </c>
      <c r="Z2345" s="4">
        <v>45829</v>
      </c>
      <c r="AA2345" s="4"/>
      <c r="AB2345" s="4" t="s">
        <v>60</v>
      </c>
      <c r="AC2345" s="4">
        <v>45831</v>
      </c>
      <c r="AD2345" s="4">
        <v>45832</v>
      </c>
      <c r="AE2345" s="4">
        <v>45834</v>
      </c>
      <c r="AF2345" s="4"/>
      <c r="AG2345" s="34" t="s">
        <v>292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c r="W2456" s="4">
        <v>45831</v>
      </c>
      <c r="X2456" s="4"/>
      <c r="Y2456" s="4" t="s">
        <v>60</v>
      </c>
      <c r="Z2456" s="4">
        <v>45832</v>
      </c>
      <c r="AA2456" s="4"/>
      <c r="AB2456" s="4" t="s">
        <v>60</v>
      </c>
      <c r="AC2456" s="4">
        <v>45833</v>
      </c>
      <c r="AD2456" s="4">
        <v>45834</v>
      </c>
      <c r="AE2456" s="4">
        <v>45835</v>
      </c>
      <c r="AF2456" s="4"/>
      <c r="AG2456" s="34" t="s">
        <v>225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86</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86</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7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
  <sheetViews>
    <sheetView tabSelected="1" workbookViewId="0">
      <selection activeCell="M22" sqref="M22"/>
    </sheetView>
  </sheetViews>
  <sheetFormatPr defaultRowHeight="15" x14ac:dyDescent="0.25"/>
  <cols>
    <col min="1" max="1" width="5.85546875" bestFit="1" customWidth="1"/>
    <col min="2" max="2" width="11.85546875" bestFit="1" customWidth="1"/>
    <col min="3" max="3" width="18.85546875" bestFit="1" customWidth="1"/>
  </cols>
  <sheetData>
    <row r="1" spans="1:3" x14ac:dyDescent="0.25">
      <c r="A1" t="s">
        <v>1</v>
      </c>
      <c r="B1" t="s">
        <v>13725</v>
      </c>
      <c r="C1" t="s">
        <v>13726</v>
      </c>
    </row>
    <row r="2" spans="1:3" x14ac:dyDescent="0.25">
      <c r="A2" s="30" t="s">
        <v>60</v>
      </c>
      <c r="B2" s="30"/>
      <c r="C2" s="30" t="s">
        <v>13727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23</v>
      </c>
    </row>
    <row r="3" spans="1:12" x14ac:dyDescent="0.25">
      <c r="A3" s="12" t="s">
        <v>72</v>
      </c>
      <c r="B3" s="19">
        <f ca="1">SUMIFS('Data Power app'!$G:$G,'Data Power app'!L:L,"&gt;"&amp;$I$2,'Data Power app'!F:F,Report!$A3)</f>
        <v>64247</v>
      </c>
      <c r="C3" s="19">
        <f ca="1">SUMIFS('Data Power app'!$G:$G,'Data Power app'!N:N,"&gt;"&amp;$I$2,'Data Power app'!$F:$F,Report!$A3)</f>
        <v>0</v>
      </c>
      <c r="D3" s="19">
        <f ca="1">SUMIFS('Data Power app'!$G:$G,'Data Power app'!V:V,"&gt;"&amp;$I$2,'Data Power app'!$F:$F,Report!$A3)</f>
        <v>0</v>
      </c>
      <c r="E3" s="19">
        <f ca="1">SUMIFS('Data Power app'!$G:$G,'Data Power app'!AA:AA,"&gt;"&amp;$I$2,'Data Power app'!$F:$F,Report!$A3)</f>
        <v>41616</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41879</v>
      </c>
      <c r="C4" s="19">
        <f ca="1">SUMIFS('Data Power app'!$G:$G,'Data Power app'!N:N,"&gt;"&amp;$I$2,'Data Power app'!F:F,Report!$A4)</f>
        <v>68563</v>
      </c>
      <c r="D4" s="19">
        <f ca="1">SUMIFS('Data Power app'!$G:$G,'Data Power app'!V:V,"&gt;"&amp;$I$2,'Data Power app'!$F:$F,Report!$A4)</f>
        <v>52012</v>
      </c>
      <c r="E4" s="19">
        <f ca="1">SUMIFS('Data Power app'!$G:$G,'Data Power app'!AA:AA,"&gt;"&amp;$I$2,'Data Power app'!$F:$F,Report!$A4)</f>
        <v>57744</v>
      </c>
      <c r="F4" s="20">
        <f ca="1">SUMIFS('Data Power app'!$G:$G,'Data Power app'!AF:AF,"="&amp;$I$2,'Data Power app'!$F:$F,Report!$A4)</f>
        <v>173904</v>
      </c>
    </row>
    <row r="5" spans="1:12" x14ac:dyDescent="0.25">
      <c r="A5" s="21" t="s">
        <v>1022</v>
      </c>
      <c r="B5" s="22">
        <f ca="1">SUM(B3:B4)</f>
        <v>106126</v>
      </c>
      <c r="C5" s="22">
        <f t="shared" ref="C5:F5" ca="1" si="0">SUM(C3:C4)</f>
        <v>68563</v>
      </c>
      <c r="D5" s="22">
        <f t="shared" ca="1" si="0"/>
        <v>52012</v>
      </c>
      <c r="E5" s="22">
        <f t="shared" ca="1" si="0"/>
        <v>99360</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2025-06-18T09:27:31Z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