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03" documentId="8_{050AFC0B-4AB8-4CA8-82E3-C6EC7D3D2882}" xr6:coauthVersionLast="47" xr6:coauthVersionMax="47" xr10:uidLastSave="{8C26F29C-66A6-4644-927C-5B4CA04CDA4B}"/>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Time'!$A$1:$G$10238</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<sst xmlns="http://schemas.openxmlformats.org/spreadsheetml/2006/main" count="298574" uniqueCount="19003">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</sst>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238" tableType="queryTable" totalsRowShown="0">
  <autoFilter ref="A1:G1023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c r="AG28" s="34" t="s">
        <v>62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4" t="s">
        <v>62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c r="AG152" s="34" t="s">
        <v>62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c r="AG1080" s="34" t="s">
        <v>62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c r="AG1081" s="34" t="s">
        <v>62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c r="AG1083" s="34" t="s">
        <v>62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c r="AG1238" s="34" t="s">
        <v>62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c r="AG1239" s="34" t="s">
        <v>62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c r="AG1240" s="34" t="s">
        <v>62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c r="AG1906" s="34" t="s">
        <v>62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v>45827</v>
      </c>
      <c r="AC2001" s="4" t="s">
        <v>60</v>
      </c>
      <c r="AD2001" s="4">
        <v>45831</v>
      </c>
      <c r="AE2001" s="4">
        <v>45832</v>
      </c>
      <c r="AF2001" s="4"/>
      <c r="AG2001" s="34" t="s">
        <v>953</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v>45827</v>
      </c>
      <c r="AC2088" s="4" t="s">
        <v>60</v>
      </c>
      <c r="AD2088" s="4">
        <v>45831</v>
      </c>
      <c r="AE2088" s="4">
        <v>45832</v>
      </c>
      <c r="AF2088" s="4"/>
      <c r="AG2088" s="34" t="s">
        <v>953</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v>45827</v>
      </c>
      <c r="AC2121" s="4" t="s">
        <v>60</v>
      </c>
      <c r="AD2121" s="4">
        <v>45831</v>
      </c>
      <c r="AE2121" s="4">
        <v>45832</v>
      </c>
      <c r="AF2121" s="4"/>
      <c r="AG2121" s="34" t="s">
        <v>953</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v>45827</v>
      </c>
      <c r="AC2124" s="4" t="s">
        <v>60</v>
      </c>
      <c r="AD2124" s="4">
        <v>45831</v>
      </c>
      <c r="AE2124" s="4">
        <v>45832</v>
      </c>
      <c r="AF2124" s="4"/>
      <c r="AG2124" s="34" t="s">
        <v>953</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c r="AG2125" s="34" t="s">
        <v>62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c r="AG2138" s="34" t="s">
        <v>62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t="s">
        <v>60</v>
      </c>
      <c r="AC2908" s="4" t="s">
        <v>60</v>
      </c>
      <c r="AD2908" s="4">
        <v>45847</v>
      </c>
      <c r="AE2908" s="4">
        <v>45849</v>
      </c>
      <c r="AF2908" s="4"/>
      <c r="AG2908" s="34" t="s">
        <v>62</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23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row r="10231" spans="1:7" x14ac:dyDescent="0.25">
      <c r="A10231" s="30" t="s">
        <v>18995</v>
      </c>
      <c r="B10231" s="30" t="s">
        <v>15715</v>
      </c>
      <c r="C10231" s="30" t="s">
        <v>874</v>
      </c>
      <c r="D10231" s="30" t="s">
        <v>883</v>
      </c>
      <c r="E10231" s="25">
        <v>45827.292337962965</v>
      </c>
      <c r="F10231" s="30" t="s">
        <v>871</v>
      </c>
      <c r="G10231" s="25">
        <v>45827.292337962965</v>
      </c>
    </row>
    <row r="10232" spans="1:7" x14ac:dyDescent="0.25">
      <c r="A10232" s="30" t="s">
        <v>18996</v>
      </c>
      <c r="B10232" s="30" t="s">
        <v>15715</v>
      </c>
      <c r="C10232" s="30" t="s">
        <v>877</v>
      </c>
      <c r="D10232" s="30" t="s">
        <v>883</v>
      </c>
      <c r="E10232" s="25">
        <v>45827.292604166665</v>
      </c>
      <c r="F10232" s="30" t="s">
        <v>871</v>
      </c>
      <c r="G10232" s="25">
        <v>45827.292604166665</v>
      </c>
    </row>
    <row r="10233" spans="1:7" x14ac:dyDescent="0.25">
      <c r="A10233" s="30" t="s">
        <v>18997</v>
      </c>
      <c r="B10233" s="30" t="s">
        <v>10094</v>
      </c>
      <c r="C10233" s="30" t="s">
        <v>864</v>
      </c>
      <c r="D10233" s="30" t="s">
        <v>865</v>
      </c>
      <c r="E10233" s="25">
        <v>45827.294664351852</v>
      </c>
      <c r="F10233" s="30" t="s">
        <v>871</v>
      </c>
      <c r="G10233" s="25">
        <v>45827.294664351852</v>
      </c>
    </row>
    <row r="10234" spans="1:7" x14ac:dyDescent="0.25">
      <c r="A10234" s="30" t="s">
        <v>18998</v>
      </c>
      <c r="B10234" s="30" t="s">
        <v>10106</v>
      </c>
      <c r="C10234" s="30" t="s">
        <v>864</v>
      </c>
      <c r="D10234" s="30" t="s">
        <v>865</v>
      </c>
      <c r="E10234" s="25">
        <v>45827.294687499998</v>
      </c>
      <c r="F10234" s="30" t="s">
        <v>871</v>
      </c>
      <c r="G10234" s="25">
        <v>45827.294687499998</v>
      </c>
    </row>
    <row r="10235" spans="1:7" x14ac:dyDescent="0.25">
      <c r="A10235" s="30" t="s">
        <v>18999</v>
      </c>
      <c r="B10235" s="30" t="s">
        <v>10102</v>
      </c>
      <c r="C10235" s="30" t="s">
        <v>864</v>
      </c>
      <c r="D10235" s="30" t="s">
        <v>865</v>
      </c>
      <c r="E10235" s="25">
        <v>45827.294733796298</v>
      </c>
      <c r="F10235" s="30" t="s">
        <v>871</v>
      </c>
      <c r="G10235" s="25">
        <v>45827.294733796298</v>
      </c>
    </row>
    <row r="10236" spans="1:7" x14ac:dyDescent="0.25">
      <c r="A10236" s="30" t="s">
        <v>19000</v>
      </c>
      <c r="B10236" s="30" t="s">
        <v>10098</v>
      </c>
      <c r="C10236" s="30" t="s">
        <v>864</v>
      </c>
      <c r="D10236" s="30" t="s">
        <v>865</v>
      </c>
      <c r="E10236" s="25">
        <v>45827.294756944444</v>
      </c>
      <c r="F10236" s="30" t="s">
        <v>871</v>
      </c>
      <c r="G10236" s="25">
        <v>45827.294756944444</v>
      </c>
    </row>
    <row r="10237" spans="1:7" x14ac:dyDescent="0.25">
      <c r="A10237" s="30" t="s">
        <v>19001</v>
      </c>
      <c r="B10237" s="30" t="s">
        <v>10096</v>
      </c>
      <c r="C10237" s="30" t="s">
        <v>864</v>
      </c>
      <c r="D10237" s="30" t="s">
        <v>865</v>
      </c>
      <c r="E10237" s="25">
        <v>45827.294791666667</v>
      </c>
      <c r="F10237" s="30" t="s">
        <v>871</v>
      </c>
      <c r="G10237" s="25">
        <v>45827.294791666667</v>
      </c>
    </row>
    <row r="10238" spans="1:7" x14ac:dyDescent="0.25">
      <c r="A10238" s="30" t="s">
        <v>19002</v>
      </c>
      <c r="B10238" s="30" t="s">
        <v>9957</v>
      </c>
      <c r="C10238" s="30" t="s">
        <v>872</v>
      </c>
      <c r="D10238" s="30" t="s">
        <v>61</v>
      </c>
      <c r="E10238" s="25">
        <v>45827.300069444442</v>
      </c>
      <c r="F10238" s="30" t="s">
        <v>894</v>
      </c>
      <c r="G10238" s="25">
        <v>45827.300069444442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45</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82152</v>
      </c>
      <c r="I3" s="1">
        <f ca="1">IF(HOUR(NOW())&gt;6,TODAY(),TODAY()-1)</f>
        <v>45827</v>
      </c>
    </row>
    <row r="4" spans="1:12" x14ac:dyDescent="0.25">
      <c r="A4" s="12" t="s">
        <v>59</v>
      </c>
      <c r="B4" s="19">
        <f ca="1">SUMIFS('Data Power app'!$G:$G,'Data Power app'!L:L,"&gt;"&amp;$I$2,'Data Power app'!F:F,Report!$A4)</f>
        <v>4135</v>
      </c>
      <c r="C4" s="19">
        <f ca="1">SUMIFS('Data Power app'!$G:$G,'Data Power app'!N:N,"&gt;"&amp;$I$2,'Data Power app'!F:F,Report!$A4)</f>
        <v>6074</v>
      </c>
      <c r="D4" s="19">
        <f ca="1">SUMIFS('Data Power app'!$G:$G,'Data Power app'!V:V,"&gt;"&amp;$I$2,'Data Power app'!$F:$F,Report!$A4)</f>
        <v>0</v>
      </c>
      <c r="E4" s="19">
        <f ca="1">SUMIFS('Data Power app'!$G:$G,'Data Power app'!AA:AA,"&gt;"&amp;$I$2,'Data Power app'!$F:$F,Report!$A4)</f>
        <v>0</v>
      </c>
      <c r="F4" s="20">
        <f ca="1">SUMIFS('Data Power app'!$G:$G,'Data Power app'!AF:AF,"="&amp;$I$2,'Data Power app'!$F:$F,Report!$A4)</f>
        <v>39944</v>
      </c>
    </row>
    <row r="5" spans="1:12" x14ac:dyDescent="0.25">
      <c r="A5" s="21" t="s">
        <v>1022</v>
      </c>
      <c r="B5" s="22">
        <f ca="1">SUM(B3:B4)</f>
        <v>4135</v>
      </c>
      <c r="C5" s="22">
        <f t="shared" ref="C5:F5" ca="1" si="0">SUM(C3:C4)</f>
        <v>6074</v>
      </c>
      <c r="D5" s="22">
        <f t="shared" ca="1" si="0"/>
        <v>0</v>
      </c>
      <c r="E5" s="22">
        <f t="shared" ca="1" si="0"/>
        <v>0</v>
      </c>
      <c r="F5" s="23">
        <f t="shared" ca="1" si="0"/>
        <v>122096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2025-06-19T00:49:10Z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