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op1\Documents\kerjoan\TF Dewaruci\Modeling By MATLAB\"/>
    </mc:Choice>
  </mc:AlternateContent>
  <xr:revisionPtr revIDLastSave="0" documentId="13_ncr:1_{5B2F549B-65D8-4B5E-858B-89ADB44ECAA6}" xr6:coauthVersionLast="47" xr6:coauthVersionMax="47" xr10:uidLastSave="{00000000-0000-0000-0000-000000000000}"/>
  <bookViews>
    <workbookView xWindow="28635" yWindow="-165" windowWidth="29130" windowHeight="15810" xr2:uid="{00000000-000D-0000-FFFF-FFFF00000000}"/>
  </bookViews>
  <sheets>
    <sheet name="Bulk Carrier1" sheetId="1" r:id="rId1"/>
    <sheet name="Tanker" sheetId="4" r:id="rId2"/>
    <sheet name="Try" sheetId="8" r:id="rId3"/>
    <sheet name="Bulk Carrier2" sheetId="5" r:id="rId4"/>
    <sheet name="Bulk Carrier3" sheetId="6" r:id="rId5"/>
    <sheet name="Sheet3" sheetId="3" r:id="rId6"/>
    <sheet name="Sheet2" sheetId="2" r:id="rId7"/>
    <sheet name="Sheet1" sheetId="7" r:id="rId8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" l="1"/>
  <c r="F33" i="1" s="1"/>
  <c r="F34" i="1" s="1"/>
  <c r="F3" i="8" l="1"/>
  <c r="F4" i="8" s="1"/>
  <c r="F5" i="8" s="1"/>
  <c r="F6" i="8" s="1"/>
  <c r="F7" i="8" s="1"/>
  <c r="F8" i="8" s="1"/>
  <c r="F10" i="8" s="1"/>
  <c r="F11" i="8" s="1"/>
  <c r="E35" i="6" l="1"/>
  <c r="AD3" i="4" l="1"/>
  <c r="AD4" i="4"/>
  <c r="AD5" i="4"/>
  <c r="AD6" i="4"/>
  <c r="AD7" i="4"/>
  <c r="AD8" i="4"/>
  <c r="AD9" i="4"/>
  <c r="AD10" i="4"/>
  <c r="AD11" i="4"/>
  <c r="AD2" i="4"/>
  <c r="AC3" i="4"/>
  <c r="AC4" i="4"/>
  <c r="AC5" i="4"/>
  <c r="AC6" i="4"/>
  <c r="AC7" i="4"/>
  <c r="AC8" i="4"/>
  <c r="AC9" i="4"/>
  <c r="AC10" i="4"/>
  <c r="AC11" i="4"/>
  <c r="AC2" i="4"/>
  <c r="U5" i="2" l="1"/>
  <c r="U4" i="2"/>
  <c r="U3" i="2"/>
  <c r="X3" i="2"/>
  <c r="Y12" i="2"/>
  <c r="Y3" i="2"/>
  <c r="X5" i="2"/>
  <c r="Y5" i="2" s="1"/>
  <c r="Z3" i="2"/>
  <c r="V10" i="2"/>
  <c r="U9" i="2"/>
  <c r="V9" i="2" s="1"/>
  <c r="Q21" i="2"/>
  <c r="R20" i="2"/>
  <c r="T19" i="2"/>
  <c r="R19" i="2"/>
  <c r="S19" i="2"/>
  <c r="Q19" i="2"/>
  <c r="P24" i="2"/>
  <c r="N32" i="2"/>
  <c r="O32" i="2"/>
  <c r="M17" i="2"/>
  <c r="N33" i="2" l="1"/>
  <c r="V3" i="2"/>
  <c r="P18" i="2"/>
  <c r="P19" i="2" l="1"/>
  <c r="N21" i="2"/>
  <c r="N20" i="2"/>
  <c r="O20" i="2" s="1"/>
  <c r="N18" i="2"/>
  <c r="L18" i="2"/>
  <c r="L17" i="2"/>
  <c r="L19" i="2" l="1"/>
  <c r="P17" i="2"/>
  <c r="Q17" i="2" s="1"/>
  <c r="Q18" i="2" s="1"/>
  <c r="R18" i="2" s="1"/>
  <c r="P20" i="2"/>
  <c r="P16" i="2" l="1"/>
  <c r="O21" i="2"/>
  <c r="R8" i="2"/>
  <c r="R9" i="2"/>
  <c r="R7" i="2"/>
  <c r="Q8" i="2"/>
  <c r="Q9" i="2"/>
  <c r="Q7" i="2"/>
  <c r="C35" i="2" a="1"/>
  <c r="I42" i="2" s="1"/>
  <c r="E21" i="2"/>
  <c r="D21" i="2"/>
  <c r="G19" i="2"/>
  <c r="F19" i="2"/>
  <c r="G18" i="2"/>
  <c r="F18" i="2"/>
  <c r="G17" i="2"/>
  <c r="F17" i="2"/>
  <c r="G16" i="2"/>
  <c r="G20" i="2" s="1"/>
  <c r="J12" i="2" s="1"/>
  <c r="F16" i="2"/>
  <c r="F20" i="2" s="1"/>
  <c r="I12" i="2" s="1"/>
  <c r="A16" i="2"/>
  <c r="G14" i="2"/>
  <c r="F14" i="2"/>
  <c r="A14" i="2"/>
  <c r="G13" i="2"/>
  <c r="F13" i="2"/>
  <c r="G12" i="2"/>
  <c r="F12" i="2"/>
  <c r="G11" i="2"/>
  <c r="G21" i="2" s="1"/>
  <c r="F11" i="2"/>
  <c r="F21" i="2" s="1"/>
  <c r="B10" i="2"/>
  <c r="E8" i="2"/>
  <c r="D8" i="2"/>
  <c r="I5" i="2"/>
  <c r="F3" i="2"/>
  <c r="D3" i="2"/>
  <c r="C3" i="2"/>
  <c r="K2" i="2"/>
  <c r="F2" i="2"/>
  <c r="D2" i="2"/>
  <c r="C2" i="2"/>
  <c r="H2" i="2" s="1" a="1"/>
  <c r="Q13" i="2" l="1"/>
  <c r="Q14" i="2" s="1"/>
  <c r="R11" i="2"/>
  <c r="T7" i="2"/>
  <c r="H3" i="2"/>
  <c r="H2" i="2"/>
  <c r="I3" i="2"/>
  <c r="I2" i="2"/>
  <c r="C35" i="2"/>
  <c r="F35" i="2"/>
  <c r="J35" i="2"/>
  <c r="D36" i="2"/>
  <c r="H36" i="2"/>
  <c r="C37" i="2"/>
  <c r="G37" i="2"/>
  <c r="F38" i="2"/>
  <c r="J38" i="2"/>
  <c r="E39" i="2"/>
  <c r="I39" i="2"/>
  <c r="D40" i="2"/>
  <c r="H40" i="2"/>
  <c r="C41" i="2"/>
  <c r="G41" i="2"/>
  <c r="F42" i="2"/>
  <c r="J42" i="2"/>
  <c r="E36" i="2"/>
  <c r="E40" i="2"/>
  <c r="F15" i="2"/>
  <c r="I11" i="2" s="1"/>
  <c r="J8" i="2" s="1"/>
  <c r="D35" i="2"/>
  <c r="H35" i="2"/>
  <c r="F36" i="2"/>
  <c r="J36" i="2"/>
  <c r="E37" i="2"/>
  <c r="I37" i="2"/>
  <c r="D38" i="2"/>
  <c r="H38" i="2"/>
  <c r="C39" i="2"/>
  <c r="G39" i="2"/>
  <c r="F40" i="2"/>
  <c r="J40" i="2"/>
  <c r="E41" i="2"/>
  <c r="I41" i="2"/>
  <c r="D42" i="2"/>
  <c r="H42" i="2"/>
  <c r="G35" i="2"/>
  <c r="I36" i="2"/>
  <c r="D37" i="2"/>
  <c r="H37" i="2"/>
  <c r="C38" i="2"/>
  <c r="G38" i="2"/>
  <c r="F39" i="2"/>
  <c r="J39" i="2"/>
  <c r="I40" i="2"/>
  <c r="D41" i="2"/>
  <c r="H41" i="2"/>
  <c r="C42" i="2"/>
  <c r="G42" i="2"/>
  <c r="G15" i="2"/>
  <c r="J11" i="2" s="1"/>
  <c r="E35" i="2"/>
  <c r="I35" i="2"/>
  <c r="C36" i="2"/>
  <c r="G36" i="2"/>
  <c r="F37" i="2"/>
  <c r="J37" i="2"/>
  <c r="E38" i="2"/>
  <c r="I38" i="2"/>
  <c r="D39" i="2"/>
  <c r="H39" i="2"/>
  <c r="C40" i="2"/>
  <c r="G40" i="2"/>
  <c r="F41" i="2"/>
  <c r="J41" i="2"/>
  <c r="E42" i="2"/>
  <c r="L35" i="2" l="1" a="1"/>
  <c r="L2" i="2" a="1"/>
  <c r="L11" i="2" a="1"/>
  <c r="L14" i="2" a="1"/>
  <c r="F5" i="2" a="1"/>
  <c r="L15" i="2" l="1"/>
  <c r="L14" i="2"/>
  <c r="L12" i="2"/>
  <c r="N12" i="2" s="1"/>
  <c r="L11" i="2"/>
  <c r="N11" i="2" s="1"/>
  <c r="O11" i="2" s="1"/>
  <c r="L2" i="2"/>
  <c r="M4" i="2" s="1"/>
  <c r="L3" i="2"/>
  <c r="M5" i="2" s="1"/>
  <c r="F6" i="2"/>
  <c r="F5" i="2"/>
  <c r="L40" i="2"/>
  <c r="L36" i="2"/>
  <c r="L42" i="2"/>
  <c r="L38" i="2"/>
  <c r="L35" i="2"/>
  <c r="L39" i="2"/>
  <c r="L41" i="2"/>
  <c r="L37" i="2"/>
  <c r="O7" i="2" l="1"/>
  <c r="O6" i="2"/>
  <c r="O8" i="2"/>
  <c r="O4" i="2"/>
  <c r="O5" i="2"/>
</calcChain>
</file>

<file path=xl/sharedStrings.xml><?xml version="1.0" encoding="utf-8"?>
<sst xmlns="http://schemas.openxmlformats.org/spreadsheetml/2006/main" count="109" uniqueCount="48">
  <si>
    <t>coordinates</t>
  </si>
  <si>
    <t>segmen</t>
  </si>
  <si>
    <t>cutting</t>
  </si>
  <si>
    <t>thickness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</si>
  <si>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</si>
  <si>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</si>
  <si>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</si>
  <si>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</si>
  <si>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</si>
  <si>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</si>
  <si>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</si>
  <si>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</si>
  <si>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</si>
  <si>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</si>
  <si>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</si>
  <si>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Bulker 1</t>
  </si>
  <si>
    <t>Bulker 2</t>
  </si>
  <si>
    <t>Bulker 3</t>
  </si>
  <si>
    <t>Bulker 4</t>
  </si>
  <si>
    <t>wn_dis</t>
  </si>
  <si>
    <t>K</t>
  </si>
  <si>
    <t>A</t>
  </si>
  <si>
    <r>
      <t>K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charset val="1"/>
        <scheme val="minor"/>
      </rPr>
      <t xml:space="preserve"> </t>
    </r>
  </si>
  <si>
    <t>delOemga1</t>
  </si>
  <si>
    <t>qb</t>
  </si>
  <si>
    <t>qw</t>
  </si>
  <si>
    <t>qb_cell</t>
  </si>
  <si>
    <t>qw_cell</t>
  </si>
  <si>
    <r>
      <t>K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charset val="1"/>
        <scheme val="minor"/>
      </rPr>
      <t xml:space="preserve"> *qb_cell</t>
    </r>
  </si>
  <si>
    <t>delOemga2</t>
  </si>
  <si>
    <t>cell1</t>
  </si>
  <si>
    <t>cell2</t>
  </si>
  <si>
    <t>xk*Ak</t>
  </si>
  <si>
    <t>Ak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</si>
  <si>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</si>
  <si>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q1</t>
  </si>
  <si>
    <t>q2</t>
  </si>
  <si>
    <t>q3</t>
  </si>
  <si>
    <t>q4</t>
  </si>
  <si>
    <t>q5</t>
  </si>
  <si>
    <t>q6</t>
  </si>
  <si>
    <t>q7</t>
  </si>
  <si>
    <t>q8</t>
  </si>
  <si>
    <t>Index</t>
  </si>
  <si>
    <t>u</t>
  </si>
  <si>
    <t>j</t>
  </si>
  <si>
    <t>c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</si>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</sst>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B05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0" xfId="0" applyFill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4" fillId="0" borderId="0" xfId="0" applyFont="1"/>
    <xf numFmtId="0" fontId="5" fillId="6" borderId="1" xfId="0" applyFont="1" applyFill="1" applyBorder="1"/>
    <xf numFmtId="0" fontId="5" fillId="0" borderId="1" xfId="0" applyFont="1" applyBorder="1"/>
    <xf numFmtId="0" fontId="5" fillId="7" borderId="1" xfId="0" applyFont="1" applyFill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/>
    <xf numFmtId="0" fontId="0" fillId="0" borderId="3" xfId="0" applyBorder="1" applyAlignment="1">
      <alignment horizontal="center"/>
    </xf>
    <xf numFmtId="0" fontId="0" fillId="2" borderId="0" xfId="0" applyFill="1"/>
    <xf numFmtId="0" fontId="6" fillId="2" borderId="0" xfId="0" applyFont="1" applyFill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80551</xdr:colOff>
      <xdr:row>28</xdr:row>
      <xdr:rowOff>1938</xdr:rowOff>
    </xdr:from>
    <xdr:to>
      <xdr:col>35</xdr:col>
      <xdr:colOff>123745</xdr:colOff>
      <xdr:row>42</xdr:row>
      <xdr:rowOff>121609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297" t="18720" r="35662" b="42864"/>
        <a:stretch/>
      </xdr:blipFill>
      <xdr:spPr>
        <a:xfrm>
          <a:off x="15388587" y="4954938"/>
          <a:ext cx="6163233" cy="2599346"/>
        </a:xfrm>
        <a:prstGeom prst="rect">
          <a:avLst/>
        </a:prstGeom>
        <a:ln>
          <a:solidFill>
            <a:srgbClr val="FF3300"/>
          </a:solidFill>
        </a:ln>
      </xdr:spPr>
    </xdr:pic>
    <xdr:clientData/>
  </xdr:twoCellAnchor>
  <xdr:twoCellAnchor editAs="oneCell">
    <xdr:from>
      <xdr:col>25</xdr:col>
      <xdr:colOff>27214</xdr:colOff>
      <xdr:row>9</xdr:row>
      <xdr:rowOff>25567</xdr:rowOff>
    </xdr:from>
    <xdr:to>
      <xdr:col>36</xdr:col>
      <xdr:colOff>244929</xdr:colOff>
      <xdr:row>27</xdr:row>
      <xdr:rowOff>64861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4918" t="10906" r="37583" b="41236"/>
        <a:stretch/>
      </xdr:blipFill>
      <xdr:spPr>
        <a:xfrm>
          <a:off x="15335250" y="1740067"/>
          <a:ext cx="6953250" cy="3471469"/>
        </a:xfrm>
        <a:prstGeom prst="rect">
          <a:avLst/>
        </a:prstGeom>
        <a:ln>
          <a:solidFill>
            <a:srgbClr val="00B0F0"/>
          </a:solidFill>
        </a:ln>
      </xdr:spPr>
    </xdr:pic>
    <xdr:clientData/>
  </xdr:twoCellAnchor>
  <xdr:twoCellAnchor editAs="oneCell">
    <xdr:from>
      <xdr:col>15</xdr:col>
      <xdr:colOff>164193</xdr:colOff>
      <xdr:row>1</xdr:row>
      <xdr:rowOff>92075</xdr:rowOff>
    </xdr:from>
    <xdr:to>
      <xdr:col>24</xdr:col>
      <xdr:colOff>589878</xdr:colOff>
      <xdr:row>26</xdr:row>
      <xdr:rowOff>57603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8FC81D4-EC17-4211-9BE5-00B3953BE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49014" y="268968"/>
          <a:ext cx="5936578" cy="43878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56794</xdr:colOff>
      <xdr:row>0</xdr:row>
      <xdr:rowOff>0</xdr:rowOff>
    </xdr:from>
    <xdr:to>
      <xdr:col>25</xdr:col>
      <xdr:colOff>599973</xdr:colOff>
      <xdr:row>14</xdr:row>
      <xdr:rowOff>123825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6875" t="22061" r="29368" b="25848"/>
        <a:stretch/>
      </xdr:blipFill>
      <xdr:spPr>
        <a:xfrm>
          <a:off x="12159147" y="0"/>
          <a:ext cx="4173885" cy="2790825"/>
        </a:xfrm>
        <a:prstGeom prst="rect">
          <a:avLst/>
        </a:prstGeom>
      </xdr:spPr>
    </xdr:pic>
    <xdr:clientData/>
  </xdr:twoCellAnchor>
  <xdr:twoCellAnchor editAs="oneCell">
    <xdr:from>
      <xdr:col>18</xdr:col>
      <xdr:colOff>266079</xdr:colOff>
      <xdr:row>17</xdr:row>
      <xdr:rowOff>63314</xdr:rowOff>
    </xdr:from>
    <xdr:to>
      <xdr:col>28</xdr:col>
      <xdr:colOff>481610</xdr:colOff>
      <xdr:row>36</xdr:row>
      <xdr:rowOff>29698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100-00000D000000}"/>
            </a:ext>
            <a:ext uri="{147F2762-F138-4A5C-976F-8EAC2B608ADB}">
              <a16:predDERef xmlns:a16="http://schemas.microsoft.com/office/drawing/2014/main" pred="{00000000-0008-0000-01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5332" t="10571" r="37552" b="41476"/>
        <a:stretch/>
      </xdr:blipFill>
      <xdr:spPr>
        <a:xfrm>
          <a:off x="11238879" y="3301814"/>
          <a:ext cx="6311531" cy="35858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244929</xdr:colOff>
      <xdr:row>1</xdr:row>
      <xdr:rowOff>0</xdr:rowOff>
    </xdr:from>
    <xdr:to>
      <xdr:col>25</xdr:col>
      <xdr:colOff>585107</xdr:colOff>
      <xdr:row>22</xdr:row>
      <xdr:rowOff>45715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265"/>
        <a:stretch/>
      </xdr:blipFill>
      <xdr:spPr bwMode="auto">
        <a:xfrm>
          <a:off x="9388929" y="190500"/>
          <a:ext cx="6436178" cy="40462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222973</xdr:colOff>
      <xdr:row>19</xdr:row>
      <xdr:rowOff>121227</xdr:rowOff>
    </xdr:from>
    <xdr:to>
      <xdr:col>31</xdr:col>
      <xdr:colOff>262992</xdr:colOff>
      <xdr:row>34</xdr:row>
      <xdr:rowOff>70355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7297" t="18720" r="35662" b="42864"/>
        <a:stretch/>
      </xdr:blipFill>
      <xdr:spPr>
        <a:xfrm>
          <a:off x="13024573" y="3740727"/>
          <a:ext cx="6136019" cy="2806628"/>
        </a:xfrm>
        <a:prstGeom prst="rect">
          <a:avLst/>
        </a:prstGeom>
        <a:ln>
          <a:solidFill>
            <a:srgbClr val="FF3300"/>
          </a:solidFill>
        </a:ln>
      </xdr:spPr>
    </xdr:pic>
    <xdr:clientData/>
  </xdr:twoCellAnchor>
  <xdr:twoCellAnchor editAs="oneCell">
    <xdr:from>
      <xdr:col>25</xdr:col>
      <xdr:colOff>27214</xdr:colOff>
      <xdr:row>9</xdr:row>
      <xdr:rowOff>25567</xdr:rowOff>
    </xdr:from>
    <xdr:to>
      <xdr:col>36</xdr:col>
      <xdr:colOff>244929</xdr:colOff>
      <xdr:row>27</xdr:row>
      <xdr:rowOff>68036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4918" t="10906" r="37583" b="41236"/>
        <a:stretch/>
      </xdr:blipFill>
      <xdr:spPr>
        <a:xfrm>
          <a:off x="15267214" y="1740067"/>
          <a:ext cx="6923315" cy="3471469"/>
        </a:xfrm>
        <a:prstGeom prst="rect">
          <a:avLst/>
        </a:prstGeom>
        <a:ln>
          <a:solidFill>
            <a:srgbClr val="00B0F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280147</xdr:colOff>
      <xdr:row>5</xdr:row>
      <xdr:rowOff>22412</xdr:rowOff>
    </xdr:from>
    <xdr:to>
      <xdr:col>21</xdr:col>
      <xdr:colOff>600595</xdr:colOff>
      <xdr:row>24</xdr:row>
      <xdr:rowOff>182406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265"/>
        <a:stretch/>
      </xdr:blipFill>
      <xdr:spPr bwMode="auto">
        <a:xfrm>
          <a:off x="8751794" y="974912"/>
          <a:ext cx="4556272" cy="37794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587506</xdr:colOff>
      <xdr:row>2</xdr:row>
      <xdr:rowOff>103254</xdr:rowOff>
    </xdr:from>
    <xdr:to>
      <xdr:col>22</xdr:col>
      <xdr:colOff>295633</xdr:colOff>
      <xdr:row>22</xdr:row>
      <xdr:rowOff>72748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265"/>
        <a:stretch/>
      </xdr:blipFill>
      <xdr:spPr bwMode="auto">
        <a:xfrm>
          <a:off x="9059153" y="484254"/>
          <a:ext cx="4549068" cy="37794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15</xdr:row>
      <xdr:rowOff>114300</xdr:rowOff>
    </xdr:from>
    <xdr:to>
      <xdr:col>10</xdr:col>
      <xdr:colOff>552450</xdr:colOff>
      <xdr:row>21</xdr:row>
      <xdr:rowOff>59082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3028950"/>
          <a:ext cx="2219325" cy="1087782"/>
        </a:xfrm>
        <a:prstGeom prst="rect">
          <a:avLst/>
        </a:prstGeom>
        <a:noFill/>
        <a:ln>
          <a:solidFill>
            <a:srgbClr val="FF33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B1" zoomScale="70" zoomScaleNormal="70" workbookViewId="0">
      <selection activeCell="S30" sqref="S30"/>
    </sheetView>
  </sheetViews>
  <sheetFormatPr defaultRowHeight="14.5" x14ac:dyDescent="0.35"/>
  <sheetData>
    <row r="1" spans="1:15" x14ac:dyDescent="0.35">
      <c r="A1" s="28" t="s">
        <v>0</v>
      </c>
      <c r="B1" s="28"/>
      <c r="C1" s="28" t="s">
        <v>1</v>
      </c>
      <c r="D1" s="28"/>
      <c r="E1" s="6" t="s">
        <v>2</v>
      </c>
      <c r="F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5" x14ac:dyDescent="0.35">
      <c r="A2" s="1">
        <v>-6</v>
      </c>
      <c r="B2" s="1">
        <v>15</v>
      </c>
      <c r="C2" s="1">
        <v>3</v>
      </c>
      <c r="D2" s="1">
        <v>2</v>
      </c>
      <c r="E2" s="1">
        <v>1</v>
      </c>
      <c r="F2" s="2">
        <v>1.4999999999999999E-2</v>
      </c>
      <c r="G2" s="16">
        <v>1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22">
        <v>1</v>
      </c>
    </row>
    <row r="3" spans="1:15" x14ac:dyDescent="0.35">
      <c r="A3" s="3">
        <v>-10</v>
      </c>
      <c r="B3" s="3">
        <v>15</v>
      </c>
      <c r="C3" s="3">
        <v>2</v>
      </c>
      <c r="D3" s="3">
        <v>1</v>
      </c>
      <c r="E3" s="3">
        <v>0</v>
      </c>
      <c r="F3" s="2">
        <v>1.4999999999999999E-2</v>
      </c>
      <c r="G3" s="16">
        <v>1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22">
        <v>2</v>
      </c>
    </row>
    <row r="4" spans="1:15" x14ac:dyDescent="0.35">
      <c r="A4" s="3">
        <v>-10</v>
      </c>
      <c r="B4" s="3">
        <v>12</v>
      </c>
      <c r="C4" s="3">
        <v>1</v>
      </c>
      <c r="D4" s="3">
        <v>3</v>
      </c>
      <c r="E4" s="3">
        <v>0</v>
      </c>
      <c r="F4" s="2">
        <v>1.4999999999999999E-2</v>
      </c>
      <c r="G4" s="16">
        <v>1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22">
        <v>3</v>
      </c>
    </row>
    <row r="5" spans="1:15" x14ac:dyDescent="0.35">
      <c r="A5" s="3">
        <v>-7</v>
      </c>
      <c r="B5" s="3">
        <v>9</v>
      </c>
      <c r="C5" s="3">
        <v>3</v>
      </c>
      <c r="D5" s="3">
        <v>6</v>
      </c>
      <c r="E5" s="3">
        <v>0</v>
      </c>
      <c r="F5" s="2">
        <v>1.4999999999999999E-2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22">
        <v>4</v>
      </c>
    </row>
    <row r="6" spans="1:15" x14ac:dyDescent="0.35">
      <c r="A6" s="1">
        <v>-7</v>
      </c>
      <c r="B6" s="1">
        <v>10</v>
      </c>
      <c r="C6" s="1">
        <v>4</v>
      </c>
      <c r="D6" s="1">
        <v>5</v>
      </c>
      <c r="E6" s="1">
        <v>1</v>
      </c>
      <c r="F6" s="2">
        <v>1.4999999999999999E-2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22">
        <v>5</v>
      </c>
    </row>
    <row r="7" spans="1:15" x14ac:dyDescent="0.35">
      <c r="A7" s="3">
        <v>-10</v>
      </c>
      <c r="B7" s="3">
        <v>10</v>
      </c>
      <c r="C7" s="3">
        <v>5</v>
      </c>
      <c r="D7" s="3">
        <v>6</v>
      </c>
      <c r="E7" s="3">
        <v>0</v>
      </c>
      <c r="F7" s="2">
        <v>1.4999999999999999E-2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22">
        <v>6</v>
      </c>
    </row>
    <row r="8" spans="1:15" x14ac:dyDescent="0.35">
      <c r="A8" s="4">
        <v>-10</v>
      </c>
      <c r="B8" s="4">
        <v>5</v>
      </c>
      <c r="C8" s="3">
        <v>6</v>
      </c>
      <c r="D8" s="3">
        <v>7</v>
      </c>
      <c r="E8" s="3">
        <v>0</v>
      </c>
      <c r="F8" s="2">
        <v>1.4999999999999999E-2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22">
        <v>7</v>
      </c>
    </row>
    <row r="9" spans="1:15" x14ac:dyDescent="0.35">
      <c r="A9" s="1">
        <v>-10</v>
      </c>
      <c r="B9" s="1">
        <v>0</v>
      </c>
      <c r="C9" s="1">
        <v>22</v>
      </c>
      <c r="D9" s="1">
        <v>7</v>
      </c>
      <c r="E9" s="1">
        <v>1</v>
      </c>
      <c r="F9" s="2">
        <v>0.01</v>
      </c>
      <c r="G9" s="15">
        <v>0</v>
      </c>
      <c r="H9" s="16">
        <v>1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22">
        <v>8</v>
      </c>
    </row>
    <row r="10" spans="1:15" x14ac:dyDescent="0.35">
      <c r="A10" s="3">
        <v>-6</v>
      </c>
      <c r="B10" s="3">
        <v>0</v>
      </c>
      <c r="C10" s="3">
        <v>7</v>
      </c>
      <c r="D10" s="3">
        <v>8</v>
      </c>
      <c r="E10" s="3">
        <v>0</v>
      </c>
      <c r="F10" s="2">
        <v>1.4999999999999999E-2</v>
      </c>
      <c r="G10" s="15">
        <v>0</v>
      </c>
      <c r="H10" s="16">
        <v>1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22">
        <v>9</v>
      </c>
    </row>
    <row r="11" spans="1:15" x14ac:dyDescent="0.35">
      <c r="A11" s="3">
        <v>-3</v>
      </c>
      <c r="B11" s="3">
        <v>0</v>
      </c>
      <c r="C11" s="3">
        <v>8</v>
      </c>
      <c r="D11" s="3">
        <v>9</v>
      </c>
      <c r="E11" s="3">
        <v>0</v>
      </c>
      <c r="F11" s="2">
        <v>1.4999999999999999E-2</v>
      </c>
      <c r="G11" s="15">
        <v>0</v>
      </c>
      <c r="H11" s="16">
        <v>1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22">
        <v>10</v>
      </c>
    </row>
    <row r="12" spans="1:15" x14ac:dyDescent="0.35">
      <c r="A12" s="1">
        <v>0</v>
      </c>
      <c r="B12" s="1">
        <v>0</v>
      </c>
      <c r="C12" s="1">
        <v>23</v>
      </c>
      <c r="D12" s="1">
        <v>22</v>
      </c>
      <c r="E12" s="1">
        <v>1</v>
      </c>
      <c r="F12" s="2">
        <v>0.01</v>
      </c>
      <c r="G12" s="15">
        <v>0</v>
      </c>
      <c r="H12" s="15">
        <v>0</v>
      </c>
      <c r="I12" s="16">
        <v>1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22">
        <v>11</v>
      </c>
    </row>
    <row r="13" spans="1:15" x14ac:dyDescent="0.35">
      <c r="A13" s="3">
        <v>3</v>
      </c>
      <c r="B13" s="3">
        <v>0</v>
      </c>
      <c r="C13" s="3">
        <v>22</v>
      </c>
      <c r="D13" s="3">
        <v>9</v>
      </c>
      <c r="E13" s="3">
        <v>0</v>
      </c>
      <c r="F13" s="2">
        <v>0.02</v>
      </c>
      <c r="G13" s="15">
        <v>0</v>
      </c>
      <c r="H13" s="16">
        <v>1</v>
      </c>
      <c r="I13" s="16">
        <v>1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22">
        <v>12</v>
      </c>
    </row>
    <row r="14" spans="1:15" x14ac:dyDescent="0.35">
      <c r="A14" s="3">
        <v>6</v>
      </c>
      <c r="B14" s="3">
        <v>0</v>
      </c>
      <c r="C14" s="3">
        <v>9</v>
      </c>
      <c r="D14" s="3">
        <v>10</v>
      </c>
      <c r="E14" s="3">
        <v>0</v>
      </c>
      <c r="F14" s="2">
        <v>1.4999999999999999E-2</v>
      </c>
      <c r="G14" s="15">
        <v>0</v>
      </c>
      <c r="H14" s="15">
        <v>0</v>
      </c>
      <c r="I14" s="16">
        <v>1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22">
        <v>13</v>
      </c>
    </row>
    <row r="15" spans="1:15" x14ac:dyDescent="0.35">
      <c r="A15" s="1">
        <v>10</v>
      </c>
      <c r="B15" s="1">
        <v>0</v>
      </c>
      <c r="C15" s="1">
        <v>24</v>
      </c>
      <c r="D15" s="1">
        <v>23</v>
      </c>
      <c r="E15" s="1">
        <v>1</v>
      </c>
      <c r="F15" s="2">
        <v>0.01</v>
      </c>
      <c r="G15" s="15">
        <v>0</v>
      </c>
      <c r="H15" s="15">
        <v>0</v>
      </c>
      <c r="I15" s="15">
        <v>0</v>
      </c>
      <c r="J15" s="16">
        <v>1</v>
      </c>
      <c r="K15" s="15">
        <v>0</v>
      </c>
      <c r="L15" s="15">
        <v>0</v>
      </c>
      <c r="M15" s="15">
        <v>0</v>
      </c>
      <c r="N15" s="15">
        <v>0</v>
      </c>
      <c r="O15" s="22">
        <v>14</v>
      </c>
    </row>
    <row r="16" spans="1:15" x14ac:dyDescent="0.35">
      <c r="A16" s="3">
        <v>10</v>
      </c>
      <c r="B16" s="3">
        <v>5</v>
      </c>
      <c r="C16" s="3">
        <v>23</v>
      </c>
      <c r="D16" s="3">
        <v>10</v>
      </c>
      <c r="E16" s="3">
        <v>0</v>
      </c>
      <c r="F16" s="2">
        <v>0.02</v>
      </c>
      <c r="G16" s="15">
        <v>0</v>
      </c>
      <c r="H16" s="15">
        <v>0</v>
      </c>
      <c r="I16" s="16">
        <v>1</v>
      </c>
      <c r="J16" s="16">
        <v>1</v>
      </c>
      <c r="K16" s="15">
        <v>0</v>
      </c>
      <c r="L16" s="15">
        <v>0</v>
      </c>
      <c r="M16" s="15">
        <v>0</v>
      </c>
      <c r="N16" s="15">
        <v>0</v>
      </c>
      <c r="O16" s="22">
        <v>15</v>
      </c>
    </row>
    <row r="17" spans="1:15" x14ac:dyDescent="0.35">
      <c r="A17" s="3">
        <v>10</v>
      </c>
      <c r="B17" s="3">
        <v>10</v>
      </c>
      <c r="C17" s="3">
        <v>10</v>
      </c>
      <c r="D17" s="3">
        <v>11</v>
      </c>
      <c r="E17" s="3">
        <v>0</v>
      </c>
      <c r="F17" s="2">
        <v>1.4999999999999999E-2</v>
      </c>
      <c r="G17" s="15">
        <v>0</v>
      </c>
      <c r="H17" s="15">
        <v>0</v>
      </c>
      <c r="I17" s="15">
        <v>0</v>
      </c>
      <c r="J17" s="16">
        <v>1</v>
      </c>
      <c r="K17" s="15">
        <v>0</v>
      </c>
      <c r="L17" s="15">
        <v>0</v>
      </c>
      <c r="M17" s="15">
        <v>0</v>
      </c>
      <c r="N17" s="15">
        <v>0</v>
      </c>
      <c r="O17" s="22">
        <v>16</v>
      </c>
    </row>
    <row r="18" spans="1:15" x14ac:dyDescent="0.35">
      <c r="A18" s="1">
        <v>7</v>
      </c>
      <c r="B18" s="1">
        <v>10</v>
      </c>
      <c r="C18" s="1">
        <v>25</v>
      </c>
      <c r="D18" s="1">
        <v>24</v>
      </c>
      <c r="E18" s="1">
        <v>1</v>
      </c>
      <c r="F18" s="2">
        <v>0.01</v>
      </c>
      <c r="G18" s="15">
        <v>0</v>
      </c>
      <c r="H18" s="15">
        <v>0</v>
      </c>
      <c r="I18" s="15">
        <v>0</v>
      </c>
      <c r="J18" s="15">
        <v>0</v>
      </c>
      <c r="K18" s="16">
        <v>1</v>
      </c>
      <c r="L18" s="15">
        <v>0</v>
      </c>
      <c r="M18" s="15">
        <v>0</v>
      </c>
      <c r="N18" s="15">
        <v>0</v>
      </c>
      <c r="O18" s="22">
        <v>17</v>
      </c>
    </row>
    <row r="19" spans="1:15" x14ac:dyDescent="0.35">
      <c r="A19" s="3">
        <v>7</v>
      </c>
      <c r="B19" s="3">
        <v>9</v>
      </c>
      <c r="C19" s="3">
        <v>24</v>
      </c>
      <c r="D19" s="3">
        <v>11</v>
      </c>
      <c r="E19" s="3">
        <v>0</v>
      </c>
      <c r="F19" s="2">
        <v>0.02</v>
      </c>
      <c r="G19" s="15">
        <v>0</v>
      </c>
      <c r="H19" s="15">
        <v>0</v>
      </c>
      <c r="I19" s="15">
        <v>0</v>
      </c>
      <c r="J19" s="16">
        <v>1</v>
      </c>
      <c r="K19" s="16">
        <v>1</v>
      </c>
      <c r="L19" s="15">
        <v>0</v>
      </c>
      <c r="M19" s="15">
        <v>0</v>
      </c>
      <c r="N19" s="15">
        <v>0</v>
      </c>
      <c r="O19" s="22">
        <v>18</v>
      </c>
    </row>
    <row r="20" spans="1:15" x14ac:dyDescent="0.35">
      <c r="A20" s="3">
        <v>10</v>
      </c>
      <c r="B20" s="3">
        <v>12</v>
      </c>
      <c r="C20" s="3">
        <v>11</v>
      </c>
      <c r="D20" s="3">
        <v>12</v>
      </c>
      <c r="E20" s="3">
        <v>0</v>
      </c>
      <c r="F20" s="2">
        <v>1.4999999999999999E-2</v>
      </c>
      <c r="G20" s="15">
        <v>0</v>
      </c>
      <c r="H20" s="15">
        <v>0</v>
      </c>
      <c r="I20" s="15">
        <v>0</v>
      </c>
      <c r="J20" s="15">
        <v>0</v>
      </c>
      <c r="K20" s="16">
        <v>1</v>
      </c>
      <c r="L20" s="15">
        <v>0</v>
      </c>
      <c r="M20" s="15">
        <v>0</v>
      </c>
      <c r="N20" s="15">
        <v>0</v>
      </c>
      <c r="O20" s="22">
        <v>19</v>
      </c>
    </row>
    <row r="21" spans="1:15" x14ac:dyDescent="0.35">
      <c r="A21" s="1">
        <v>10</v>
      </c>
      <c r="B21" s="1">
        <v>15</v>
      </c>
      <c r="C21" s="1">
        <v>26</v>
      </c>
      <c r="D21" s="1">
        <v>25</v>
      </c>
      <c r="E21" s="1">
        <v>1</v>
      </c>
      <c r="F21" s="2">
        <v>0.01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6">
        <v>1</v>
      </c>
      <c r="M21" s="15">
        <v>0</v>
      </c>
      <c r="N21" s="15">
        <v>0</v>
      </c>
      <c r="O21" s="22">
        <v>20</v>
      </c>
    </row>
    <row r="22" spans="1:15" x14ac:dyDescent="0.35">
      <c r="A22" s="3">
        <v>6</v>
      </c>
      <c r="B22" s="3">
        <v>15</v>
      </c>
      <c r="C22" s="3">
        <v>25</v>
      </c>
      <c r="D22" s="3">
        <v>12</v>
      </c>
      <c r="E22" s="3">
        <v>0</v>
      </c>
      <c r="F22" s="2">
        <v>0.02</v>
      </c>
      <c r="G22" s="15">
        <v>0</v>
      </c>
      <c r="H22" s="15">
        <v>0</v>
      </c>
      <c r="I22" s="15">
        <v>0</v>
      </c>
      <c r="J22" s="15">
        <v>0</v>
      </c>
      <c r="K22" s="16">
        <v>1</v>
      </c>
      <c r="L22" s="16">
        <v>1</v>
      </c>
      <c r="M22" s="15">
        <v>0</v>
      </c>
      <c r="N22" s="15">
        <v>0</v>
      </c>
      <c r="O22" s="22">
        <v>21</v>
      </c>
    </row>
    <row r="23" spans="1:15" x14ac:dyDescent="0.35">
      <c r="A23" s="5">
        <v>-6</v>
      </c>
      <c r="B23" s="3">
        <v>3</v>
      </c>
      <c r="C23" s="3">
        <v>12</v>
      </c>
      <c r="D23" s="3">
        <v>13</v>
      </c>
      <c r="E23" s="3">
        <v>0</v>
      </c>
      <c r="F23" s="2">
        <v>1.4999999999999999E-2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6">
        <v>1</v>
      </c>
      <c r="M23" s="15">
        <v>0</v>
      </c>
      <c r="N23" s="15">
        <v>0</v>
      </c>
      <c r="O23" s="22">
        <v>22</v>
      </c>
    </row>
    <row r="24" spans="1:15" x14ac:dyDescent="0.35">
      <c r="A24" s="1">
        <v>-3</v>
      </c>
      <c r="B24" s="1">
        <v>3</v>
      </c>
      <c r="C24" s="1">
        <v>15</v>
      </c>
      <c r="D24" s="1">
        <v>26</v>
      </c>
      <c r="E24" s="1">
        <v>1</v>
      </c>
      <c r="F24" s="2">
        <v>0.01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6">
        <v>1</v>
      </c>
      <c r="N24" s="15">
        <v>0</v>
      </c>
      <c r="O24" s="22">
        <v>23</v>
      </c>
    </row>
    <row r="25" spans="1:15" x14ac:dyDescent="0.35">
      <c r="A25" s="3">
        <v>0</v>
      </c>
      <c r="B25" s="3">
        <v>3</v>
      </c>
      <c r="C25" s="3">
        <v>26</v>
      </c>
      <c r="D25" s="3">
        <v>13</v>
      </c>
      <c r="E25" s="3">
        <v>0</v>
      </c>
      <c r="F25" s="2">
        <v>0.02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6">
        <v>1</v>
      </c>
      <c r="M25" s="16">
        <v>1</v>
      </c>
      <c r="N25" s="15">
        <v>0</v>
      </c>
      <c r="O25" s="22">
        <v>24</v>
      </c>
    </row>
    <row r="26" spans="1:15" x14ac:dyDescent="0.35">
      <c r="A26" s="3">
        <v>3</v>
      </c>
      <c r="B26" s="3">
        <v>3</v>
      </c>
      <c r="C26" s="3">
        <v>13</v>
      </c>
      <c r="D26" s="3">
        <v>14</v>
      </c>
      <c r="E26" s="3">
        <v>0</v>
      </c>
      <c r="F26" s="2">
        <v>1.4999999999999999E-2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6">
        <v>1</v>
      </c>
      <c r="N26" s="15">
        <v>0</v>
      </c>
      <c r="O26" s="22">
        <v>25</v>
      </c>
    </row>
    <row r="27" spans="1:15" x14ac:dyDescent="0.35">
      <c r="A27" s="3">
        <v>6</v>
      </c>
      <c r="B27" s="3">
        <v>3</v>
      </c>
      <c r="C27" s="3">
        <v>14</v>
      </c>
      <c r="D27" s="3">
        <v>15</v>
      </c>
      <c r="E27" s="3">
        <v>0</v>
      </c>
      <c r="F27" s="2">
        <v>1.4999999999999999E-2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6">
        <v>1</v>
      </c>
      <c r="N27" s="15">
        <v>0</v>
      </c>
      <c r="O27" s="22">
        <v>26</v>
      </c>
    </row>
    <row r="28" spans="1:15" x14ac:dyDescent="0.35">
      <c r="A28" s="3"/>
      <c r="B28" s="3"/>
      <c r="C28" s="3">
        <v>15</v>
      </c>
      <c r="D28" s="3">
        <v>16</v>
      </c>
      <c r="E28" s="3">
        <v>0</v>
      </c>
      <c r="F28" s="2">
        <v>1.4999999999999999E-2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22">
        <v>27</v>
      </c>
    </row>
    <row r="29" spans="1:15" x14ac:dyDescent="0.35">
      <c r="A29" s="1"/>
      <c r="B29" s="1"/>
      <c r="C29" s="1">
        <v>18</v>
      </c>
      <c r="D29" s="1">
        <v>17</v>
      </c>
      <c r="E29" s="1">
        <v>1</v>
      </c>
      <c r="F29" s="2">
        <v>1.4999999999999999E-2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22">
        <v>28</v>
      </c>
    </row>
    <row r="30" spans="1:15" x14ac:dyDescent="0.35">
      <c r="A30" s="3"/>
      <c r="B30" s="3"/>
      <c r="C30" s="3">
        <v>17</v>
      </c>
      <c r="D30" s="3">
        <v>16</v>
      </c>
      <c r="E30" s="3">
        <v>0</v>
      </c>
      <c r="F30" s="2">
        <v>1.4999999999999999E-2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22">
        <v>29</v>
      </c>
    </row>
    <row r="31" spans="1:15" x14ac:dyDescent="0.35">
      <c r="A31" s="3"/>
      <c r="B31" s="3"/>
      <c r="C31" s="3">
        <v>16</v>
      </c>
      <c r="D31" s="3">
        <v>19</v>
      </c>
      <c r="E31" s="3">
        <v>0</v>
      </c>
      <c r="F31" s="2">
        <v>1.4999999999999999E-2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22">
        <v>30</v>
      </c>
    </row>
    <row r="32" spans="1:15" x14ac:dyDescent="0.35">
      <c r="A32" s="3"/>
      <c r="B32" s="3"/>
      <c r="C32" s="1">
        <v>20</v>
      </c>
      <c r="D32" s="1">
        <v>21</v>
      </c>
      <c r="E32" s="1">
        <v>1</v>
      </c>
      <c r="F32" s="2">
        <f>+F31</f>
        <v>1.4999999999999999E-2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6">
        <v>1</v>
      </c>
      <c r="O32" s="22">
        <v>31</v>
      </c>
    </row>
    <row r="33" spans="1:15" x14ac:dyDescent="0.35">
      <c r="A33" s="3"/>
      <c r="B33" s="3"/>
      <c r="C33" s="3">
        <v>21</v>
      </c>
      <c r="D33" s="3">
        <v>19</v>
      </c>
      <c r="E33" s="3">
        <v>0</v>
      </c>
      <c r="F33" s="2">
        <f>+F32</f>
        <v>1.4999999999999999E-2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6">
        <v>1</v>
      </c>
      <c r="O33" s="22">
        <v>32</v>
      </c>
    </row>
    <row r="34" spans="1:15" x14ac:dyDescent="0.35">
      <c r="A34" s="1"/>
      <c r="B34" s="1"/>
      <c r="C34" s="3">
        <v>19</v>
      </c>
      <c r="D34" s="3">
        <v>20</v>
      </c>
      <c r="E34" s="3">
        <v>0</v>
      </c>
      <c r="F34" s="2">
        <f>+F33</f>
        <v>1.4999999999999999E-2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6">
        <v>1</v>
      </c>
      <c r="O34" s="22">
        <v>33</v>
      </c>
    </row>
  </sheetData>
  <mergeCells count="2">
    <mergeCell ref="C1:D1"/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4"/>
  <sheetViews>
    <sheetView zoomScale="85" zoomScaleNormal="85" workbookViewId="0">
      <selection activeCell="AA3" sqref="AA3"/>
    </sheetView>
  </sheetViews>
  <sheetFormatPr defaultRowHeight="14.5" x14ac:dyDescent="0.35"/>
  <sheetData>
    <row r="1" spans="1:30" x14ac:dyDescent="0.35">
      <c r="A1" s="28" t="s">
        <v>0</v>
      </c>
      <c r="B1" s="28"/>
      <c r="C1" s="28" t="s">
        <v>1</v>
      </c>
      <c r="D1" s="28"/>
      <c r="E1" s="6" t="s">
        <v>2</v>
      </c>
      <c r="F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</row>
    <row r="2" spans="1:30" x14ac:dyDescent="0.35">
      <c r="A2" s="20">
        <v>-6</v>
      </c>
      <c r="B2" s="20">
        <v>15</v>
      </c>
      <c r="C2" s="21">
        <v>3</v>
      </c>
      <c r="D2" s="21">
        <v>1</v>
      </c>
      <c r="E2" s="21">
        <v>1</v>
      </c>
      <c r="F2" s="12">
        <v>0.01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6">
        <v>1</v>
      </c>
      <c r="AA2">
        <v>3.9100000000000003E-2</v>
      </c>
      <c r="AB2">
        <v>1</v>
      </c>
      <c r="AC2">
        <f>AA2-AA3</f>
        <v>-8.3999999999999977E-3</v>
      </c>
      <c r="AD2">
        <f>AA2-$AA$12</f>
        <v>-2.3799999999999995E-2</v>
      </c>
    </row>
    <row r="3" spans="1:30" x14ac:dyDescent="0.35">
      <c r="A3" s="20">
        <v>-10</v>
      </c>
      <c r="B3" s="20">
        <v>15</v>
      </c>
      <c r="C3" s="21">
        <v>4</v>
      </c>
      <c r="D3" s="21">
        <v>1</v>
      </c>
      <c r="E3" s="21">
        <v>1</v>
      </c>
      <c r="F3" s="12">
        <v>0.01</v>
      </c>
      <c r="G3" s="16">
        <v>1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6">
        <v>1</v>
      </c>
      <c r="AA3">
        <v>4.7500000000000001E-2</v>
      </c>
      <c r="AB3">
        <v>2</v>
      </c>
      <c r="AC3">
        <f t="shared" ref="AC3:AC11" si="0">AA3-AA4</f>
        <v>1.72E-2</v>
      </c>
      <c r="AD3">
        <f>AA3-$AA$12</f>
        <v>-1.5399999999999997E-2</v>
      </c>
    </row>
    <row r="4" spans="1:30" x14ac:dyDescent="0.35">
      <c r="A4" s="20">
        <v>0</v>
      </c>
      <c r="B4" s="20">
        <v>15</v>
      </c>
      <c r="C4" s="15">
        <v>1</v>
      </c>
      <c r="D4" s="15">
        <v>2</v>
      </c>
      <c r="E4" s="15">
        <v>0</v>
      </c>
      <c r="F4" s="12">
        <v>0.01</v>
      </c>
      <c r="G4" s="16">
        <v>1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AA4">
        <v>3.0300000000000001E-2</v>
      </c>
      <c r="AB4">
        <v>3</v>
      </c>
      <c r="AC4">
        <f t="shared" si="0"/>
        <v>-1.1700000000000002E-2</v>
      </c>
      <c r="AD4">
        <f t="shared" ref="AD4:AD11" si="1">AA4-$AA$12</f>
        <v>-3.2599999999999997E-2</v>
      </c>
    </row>
    <row r="5" spans="1:30" x14ac:dyDescent="0.35">
      <c r="A5" s="20">
        <v>-6</v>
      </c>
      <c r="B5" s="20">
        <v>10</v>
      </c>
      <c r="C5" s="15">
        <v>2</v>
      </c>
      <c r="D5" s="15">
        <v>5</v>
      </c>
      <c r="E5" s="15">
        <v>0</v>
      </c>
      <c r="F5" s="12">
        <v>0.01</v>
      </c>
      <c r="G5" s="16">
        <v>1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AA5">
        <v>4.2000000000000003E-2</v>
      </c>
      <c r="AB5">
        <v>4</v>
      </c>
      <c r="AC5">
        <f t="shared" si="0"/>
        <v>-2.9999999999999957E-3</v>
      </c>
      <c r="AD5">
        <f t="shared" si="1"/>
        <v>-2.0899999999999995E-2</v>
      </c>
    </row>
    <row r="6" spans="1:30" x14ac:dyDescent="0.35">
      <c r="A6" s="20">
        <v>-10</v>
      </c>
      <c r="B6" s="20">
        <v>10</v>
      </c>
      <c r="C6" s="21">
        <v>19</v>
      </c>
      <c r="D6" s="21">
        <v>4</v>
      </c>
      <c r="E6" s="21">
        <v>1</v>
      </c>
      <c r="F6" s="12">
        <v>0.01</v>
      </c>
      <c r="G6" s="15">
        <v>0</v>
      </c>
      <c r="H6" s="16">
        <v>1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6">
        <v>1</v>
      </c>
      <c r="AA6">
        <v>4.4999999999999998E-2</v>
      </c>
      <c r="AB6">
        <v>5</v>
      </c>
      <c r="AC6">
        <f t="shared" si="0"/>
        <v>0</v>
      </c>
      <c r="AD6">
        <f t="shared" si="1"/>
        <v>-1.7899999999999999E-2</v>
      </c>
    </row>
    <row r="7" spans="1:30" x14ac:dyDescent="0.35">
      <c r="A7" s="20">
        <v>-10</v>
      </c>
      <c r="B7" s="20">
        <v>5</v>
      </c>
      <c r="C7" s="15">
        <v>4</v>
      </c>
      <c r="D7" s="15">
        <v>5</v>
      </c>
      <c r="E7" s="15">
        <v>0</v>
      </c>
      <c r="F7" s="12">
        <v>0.01</v>
      </c>
      <c r="G7" s="16">
        <v>1</v>
      </c>
      <c r="H7" s="16">
        <v>1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AA7">
        <v>4.4999999999999998E-2</v>
      </c>
      <c r="AB7">
        <v>6</v>
      </c>
      <c r="AC7">
        <f t="shared" si="0"/>
        <v>2.9999999999999957E-3</v>
      </c>
      <c r="AD7">
        <f t="shared" si="1"/>
        <v>-1.7899999999999999E-2</v>
      </c>
    </row>
    <row r="8" spans="1:30" x14ac:dyDescent="0.35">
      <c r="A8" s="20">
        <v>-10</v>
      </c>
      <c r="B8" s="20">
        <v>0</v>
      </c>
      <c r="C8" s="15">
        <v>5</v>
      </c>
      <c r="D8" s="15">
        <v>6</v>
      </c>
      <c r="E8" s="15">
        <v>0</v>
      </c>
      <c r="F8" s="12">
        <v>0.01</v>
      </c>
      <c r="G8" s="15">
        <v>0</v>
      </c>
      <c r="H8" s="16">
        <v>1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AA8">
        <v>4.2000000000000003E-2</v>
      </c>
      <c r="AB8">
        <v>7</v>
      </c>
      <c r="AC8">
        <f t="shared" si="0"/>
        <v>1.1700000000000002E-2</v>
      </c>
      <c r="AD8">
        <f t="shared" si="1"/>
        <v>-2.0899999999999995E-2</v>
      </c>
    </row>
    <row r="9" spans="1:30" x14ac:dyDescent="0.35">
      <c r="A9" s="20">
        <v>-6</v>
      </c>
      <c r="B9" s="20">
        <v>0</v>
      </c>
      <c r="C9" s="21">
        <v>19</v>
      </c>
      <c r="D9" s="21">
        <v>6</v>
      </c>
      <c r="E9" s="21">
        <v>1</v>
      </c>
      <c r="F9" s="12">
        <v>0.01</v>
      </c>
      <c r="G9" s="15">
        <v>0</v>
      </c>
      <c r="H9" s="16">
        <v>1</v>
      </c>
      <c r="I9" s="16">
        <v>1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AA9">
        <v>3.0300000000000001E-2</v>
      </c>
      <c r="AB9">
        <v>8</v>
      </c>
      <c r="AC9">
        <f t="shared" si="0"/>
        <v>-1.72E-2</v>
      </c>
      <c r="AD9">
        <f t="shared" si="1"/>
        <v>-3.2599999999999997E-2</v>
      </c>
    </row>
    <row r="10" spans="1:30" x14ac:dyDescent="0.35">
      <c r="A10" s="20">
        <v>-3</v>
      </c>
      <c r="B10" s="20">
        <v>0</v>
      </c>
      <c r="C10" s="15">
        <v>6</v>
      </c>
      <c r="D10" s="15">
        <v>7</v>
      </c>
      <c r="E10" s="15">
        <v>0</v>
      </c>
      <c r="F10" s="12">
        <v>0.01</v>
      </c>
      <c r="G10" s="15">
        <v>0</v>
      </c>
      <c r="H10" s="15">
        <v>0</v>
      </c>
      <c r="I10" s="16">
        <v>1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AA10">
        <v>4.7500000000000001E-2</v>
      </c>
      <c r="AB10">
        <v>9</v>
      </c>
      <c r="AC10">
        <f t="shared" si="0"/>
        <v>8.3999999999999977E-3</v>
      </c>
      <c r="AD10">
        <f t="shared" si="1"/>
        <v>-1.5399999999999997E-2</v>
      </c>
    </row>
    <row r="11" spans="1:30" x14ac:dyDescent="0.35">
      <c r="A11" s="20">
        <v>0</v>
      </c>
      <c r="B11" s="20">
        <v>0</v>
      </c>
      <c r="C11" s="15">
        <v>7</v>
      </c>
      <c r="D11" s="15">
        <v>8</v>
      </c>
      <c r="E11" s="15">
        <v>0</v>
      </c>
      <c r="F11" s="12">
        <v>0.01</v>
      </c>
      <c r="G11" s="15">
        <v>0</v>
      </c>
      <c r="H11" s="15">
        <v>0</v>
      </c>
      <c r="I11" s="16">
        <v>1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AA11">
        <v>3.9100000000000003E-2</v>
      </c>
      <c r="AB11">
        <v>10</v>
      </c>
      <c r="AC11">
        <f t="shared" si="0"/>
        <v>-2.3799999999999995E-2</v>
      </c>
      <c r="AD11">
        <f t="shared" si="1"/>
        <v>-2.3799999999999995E-2</v>
      </c>
    </row>
    <row r="12" spans="1:30" x14ac:dyDescent="0.35">
      <c r="A12" s="20">
        <v>3</v>
      </c>
      <c r="B12" s="20">
        <v>0</v>
      </c>
      <c r="C12" s="21">
        <v>20</v>
      </c>
      <c r="D12" s="21">
        <v>19</v>
      </c>
      <c r="E12" s="21">
        <v>1</v>
      </c>
      <c r="F12" s="12">
        <v>0.01</v>
      </c>
      <c r="G12" s="15">
        <v>0</v>
      </c>
      <c r="H12" s="15">
        <v>0</v>
      </c>
      <c r="I12" s="15">
        <v>0</v>
      </c>
      <c r="J12" s="16">
        <v>1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6">
        <v>1</v>
      </c>
      <c r="AA12">
        <v>6.2899999999999998E-2</v>
      </c>
      <c r="AB12">
        <v>11</v>
      </c>
    </row>
    <row r="13" spans="1:30" x14ac:dyDescent="0.35">
      <c r="A13" s="20">
        <v>6</v>
      </c>
      <c r="B13" s="20">
        <v>0</v>
      </c>
      <c r="C13" s="15">
        <v>19</v>
      </c>
      <c r="D13" s="15">
        <v>8</v>
      </c>
      <c r="E13" s="15">
        <v>0</v>
      </c>
      <c r="F13" s="12">
        <v>0.01</v>
      </c>
      <c r="G13" s="15">
        <v>0</v>
      </c>
      <c r="H13" s="15">
        <v>0</v>
      </c>
      <c r="I13" s="16">
        <v>1</v>
      </c>
      <c r="J13" s="16">
        <v>1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</row>
    <row r="14" spans="1:30" x14ac:dyDescent="0.35">
      <c r="A14" s="20">
        <v>10</v>
      </c>
      <c r="B14" s="20">
        <v>0</v>
      </c>
      <c r="C14" s="15">
        <v>8</v>
      </c>
      <c r="D14" s="15">
        <v>9</v>
      </c>
      <c r="E14" s="15">
        <v>0</v>
      </c>
      <c r="F14" s="12">
        <v>0.01</v>
      </c>
      <c r="G14" s="15">
        <v>0</v>
      </c>
      <c r="H14" s="15">
        <v>0</v>
      </c>
      <c r="I14" s="15">
        <v>0</v>
      </c>
      <c r="J14" s="16">
        <v>1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</row>
    <row r="15" spans="1:30" x14ac:dyDescent="0.35">
      <c r="A15" s="20">
        <v>10</v>
      </c>
      <c r="B15" s="20">
        <v>5</v>
      </c>
      <c r="C15" s="21">
        <v>21</v>
      </c>
      <c r="D15" s="21">
        <v>20</v>
      </c>
      <c r="E15" s="21">
        <v>1</v>
      </c>
      <c r="F15" s="12">
        <v>0.01</v>
      </c>
      <c r="G15" s="15">
        <v>0</v>
      </c>
      <c r="H15" s="15">
        <v>0</v>
      </c>
      <c r="I15" s="15">
        <v>0</v>
      </c>
      <c r="J15" s="15">
        <v>0</v>
      </c>
      <c r="K15" s="16">
        <v>1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6">
        <v>1</v>
      </c>
    </row>
    <row r="16" spans="1:30" x14ac:dyDescent="0.35">
      <c r="A16" s="20">
        <v>10</v>
      </c>
      <c r="B16" s="20">
        <v>10</v>
      </c>
      <c r="C16" s="15">
        <v>20</v>
      </c>
      <c r="D16" s="15">
        <v>9</v>
      </c>
      <c r="E16" s="15">
        <v>0</v>
      </c>
      <c r="F16" s="12">
        <v>0.01</v>
      </c>
      <c r="G16" s="15">
        <v>0</v>
      </c>
      <c r="H16" s="15">
        <v>0</v>
      </c>
      <c r="I16" s="15">
        <v>0</v>
      </c>
      <c r="J16" s="16">
        <v>1</v>
      </c>
      <c r="K16" s="16">
        <v>1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</row>
    <row r="17" spans="1:17" x14ac:dyDescent="0.35">
      <c r="A17" s="20">
        <v>6</v>
      </c>
      <c r="B17" s="20">
        <v>10</v>
      </c>
      <c r="C17" s="15">
        <v>9</v>
      </c>
      <c r="D17" s="15">
        <v>10</v>
      </c>
      <c r="E17" s="15">
        <v>0</v>
      </c>
      <c r="F17" s="12">
        <v>0.01</v>
      </c>
      <c r="G17" s="15">
        <v>0</v>
      </c>
      <c r="H17" s="15">
        <v>0</v>
      </c>
      <c r="I17" s="15">
        <v>0</v>
      </c>
      <c r="J17" s="15">
        <v>0</v>
      </c>
      <c r="K17" s="16">
        <v>1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</row>
    <row r="18" spans="1:17" x14ac:dyDescent="0.35">
      <c r="A18" s="20">
        <v>10</v>
      </c>
      <c r="B18" s="20">
        <v>15</v>
      </c>
      <c r="C18" s="21">
        <v>22</v>
      </c>
      <c r="D18" s="21">
        <v>21</v>
      </c>
      <c r="E18" s="21">
        <v>1</v>
      </c>
      <c r="F18" s="12">
        <v>0.01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6">
        <v>1</v>
      </c>
      <c r="M18" s="15">
        <v>0</v>
      </c>
      <c r="N18" s="15">
        <v>0</v>
      </c>
      <c r="O18" s="15">
        <v>0</v>
      </c>
      <c r="P18" s="15">
        <v>0</v>
      </c>
      <c r="Q18" s="16">
        <v>1</v>
      </c>
    </row>
    <row r="19" spans="1:17" x14ac:dyDescent="0.35">
      <c r="A19" s="20">
        <v>6</v>
      </c>
      <c r="B19" s="20">
        <v>15</v>
      </c>
      <c r="C19" s="15">
        <v>21</v>
      </c>
      <c r="D19" s="15">
        <v>10</v>
      </c>
      <c r="E19" s="15">
        <v>0</v>
      </c>
      <c r="F19" s="12">
        <v>0.01</v>
      </c>
      <c r="G19" s="15">
        <v>0</v>
      </c>
      <c r="H19" s="15">
        <v>0</v>
      </c>
      <c r="I19" s="15">
        <v>0</v>
      </c>
      <c r="J19" s="15">
        <v>0</v>
      </c>
      <c r="K19" s="16">
        <v>1</v>
      </c>
      <c r="L19" s="16">
        <v>1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</row>
    <row r="20" spans="1:17" x14ac:dyDescent="0.35">
      <c r="A20" s="17">
        <v>-6</v>
      </c>
      <c r="B20" s="17">
        <v>3</v>
      </c>
      <c r="C20" s="15">
        <v>10</v>
      </c>
      <c r="D20" s="15">
        <v>11</v>
      </c>
      <c r="E20" s="15">
        <v>0</v>
      </c>
      <c r="F20" s="12">
        <v>0.01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6">
        <v>1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</row>
    <row r="21" spans="1:17" x14ac:dyDescent="0.35">
      <c r="A21" s="19">
        <v>-3</v>
      </c>
      <c r="B21" s="19">
        <v>3</v>
      </c>
      <c r="C21" s="21">
        <v>23</v>
      </c>
      <c r="D21" s="21">
        <v>22</v>
      </c>
      <c r="E21" s="21">
        <v>1</v>
      </c>
      <c r="F21" s="12">
        <v>0.01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6">
        <v>1</v>
      </c>
      <c r="N21" s="15">
        <v>0</v>
      </c>
      <c r="O21" s="15">
        <v>0</v>
      </c>
      <c r="P21" s="15">
        <v>0</v>
      </c>
      <c r="Q21" s="16">
        <v>1</v>
      </c>
    </row>
    <row r="22" spans="1:17" x14ac:dyDescent="0.35">
      <c r="A22" s="18">
        <v>0</v>
      </c>
      <c r="B22" s="18">
        <v>3</v>
      </c>
      <c r="C22" s="15">
        <v>22</v>
      </c>
      <c r="D22" s="15">
        <v>11</v>
      </c>
      <c r="E22" s="15">
        <v>0</v>
      </c>
      <c r="F22" s="12">
        <v>0.01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6">
        <v>1</v>
      </c>
      <c r="M22" s="16">
        <v>1</v>
      </c>
      <c r="N22" s="15">
        <v>0</v>
      </c>
      <c r="O22" s="15">
        <v>0</v>
      </c>
      <c r="P22" s="15">
        <v>0</v>
      </c>
      <c r="Q22" s="15">
        <v>0</v>
      </c>
    </row>
    <row r="23" spans="1:17" x14ac:dyDescent="0.35">
      <c r="A23" s="17">
        <v>3</v>
      </c>
      <c r="B23" s="17">
        <v>3</v>
      </c>
      <c r="C23" s="15">
        <v>11</v>
      </c>
      <c r="D23" s="15">
        <v>12</v>
      </c>
      <c r="E23" s="15">
        <v>0</v>
      </c>
      <c r="F23" s="12">
        <v>0.01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6">
        <v>1</v>
      </c>
      <c r="N23" s="15">
        <v>0</v>
      </c>
      <c r="O23" s="15">
        <v>0</v>
      </c>
      <c r="P23" s="15">
        <v>0</v>
      </c>
      <c r="Q23" s="15">
        <v>0</v>
      </c>
    </row>
    <row r="24" spans="1:17" x14ac:dyDescent="0.35">
      <c r="A24" s="17">
        <v>6</v>
      </c>
      <c r="B24" s="17">
        <v>3</v>
      </c>
      <c r="C24" s="21">
        <v>23</v>
      </c>
      <c r="D24" s="21">
        <v>12</v>
      </c>
      <c r="E24" s="21">
        <v>1</v>
      </c>
      <c r="F24" s="12">
        <v>0.01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6">
        <v>1</v>
      </c>
      <c r="N24" s="16">
        <v>1</v>
      </c>
      <c r="O24" s="15">
        <v>0</v>
      </c>
      <c r="P24" s="15">
        <v>0</v>
      </c>
      <c r="Q24" s="15">
        <v>0</v>
      </c>
    </row>
    <row r="25" spans="1:17" x14ac:dyDescent="0.35">
      <c r="C25" s="15">
        <v>12</v>
      </c>
      <c r="D25" s="15">
        <v>13</v>
      </c>
      <c r="E25" s="15">
        <v>0</v>
      </c>
      <c r="F25" s="12">
        <v>0.01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6">
        <v>1</v>
      </c>
      <c r="O25" s="15">
        <v>0</v>
      </c>
      <c r="P25" s="15">
        <v>0</v>
      </c>
      <c r="Q25" s="15">
        <v>0</v>
      </c>
    </row>
    <row r="26" spans="1:17" x14ac:dyDescent="0.35">
      <c r="A26" s="13"/>
      <c r="B26" s="13"/>
      <c r="C26" s="15">
        <v>13</v>
      </c>
      <c r="D26" s="15">
        <v>14</v>
      </c>
      <c r="E26" s="15">
        <v>0</v>
      </c>
      <c r="F26" s="12">
        <v>0.01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6">
        <v>1</v>
      </c>
      <c r="O26" s="15">
        <v>0</v>
      </c>
      <c r="P26" s="15">
        <v>0</v>
      </c>
      <c r="Q26" s="15">
        <v>0</v>
      </c>
    </row>
    <row r="27" spans="1:17" x14ac:dyDescent="0.35">
      <c r="A27" s="13"/>
      <c r="B27" s="13"/>
      <c r="C27" s="21">
        <v>16</v>
      </c>
      <c r="D27" s="21">
        <v>23</v>
      </c>
      <c r="E27" s="21">
        <v>1</v>
      </c>
      <c r="F27" s="12">
        <v>0.01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6">
        <v>1</v>
      </c>
      <c r="P27" s="15">
        <v>0</v>
      </c>
      <c r="Q27" s="16">
        <v>1</v>
      </c>
    </row>
    <row r="28" spans="1:17" x14ac:dyDescent="0.35">
      <c r="A28" s="13"/>
      <c r="B28" s="13"/>
      <c r="C28" s="15">
        <v>23</v>
      </c>
      <c r="D28" s="15">
        <v>14</v>
      </c>
      <c r="E28" s="15">
        <v>0</v>
      </c>
      <c r="F28" s="12">
        <v>0.01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6">
        <v>1</v>
      </c>
      <c r="O28" s="16">
        <v>1</v>
      </c>
      <c r="P28" s="15">
        <v>0</v>
      </c>
      <c r="Q28" s="15">
        <v>0</v>
      </c>
    </row>
    <row r="29" spans="1:17" x14ac:dyDescent="0.35">
      <c r="A29" s="14"/>
      <c r="B29" s="14"/>
      <c r="C29" s="15">
        <v>14</v>
      </c>
      <c r="D29" s="15">
        <v>15</v>
      </c>
      <c r="E29" s="15">
        <v>0</v>
      </c>
      <c r="F29" s="12">
        <v>0.01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6">
        <v>1</v>
      </c>
      <c r="P29" s="15">
        <v>0</v>
      </c>
      <c r="Q29" s="15">
        <v>0</v>
      </c>
    </row>
    <row r="30" spans="1:17" x14ac:dyDescent="0.35">
      <c r="A30" s="14"/>
      <c r="B30" s="14"/>
      <c r="C30" s="21">
        <v>18</v>
      </c>
      <c r="D30" s="21">
        <v>16</v>
      </c>
      <c r="E30" s="21">
        <v>1</v>
      </c>
      <c r="F30" s="12">
        <v>0.01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6">
        <v>1</v>
      </c>
      <c r="Q30" s="16">
        <v>1</v>
      </c>
    </row>
    <row r="31" spans="1:17" x14ac:dyDescent="0.35">
      <c r="A31" s="13"/>
      <c r="B31" s="13"/>
      <c r="C31" s="15">
        <v>16</v>
      </c>
      <c r="D31" s="15">
        <v>15</v>
      </c>
      <c r="E31" s="15">
        <v>0</v>
      </c>
      <c r="F31" s="12">
        <v>0.01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6">
        <v>1</v>
      </c>
      <c r="P31" s="16">
        <v>1</v>
      </c>
      <c r="Q31" s="15">
        <v>0</v>
      </c>
    </row>
    <row r="32" spans="1:17" x14ac:dyDescent="0.35">
      <c r="A32" s="13"/>
      <c r="B32" s="13"/>
      <c r="C32" s="15">
        <v>15</v>
      </c>
      <c r="D32" s="15">
        <v>17</v>
      </c>
      <c r="E32" s="15">
        <v>0</v>
      </c>
      <c r="F32" s="12">
        <v>0.01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6">
        <v>1</v>
      </c>
      <c r="Q32" s="15">
        <v>0</v>
      </c>
    </row>
    <row r="33" spans="1:17" x14ac:dyDescent="0.35">
      <c r="A33" s="12"/>
      <c r="B33" s="12"/>
      <c r="C33" s="15">
        <v>17</v>
      </c>
      <c r="D33" s="15">
        <v>18</v>
      </c>
      <c r="E33" s="15">
        <v>0</v>
      </c>
      <c r="F33" s="12">
        <v>0.01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6">
        <v>1</v>
      </c>
      <c r="Q33" s="15">
        <v>0</v>
      </c>
    </row>
    <row r="34" spans="1:17" x14ac:dyDescent="0.35">
      <c r="A34" s="14"/>
      <c r="B34" s="14"/>
      <c r="C34" s="15">
        <v>18</v>
      </c>
      <c r="D34" s="15">
        <v>3</v>
      </c>
      <c r="E34" s="15">
        <v>0</v>
      </c>
      <c r="F34" s="12">
        <v>0.01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6">
        <v>1</v>
      </c>
    </row>
  </sheetData>
  <mergeCells count="2">
    <mergeCell ref="A1:B1"/>
    <mergeCell ref="C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4"/>
  <sheetViews>
    <sheetView zoomScale="70" zoomScaleNormal="70" workbookViewId="0">
      <selection activeCell="F17" sqref="F17"/>
    </sheetView>
  </sheetViews>
  <sheetFormatPr defaultRowHeight="14.5" x14ac:dyDescent="0.35"/>
  <sheetData>
    <row r="1" spans="1:15" x14ac:dyDescent="0.35">
      <c r="A1" s="28" t="s">
        <v>0</v>
      </c>
      <c r="B1" s="28"/>
      <c r="C1" s="28" t="s">
        <v>1</v>
      </c>
      <c r="D1" s="28"/>
      <c r="E1" s="6" t="s">
        <v>2</v>
      </c>
      <c r="F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5" x14ac:dyDescent="0.35">
      <c r="A2" s="1">
        <v>-6</v>
      </c>
      <c r="B2" s="1">
        <v>15</v>
      </c>
      <c r="C2" s="1">
        <v>3</v>
      </c>
      <c r="D2" s="1">
        <v>1</v>
      </c>
      <c r="E2" s="1">
        <v>1</v>
      </c>
      <c r="F2" s="2">
        <v>0.01</v>
      </c>
      <c r="G2" s="16">
        <v>1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22">
        <v>1</v>
      </c>
    </row>
    <row r="3" spans="1:15" x14ac:dyDescent="0.35">
      <c r="A3" s="3">
        <v>-10</v>
      </c>
      <c r="B3" s="3">
        <v>15</v>
      </c>
      <c r="C3" s="3">
        <v>1</v>
      </c>
      <c r="D3" s="3">
        <v>2</v>
      </c>
      <c r="E3" s="3">
        <v>0</v>
      </c>
      <c r="F3" s="2">
        <f t="shared" ref="F3:F8" si="0">+F2</f>
        <v>0.01</v>
      </c>
      <c r="G3" s="16">
        <v>1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22">
        <v>2</v>
      </c>
    </row>
    <row r="4" spans="1:15" x14ac:dyDescent="0.35">
      <c r="A4" s="3">
        <v>-10</v>
      </c>
      <c r="B4" s="3">
        <v>12</v>
      </c>
      <c r="C4" s="3">
        <v>2</v>
      </c>
      <c r="D4" s="3">
        <v>3</v>
      </c>
      <c r="E4" s="3">
        <v>0</v>
      </c>
      <c r="F4" s="2">
        <f t="shared" si="0"/>
        <v>0.01</v>
      </c>
      <c r="G4" s="16">
        <v>1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22">
        <v>3</v>
      </c>
    </row>
    <row r="5" spans="1:15" x14ac:dyDescent="0.35">
      <c r="A5" s="3">
        <v>-7</v>
      </c>
      <c r="B5" s="3">
        <v>9</v>
      </c>
      <c r="C5" s="3">
        <v>3</v>
      </c>
      <c r="D5" s="3">
        <v>6</v>
      </c>
      <c r="E5" s="3">
        <v>0</v>
      </c>
      <c r="F5" s="2">
        <f t="shared" si="0"/>
        <v>0.01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22">
        <v>4</v>
      </c>
    </row>
    <row r="6" spans="1:15" x14ac:dyDescent="0.35">
      <c r="A6" s="1">
        <v>-7</v>
      </c>
      <c r="B6" s="1">
        <v>10</v>
      </c>
      <c r="C6" s="1">
        <v>4</v>
      </c>
      <c r="D6" s="1">
        <v>5</v>
      </c>
      <c r="E6" s="1">
        <v>1</v>
      </c>
      <c r="F6" s="2">
        <f t="shared" si="0"/>
        <v>0.01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22">
        <v>5</v>
      </c>
    </row>
    <row r="7" spans="1:15" x14ac:dyDescent="0.35">
      <c r="A7" s="3">
        <v>-10</v>
      </c>
      <c r="B7" s="3">
        <v>10</v>
      </c>
      <c r="C7" s="3">
        <v>5</v>
      </c>
      <c r="D7" s="3">
        <v>6</v>
      </c>
      <c r="E7" s="3">
        <v>0</v>
      </c>
      <c r="F7" s="2">
        <f t="shared" si="0"/>
        <v>0.01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22">
        <v>6</v>
      </c>
    </row>
    <row r="8" spans="1:15" x14ac:dyDescent="0.35">
      <c r="A8" s="4">
        <v>-10</v>
      </c>
      <c r="B8" s="4">
        <v>5</v>
      </c>
      <c r="C8" s="3">
        <v>6</v>
      </c>
      <c r="D8" s="3">
        <v>7</v>
      </c>
      <c r="E8" s="3">
        <v>0</v>
      </c>
      <c r="F8" s="2">
        <f t="shared" si="0"/>
        <v>0.01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22">
        <v>7</v>
      </c>
    </row>
    <row r="9" spans="1:15" x14ac:dyDescent="0.35">
      <c r="A9" s="1">
        <v>-10</v>
      </c>
      <c r="B9" s="1">
        <v>0</v>
      </c>
      <c r="C9" s="1">
        <v>22</v>
      </c>
      <c r="D9" s="1">
        <v>7</v>
      </c>
      <c r="E9" s="1">
        <v>1</v>
      </c>
      <c r="F9" s="2">
        <v>0.01</v>
      </c>
      <c r="G9" s="15">
        <v>0</v>
      </c>
      <c r="H9" s="16">
        <v>1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22">
        <v>8</v>
      </c>
    </row>
    <row r="10" spans="1:15" x14ac:dyDescent="0.35">
      <c r="A10" s="3">
        <v>-6</v>
      </c>
      <c r="B10" s="3">
        <v>0</v>
      </c>
      <c r="C10" s="3">
        <v>7</v>
      </c>
      <c r="D10" s="3">
        <v>8</v>
      </c>
      <c r="E10" s="3">
        <v>0</v>
      </c>
      <c r="F10" s="2">
        <f>+F8</f>
        <v>0.01</v>
      </c>
      <c r="G10" s="15">
        <v>0</v>
      </c>
      <c r="H10" s="16">
        <v>1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22">
        <v>9</v>
      </c>
    </row>
    <row r="11" spans="1:15" x14ac:dyDescent="0.35">
      <c r="A11" s="3">
        <v>-3</v>
      </c>
      <c r="B11" s="3">
        <v>0</v>
      </c>
      <c r="C11" s="3">
        <v>8</v>
      </c>
      <c r="D11" s="3">
        <v>9</v>
      </c>
      <c r="E11" s="3">
        <v>0</v>
      </c>
      <c r="F11" s="2">
        <f>+F10</f>
        <v>0.01</v>
      </c>
      <c r="G11" s="15">
        <v>0</v>
      </c>
      <c r="H11" s="16">
        <v>1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22">
        <v>10</v>
      </c>
    </row>
    <row r="12" spans="1:15" x14ac:dyDescent="0.35">
      <c r="A12" s="1">
        <v>0</v>
      </c>
      <c r="B12" s="1">
        <v>0</v>
      </c>
      <c r="C12" s="1">
        <v>23</v>
      </c>
      <c r="D12" s="1">
        <v>22</v>
      </c>
      <c r="E12" s="1">
        <v>1</v>
      </c>
      <c r="F12" s="2">
        <v>0.01</v>
      </c>
      <c r="G12" s="15">
        <v>0</v>
      </c>
      <c r="H12" s="15">
        <v>0</v>
      </c>
      <c r="I12" s="16">
        <v>1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22">
        <v>11</v>
      </c>
    </row>
    <row r="13" spans="1:15" x14ac:dyDescent="0.35">
      <c r="A13" s="3">
        <v>3</v>
      </c>
      <c r="B13" s="3">
        <v>0</v>
      </c>
      <c r="C13" s="3">
        <v>22</v>
      </c>
      <c r="D13" s="3">
        <v>9</v>
      </c>
      <c r="E13" s="3">
        <v>0</v>
      </c>
      <c r="F13" s="2">
        <v>0.01</v>
      </c>
      <c r="G13" s="15">
        <v>0</v>
      </c>
      <c r="H13" s="16">
        <v>1</v>
      </c>
      <c r="I13" s="16">
        <v>1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22">
        <v>12</v>
      </c>
    </row>
    <row r="14" spans="1:15" x14ac:dyDescent="0.35">
      <c r="A14" s="3">
        <v>6</v>
      </c>
      <c r="B14" s="3">
        <v>0</v>
      </c>
      <c r="C14" s="3">
        <v>9</v>
      </c>
      <c r="D14" s="3">
        <v>10</v>
      </c>
      <c r="E14" s="3">
        <v>0</v>
      </c>
      <c r="F14" s="2">
        <v>0.01</v>
      </c>
      <c r="G14" s="15">
        <v>0</v>
      </c>
      <c r="H14" s="15">
        <v>0</v>
      </c>
      <c r="I14" s="16">
        <v>1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22">
        <v>13</v>
      </c>
    </row>
    <row r="15" spans="1:15" x14ac:dyDescent="0.35">
      <c r="A15" s="1">
        <v>10</v>
      </c>
      <c r="B15" s="1">
        <v>0</v>
      </c>
      <c r="C15" s="1">
        <v>24</v>
      </c>
      <c r="D15" s="1">
        <v>23</v>
      </c>
      <c r="E15" s="1">
        <v>1</v>
      </c>
      <c r="F15" s="2">
        <v>0.01</v>
      </c>
      <c r="G15" s="15">
        <v>0</v>
      </c>
      <c r="H15" s="15">
        <v>0</v>
      </c>
      <c r="I15" s="15">
        <v>0</v>
      </c>
      <c r="J15" s="16">
        <v>1</v>
      </c>
      <c r="K15" s="15">
        <v>0</v>
      </c>
      <c r="L15" s="15">
        <v>0</v>
      </c>
      <c r="M15" s="15">
        <v>0</v>
      </c>
      <c r="N15" s="15">
        <v>0</v>
      </c>
      <c r="O15" s="22">
        <v>14</v>
      </c>
    </row>
    <row r="16" spans="1:15" x14ac:dyDescent="0.35">
      <c r="A16" s="3">
        <v>10</v>
      </c>
      <c r="B16" s="3">
        <v>5</v>
      </c>
      <c r="C16" s="3">
        <v>23</v>
      </c>
      <c r="D16" s="3">
        <v>10</v>
      </c>
      <c r="E16" s="3">
        <v>0</v>
      </c>
      <c r="F16" s="2">
        <v>0.01</v>
      </c>
      <c r="G16" s="15">
        <v>0</v>
      </c>
      <c r="H16" s="15">
        <v>0</v>
      </c>
      <c r="I16" s="16">
        <v>1</v>
      </c>
      <c r="J16" s="16">
        <v>1</v>
      </c>
      <c r="K16" s="15">
        <v>0</v>
      </c>
      <c r="L16" s="15">
        <v>0</v>
      </c>
      <c r="M16" s="15">
        <v>0</v>
      </c>
      <c r="N16" s="15">
        <v>0</v>
      </c>
      <c r="O16" s="22">
        <v>15</v>
      </c>
    </row>
    <row r="17" spans="1:15" x14ac:dyDescent="0.35">
      <c r="A17" s="3">
        <v>10</v>
      </c>
      <c r="B17" s="3">
        <v>10</v>
      </c>
      <c r="C17" s="3">
        <v>10</v>
      </c>
      <c r="D17" s="3">
        <v>11</v>
      </c>
      <c r="E17" s="3">
        <v>0</v>
      </c>
      <c r="F17" s="2">
        <v>0.01</v>
      </c>
      <c r="G17" s="15">
        <v>0</v>
      </c>
      <c r="H17" s="15">
        <v>0</v>
      </c>
      <c r="I17" s="15">
        <v>0</v>
      </c>
      <c r="J17" s="16">
        <v>1</v>
      </c>
      <c r="K17" s="15">
        <v>0</v>
      </c>
      <c r="L17" s="15">
        <v>0</v>
      </c>
      <c r="M17" s="15">
        <v>0</v>
      </c>
      <c r="N17" s="15">
        <v>0</v>
      </c>
      <c r="O17" s="22">
        <v>16</v>
      </c>
    </row>
    <row r="18" spans="1:15" x14ac:dyDescent="0.35">
      <c r="A18" s="1">
        <v>7</v>
      </c>
      <c r="B18" s="1">
        <v>10</v>
      </c>
      <c r="C18" s="1">
        <v>25</v>
      </c>
      <c r="D18" s="1">
        <v>24</v>
      </c>
      <c r="E18" s="1">
        <v>1</v>
      </c>
      <c r="F18" s="2">
        <v>0.01</v>
      </c>
      <c r="G18" s="15">
        <v>0</v>
      </c>
      <c r="H18" s="15">
        <v>0</v>
      </c>
      <c r="I18" s="15">
        <v>0</v>
      </c>
      <c r="J18" s="15">
        <v>0</v>
      </c>
      <c r="K18" s="16">
        <v>1</v>
      </c>
      <c r="L18" s="15">
        <v>0</v>
      </c>
      <c r="M18" s="15">
        <v>0</v>
      </c>
      <c r="N18" s="15">
        <v>0</v>
      </c>
      <c r="O18" s="22">
        <v>17</v>
      </c>
    </row>
    <row r="19" spans="1:15" x14ac:dyDescent="0.35">
      <c r="A19" s="3">
        <v>7</v>
      </c>
      <c r="B19" s="3">
        <v>9</v>
      </c>
      <c r="C19" s="3">
        <v>24</v>
      </c>
      <c r="D19" s="3">
        <v>11</v>
      </c>
      <c r="E19" s="3">
        <v>0</v>
      </c>
      <c r="F19" s="2">
        <v>0.01</v>
      </c>
      <c r="G19" s="15">
        <v>0</v>
      </c>
      <c r="H19" s="15">
        <v>0</v>
      </c>
      <c r="I19" s="15">
        <v>0</v>
      </c>
      <c r="J19" s="16">
        <v>1</v>
      </c>
      <c r="K19" s="16">
        <v>1</v>
      </c>
      <c r="L19" s="15">
        <v>0</v>
      </c>
      <c r="M19" s="15">
        <v>0</v>
      </c>
      <c r="N19" s="15">
        <v>0</v>
      </c>
      <c r="O19" s="22">
        <v>18</v>
      </c>
    </row>
    <row r="20" spans="1:15" x14ac:dyDescent="0.35">
      <c r="A20" s="3">
        <v>10</v>
      </c>
      <c r="B20" s="3">
        <v>12</v>
      </c>
      <c r="C20" s="3">
        <v>11</v>
      </c>
      <c r="D20" s="3">
        <v>12</v>
      </c>
      <c r="E20" s="3">
        <v>0</v>
      </c>
      <c r="F20" s="2">
        <v>0.01</v>
      </c>
      <c r="G20" s="15">
        <v>0</v>
      </c>
      <c r="H20" s="15">
        <v>0</v>
      </c>
      <c r="I20" s="15">
        <v>0</v>
      </c>
      <c r="J20" s="15">
        <v>0</v>
      </c>
      <c r="K20" s="16">
        <v>1</v>
      </c>
      <c r="L20" s="15">
        <v>0</v>
      </c>
      <c r="M20" s="15">
        <v>0</v>
      </c>
      <c r="N20" s="15">
        <v>0</v>
      </c>
      <c r="O20" s="22">
        <v>19</v>
      </c>
    </row>
    <row r="21" spans="1:15" x14ac:dyDescent="0.35">
      <c r="A21" s="1">
        <v>10</v>
      </c>
      <c r="B21" s="1">
        <v>15</v>
      </c>
      <c r="C21" s="1">
        <v>26</v>
      </c>
      <c r="D21" s="1">
        <v>25</v>
      </c>
      <c r="E21" s="1">
        <v>1</v>
      </c>
      <c r="F21" s="2">
        <v>0.01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6">
        <v>1</v>
      </c>
      <c r="M21" s="15">
        <v>0</v>
      </c>
      <c r="N21" s="15">
        <v>0</v>
      </c>
      <c r="O21" s="22">
        <v>20</v>
      </c>
    </row>
    <row r="22" spans="1:15" x14ac:dyDescent="0.35">
      <c r="A22" s="3">
        <v>6</v>
      </c>
      <c r="B22" s="3">
        <v>15</v>
      </c>
      <c r="C22" s="3">
        <v>25</v>
      </c>
      <c r="D22" s="3">
        <v>12</v>
      </c>
      <c r="E22" s="3">
        <v>0</v>
      </c>
      <c r="F22" s="2">
        <v>0.01</v>
      </c>
      <c r="G22" s="15">
        <v>0</v>
      </c>
      <c r="H22" s="15">
        <v>0</v>
      </c>
      <c r="I22" s="15">
        <v>0</v>
      </c>
      <c r="J22" s="15">
        <v>0</v>
      </c>
      <c r="K22" s="16">
        <v>1</v>
      </c>
      <c r="L22" s="16">
        <v>1</v>
      </c>
      <c r="M22" s="15">
        <v>0</v>
      </c>
      <c r="N22" s="15">
        <v>0</v>
      </c>
      <c r="O22" s="22">
        <v>21</v>
      </c>
    </row>
    <row r="23" spans="1:15" x14ac:dyDescent="0.35">
      <c r="A23" s="5">
        <v>-6</v>
      </c>
      <c r="B23" s="3">
        <v>3</v>
      </c>
      <c r="C23" s="3">
        <v>12</v>
      </c>
      <c r="D23" s="3">
        <v>13</v>
      </c>
      <c r="E23" s="3">
        <v>0</v>
      </c>
      <c r="F23" s="2">
        <v>0.01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6">
        <v>1</v>
      </c>
      <c r="M23" s="15">
        <v>0</v>
      </c>
      <c r="N23" s="15">
        <v>0</v>
      </c>
      <c r="O23" s="22">
        <v>22</v>
      </c>
    </row>
    <row r="24" spans="1:15" x14ac:dyDescent="0.35">
      <c r="A24" s="1">
        <v>-3</v>
      </c>
      <c r="B24" s="1">
        <v>3</v>
      </c>
      <c r="C24" s="1">
        <v>15</v>
      </c>
      <c r="D24" s="1">
        <v>26</v>
      </c>
      <c r="E24" s="1">
        <v>1</v>
      </c>
      <c r="F24" s="2">
        <v>0.01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6">
        <v>1</v>
      </c>
      <c r="N24" s="15">
        <v>0</v>
      </c>
      <c r="O24" s="22">
        <v>23</v>
      </c>
    </row>
    <row r="25" spans="1:15" x14ac:dyDescent="0.35">
      <c r="A25" s="3">
        <v>0</v>
      </c>
      <c r="B25" s="3">
        <v>3</v>
      </c>
      <c r="C25" s="3">
        <v>26</v>
      </c>
      <c r="D25" s="3">
        <v>13</v>
      </c>
      <c r="E25" s="3">
        <v>0</v>
      </c>
      <c r="F25" s="2">
        <v>0.01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6">
        <v>1</v>
      </c>
      <c r="M25" s="16">
        <v>1</v>
      </c>
      <c r="N25" s="15">
        <v>0</v>
      </c>
      <c r="O25" s="22">
        <v>24</v>
      </c>
    </row>
    <row r="26" spans="1:15" x14ac:dyDescent="0.35">
      <c r="A26" s="3">
        <v>3</v>
      </c>
      <c r="B26" s="3">
        <v>3</v>
      </c>
      <c r="C26" s="3">
        <v>13</v>
      </c>
      <c r="D26" s="3">
        <v>14</v>
      </c>
      <c r="E26" s="3">
        <v>0</v>
      </c>
      <c r="F26" s="2">
        <v>0.01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6">
        <v>1</v>
      </c>
      <c r="N26" s="15">
        <v>0</v>
      </c>
      <c r="O26" s="22">
        <v>25</v>
      </c>
    </row>
    <row r="27" spans="1:15" x14ac:dyDescent="0.35">
      <c r="A27" s="3">
        <v>6</v>
      </c>
      <c r="B27" s="3">
        <v>3</v>
      </c>
      <c r="C27" s="3">
        <v>14</v>
      </c>
      <c r="D27" s="3">
        <v>15</v>
      </c>
      <c r="E27" s="3">
        <v>0</v>
      </c>
      <c r="F27" s="2">
        <v>0.01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6">
        <v>1</v>
      </c>
      <c r="N27" s="15">
        <v>0</v>
      </c>
      <c r="O27" s="22">
        <v>26</v>
      </c>
    </row>
    <row r="28" spans="1:15" x14ac:dyDescent="0.35">
      <c r="A28" s="3"/>
      <c r="B28" s="3"/>
      <c r="C28" s="3">
        <v>15</v>
      </c>
      <c r="D28" s="3">
        <v>16</v>
      </c>
      <c r="E28" s="3">
        <v>0</v>
      </c>
      <c r="F28" s="2">
        <v>0.01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22">
        <v>27</v>
      </c>
    </row>
    <row r="29" spans="1:15" x14ac:dyDescent="0.35">
      <c r="A29" s="1"/>
      <c r="B29" s="1"/>
      <c r="C29" s="1">
        <v>18</v>
      </c>
      <c r="D29" s="1">
        <v>17</v>
      </c>
      <c r="E29" s="1">
        <v>1</v>
      </c>
      <c r="F29" s="2">
        <v>0.01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22">
        <v>28</v>
      </c>
    </row>
    <row r="30" spans="1:15" x14ac:dyDescent="0.35">
      <c r="A30" s="3"/>
      <c r="B30" s="3"/>
      <c r="C30" s="3">
        <v>17</v>
      </c>
      <c r="D30" s="3">
        <v>16</v>
      </c>
      <c r="E30" s="3">
        <v>0</v>
      </c>
      <c r="F30" s="2">
        <v>0.01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22">
        <v>29</v>
      </c>
    </row>
    <row r="31" spans="1:15" x14ac:dyDescent="0.35">
      <c r="A31" s="3"/>
      <c r="B31" s="3"/>
      <c r="C31" s="3">
        <v>16</v>
      </c>
      <c r="D31" s="3">
        <v>19</v>
      </c>
      <c r="E31" s="3">
        <v>0</v>
      </c>
      <c r="F31" s="2">
        <v>0.01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22">
        <v>30</v>
      </c>
    </row>
    <row r="32" spans="1:15" x14ac:dyDescent="0.35">
      <c r="A32" s="3"/>
      <c r="B32" s="3"/>
      <c r="C32" s="3">
        <v>19</v>
      </c>
      <c r="D32" s="3">
        <v>20</v>
      </c>
      <c r="E32" s="3">
        <v>0</v>
      </c>
      <c r="F32" s="2">
        <v>0.01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6">
        <v>1</v>
      </c>
      <c r="O32" s="22">
        <v>31</v>
      </c>
    </row>
    <row r="33" spans="1:15" x14ac:dyDescent="0.35">
      <c r="A33" s="3"/>
      <c r="B33" s="3"/>
      <c r="C33" s="3">
        <v>20</v>
      </c>
      <c r="D33" s="3">
        <v>21</v>
      </c>
      <c r="E33" s="3">
        <v>0</v>
      </c>
      <c r="F33" s="2">
        <v>0.01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6">
        <v>1</v>
      </c>
      <c r="O33" s="22">
        <v>32</v>
      </c>
    </row>
    <row r="34" spans="1:15" x14ac:dyDescent="0.35">
      <c r="A34" s="1"/>
      <c r="B34" s="1"/>
      <c r="C34" s="1">
        <v>21</v>
      </c>
      <c r="D34" s="1">
        <v>19</v>
      </c>
      <c r="E34" s="1">
        <v>0</v>
      </c>
      <c r="F34" s="2">
        <v>0.01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6">
        <v>1</v>
      </c>
      <c r="O34" s="22">
        <v>33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4"/>
  <sheetViews>
    <sheetView zoomScale="85" zoomScaleNormal="85" workbookViewId="0">
      <selection activeCell="P24" sqref="P24"/>
    </sheetView>
  </sheetViews>
  <sheetFormatPr defaultRowHeight="14.5" x14ac:dyDescent="0.35"/>
  <sheetData>
    <row r="1" spans="1:14" x14ac:dyDescent="0.35">
      <c r="A1" s="28" t="s">
        <v>0</v>
      </c>
      <c r="B1" s="28"/>
      <c r="C1" s="28" t="s">
        <v>1</v>
      </c>
      <c r="D1" s="28"/>
      <c r="E1" s="6" t="s">
        <v>2</v>
      </c>
      <c r="F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 x14ac:dyDescent="0.35">
      <c r="A2" s="1">
        <v>-6</v>
      </c>
      <c r="B2" s="1">
        <v>15</v>
      </c>
      <c r="C2" s="21">
        <v>4</v>
      </c>
      <c r="D2" s="21">
        <v>5</v>
      </c>
      <c r="E2" s="21">
        <v>1</v>
      </c>
      <c r="F2" s="15">
        <v>1.4999999999999999E-2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</row>
    <row r="3" spans="1:14" x14ac:dyDescent="0.35">
      <c r="A3" s="3">
        <v>-10</v>
      </c>
      <c r="B3" s="3">
        <v>15</v>
      </c>
      <c r="C3" s="15">
        <v>5</v>
      </c>
      <c r="D3" s="15">
        <v>6</v>
      </c>
      <c r="E3" s="15">
        <v>0</v>
      </c>
      <c r="F3" s="15">
        <v>1.4999999999999999E-2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</row>
    <row r="4" spans="1:14" x14ac:dyDescent="0.35">
      <c r="A4" s="3">
        <v>-10</v>
      </c>
      <c r="B4" s="3">
        <v>12</v>
      </c>
      <c r="C4" s="21">
        <v>3</v>
      </c>
      <c r="D4" s="21">
        <v>1</v>
      </c>
      <c r="E4" s="21">
        <v>1</v>
      </c>
      <c r="F4" s="15">
        <v>1.4999999999999999E-2</v>
      </c>
      <c r="G4" s="16">
        <v>1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</row>
    <row r="5" spans="1:14" x14ac:dyDescent="0.35">
      <c r="A5" s="3">
        <v>-7</v>
      </c>
      <c r="B5" s="3">
        <v>9</v>
      </c>
      <c r="C5" s="23">
        <v>1</v>
      </c>
      <c r="D5" s="23">
        <v>2</v>
      </c>
      <c r="E5" s="15">
        <v>0</v>
      </c>
      <c r="F5" s="15">
        <v>1.4999999999999999E-2</v>
      </c>
      <c r="G5" s="16">
        <v>1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</row>
    <row r="6" spans="1:14" x14ac:dyDescent="0.35">
      <c r="A6" s="2">
        <v>-7</v>
      </c>
      <c r="B6" s="2">
        <v>10</v>
      </c>
      <c r="C6" s="23">
        <v>2</v>
      </c>
      <c r="D6" s="23">
        <v>3</v>
      </c>
      <c r="E6" s="15">
        <v>0</v>
      </c>
      <c r="F6" s="15">
        <v>1.4999999999999999E-2</v>
      </c>
      <c r="G6" s="16">
        <v>1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</row>
    <row r="7" spans="1:14" x14ac:dyDescent="0.35">
      <c r="A7" s="3">
        <v>-10</v>
      </c>
      <c r="B7" s="3">
        <v>10</v>
      </c>
      <c r="C7" s="23">
        <v>3</v>
      </c>
      <c r="D7" s="23">
        <v>6</v>
      </c>
      <c r="E7" s="15">
        <v>0</v>
      </c>
      <c r="F7" s="15">
        <v>1.4999999999999999E-2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</row>
    <row r="8" spans="1:14" x14ac:dyDescent="0.35">
      <c r="A8" s="4">
        <v>-10</v>
      </c>
      <c r="B8" s="4">
        <v>5</v>
      </c>
      <c r="C8" s="23">
        <v>6</v>
      </c>
      <c r="D8" s="23">
        <v>7</v>
      </c>
      <c r="E8" s="15">
        <v>0</v>
      </c>
      <c r="F8" s="15">
        <v>1.4999999999999999E-2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</row>
    <row r="9" spans="1:14" x14ac:dyDescent="0.35">
      <c r="A9" s="1">
        <v>-10</v>
      </c>
      <c r="B9" s="1">
        <v>0</v>
      </c>
      <c r="C9" s="21">
        <v>22</v>
      </c>
      <c r="D9" s="21">
        <v>7</v>
      </c>
      <c r="E9" s="21">
        <v>1</v>
      </c>
      <c r="F9" s="21">
        <v>0.01</v>
      </c>
      <c r="G9" s="15">
        <v>0</v>
      </c>
      <c r="H9" s="16">
        <v>1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</row>
    <row r="10" spans="1:14" x14ac:dyDescent="0.35">
      <c r="A10" s="3">
        <v>-6</v>
      </c>
      <c r="B10" s="3">
        <v>0</v>
      </c>
      <c r="C10" s="23">
        <v>7</v>
      </c>
      <c r="D10" s="23">
        <v>8</v>
      </c>
      <c r="E10" s="15">
        <v>0</v>
      </c>
      <c r="F10" s="15">
        <v>1.4999999999999999E-2</v>
      </c>
      <c r="G10" s="15">
        <v>0</v>
      </c>
      <c r="H10" s="16">
        <v>1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</row>
    <row r="11" spans="1:14" x14ac:dyDescent="0.35">
      <c r="A11" s="3">
        <v>-3</v>
      </c>
      <c r="B11" s="3">
        <v>0</v>
      </c>
      <c r="C11" s="23">
        <v>8</v>
      </c>
      <c r="D11" s="23">
        <v>9</v>
      </c>
      <c r="E11" s="15">
        <v>0</v>
      </c>
      <c r="F11" s="15">
        <v>1.4999999999999999E-2</v>
      </c>
      <c r="G11" s="15">
        <v>0</v>
      </c>
      <c r="H11" s="16">
        <v>1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</row>
    <row r="12" spans="1:14" x14ac:dyDescent="0.35">
      <c r="A12" s="1">
        <v>0</v>
      </c>
      <c r="B12" s="1">
        <v>0</v>
      </c>
      <c r="C12" s="21">
        <v>23</v>
      </c>
      <c r="D12" s="21">
        <v>22</v>
      </c>
      <c r="E12" s="21">
        <v>1</v>
      </c>
      <c r="F12" s="21">
        <v>0.01</v>
      </c>
      <c r="G12" s="15">
        <v>0</v>
      </c>
      <c r="H12" s="15">
        <v>0</v>
      </c>
      <c r="I12" s="16">
        <v>1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</row>
    <row r="13" spans="1:14" x14ac:dyDescent="0.35">
      <c r="A13" s="3">
        <v>3</v>
      </c>
      <c r="B13" s="3">
        <v>0</v>
      </c>
      <c r="C13" s="23">
        <v>22</v>
      </c>
      <c r="D13" s="23">
        <v>9</v>
      </c>
      <c r="E13" s="15">
        <v>0</v>
      </c>
      <c r="F13" s="15">
        <v>0.02</v>
      </c>
      <c r="G13" s="15">
        <v>0</v>
      </c>
      <c r="H13" s="16">
        <v>1</v>
      </c>
      <c r="I13" s="16">
        <v>1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</row>
    <row r="14" spans="1:14" x14ac:dyDescent="0.35">
      <c r="A14" s="3">
        <v>6</v>
      </c>
      <c r="B14" s="3">
        <v>0</v>
      </c>
      <c r="C14" s="23">
        <v>9</v>
      </c>
      <c r="D14" s="23">
        <v>10</v>
      </c>
      <c r="E14" s="15">
        <v>0</v>
      </c>
      <c r="F14" s="15">
        <v>1.4999999999999999E-2</v>
      </c>
      <c r="G14" s="15">
        <v>0</v>
      </c>
      <c r="H14" s="15">
        <v>0</v>
      </c>
      <c r="I14" s="16">
        <v>1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</row>
    <row r="15" spans="1:14" x14ac:dyDescent="0.35">
      <c r="A15" s="1">
        <v>10</v>
      </c>
      <c r="B15" s="1">
        <v>0</v>
      </c>
      <c r="C15" s="21">
        <v>24</v>
      </c>
      <c r="D15" s="21">
        <v>23</v>
      </c>
      <c r="E15" s="21">
        <v>1</v>
      </c>
      <c r="F15" s="21">
        <v>0.01</v>
      </c>
      <c r="G15" s="15">
        <v>0</v>
      </c>
      <c r="H15" s="15">
        <v>0</v>
      </c>
      <c r="I15" s="15">
        <v>0</v>
      </c>
      <c r="J15" s="16">
        <v>1</v>
      </c>
      <c r="K15" s="15">
        <v>0</v>
      </c>
      <c r="L15" s="15">
        <v>0</v>
      </c>
      <c r="M15" s="15">
        <v>0</v>
      </c>
      <c r="N15" s="15">
        <v>0</v>
      </c>
    </row>
    <row r="16" spans="1:14" x14ac:dyDescent="0.35">
      <c r="A16" s="3">
        <v>10</v>
      </c>
      <c r="B16" s="3">
        <v>5</v>
      </c>
      <c r="C16" s="23">
        <v>23</v>
      </c>
      <c r="D16" s="23">
        <v>10</v>
      </c>
      <c r="E16" s="15">
        <v>0</v>
      </c>
      <c r="F16" s="15">
        <v>0.02</v>
      </c>
      <c r="G16" s="15">
        <v>0</v>
      </c>
      <c r="H16" s="15">
        <v>0</v>
      </c>
      <c r="I16" s="16">
        <v>1</v>
      </c>
      <c r="J16" s="16">
        <v>1</v>
      </c>
      <c r="K16" s="15">
        <v>0</v>
      </c>
      <c r="L16" s="15">
        <v>0</v>
      </c>
      <c r="M16" s="15">
        <v>0</v>
      </c>
      <c r="N16" s="15">
        <v>0</v>
      </c>
    </row>
    <row r="17" spans="1:14" x14ac:dyDescent="0.35">
      <c r="A17" s="3">
        <v>10</v>
      </c>
      <c r="B17" s="3">
        <v>10</v>
      </c>
      <c r="C17" s="23">
        <v>10</v>
      </c>
      <c r="D17" s="23">
        <v>11</v>
      </c>
      <c r="E17" s="15">
        <v>0</v>
      </c>
      <c r="F17" s="15">
        <v>1.4999999999999999E-2</v>
      </c>
      <c r="G17" s="15">
        <v>0</v>
      </c>
      <c r="H17" s="15">
        <v>0</v>
      </c>
      <c r="I17" s="15">
        <v>0</v>
      </c>
      <c r="J17" s="16">
        <v>1</v>
      </c>
      <c r="K17" s="15">
        <v>0</v>
      </c>
      <c r="L17" s="15">
        <v>0</v>
      </c>
      <c r="M17" s="15">
        <v>0</v>
      </c>
      <c r="N17" s="15">
        <v>0</v>
      </c>
    </row>
    <row r="18" spans="1:14" x14ac:dyDescent="0.35">
      <c r="A18" s="1">
        <v>7</v>
      </c>
      <c r="B18" s="1">
        <v>10</v>
      </c>
      <c r="C18" s="21">
        <v>25</v>
      </c>
      <c r="D18" s="21">
        <v>24</v>
      </c>
      <c r="E18" s="21">
        <v>1</v>
      </c>
      <c r="F18" s="21">
        <v>0.01</v>
      </c>
      <c r="G18" s="15">
        <v>0</v>
      </c>
      <c r="H18" s="15">
        <v>0</v>
      </c>
      <c r="I18" s="15">
        <v>0</v>
      </c>
      <c r="J18" s="15">
        <v>0</v>
      </c>
      <c r="K18" s="16">
        <v>1</v>
      </c>
      <c r="L18" s="15">
        <v>0</v>
      </c>
      <c r="M18" s="15">
        <v>0</v>
      </c>
      <c r="N18" s="15">
        <v>0</v>
      </c>
    </row>
    <row r="19" spans="1:14" x14ac:dyDescent="0.35">
      <c r="A19" s="3">
        <v>7</v>
      </c>
      <c r="B19" s="3">
        <v>9</v>
      </c>
      <c r="C19" s="23">
        <v>24</v>
      </c>
      <c r="D19" s="23">
        <v>11</v>
      </c>
      <c r="E19" s="15">
        <v>0</v>
      </c>
      <c r="F19" s="15">
        <v>0.02</v>
      </c>
      <c r="G19" s="15">
        <v>0</v>
      </c>
      <c r="H19" s="15">
        <v>0</v>
      </c>
      <c r="I19" s="15">
        <v>0</v>
      </c>
      <c r="J19" s="16">
        <v>1</v>
      </c>
      <c r="K19" s="16">
        <v>1</v>
      </c>
      <c r="L19" s="15">
        <v>0</v>
      </c>
      <c r="M19" s="15">
        <v>0</v>
      </c>
      <c r="N19" s="15">
        <v>0</v>
      </c>
    </row>
    <row r="20" spans="1:14" x14ac:dyDescent="0.35">
      <c r="A20" s="3">
        <v>10</v>
      </c>
      <c r="B20" s="3">
        <v>12</v>
      </c>
      <c r="C20" s="23">
        <v>11</v>
      </c>
      <c r="D20" s="23">
        <v>12</v>
      </c>
      <c r="E20" s="15">
        <v>0</v>
      </c>
      <c r="F20" s="15">
        <v>1.4999999999999999E-2</v>
      </c>
      <c r="G20" s="15">
        <v>0</v>
      </c>
      <c r="H20" s="15">
        <v>0</v>
      </c>
      <c r="I20" s="15">
        <v>0</v>
      </c>
      <c r="J20" s="15">
        <v>0</v>
      </c>
      <c r="K20" s="16">
        <v>1</v>
      </c>
      <c r="L20" s="15">
        <v>0</v>
      </c>
      <c r="M20" s="15">
        <v>0</v>
      </c>
      <c r="N20" s="15">
        <v>0</v>
      </c>
    </row>
    <row r="21" spans="1:14" x14ac:dyDescent="0.35">
      <c r="A21" s="1">
        <v>10</v>
      </c>
      <c r="B21" s="1">
        <v>15</v>
      </c>
      <c r="C21" s="21">
        <v>26</v>
      </c>
      <c r="D21" s="21">
        <v>25</v>
      </c>
      <c r="E21" s="21">
        <v>1</v>
      </c>
      <c r="F21" s="21">
        <v>0.01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6">
        <v>1</v>
      </c>
      <c r="M21" s="15">
        <v>0</v>
      </c>
      <c r="N21" s="15">
        <v>0</v>
      </c>
    </row>
    <row r="22" spans="1:14" x14ac:dyDescent="0.35">
      <c r="A22" s="3">
        <v>6</v>
      </c>
      <c r="B22" s="3">
        <v>15</v>
      </c>
      <c r="C22" s="23">
        <v>25</v>
      </c>
      <c r="D22" s="23">
        <v>12</v>
      </c>
      <c r="E22" s="15">
        <v>0</v>
      </c>
      <c r="F22" s="15">
        <v>0.02</v>
      </c>
      <c r="G22" s="15">
        <v>0</v>
      </c>
      <c r="H22" s="15">
        <v>0</v>
      </c>
      <c r="I22" s="15">
        <v>0</v>
      </c>
      <c r="J22" s="15">
        <v>0</v>
      </c>
      <c r="K22" s="16">
        <v>1</v>
      </c>
      <c r="L22" s="16">
        <v>1</v>
      </c>
      <c r="M22" s="15">
        <v>0</v>
      </c>
      <c r="N22" s="15">
        <v>0</v>
      </c>
    </row>
    <row r="23" spans="1:14" x14ac:dyDescent="0.35">
      <c r="A23" s="5">
        <v>-6</v>
      </c>
      <c r="B23" s="3">
        <v>3</v>
      </c>
      <c r="C23" s="23">
        <v>12</v>
      </c>
      <c r="D23" s="23">
        <v>13</v>
      </c>
      <c r="E23" s="15">
        <v>0</v>
      </c>
      <c r="F23" s="15">
        <v>1.4999999999999999E-2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6">
        <v>1</v>
      </c>
      <c r="M23" s="15">
        <v>0</v>
      </c>
      <c r="N23" s="15">
        <v>0</v>
      </c>
    </row>
    <row r="24" spans="1:14" x14ac:dyDescent="0.35">
      <c r="A24" s="1">
        <v>-3</v>
      </c>
      <c r="B24" s="1">
        <v>3</v>
      </c>
      <c r="C24" s="21">
        <v>15</v>
      </c>
      <c r="D24" s="21">
        <v>26</v>
      </c>
      <c r="E24" s="21">
        <v>1</v>
      </c>
      <c r="F24" s="21">
        <v>0.01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6">
        <v>1</v>
      </c>
      <c r="N24" s="15">
        <v>0</v>
      </c>
    </row>
    <row r="25" spans="1:14" x14ac:dyDescent="0.35">
      <c r="A25" s="3">
        <v>0</v>
      </c>
      <c r="B25" s="3">
        <v>3</v>
      </c>
      <c r="C25" s="23">
        <v>26</v>
      </c>
      <c r="D25" s="23">
        <v>13</v>
      </c>
      <c r="E25" s="15">
        <v>0</v>
      </c>
      <c r="F25" s="15">
        <v>0.02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6">
        <v>1</v>
      </c>
      <c r="M25" s="16">
        <v>1</v>
      </c>
      <c r="N25" s="15">
        <v>0</v>
      </c>
    </row>
    <row r="26" spans="1:14" x14ac:dyDescent="0.35">
      <c r="A26" s="3">
        <v>3</v>
      </c>
      <c r="B26" s="3">
        <v>3</v>
      </c>
      <c r="C26" s="23">
        <v>13</v>
      </c>
      <c r="D26" s="23">
        <v>14</v>
      </c>
      <c r="E26" s="15">
        <v>0</v>
      </c>
      <c r="F26" s="15">
        <v>1.4999999999999999E-2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6">
        <v>1</v>
      </c>
      <c r="N26" s="15">
        <v>0</v>
      </c>
    </row>
    <row r="27" spans="1:14" x14ac:dyDescent="0.35">
      <c r="A27" s="3">
        <v>6</v>
      </c>
      <c r="B27" s="3">
        <v>3</v>
      </c>
      <c r="C27" s="23">
        <v>14</v>
      </c>
      <c r="D27" s="23">
        <v>15</v>
      </c>
      <c r="E27" s="15">
        <v>0</v>
      </c>
      <c r="F27" s="15">
        <v>1.4999999999999999E-2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6">
        <v>1</v>
      </c>
      <c r="N27" s="15">
        <v>0</v>
      </c>
    </row>
    <row r="28" spans="1:14" x14ac:dyDescent="0.35">
      <c r="A28" s="3"/>
      <c r="B28" s="3"/>
      <c r="C28" s="23">
        <v>15</v>
      </c>
      <c r="D28" s="23">
        <v>16</v>
      </c>
      <c r="E28" s="15">
        <v>0</v>
      </c>
      <c r="F28" s="15">
        <v>1.4999999999999999E-2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</row>
    <row r="29" spans="1:14" x14ac:dyDescent="0.35">
      <c r="A29" s="1"/>
      <c r="B29" s="1"/>
      <c r="C29" s="21">
        <v>21</v>
      </c>
      <c r="D29" s="21">
        <v>20</v>
      </c>
      <c r="E29" s="21">
        <v>1</v>
      </c>
      <c r="F29" s="21">
        <v>1.4999999999999999E-2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6">
        <v>1</v>
      </c>
    </row>
    <row r="30" spans="1:14" x14ac:dyDescent="0.35">
      <c r="A30" s="3"/>
      <c r="B30" s="3"/>
      <c r="C30" s="23">
        <v>20</v>
      </c>
      <c r="D30" s="23">
        <v>19</v>
      </c>
      <c r="E30" s="15">
        <v>0</v>
      </c>
      <c r="F30" s="15">
        <v>1.4999999999999999E-2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6">
        <v>1</v>
      </c>
    </row>
    <row r="31" spans="1:14" x14ac:dyDescent="0.35">
      <c r="A31" s="3"/>
      <c r="B31" s="3"/>
      <c r="C31" s="23">
        <v>21</v>
      </c>
      <c r="D31" s="23">
        <v>19</v>
      </c>
      <c r="E31" s="15">
        <v>0</v>
      </c>
      <c r="F31" s="15">
        <v>1.4999999999999999E-2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6">
        <v>1</v>
      </c>
    </row>
    <row r="32" spans="1:14" x14ac:dyDescent="0.35">
      <c r="A32" s="3"/>
      <c r="B32" s="3"/>
      <c r="C32" s="23">
        <v>19</v>
      </c>
      <c r="D32" s="23">
        <v>16</v>
      </c>
      <c r="E32" s="15">
        <v>0</v>
      </c>
      <c r="F32" s="15">
        <v>1.4999999999999999E-2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</row>
    <row r="33" spans="1:14" x14ac:dyDescent="0.35">
      <c r="A33" s="3"/>
      <c r="B33" s="3"/>
      <c r="C33" s="15">
        <v>16</v>
      </c>
      <c r="D33" s="15">
        <v>17</v>
      </c>
      <c r="E33" s="15">
        <v>0</v>
      </c>
      <c r="F33" s="15">
        <v>1.4999999999999999E-2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</row>
    <row r="34" spans="1:14" x14ac:dyDescent="0.35">
      <c r="A34" s="1"/>
      <c r="B34" s="1"/>
      <c r="C34" s="15">
        <v>17</v>
      </c>
      <c r="D34" s="15">
        <v>18</v>
      </c>
      <c r="E34" s="15">
        <v>0</v>
      </c>
      <c r="F34" s="15">
        <v>1.4999999999999999E-2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</row>
  </sheetData>
  <mergeCells count="2">
    <mergeCell ref="A1:B1"/>
    <mergeCell ref="C1:D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5"/>
  <sheetViews>
    <sheetView zoomScale="85" zoomScaleNormal="85" workbookViewId="0">
      <selection activeCell="F15" sqref="F15"/>
    </sheetView>
  </sheetViews>
  <sheetFormatPr defaultRowHeight="14.5" x14ac:dyDescent="0.35"/>
  <sheetData>
    <row r="1" spans="1:14" x14ac:dyDescent="0.35">
      <c r="A1" s="28" t="s">
        <v>0</v>
      </c>
      <c r="B1" s="28"/>
      <c r="C1" s="28" t="s">
        <v>1</v>
      </c>
      <c r="D1" s="28"/>
      <c r="E1" s="6" t="s">
        <v>2</v>
      </c>
      <c r="F1" s="7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 x14ac:dyDescent="0.35">
      <c r="A2" s="1">
        <v>-6</v>
      </c>
      <c r="B2" s="1">
        <v>15</v>
      </c>
      <c r="C2" s="21">
        <v>3</v>
      </c>
      <c r="D2" s="21">
        <v>1</v>
      </c>
      <c r="E2" s="21">
        <v>1</v>
      </c>
      <c r="F2" s="25">
        <v>1.4999999999999999E-2</v>
      </c>
      <c r="G2" s="16">
        <v>1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</row>
    <row r="3" spans="1:14" x14ac:dyDescent="0.35">
      <c r="A3" s="3">
        <v>-10</v>
      </c>
      <c r="B3" s="3">
        <v>15</v>
      </c>
      <c r="C3" s="23">
        <v>1</v>
      </c>
      <c r="D3" s="23">
        <v>2</v>
      </c>
      <c r="E3" s="15">
        <v>0</v>
      </c>
      <c r="F3" s="25">
        <v>1.4999999999999999E-2</v>
      </c>
      <c r="G3" s="16">
        <v>1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</row>
    <row r="4" spans="1:14" x14ac:dyDescent="0.35">
      <c r="A4" s="3">
        <v>-10</v>
      </c>
      <c r="B4" s="3">
        <v>12</v>
      </c>
      <c r="C4" s="23">
        <v>2</v>
      </c>
      <c r="D4" s="23">
        <v>3</v>
      </c>
      <c r="E4" s="15">
        <v>0</v>
      </c>
      <c r="F4" s="25">
        <v>1.4999999999999999E-2</v>
      </c>
      <c r="G4" s="16">
        <v>1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</row>
    <row r="5" spans="1:14" x14ac:dyDescent="0.35">
      <c r="A5" s="3">
        <v>-7</v>
      </c>
      <c r="B5" s="3">
        <v>9</v>
      </c>
      <c r="C5" s="21">
        <v>19</v>
      </c>
      <c r="D5" s="21">
        <v>21</v>
      </c>
      <c r="E5" s="21">
        <v>1</v>
      </c>
      <c r="F5" s="25">
        <v>1.4999999999999999E-2</v>
      </c>
      <c r="G5" s="15">
        <v>0</v>
      </c>
      <c r="H5" s="16">
        <v>1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</row>
    <row r="6" spans="1:14" x14ac:dyDescent="0.35">
      <c r="A6" s="2">
        <v>-7</v>
      </c>
      <c r="B6" s="2">
        <v>10</v>
      </c>
      <c r="C6" s="15">
        <v>21</v>
      </c>
      <c r="D6" s="15">
        <v>20</v>
      </c>
      <c r="E6" s="15">
        <v>0</v>
      </c>
      <c r="F6" s="25">
        <v>1.4999999999999999E-2</v>
      </c>
      <c r="G6" s="15">
        <v>0</v>
      </c>
      <c r="H6" s="16">
        <v>1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</row>
    <row r="7" spans="1:14" x14ac:dyDescent="0.35">
      <c r="A7" s="3">
        <v>-10</v>
      </c>
      <c r="B7" s="3">
        <v>10</v>
      </c>
      <c r="C7" s="15">
        <v>20</v>
      </c>
      <c r="D7" s="15">
        <v>19</v>
      </c>
      <c r="E7" s="15">
        <v>0</v>
      </c>
      <c r="F7" s="25">
        <v>1.4999999999999999E-2</v>
      </c>
      <c r="G7" s="15">
        <v>0</v>
      </c>
      <c r="H7" s="16">
        <v>1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</row>
    <row r="8" spans="1:14" x14ac:dyDescent="0.35">
      <c r="A8" s="4">
        <v>-10</v>
      </c>
      <c r="B8" s="4">
        <v>5</v>
      </c>
      <c r="C8" s="15">
        <v>19</v>
      </c>
      <c r="D8" s="15">
        <v>16</v>
      </c>
      <c r="E8" s="15">
        <v>0</v>
      </c>
      <c r="F8" s="25">
        <v>1.4999999999999999E-2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</row>
    <row r="9" spans="1:14" x14ac:dyDescent="0.35">
      <c r="A9" s="1">
        <v>-10</v>
      </c>
      <c r="B9" s="1">
        <v>0</v>
      </c>
      <c r="C9" s="21">
        <v>18</v>
      </c>
      <c r="D9" s="21">
        <v>17</v>
      </c>
      <c r="E9" s="21">
        <v>1</v>
      </c>
      <c r="F9" s="25">
        <v>1.4999999999999999E-2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</row>
    <row r="10" spans="1:14" x14ac:dyDescent="0.35">
      <c r="A10" s="3">
        <v>-6</v>
      </c>
      <c r="B10" s="3">
        <v>0</v>
      </c>
      <c r="C10" s="15">
        <v>17</v>
      </c>
      <c r="D10" s="15">
        <v>16</v>
      </c>
      <c r="E10" s="15">
        <v>0</v>
      </c>
      <c r="F10" s="25">
        <v>1.4999999999999999E-2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</row>
    <row r="11" spans="1:14" x14ac:dyDescent="0.35">
      <c r="A11" s="3">
        <v>-3</v>
      </c>
      <c r="B11" s="3">
        <v>0</v>
      </c>
      <c r="C11" s="15">
        <v>16</v>
      </c>
      <c r="D11" s="15">
        <v>15</v>
      </c>
      <c r="E11" s="15">
        <v>0</v>
      </c>
      <c r="F11" s="25">
        <v>1.4999999999999999E-2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</row>
    <row r="12" spans="1:14" x14ac:dyDescent="0.35">
      <c r="A12" s="1">
        <v>0</v>
      </c>
      <c r="B12" s="1">
        <v>0</v>
      </c>
      <c r="C12" s="15">
        <v>15</v>
      </c>
      <c r="D12" s="15">
        <v>14</v>
      </c>
      <c r="E12" s="15">
        <v>0</v>
      </c>
      <c r="F12" s="25">
        <v>1.4999999999999999E-2</v>
      </c>
      <c r="G12" s="15">
        <v>0</v>
      </c>
      <c r="H12" s="15">
        <v>0</v>
      </c>
      <c r="I12" s="16">
        <v>1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</row>
    <row r="13" spans="1:14" x14ac:dyDescent="0.35">
      <c r="A13" s="3">
        <v>3</v>
      </c>
      <c r="B13" s="3">
        <v>0</v>
      </c>
      <c r="C13" s="15">
        <v>14</v>
      </c>
      <c r="D13" s="15">
        <v>13</v>
      </c>
      <c r="E13" s="15">
        <v>0</v>
      </c>
      <c r="F13" s="25">
        <v>1.4999999999999999E-2</v>
      </c>
      <c r="G13" s="15">
        <v>0</v>
      </c>
      <c r="H13" s="15">
        <v>0</v>
      </c>
      <c r="I13" s="16">
        <v>1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</row>
    <row r="14" spans="1:14" x14ac:dyDescent="0.35">
      <c r="A14" s="3">
        <v>6</v>
      </c>
      <c r="B14" s="3">
        <v>0</v>
      </c>
      <c r="C14" s="21">
        <v>15</v>
      </c>
      <c r="D14" s="21">
        <v>26</v>
      </c>
      <c r="E14" s="21">
        <v>1</v>
      </c>
      <c r="F14" s="25">
        <v>0.01</v>
      </c>
      <c r="G14" s="15">
        <v>0</v>
      </c>
      <c r="H14" s="15">
        <v>0</v>
      </c>
      <c r="I14" s="16">
        <v>1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</row>
    <row r="15" spans="1:14" x14ac:dyDescent="0.35">
      <c r="A15" s="1">
        <v>10</v>
      </c>
      <c r="B15" s="1">
        <v>0</v>
      </c>
      <c r="C15" s="15">
        <v>26</v>
      </c>
      <c r="D15" s="15">
        <v>13</v>
      </c>
      <c r="E15" s="15">
        <v>0</v>
      </c>
      <c r="F15" s="25">
        <v>0.02</v>
      </c>
      <c r="G15" s="15">
        <v>0</v>
      </c>
      <c r="H15" s="15">
        <v>0</v>
      </c>
      <c r="I15" s="16">
        <v>1</v>
      </c>
      <c r="J15" s="16">
        <v>1</v>
      </c>
      <c r="K15" s="15">
        <v>0</v>
      </c>
      <c r="L15" s="15">
        <v>0</v>
      </c>
      <c r="M15" s="15">
        <v>0</v>
      </c>
      <c r="N15" s="15">
        <v>0</v>
      </c>
    </row>
    <row r="16" spans="1:14" x14ac:dyDescent="0.35">
      <c r="A16" s="3">
        <v>10</v>
      </c>
      <c r="B16" s="3">
        <v>5</v>
      </c>
      <c r="C16" s="15">
        <v>13</v>
      </c>
      <c r="D16" s="15">
        <v>12</v>
      </c>
      <c r="E16" s="15">
        <v>0</v>
      </c>
      <c r="F16" s="25">
        <v>1.4999999999999999E-2</v>
      </c>
      <c r="G16" s="15">
        <v>0</v>
      </c>
      <c r="H16" s="15">
        <v>0</v>
      </c>
      <c r="I16" s="15">
        <v>0</v>
      </c>
      <c r="J16" s="16">
        <v>1</v>
      </c>
      <c r="K16" s="15">
        <v>0</v>
      </c>
      <c r="L16" s="15">
        <v>0</v>
      </c>
      <c r="M16" s="15">
        <v>0</v>
      </c>
      <c r="N16" s="15">
        <v>0</v>
      </c>
    </row>
    <row r="17" spans="1:14" x14ac:dyDescent="0.35">
      <c r="A17" s="3">
        <v>10</v>
      </c>
      <c r="B17" s="3">
        <v>10</v>
      </c>
      <c r="C17" s="21">
        <v>26</v>
      </c>
      <c r="D17" s="21">
        <v>25</v>
      </c>
      <c r="E17" s="21">
        <v>1</v>
      </c>
      <c r="F17" s="25">
        <v>0.01</v>
      </c>
      <c r="G17" s="15">
        <v>0</v>
      </c>
      <c r="H17" s="15">
        <v>0</v>
      </c>
      <c r="I17" s="15">
        <v>0</v>
      </c>
      <c r="J17" s="16">
        <v>1</v>
      </c>
      <c r="K17" s="15">
        <v>0</v>
      </c>
      <c r="L17" s="15">
        <v>0</v>
      </c>
      <c r="M17" s="15">
        <v>0</v>
      </c>
      <c r="N17" s="15">
        <v>0</v>
      </c>
    </row>
    <row r="18" spans="1:14" x14ac:dyDescent="0.35">
      <c r="A18" s="1">
        <v>7</v>
      </c>
      <c r="B18" s="1">
        <v>10</v>
      </c>
      <c r="C18" s="15">
        <v>25</v>
      </c>
      <c r="D18" s="15">
        <v>12</v>
      </c>
      <c r="E18" s="15">
        <v>0</v>
      </c>
      <c r="F18" s="25">
        <v>0.02</v>
      </c>
      <c r="G18" s="15">
        <v>0</v>
      </c>
      <c r="H18" s="15">
        <v>0</v>
      </c>
      <c r="I18" s="15">
        <v>0</v>
      </c>
      <c r="J18" s="16">
        <v>1</v>
      </c>
      <c r="K18" s="16">
        <v>1</v>
      </c>
      <c r="L18" s="15">
        <v>0</v>
      </c>
      <c r="M18" s="15">
        <v>0</v>
      </c>
      <c r="N18" s="15">
        <v>0</v>
      </c>
    </row>
    <row r="19" spans="1:14" x14ac:dyDescent="0.35">
      <c r="A19" s="3">
        <v>7</v>
      </c>
      <c r="B19" s="3">
        <v>9</v>
      </c>
      <c r="C19" s="15">
        <v>12</v>
      </c>
      <c r="D19" s="15">
        <v>11</v>
      </c>
      <c r="E19" s="15">
        <v>0</v>
      </c>
      <c r="F19" s="25">
        <v>1.4999999999999999E-2</v>
      </c>
      <c r="G19" s="15">
        <v>0</v>
      </c>
      <c r="H19" s="15">
        <v>0</v>
      </c>
      <c r="I19" s="15">
        <v>0</v>
      </c>
      <c r="J19" s="15">
        <v>0</v>
      </c>
      <c r="K19" s="16">
        <v>1</v>
      </c>
      <c r="L19" s="15">
        <v>0</v>
      </c>
      <c r="M19" s="15">
        <v>0</v>
      </c>
      <c r="N19" s="15">
        <v>0</v>
      </c>
    </row>
    <row r="20" spans="1:14" x14ac:dyDescent="0.35">
      <c r="A20" s="3">
        <v>10</v>
      </c>
      <c r="B20" s="3">
        <v>12</v>
      </c>
      <c r="C20" s="21">
        <v>25</v>
      </c>
      <c r="D20" s="21">
        <v>24</v>
      </c>
      <c r="E20" s="21">
        <v>1</v>
      </c>
      <c r="F20" s="25">
        <v>0.01</v>
      </c>
      <c r="G20" s="15">
        <v>0</v>
      </c>
      <c r="H20" s="15">
        <v>0</v>
      </c>
      <c r="I20" s="15">
        <v>0</v>
      </c>
      <c r="J20" s="15">
        <v>0</v>
      </c>
      <c r="K20" s="16">
        <v>1</v>
      </c>
      <c r="L20" s="15">
        <v>0</v>
      </c>
      <c r="M20" s="15">
        <v>0</v>
      </c>
      <c r="N20" s="15">
        <v>0</v>
      </c>
    </row>
    <row r="21" spans="1:14" x14ac:dyDescent="0.35">
      <c r="A21" s="1">
        <v>10</v>
      </c>
      <c r="B21" s="1">
        <v>15</v>
      </c>
      <c r="C21" s="15">
        <v>24</v>
      </c>
      <c r="D21" s="15">
        <v>11</v>
      </c>
      <c r="E21" s="15">
        <v>0</v>
      </c>
      <c r="F21" s="25">
        <v>0.02</v>
      </c>
      <c r="G21" s="15">
        <v>0</v>
      </c>
      <c r="H21" s="15">
        <v>0</v>
      </c>
      <c r="I21" s="15">
        <v>0</v>
      </c>
      <c r="J21" s="15">
        <v>0</v>
      </c>
      <c r="K21" s="16">
        <v>1</v>
      </c>
      <c r="L21" s="16">
        <v>1</v>
      </c>
      <c r="M21" s="15">
        <v>0</v>
      </c>
      <c r="N21" s="15">
        <v>0</v>
      </c>
    </row>
    <row r="22" spans="1:14" x14ac:dyDescent="0.35">
      <c r="A22" s="3">
        <v>6</v>
      </c>
      <c r="B22" s="3">
        <v>15</v>
      </c>
      <c r="C22" s="15">
        <v>11</v>
      </c>
      <c r="D22" s="15">
        <v>10</v>
      </c>
      <c r="E22" s="15">
        <v>0</v>
      </c>
      <c r="F22" s="25">
        <v>1.4999999999999999E-2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6">
        <v>1</v>
      </c>
      <c r="M22" s="15">
        <v>0</v>
      </c>
      <c r="N22" s="15">
        <v>0</v>
      </c>
    </row>
    <row r="23" spans="1:14" x14ac:dyDescent="0.35">
      <c r="A23" s="5">
        <v>-6</v>
      </c>
      <c r="B23" s="3">
        <v>3</v>
      </c>
      <c r="C23" s="21">
        <v>24</v>
      </c>
      <c r="D23" s="21">
        <v>23</v>
      </c>
      <c r="E23" s="21">
        <v>1</v>
      </c>
      <c r="F23" s="25">
        <v>0.01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6">
        <v>1</v>
      </c>
      <c r="M23" s="15">
        <v>0</v>
      </c>
      <c r="N23" s="15">
        <v>0</v>
      </c>
    </row>
    <row r="24" spans="1:14" x14ac:dyDescent="0.35">
      <c r="A24" s="1">
        <v>-3</v>
      </c>
      <c r="B24" s="1">
        <v>3</v>
      </c>
      <c r="C24" s="15">
        <v>23</v>
      </c>
      <c r="D24" s="15">
        <v>10</v>
      </c>
      <c r="E24" s="15">
        <v>0</v>
      </c>
      <c r="F24" s="25">
        <v>0.02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6">
        <v>1</v>
      </c>
      <c r="M24" s="16">
        <v>1</v>
      </c>
      <c r="N24" s="15">
        <v>0</v>
      </c>
    </row>
    <row r="25" spans="1:14" x14ac:dyDescent="0.35">
      <c r="A25" s="3">
        <v>0</v>
      </c>
      <c r="B25" s="3">
        <v>3</v>
      </c>
      <c r="C25" s="15">
        <v>10</v>
      </c>
      <c r="D25" s="15">
        <v>9</v>
      </c>
      <c r="E25" s="15">
        <v>0</v>
      </c>
      <c r="F25" s="25">
        <v>1.4999999999999999E-2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6">
        <v>1</v>
      </c>
      <c r="N25" s="15">
        <v>0</v>
      </c>
    </row>
    <row r="26" spans="1:14" x14ac:dyDescent="0.35">
      <c r="A26" s="3">
        <v>3</v>
      </c>
      <c r="B26" s="3">
        <v>3</v>
      </c>
      <c r="C26" s="21">
        <v>23</v>
      </c>
      <c r="D26" s="21">
        <v>22</v>
      </c>
      <c r="E26" s="21">
        <v>1</v>
      </c>
      <c r="F26" s="25">
        <v>0.01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6">
        <v>1</v>
      </c>
      <c r="N26" s="15">
        <v>0</v>
      </c>
    </row>
    <row r="27" spans="1:14" x14ac:dyDescent="0.35">
      <c r="A27" s="3">
        <v>6</v>
      </c>
      <c r="B27" s="3">
        <v>3</v>
      </c>
      <c r="C27" s="15">
        <v>22</v>
      </c>
      <c r="D27" s="15">
        <v>9</v>
      </c>
      <c r="E27" s="15">
        <v>0</v>
      </c>
      <c r="F27" s="25">
        <v>0.02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6">
        <v>1</v>
      </c>
      <c r="N27" s="16">
        <v>1</v>
      </c>
    </row>
    <row r="28" spans="1:14" x14ac:dyDescent="0.35">
      <c r="A28" s="3"/>
      <c r="B28" s="3"/>
      <c r="C28" s="15">
        <v>9</v>
      </c>
      <c r="D28" s="15">
        <v>8</v>
      </c>
      <c r="E28" s="15">
        <v>0</v>
      </c>
      <c r="F28" s="25">
        <v>1.4999999999999999E-2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6">
        <v>1</v>
      </c>
    </row>
    <row r="29" spans="1:14" x14ac:dyDescent="0.35">
      <c r="A29" s="1"/>
      <c r="B29" s="1"/>
      <c r="C29" s="15">
        <v>8</v>
      </c>
      <c r="D29" s="15">
        <v>7</v>
      </c>
      <c r="E29" s="15">
        <v>0</v>
      </c>
      <c r="F29" s="25">
        <v>1.4999999999999999E-2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6">
        <v>1</v>
      </c>
    </row>
    <row r="30" spans="1:14" x14ac:dyDescent="0.35">
      <c r="A30" s="3"/>
      <c r="B30" s="3"/>
      <c r="C30" s="21">
        <v>22</v>
      </c>
      <c r="D30" s="21">
        <v>7</v>
      </c>
      <c r="E30" s="21">
        <v>1</v>
      </c>
      <c r="F30" s="25">
        <v>0.01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6">
        <v>1</v>
      </c>
    </row>
    <row r="31" spans="1:14" x14ac:dyDescent="0.35">
      <c r="A31" s="3"/>
      <c r="B31" s="3"/>
      <c r="C31" s="15">
        <v>7</v>
      </c>
      <c r="D31" s="15">
        <v>6</v>
      </c>
      <c r="E31" s="15">
        <v>0</v>
      </c>
      <c r="F31" s="25">
        <v>1.4999999999999999E-2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</row>
    <row r="32" spans="1:14" x14ac:dyDescent="0.35">
      <c r="A32" s="3"/>
      <c r="B32" s="3"/>
      <c r="C32" s="21">
        <v>4</v>
      </c>
      <c r="D32" s="21">
        <v>5</v>
      </c>
      <c r="E32" s="21">
        <v>1</v>
      </c>
      <c r="F32" s="25">
        <v>1.4999999999999999E-2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</row>
    <row r="33" spans="1:14" x14ac:dyDescent="0.35">
      <c r="A33" s="3"/>
      <c r="B33" s="3"/>
      <c r="C33" s="15">
        <v>5</v>
      </c>
      <c r="D33" s="15">
        <v>6</v>
      </c>
      <c r="E33" s="15">
        <v>0</v>
      </c>
      <c r="F33" s="25">
        <v>1.4999999999999999E-2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</row>
    <row r="34" spans="1:14" x14ac:dyDescent="0.35">
      <c r="A34" s="1"/>
      <c r="B34" s="1"/>
      <c r="C34" s="23">
        <v>6</v>
      </c>
      <c r="D34" s="23">
        <v>3</v>
      </c>
      <c r="E34" s="15">
        <v>0</v>
      </c>
      <c r="F34" s="25">
        <v>1.4999999999999999E-2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</row>
    <row r="35" spans="1:14" x14ac:dyDescent="0.35">
      <c r="E35">
        <f>SUM(E2:E34)</f>
        <v>10</v>
      </c>
    </row>
  </sheetData>
  <mergeCells count="2">
    <mergeCell ref="A1:B1"/>
    <mergeCell ref="C1:D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5"/>
  <sheetViews>
    <sheetView zoomScale="85" zoomScaleNormal="85" workbookViewId="0">
      <selection activeCell="K16" sqref="K15:K16"/>
    </sheetView>
  </sheetViews>
  <sheetFormatPr defaultRowHeight="14.5" x14ac:dyDescent="0.35"/>
  <cols>
    <col min="1" max="1" width="12" bestFit="1" customWidth="1"/>
  </cols>
  <sheetData>
    <row r="1" spans="1:20" x14ac:dyDescent="0.35">
      <c r="A1" s="24" t="s">
        <v>15</v>
      </c>
      <c r="F1" s="24" t="s">
        <v>16</v>
      </c>
      <c r="K1" s="24" t="s">
        <v>17</v>
      </c>
      <c r="P1" s="24" t="s">
        <v>18</v>
      </c>
    </row>
    <row r="2" spans="1:20" x14ac:dyDescent="0.35">
      <c r="C2" s="29" t="s">
        <v>19</v>
      </c>
      <c r="D2" s="29"/>
      <c r="E2" s="29"/>
      <c r="H2" s="29" t="s">
        <v>19</v>
      </c>
      <c r="I2" s="29"/>
      <c r="J2" s="29"/>
      <c r="M2" s="29" t="s">
        <v>19</v>
      </c>
      <c r="N2" s="29"/>
      <c r="O2" s="29"/>
      <c r="R2" s="29" t="s">
        <v>19</v>
      </c>
      <c r="S2" s="29"/>
      <c r="T2" s="29"/>
    </row>
    <row r="3" spans="1:20" x14ac:dyDescent="0.35">
      <c r="A3" s="8">
        <v>3</v>
      </c>
      <c r="B3" s="8">
        <v>1</v>
      </c>
      <c r="C3" s="2">
        <v>-28.995699999999999</v>
      </c>
      <c r="D3" s="2">
        <v>-82.129300000000001</v>
      </c>
      <c r="E3" s="2">
        <v>-135.26300000000001</v>
      </c>
      <c r="F3" s="10">
        <v>4</v>
      </c>
      <c r="G3" s="10">
        <v>5</v>
      </c>
      <c r="H3" s="21">
        <v>-49.446199999999997</v>
      </c>
      <c r="I3" s="21">
        <v>-52.946199999999997</v>
      </c>
      <c r="J3" s="21">
        <v>-56.446199999999997</v>
      </c>
      <c r="K3" s="8">
        <v>3</v>
      </c>
      <c r="L3" s="8">
        <v>1</v>
      </c>
      <c r="M3" s="15">
        <v>-28.995699999999999</v>
      </c>
      <c r="N3" s="15">
        <v>-82.129300000000001</v>
      </c>
      <c r="O3" s="2">
        <v>-135.26300000000001</v>
      </c>
      <c r="P3" s="8">
        <v>3</v>
      </c>
      <c r="Q3" s="8">
        <v>1</v>
      </c>
      <c r="R3">
        <v>-28.995699999999999</v>
      </c>
      <c r="S3">
        <v>-82.129300000000001</v>
      </c>
      <c r="T3">
        <v>-135.26300000000001</v>
      </c>
    </row>
    <row r="4" spans="1:20" x14ac:dyDescent="0.35">
      <c r="A4" s="8">
        <v>1</v>
      </c>
      <c r="B4" s="8">
        <v>2</v>
      </c>
      <c r="C4" s="2">
        <v>-135.26300000000001</v>
      </c>
      <c r="D4" s="2">
        <v>-95.629300000000001</v>
      </c>
      <c r="E4" s="2">
        <v>-55.995699999999999</v>
      </c>
      <c r="F4" s="10">
        <v>5</v>
      </c>
      <c r="G4" s="10">
        <v>6</v>
      </c>
      <c r="H4" s="21">
        <v>-56.446199999999997</v>
      </c>
      <c r="I4" s="21">
        <v>-32.7209</v>
      </c>
      <c r="J4" s="21">
        <v>-8.9956999999999994</v>
      </c>
      <c r="K4" s="8">
        <v>1</v>
      </c>
      <c r="L4" s="8">
        <v>2</v>
      </c>
      <c r="M4" s="15">
        <v>-135.26300000000001</v>
      </c>
      <c r="N4" s="15">
        <v>-95.629300000000001</v>
      </c>
      <c r="O4" s="2">
        <v>-55.995699999999999</v>
      </c>
      <c r="P4" s="8">
        <v>1</v>
      </c>
      <c r="Q4" s="8">
        <v>2</v>
      </c>
      <c r="R4">
        <v>-135.26300000000001</v>
      </c>
      <c r="S4">
        <v>-95.629300000000001</v>
      </c>
      <c r="T4">
        <v>-55.995699999999999</v>
      </c>
    </row>
    <row r="5" spans="1:20" x14ac:dyDescent="0.35">
      <c r="A5" s="8">
        <v>2</v>
      </c>
      <c r="B5" s="8">
        <v>3</v>
      </c>
      <c r="C5" s="2">
        <v>-55.995699999999999</v>
      </c>
      <c r="D5" s="2">
        <v>-42.495699999999999</v>
      </c>
      <c r="E5" s="2">
        <v>-28.995699999999999</v>
      </c>
      <c r="F5" s="8">
        <v>3</v>
      </c>
      <c r="G5" s="8">
        <v>1</v>
      </c>
      <c r="H5" s="15">
        <v>-28.995699999999999</v>
      </c>
      <c r="I5" s="15">
        <v>-82.129300000000001</v>
      </c>
      <c r="J5" s="15">
        <v>-135.26300000000001</v>
      </c>
      <c r="K5" s="8">
        <v>2</v>
      </c>
      <c r="L5" s="8">
        <v>3</v>
      </c>
      <c r="M5" s="15">
        <v>-55.995699999999999</v>
      </c>
      <c r="N5" s="15">
        <v>-42.495699999999999</v>
      </c>
      <c r="O5" s="2">
        <v>-28.995699999999999</v>
      </c>
      <c r="P5" s="8">
        <v>2</v>
      </c>
      <c r="Q5" s="8">
        <v>3</v>
      </c>
      <c r="R5">
        <v>-55.995699999999999</v>
      </c>
      <c r="S5">
        <v>-42.495699999999999</v>
      </c>
      <c r="T5">
        <v>-28.995699999999999</v>
      </c>
    </row>
    <row r="6" spans="1:20" x14ac:dyDescent="0.35">
      <c r="A6" s="8">
        <v>3</v>
      </c>
      <c r="B6" s="8">
        <v>6</v>
      </c>
      <c r="C6" s="2">
        <v>-28.995699999999999</v>
      </c>
      <c r="D6" s="2">
        <v>-18.995699999999999</v>
      </c>
      <c r="E6" s="2">
        <v>-8.9956999999999994</v>
      </c>
      <c r="F6" s="8">
        <v>1</v>
      </c>
      <c r="G6" s="8">
        <v>2</v>
      </c>
      <c r="H6" s="15">
        <v>-135.26300000000001</v>
      </c>
      <c r="I6" s="15">
        <v>-95.629300000000001</v>
      </c>
      <c r="J6" s="15">
        <v>-55.995699999999999</v>
      </c>
      <c r="K6" s="8">
        <v>3</v>
      </c>
      <c r="L6" s="8">
        <v>6</v>
      </c>
      <c r="M6" s="15">
        <v>-28.995699999999999</v>
      </c>
      <c r="N6" s="15">
        <v>-18.995699999999999</v>
      </c>
      <c r="O6" s="2">
        <v>-8.9956999999999994</v>
      </c>
      <c r="P6" s="8">
        <v>19</v>
      </c>
      <c r="Q6" s="8">
        <v>21</v>
      </c>
      <c r="R6">
        <v>28.995699999999999</v>
      </c>
      <c r="S6">
        <v>82.129300000000001</v>
      </c>
      <c r="T6">
        <v>135.26300000000001</v>
      </c>
    </row>
    <row r="7" spans="1:20" x14ac:dyDescent="0.35">
      <c r="A7" s="10">
        <v>4</v>
      </c>
      <c r="B7" s="10">
        <v>5</v>
      </c>
      <c r="C7" s="1">
        <v>-49.446199999999997</v>
      </c>
      <c r="D7" s="1">
        <v>-52.946199999999997</v>
      </c>
      <c r="E7" s="1">
        <v>-56.446199999999997</v>
      </c>
      <c r="F7" s="8">
        <v>2</v>
      </c>
      <c r="G7" s="8">
        <v>3</v>
      </c>
      <c r="H7" s="15">
        <v>-55.995699999999999</v>
      </c>
      <c r="I7" s="15">
        <v>-42.495699999999999</v>
      </c>
      <c r="J7" s="15">
        <v>-28.995699999999999</v>
      </c>
      <c r="K7" s="8">
        <v>19</v>
      </c>
      <c r="L7" s="8">
        <v>21</v>
      </c>
      <c r="M7" s="15">
        <v>28.995699999999999</v>
      </c>
      <c r="N7" s="15">
        <v>82.129300000000001</v>
      </c>
      <c r="O7" s="2">
        <v>135.26300000000001</v>
      </c>
      <c r="P7" s="8">
        <v>21</v>
      </c>
      <c r="Q7" s="8">
        <v>20</v>
      </c>
      <c r="R7">
        <v>135.26300000000001</v>
      </c>
      <c r="S7">
        <v>95.629300000000001</v>
      </c>
      <c r="T7">
        <v>55.995699999999999</v>
      </c>
    </row>
    <row r="8" spans="1:20" x14ac:dyDescent="0.35">
      <c r="A8" s="10">
        <v>5</v>
      </c>
      <c r="B8" s="10">
        <v>6</v>
      </c>
      <c r="C8" s="1">
        <v>-56.446199999999997</v>
      </c>
      <c r="D8" s="1">
        <v>-32.7209</v>
      </c>
      <c r="E8" s="1">
        <v>-8.9956999999999994</v>
      </c>
      <c r="F8" s="8">
        <v>3</v>
      </c>
      <c r="G8" s="8">
        <v>6</v>
      </c>
      <c r="H8" s="15">
        <v>-28.995699999999999</v>
      </c>
      <c r="I8" s="15">
        <v>-18.995699999999999</v>
      </c>
      <c r="J8" s="15">
        <v>-8.9956999999999994</v>
      </c>
      <c r="K8" s="8">
        <v>21</v>
      </c>
      <c r="L8" s="8">
        <v>20</v>
      </c>
      <c r="M8" s="15">
        <v>135.26300000000001</v>
      </c>
      <c r="N8" s="15">
        <v>95.629300000000001</v>
      </c>
      <c r="O8" s="2">
        <v>55.995699999999999</v>
      </c>
      <c r="P8" s="8">
        <v>20</v>
      </c>
      <c r="Q8" s="8">
        <v>19</v>
      </c>
      <c r="R8">
        <v>55.995699999999999</v>
      </c>
      <c r="S8">
        <v>42.495699999999999</v>
      </c>
      <c r="T8">
        <v>28.995699999999999</v>
      </c>
    </row>
    <row r="9" spans="1:20" x14ac:dyDescent="0.35">
      <c r="A9" s="8">
        <v>6</v>
      </c>
      <c r="B9" s="8">
        <v>7</v>
      </c>
      <c r="C9" s="2">
        <v>-8.9956999999999994</v>
      </c>
      <c r="D9" s="2">
        <v>16.004300000000001</v>
      </c>
      <c r="E9" s="2">
        <v>41.004300000000001</v>
      </c>
      <c r="F9" s="8">
        <v>6</v>
      </c>
      <c r="G9" s="8">
        <v>7</v>
      </c>
      <c r="H9" s="15">
        <v>-8.9956999999999994</v>
      </c>
      <c r="I9" s="15">
        <v>16.004300000000001</v>
      </c>
      <c r="J9" s="15">
        <v>41.004300000000001</v>
      </c>
      <c r="K9" s="8">
        <v>20</v>
      </c>
      <c r="L9" s="8">
        <v>19</v>
      </c>
      <c r="M9" s="15">
        <v>55.995699999999999</v>
      </c>
      <c r="N9" s="15">
        <v>42.495699999999999</v>
      </c>
      <c r="O9" s="2">
        <v>28.995699999999999</v>
      </c>
      <c r="P9" s="8">
        <v>19</v>
      </c>
      <c r="Q9" s="8">
        <v>16</v>
      </c>
      <c r="R9">
        <v>28.995699999999999</v>
      </c>
      <c r="S9">
        <v>18.995699999999999</v>
      </c>
      <c r="T9">
        <v>8.9956999999999994</v>
      </c>
    </row>
    <row r="10" spans="1:20" x14ac:dyDescent="0.35">
      <c r="A10" s="8">
        <v>22</v>
      </c>
      <c r="B10" s="8">
        <v>7</v>
      </c>
      <c r="C10" s="2">
        <v>31.654</v>
      </c>
      <c r="D10" s="2">
        <v>36.3292</v>
      </c>
      <c r="E10" s="2">
        <v>41.004300000000001</v>
      </c>
      <c r="F10" s="8">
        <v>22</v>
      </c>
      <c r="G10" s="8">
        <v>7</v>
      </c>
      <c r="H10" s="15">
        <v>31.654</v>
      </c>
      <c r="I10" s="15">
        <v>36.3292</v>
      </c>
      <c r="J10" s="15">
        <v>41.004300000000001</v>
      </c>
      <c r="K10" s="8">
        <v>19</v>
      </c>
      <c r="L10" s="8">
        <v>16</v>
      </c>
      <c r="M10" s="15">
        <v>28.995699999999999</v>
      </c>
      <c r="N10" s="15">
        <v>18.995699999999999</v>
      </c>
      <c r="O10" s="2">
        <v>8.9956999999999994</v>
      </c>
      <c r="P10" s="8">
        <v>18</v>
      </c>
      <c r="Q10" s="8">
        <v>17</v>
      </c>
      <c r="R10">
        <v>49.446199999999997</v>
      </c>
      <c r="S10">
        <v>52.946199999999997</v>
      </c>
      <c r="T10">
        <v>56.446199999999997</v>
      </c>
    </row>
    <row r="11" spans="1:20" x14ac:dyDescent="0.35">
      <c r="A11" s="8">
        <v>7</v>
      </c>
      <c r="B11" s="8">
        <v>8</v>
      </c>
      <c r="C11" s="2">
        <v>41.004300000000001</v>
      </c>
      <c r="D11" s="2">
        <v>60.817700000000002</v>
      </c>
      <c r="E11" s="2">
        <v>80.631200000000007</v>
      </c>
      <c r="F11" s="8">
        <v>7</v>
      </c>
      <c r="G11" s="8">
        <v>8</v>
      </c>
      <c r="H11" s="15">
        <v>41.004300000000001</v>
      </c>
      <c r="I11" s="15">
        <v>60.817700000000002</v>
      </c>
      <c r="J11" s="15">
        <v>80.631200000000007</v>
      </c>
      <c r="K11" s="8">
        <v>18</v>
      </c>
      <c r="L11" s="8">
        <v>17</v>
      </c>
      <c r="M11" s="15">
        <v>49.446199999999997</v>
      </c>
      <c r="N11" s="15">
        <v>52.946199999999997</v>
      </c>
      <c r="O11" s="2">
        <v>56.446199999999997</v>
      </c>
      <c r="P11" s="8">
        <v>17</v>
      </c>
      <c r="Q11" s="8">
        <v>16</v>
      </c>
      <c r="R11">
        <v>56.446199999999997</v>
      </c>
      <c r="S11">
        <v>32.7209</v>
      </c>
      <c r="T11">
        <v>8.9956999999999994</v>
      </c>
    </row>
    <row r="12" spans="1:20" x14ac:dyDescent="0.35">
      <c r="A12" s="8">
        <v>8</v>
      </c>
      <c r="B12" s="8">
        <v>9</v>
      </c>
      <c r="C12" s="2">
        <v>80.631200000000007</v>
      </c>
      <c r="D12" s="2">
        <v>64.848299999999995</v>
      </c>
      <c r="E12" s="2">
        <v>49.065399999999997</v>
      </c>
      <c r="F12" s="8">
        <v>8</v>
      </c>
      <c r="G12" s="8">
        <v>9</v>
      </c>
      <c r="H12" s="15">
        <v>80.631200000000007</v>
      </c>
      <c r="I12" s="15">
        <v>64.848299999999995</v>
      </c>
      <c r="J12" s="15">
        <v>49.065399999999997</v>
      </c>
      <c r="K12" s="8">
        <v>17</v>
      </c>
      <c r="L12" s="8">
        <v>16</v>
      </c>
      <c r="M12" s="15">
        <v>56.446199999999997</v>
      </c>
      <c r="N12" s="15">
        <v>32.7209</v>
      </c>
      <c r="O12" s="2">
        <v>8.9956999999999994</v>
      </c>
      <c r="P12" s="8">
        <v>16</v>
      </c>
      <c r="Q12" s="8">
        <v>15</v>
      </c>
      <c r="R12">
        <v>8.9956999999999994</v>
      </c>
      <c r="S12">
        <v>-16.004300000000001</v>
      </c>
      <c r="T12">
        <v>-41.004300000000001</v>
      </c>
    </row>
    <row r="13" spans="1:20" x14ac:dyDescent="0.35">
      <c r="A13" s="8">
        <v>23</v>
      </c>
      <c r="B13" s="8">
        <v>22</v>
      </c>
      <c r="C13" s="2">
        <v>15.716699999999999</v>
      </c>
      <c r="D13" s="2">
        <v>23.685300000000002</v>
      </c>
      <c r="E13" s="2">
        <v>31.654</v>
      </c>
      <c r="F13" s="8">
        <v>23</v>
      </c>
      <c r="G13" s="8">
        <v>22</v>
      </c>
      <c r="H13" s="15">
        <v>15.716699999999999</v>
      </c>
      <c r="I13" s="15">
        <v>23.685300000000002</v>
      </c>
      <c r="J13" s="15">
        <v>31.654</v>
      </c>
      <c r="K13" s="8">
        <v>16</v>
      </c>
      <c r="L13" s="8">
        <v>15</v>
      </c>
      <c r="M13" s="15">
        <v>8.9956999999999994</v>
      </c>
      <c r="N13" s="15">
        <v>-16.004300000000001</v>
      </c>
      <c r="O13" s="2">
        <v>-41.004300000000001</v>
      </c>
      <c r="P13" s="8">
        <v>15</v>
      </c>
      <c r="Q13" s="8">
        <v>14</v>
      </c>
      <c r="R13">
        <v>-41.004300000000001</v>
      </c>
      <c r="S13">
        <v>-60.817700000000002</v>
      </c>
      <c r="T13">
        <v>-80.631200000000007</v>
      </c>
    </row>
    <row r="14" spans="1:20" x14ac:dyDescent="0.35">
      <c r="A14" s="8">
        <v>22</v>
      </c>
      <c r="B14" s="8">
        <v>9</v>
      </c>
      <c r="C14" s="2">
        <v>31.654</v>
      </c>
      <c r="D14" s="2">
        <v>40.359699999999997</v>
      </c>
      <c r="E14" s="2">
        <v>49.065399999999997</v>
      </c>
      <c r="F14" s="8">
        <v>22</v>
      </c>
      <c r="G14" s="8">
        <v>9</v>
      </c>
      <c r="H14" s="15">
        <v>31.654</v>
      </c>
      <c r="I14" s="15">
        <v>40.359699999999997</v>
      </c>
      <c r="J14" s="15">
        <v>49.065399999999997</v>
      </c>
      <c r="K14" s="8">
        <v>15</v>
      </c>
      <c r="L14" s="8">
        <v>14</v>
      </c>
      <c r="M14" s="15">
        <v>-41.004300000000001</v>
      </c>
      <c r="N14" s="15">
        <v>-60.817700000000002</v>
      </c>
      <c r="O14" s="2">
        <v>-80.631200000000007</v>
      </c>
      <c r="P14" s="8">
        <v>14</v>
      </c>
      <c r="Q14" s="8">
        <v>13</v>
      </c>
      <c r="R14">
        <v>-80.631200000000007</v>
      </c>
      <c r="S14">
        <v>-64.848299999999995</v>
      </c>
      <c r="T14">
        <v>-49.065399999999997</v>
      </c>
    </row>
    <row r="15" spans="1:20" x14ac:dyDescent="0.35">
      <c r="A15" s="8">
        <v>9</v>
      </c>
      <c r="B15" s="8">
        <v>10</v>
      </c>
      <c r="C15" s="2">
        <v>49.065399999999997</v>
      </c>
      <c r="D15" s="2">
        <v>36.835900000000002</v>
      </c>
      <c r="E15" s="2">
        <v>24.606300000000001</v>
      </c>
      <c r="F15" s="8">
        <v>9</v>
      </c>
      <c r="G15" s="8">
        <v>10</v>
      </c>
      <c r="H15" s="15">
        <v>49.065399999999997</v>
      </c>
      <c r="I15" s="15">
        <v>36.835900000000002</v>
      </c>
      <c r="J15" s="15">
        <v>24.606300000000001</v>
      </c>
      <c r="K15" s="8">
        <v>14</v>
      </c>
      <c r="L15" s="8">
        <v>13</v>
      </c>
      <c r="M15" s="15">
        <v>-80.631200000000007</v>
      </c>
      <c r="N15" s="15">
        <v>-64.848299999999995</v>
      </c>
      <c r="O15" s="2">
        <v>-49.065399999999997</v>
      </c>
      <c r="P15" s="8">
        <v>15</v>
      </c>
      <c r="Q15" s="8">
        <v>26</v>
      </c>
      <c r="R15">
        <v>-41.004300000000001</v>
      </c>
      <c r="S15">
        <v>-36.3292</v>
      </c>
      <c r="T15">
        <v>-31.654</v>
      </c>
    </row>
    <row r="16" spans="1:20" x14ac:dyDescent="0.35">
      <c r="A16" s="8">
        <v>24</v>
      </c>
      <c r="B16" s="8">
        <v>23</v>
      </c>
      <c r="C16" s="2">
        <v>0</v>
      </c>
      <c r="D16" s="2">
        <v>7.8582999999999998</v>
      </c>
      <c r="E16" s="2">
        <v>15.716699999999999</v>
      </c>
      <c r="F16" s="8">
        <v>24</v>
      </c>
      <c r="G16" s="8">
        <v>23</v>
      </c>
      <c r="H16" s="15">
        <v>0</v>
      </c>
      <c r="I16" s="15">
        <v>7.8582999999999998</v>
      </c>
      <c r="J16" s="15">
        <v>15.716699999999999</v>
      </c>
      <c r="K16" s="8">
        <v>15</v>
      </c>
      <c r="L16" s="8">
        <v>26</v>
      </c>
      <c r="M16" s="15">
        <v>-41.004300000000001</v>
      </c>
      <c r="N16" s="15">
        <v>-36.3292</v>
      </c>
      <c r="O16" s="2">
        <v>-31.654</v>
      </c>
      <c r="P16" s="8">
        <v>26</v>
      </c>
      <c r="Q16" s="8">
        <v>13</v>
      </c>
      <c r="R16">
        <v>-31.654</v>
      </c>
      <c r="S16">
        <v>-40.359699999999997</v>
      </c>
      <c r="T16">
        <v>-49.065399999999997</v>
      </c>
    </row>
    <row r="17" spans="1:20" x14ac:dyDescent="0.35">
      <c r="A17" s="8">
        <v>23</v>
      </c>
      <c r="B17" s="8">
        <v>10</v>
      </c>
      <c r="C17" s="2">
        <v>15.716699999999999</v>
      </c>
      <c r="D17" s="2">
        <v>20.1615</v>
      </c>
      <c r="E17" s="2">
        <v>24.606300000000001</v>
      </c>
      <c r="F17" s="8">
        <v>23</v>
      </c>
      <c r="G17" s="8">
        <v>10</v>
      </c>
      <c r="H17" s="15">
        <v>15.716699999999999</v>
      </c>
      <c r="I17" s="15">
        <v>20.1615</v>
      </c>
      <c r="J17" s="15">
        <v>24.606300000000001</v>
      </c>
      <c r="K17" s="8">
        <v>26</v>
      </c>
      <c r="L17" s="8">
        <v>13</v>
      </c>
      <c r="M17" s="15">
        <v>-31.654</v>
      </c>
      <c r="N17" s="15">
        <v>-40.359699999999997</v>
      </c>
      <c r="O17" s="2">
        <v>-49.065399999999997</v>
      </c>
      <c r="P17" s="8">
        <v>13</v>
      </c>
      <c r="Q17" s="8">
        <v>12</v>
      </c>
      <c r="R17">
        <v>-49.065399999999997</v>
      </c>
      <c r="S17">
        <v>-36.835900000000002</v>
      </c>
      <c r="T17">
        <v>-24.606300000000001</v>
      </c>
    </row>
    <row r="18" spans="1:20" x14ac:dyDescent="0.35">
      <c r="A18" s="8">
        <v>10</v>
      </c>
      <c r="B18" s="8">
        <v>11</v>
      </c>
      <c r="C18" s="2">
        <v>24.606300000000001</v>
      </c>
      <c r="D18" s="2">
        <v>12.303100000000001</v>
      </c>
      <c r="E18" s="2">
        <v>0</v>
      </c>
      <c r="F18" s="8">
        <v>10</v>
      </c>
      <c r="G18" s="8">
        <v>11</v>
      </c>
      <c r="H18" s="15">
        <v>24.606300000000001</v>
      </c>
      <c r="I18" s="15">
        <v>12.303100000000001</v>
      </c>
      <c r="J18" s="15">
        <v>0</v>
      </c>
      <c r="K18" s="8">
        <v>13</v>
      </c>
      <c r="L18" s="8">
        <v>12</v>
      </c>
      <c r="M18" s="15">
        <v>-49.065399999999997</v>
      </c>
      <c r="N18" s="15">
        <v>-36.835900000000002</v>
      </c>
      <c r="O18" s="2">
        <v>-24.606300000000001</v>
      </c>
      <c r="P18" s="8">
        <v>26</v>
      </c>
      <c r="Q18" s="8">
        <v>25</v>
      </c>
      <c r="R18">
        <v>-31.654</v>
      </c>
      <c r="S18">
        <v>-23.685300000000002</v>
      </c>
      <c r="T18">
        <v>-15.716699999999999</v>
      </c>
    </row>
    <row r="19" spans="1:20" x14ac:dyDescent="0.35">
      <c r="A19" s="8">
        <v>25</v>
      </c>
      <c r="B19" s="8">
        <v>24</v>
      </c>
      <c r="C19" s="2">
        <v>-15.716699999999999</v>
      </c>
      <c r="D19" s="2">
        <v>-7.8582999999999998</v>
      </c>
      <c r="E19" s="2">
        <v>0</v>
      </c>
      <c r="F19" s="8">
        <v>25</v>
      </c>
      <c r="G19" s="8">
        <v>24</v>
      </c>
      <c r="H19" s="15">
        <v>-15.716699999999999</v>
      </c>
      <c r="I19" s="15">
        <v>-7.8582999999999998</v>
      </c>
      <c r="J19" s="15">
        <v>0</v>
      </c>
      <c r="K19" s="8">
        <v>26</v>
      </c>
      <c r="L19" s="8">
        <v>25</v>
      </c>
      <c r="M19" s="15">
        <v>-31.654</v>
      </c>
      <c r="N19" s="15">
        <v>-23.685300000000002</v>
      </c>
      <c r="O19" s="2">
        <v>-15.716699999999999</v>
      </c>
      <c r="P19" s="8">
        <v>25</v>
      </c>
      <c r="Q19" s="8">
        <v>12</v>
      </c>
      <c r="R19">
        <v>-15.716699999999999</v>
      </c>
      <c r="S19">
        <v>-20.1615</v>
      </c>
      <c r="T19">
        <v>-24.606300000000001</v>
      </c>
    </row>
    <row r="20" spans="1:20" x14ac:dyDescent="0.35">
      <c r="A20" s="8">
        <v>24</v>
      </c>
      <c r="B20" s="8">
        <v>11</v>
      </c>
      <c r="C20" s="2">
        <v>0</v>
      </c>
      <c r="D20" s="2">
        <v>0</v>
      </c>
      <c r="E20" s="2">
        <v>0</v>
      </c>
      <c r="F20" s="8">
        <v>24</v>
      </c>
      <c r="G20" s="8">
        <v>11</v>
      </c>
      <c r="H20" s="15">
        <v>0</v>
      </c>
      <c r="I20" s="15">
        <v>0</v>
      </c>
      <c r="J20" s="15">
        <v>0</v>
      </c>
      <c r="K20" s="8">
        <v>25</v>
      </c>
      <c r="L20" s="8">
        <v>12</v>
      </c>
      <c r="M20" s="15">
        <v>-15.716699999999999</v>
      </c>
      <c r="N20" s="15">
        <v>-20.1615</v>
      </c>
      <c r="O20" s="2">
        <v>-24.606300000000001</v>
      </c>
      <c r="P20" s="8">
        <v>12</v>
      </c>
      <c r="Q20" s="8">
        <v>11</v>
      </c>
      <c r="R20">
        <v>-24.606300000000001</v>
      </c>
      <c r="S20">
        <v>-12.303100000000001</v>
      </c>
      <c r="T20">
        <v>0</v>
      </c>
    </row>
    <row r="21" spans="1:20" x14ac:dyDescent="0.35">
      <c r="A21" s="8">
        <v>11</v>
      </c>
      <c r="B21" s="8">
        <v>12</v>
      </c>
      <c r="C21" s="2">
        <v>0</v>
      </c>
      <c r="D21" s="2">
        <v>-12.303100000000001</v>
      </c>
      <c r="E21" s="2">
        <v>-24.606300000000001</v>
      </c>
      <c r="F21" s="8">
        <v>11</v>
      </c>
      <c r="G21" s="8">
        <v>12</v>
      </c>
      <c r="H21" s="15">
        <v>0</v>
      </c>
      <c r="I21" s="15">
        <v>-12.303100000000001</v>
      </c>
      <c r="J21" s="15">
        <v>-24.606300000000001</v>
      </c>
      <c r="K21" s="8">
        <v>12</v>
      </c>
      <c r="L21" s="8">
        <v>11</v>
      </c>
      <c r="M21" s="15">
        <v>-24.606300000000001</v>
      </c>
      <c r="N21" s="15">
        <v>-12.303100000000001</v>
      </c>
      <c r="O21" s="2">
        <v>0</v>
      </c>
      <c r="P21" s="8">
        <v>25</v>
      </c>
      <c r="Q21" s="8">
        <v>24</v>
      </c>
      <c r="R21">
        <v>-15.716699999999999</v>
      </c>
      <c r="S21">
        <v>-7.8582999999999998</v>
      </c>
      <c r="T21">
        <v>0</v>
      </c>
    </row>
    <row r="22" spans="1:20" x14ac:dyDescent="0.35">
      <c r="A22" s="8">
        <v>26</v>
      </c>
      <c r="B22" s="8">
        <v>25</v>
      </c>
      <c r="C22" s="2">
        <v>-31.654</v>
      </c>
      <c r="D22" s="2">
        <v>-23.685300000000002</v>
      </c>
      <c r="E22" s="2">
        <v>-15.716699999999999</v>
      </c>
      <c r="F22" s="8">
        <v>26</v>
      </c>
      <c r="G22" s="8">
        <v>25</v>
      </c>
      <c r="H22" s="15">
        <v>-31.654</v>
      </c>
      <c r="I22" s="15">
        <v>-23.685300000000002</v>
      </c>
      <c r="J22" s="15">
        <v>-15.716699999999999</v>
      </c>
      <c r="K22" s="8">
        <v>25</v>
      </c>
      <c r="L22" s="8">
        <v>24</v>
      </c>
      <c r="M22" s="15">
        <v>-15.716699999999999</v>
      </c>
      <c r="N22" s="15">
        <v>-7.8582999999999998</v>
      </c>
      <c r="O22" s="2">
        <v>0</v>
      </c>
      <c r="P22" s="8">
        <v>24</v>
      </c>
      <c r="Q22" s="8">
        <v>11</v>
      </c>
      <c r="R22">
        <v>0</v>
      </c>
      <c r="S22">
        <v>0</v>
      </c>
      <c r="T22">
        <v>0</v>
      </c>
    </row>
    <row r="23" spans="1:20" x14ac:dyDescent="0.35">
      <c r="A23" s="8">
        <v>25</v>
      </c>
      <c r="B23" s="8">
        <v>12</v>
      </c>
      <c r="C23" s="2">
        <v>-15.716699999999999</v>
      </c>
      <c r="D23" s="2">
        <v>-20.1615</v>
      </c>
      <c r="E23" s="2">
        <v>-24.606300000000001</v>
      </c>
      <c r="F23" s="8">
        <v>25</v>
      </c>
      <c r="G23" s="8">
        <v>12</v>
      </c>
      <c r="H23" s="15">
        <v>-15.716699999999999</v>
      </c>
      <c r="I23" s="15">
        <v>-20.1615</v>
      </c>
      <c r="J23" s="15">
        <v>-24.606300000000001</v>
      </c>
      <c r="K23" s="8">
        <v>24</v>
      </c>
      <c r="L23" s="8">
        <v>11</v>
      </c>
      <c r="M23" s="15">
        <v>0</v>
      </c>
      <c r="N23" s="15">
        <v>0</v>
      </c>
      <c r="O23" s="2">
        <v>0</v>
      </c>
      <c r="P23" s="8">
        <v>11</v>
      </c>
      <c r="Q23" s="8">
        <v>10</v>
      </c>
      <c r="R23">
        <v>0</v>
      </c>
      <c r="S23">
        <v>12.303100000000001</v>
      </c>
      <c r="T23">
        <v>24.606300000000001</v>
      </c>
    </row>
    <row r="24" spans="1:20" x14ac:dyDescent="0.35">
      <c r="A24" s="8">
        <v>12</v>
      </c>
      <c r="B24" s="8">
        <v>13</v>
      </c>
      <c r="C24" s="2">
        <v>-24.606300000000001</v>
      </c>
      <c r="D24" s="2">
        <v>-36.835900000000002</v>
      </c>
      <c r="E24" s="2">
        <v>-49.065399999999997</v>
      </c>
      <c r="F24" s="8">
        <v>12</v>
      </c>
      <c r="G24" s="8">
        <v>13</v>
      </c>
      <c r="H24" s="15">
        <v>-24.606300000000001</v>
      </c>
      <c r="I24" s="15">
        <v>-36.835900000000002</v>
      </c>
      <c r="J24" s="15">
        <v>-49.065399999999997</v>
      </c>
      <c r="K24" s="8">
        <v>11</v>
      </c>
      <c r="L24" s="8">
        <v>10</v>
      </c>
      <c r="M24" s="15">
        <v>0</v>
      </c>
      <c r="N24" s="15">
        <v>12.303100000000001</v>
      </c>
      <c r="O24" s="2">
        <v>24.606300000000001</v>
      </c>
      <c r="P24" s="8">
        <v>24</v>
      </c>
      <c r="Q24" s="8">
        <v>23</v>
      </c>
      <c r="R24">
        <v>0</v>
      </c>
      <c r="S24">
        <v>7.8582999999999998</v>
      </c>
      <c r="T24">
        <v>15.716699999999999</v>
      </c>
    </row>
    <row r="25" spans="1:20" x14ac:dyDescent="0.35">
      <c r="A25" s="8">
        <v>15</v>
      </c>
      <c r="B25" s="8">
        <v>26</v>
      </c>
      <c r="C25" s="2">
        <v>-41.004300000000001</v>
      </c>
      <c r="D25" s="2">
        <v>-36.3292</v>
      </c>
      <c r="E25" s="2">
        <v>-31.654</v>
      </c>
      <c r="F25" s="8">
        <v>15</v>
      </c>
      <c r="G25" s="8">
        <v>26</v>
      </c>
      <c r="H25" s="15">
        <v>-41.004300000000001</v>
      </c>
      <c r="I25" s="15">
        <v>-36.3292</v>
      </c>
      <c r="J25" s="15">
        <v>-31.654</v>
      </c>
      <c r="K25" s="8">
        <v>24</v>
      </c>
      <c r="L25" s="8">
        <v>23</v>
      </c>
      <c r="M25" s="15">
        <v>0</v>
      </c>
      <c r="N25" s="15">
        <v>7.8582999999999998</v>
      </c>
      <c r="O25" s="2">
        <v>15.716699999999999</v>
      </c>
      <c r="P25" s="8">
        <v>23</v>
      </c>
      <c r="Q25" s="8">
        <v>10</v>
      </c>
      <c r="R25">
        <v>15.716699999999999</v>
      </c>
      <c r="S25">
        <v>20.1615</v>
      </c>
      <c r="T25">
        <v>24.606300000000001</v>
      </c>
    </row>
    <row r="26" spans="1:20" x14ac:dyDescent="0.35">
      <c r="A26" s="8">
        <v>26</v>
      </c>
      <c r="B26" s="8">
        <v>13</v>
      </c>
      <c r="C26" s="2">
        <v>-31.654</v>
      </c>
      <c r="D26" s="2">
        <v>-40.359699999999997</v>
      </c>
      <c r="E26" s="2">
        <v>-49.065399999999997</v>
      </c>
      <c r="F26" s="8">
        <v>26</v>
      </c>
      <c r="G26" s="8">
        <v>13</v>
      </c>
      <c r="H26" s="15">
        <v>-31.654</v>
      </c>
      <c r="I26" s="15">
        <v>-40.359699999999997</v>
      </c>
      <c r="J26" s="15">
        <v>-49.065399999999997</v>
      </c>
      <c r="K26" s="8">
        <v>23</v>
      </c>
      <c r="L26" s="8">
        <v>10</v>
      </c>
      <c r="M26" s="15">
        <v>15.716699999999999</v>
      </c>
      <c r="N26" s="15">
        <v>20.1615</v>
      </c>
      <c r="O26" s="2">
        <v>24.606300000000001</v>
      </c>
      <c r="P26" s="8">
        <v>10</v>
      </c>
      <c r="Q26" s="8">
        <v>9</v>
      </c>
      <c r="R26">
        <v>24.606300000000001</v>
      </c>
      <c r="S26">
        <v>36.835900000000002</v>
      </c>
      <c r="T26">
        <v>49.065399999999997</v>
      </c>
    </row>
    <row r="27" spans="1:20" x14ac:dyDescent="0.35">
      <c r="A27" s="8">
        <v>13</v>
      </c>
      <c r="B27" s="8">
        <v>14</v>
      </c>
      <c r="C27" s="2">
        <v>-49.065399999999997</v>
      </c>
      <c r="D27" s="2">
        <v>-64.848299999999995</v>
      </c>
      <c r="E27" s="2">
        <v>-80.631200000000007</v>
      </c>
      <c r="F27" s="8">
        <v>13</v>
      </c>
      <c r="G27" s="8">
        <v>14</v>
      </c>
      <c r="H27" s="15">
        <v>-49.065399999999997</v>
      </c>
      <c r="I27" s="15">
        <v>-64.848299999999995</v>
      </c>
      <c r="J27" s="15">
        <v>-80.631200000000007</v>
      </c>
      <c r="K27" s="8">
        <v>10</v>
      </c>
      <c r="L27" s="8">
        <v>9</v>
      </c>
      <c r="M27" s="15">
        <v>24.606300000000001</v>
      </c>
      <c r="N27" s="15">
        <v>36.835900000000002</v>
      </c>
      <c r="O27" s="2">
        <v>49.065399999999997</v>
      </c>
      <c r="P27" s="8">
        <v>23</v>
      </c>
      <c r="Q27" s="8">
        <v>22</v>
      </c>
      <c r="R27">
        <v>15.716699999999999</v>
      </c>
      <c r="S27">
        <v>23.685300000000002</v>
      </c>
      <c r="T27">
        <v>31.654</v>
      </c>
    </row>
    <row r="28" spans="1:20" x14ac:dyDescent="0.35">
      <c r="A28" s="8">
        <v>14</v>
      </c>
      <c r="B28" s="8">
        <v>15</v>
      </c>
      <c r="C28" s="2">
        <v>-80.631200000000007</v>
      </c>
      <c r="D28" s="2">
        <v>-60.817700000000002</v>
      </c>
      <c r="E28" s="2">
        <v>-41.004300000000001</v>
      </c>
      <c r="F28" s="8">
        <v>14</v>
      </c>
      <c r="G28" s="8">
        <v>15</v>
      </c>
      <c r="H28" s="15">
        <v>-80.631200000000007</v>
      </c>
      <c r="I28" s="15">
        <v>-60.817700000000002</v>
      </c>
      <c r="J28" s="15">
        <v>-41.004300000000001</v>
      </c>
      <c r="K28" s="8">
        <v>23</v>
      </c>
      <c r="L28" s="8">
        <v>22</v>
      </c>
      <c r="M28" s="15">
        <v>15.716699999999999</v>
      </c>
      <c r="N28" s="15">
        <v>23.685300000000002</v>
      </c>
      <c r="O28" s="2">
        <v>31.654</v>
      </c>
      <c r="P28" s="8">
        <v>22</v>
      </c>
      <c r="Q28" s="8">
        <v>9</v>
      </c>
      <c r="R28">
        <v>31.654</v>
      </c>
      <c r="S28">
        <v>40.359699999999997</v>
      </c>
      <c r="T28">
        <v>49.065399999999997</v>
      </c>
    </row>
    <row r="29" spans="1:20" x14ac:dyDescent="0.35">
      <c r="A29" s="8">
        <v>15</v>
      </c>
      <c r="B29" s="8">
        <v>16</v>
      </c>
      <c r="C29" s="2">
        <v>-41.004300000000001</v>
      </c>
      <c r="D29" s="2">
        <v>-16.004300000000001</v>
      </c>
      <c r="E29" s="2">
        <v>8.9956999999999994</v>
      </c>
      <c r="F29" s="8">
        <v>15</v>
      </c>
      <c r="G29" s="8">
        <v>16</v>
      </c>
      <c r="H29" s="15">
        <v>-41.004300000000001</v>
      </c>
      <c r="I29" s="15">
        <v>-16.004300000000001</v>
      </c>
      <c r="J29" s="15">
        <v>8.9956999999999994</v>
      </c>
      <c r="K29" s="8">
        <v>22</v>
      </c>
      <c r="L29" s="8">
        <v>9</v>
      </c>
      <c r="M29" s="15">
        <v>31.654</v>
      </c>
      <c r="N29" s="15">
        <v>40.359699999999997</v>
      </c>
      <c r="O29" s="2">
        <v>49.065399999999997</v>
      </c>
      <c r="P29" s="8">
        <v>9</v>
      </c>
      <c r="Q29" s="8">
        <v>8</v>
      </c>
      <c r="R29">
        <v>49.065399999999997</v>
      </c>
      <c r="S29">
        <v>64.848299999999995</v>
      </c>
      <c r="T29">
        <v>80.631200000000007</v>
      </c>
    </row>
    <row r="30" spans="1:20" x14ac:dyDescent="0.35">
      <c r="A30" s="10">
        <v>18</v>
      </c>
      <c r="B30" s="10">
        <v>17</v>
      </c>
      <c r="C30" s="1">
        <v>49.446199999999997</v>
      </c>
      <c r="D30" s="1">
        <v>52.946199999999997</v>
      </c>
      <c r="E30" s="1">
        <v>56.446199999999997</v>
      </c>
      <c r="F30" s="8">
        <v>21</v>
      </c>
      <c r="G30" s="8">
        <v>20</v>
      </c>
      <c r="H30" s="15">
        <v>135.26300000000001</v>
      </c>
      <c r="I30" s="15">
        <v>95.629300000000001</v>
      </c>
      <c r="J30" s="15">
        <v>55.995699999999999</v>
      </c>
      <c r="K30" s="8">
        <v>9</v>
      </c>
      <c r="L30" s="8">
        <v>8</v>
      </c>
      <c r="M30" s="15">
        <v>49.065399999999997</v>
      </c>
      <c r="N30" s="15">
        <v>64.848299999999995</v>
      </c>
      <c r="O30" s="2">
        <v>80.631200000000007</v>
      </c>
      <c r="P30" s="8">
        <v>8</v>
      </c>
      <c r="Q30" s="8">
        <v>7</v>
      </c>
      <c r="R30">
        <v>80.631200000000007</v>
      </c>
      <c r="S30">
        <v>60.817700000000002</v>
      </c>
      <c r="T30">
        <v>41.004300000000001</v>
      </c>
    </row>
    <row r="31" spans="1:20" x14ac:dyDescent="0.35">
      <c r="A31" s="10">
        <v>17</v>
      </c>
      <c r="B31" s="10">
        <v>16</v>
      </c>
      <c r="C31" s="1">
        <v>56.446199999999997</v>
      </c>
      <c r="D31" s="1">
        <v>32.7209</v>
      </c>
      <c r="E31" s="1">
        <v>8.9956999999999994</v>
      </c>
      <c r="F31" s="8">
        <v>20</v>
      </c>
      <c r="G31" s="8">
        <v>19</v>
      </c>
      <c r="H31" s="15">
        <v>55.995699999999999</v>
      </c>
      <c r="I31" s="15">
        <v>42.495699999999999</v>
      </c>
      <c r="J31" s="15">
        <v>28.995699999999999</v>
      </c>
      <c r="K31" s="8">
        <v>8</v>
      </c>
      <c r="L31" s="8">
        <v>7</v>
      </c>
      <c r="M31" s="15">
        <v>80.631200000000007</v>
      </c>
      <c r="N31" s="15">
        <v>60.817700000000002</v>
      </c>
      <c r="O31" s="2">
        <v>41.004300000000001</v>
      </c>
      <c r="P31" s="8">
        <v>22</v>
      </c>
      <c r="Q31" s="8">
        <v>7</v>
      </c>
      <c r="R31">
        <v>31.654</v>
      </c>
      <c r="S31">
        <v>36.3292</v>
      </c>
      <c r="T31">
        <v>41.004300000000001</v>
      </c>
    </row>
    <row r="32" spans="1:20" x14ac:dyDescent="0.35">
      <c r="A32" s="8">
        <v>16</v>
      </c>
      <c r="B32" s="8">
        <v>19</v>
      </c>
      <c r="C32" s="2">
        <v>8.9956999999999994</v>
      </c>
      <c r="D32" s="2">
        <v>18.995699999999999</v>
      </c>
      <c r="E32" s="2">
        <v>28.995699999999999</v>
      </c>
      <c r="F32" s="8">
        <v>21</v>
      </c>
      <c r="G32" s="8">
        <v>19</v>
      </c>
      <c r="H32" s="15">
        <v>135.26300000000001</v>
      </c>
      <c r="I32" s="15">
        <v>82.129300000000001</v>
      </c>
      <c r="J32" s="15">
        <v>28.995699999999999</v>
      </c>
      <c r="K32" s="8">
        <v>22</v>
      </c>
      <c r="L32" s="8">
        <v>7</v>
      </c>
      <c r="M32" s="15">
        <v>31.654</v>
      </c>
      <c r="N32" s="15">
        <v>36.3292</v>
      </c>
      <c r="O32" s="2">
        <v>41.004300000000001</v>
      </c>
      <c r="P32" s="8">
        <v>7</v>
      </c>
      <c r="Q32" s="8">
        <v>6</v>
      </c>
      <c r="R32">
        <v>41.004300000000001</v>
      </c>
      <c r="S32">
        <v>16.004300000000001</v>
      </c>
      <c r="T32">
        <v>-8.9956999999999994</v>
      </c>
    </row>
    <row r="33" spans="1:20" x14ac:dyDescent="0.35">
      <c r="A33" s="8">
        <v>19</v>
      </c>
      <c r="B33" s="8">
        <v>20</v>
      </c>
      <c r="C33" s="2">
        <v>28.995699999999999</v>
      </c>
      <c r="D33" s="2">
        <v>42.495699999999999</v>
      </c>
      <c r="E33" s="2">
        <v>55.995699999999999</v>
      </c>
      <c r="F33" s="8">
        <v>19</v>
      </c>
      <c r="G33" s="8">
        <v>16</v>
      </c>
      <c r="H33" s="15">
        <v>28.995699999999999</v>
      </c>
      <c r="I33" s="15">
        <v>18.995699999999999</v>
      </c>
      <c r="J33" s="15">
        <v>8.9956999999999994</v>
      </c>
      <c r="K33" s="8">
        <v>7</v>
      </c>
      <c r="L33" s="8">
        <v>6</v>
      </c>
      <c r="M33" s="15">
        <v>41.004300000000001</v>
      </c>
      <c r="N33" s="15">
        <v>16.004300000000001</v>
      </c>
      <c r="O33" s="2">
        <v>-8.9956999999999994</v>
      </c>
      <c r="P33" s="10">
        <v>4</v>
      </c>
      <c r="Q33" s="10">
        <v>5</v>
      </c>
      <c r="R33" s="26">
        <v>-49.446199999999997</v>
      </c>
      <c r="S33" s="26">
        <v>-52.946199999999997</v>
      </c>
      <c r="T33" s="26">
        <v>-56.446199999999997</v>
      </c>
    </row>
    <row r="34" spans="1:20" x14ac:dyDescent="0.35">
      <c r="A34" s="8">
        <v>20</v>
      </c>
      <c r="B34" s="8">
        <v>21</v>
      </c>
      <c r="C34" s="2">
        <v>55.995699999999999</v>
      </c>
      <c r="D34" s="2">
        <v>95.629300000000001</v>
      </c>
      <c r="E34" s="2">
        <v>135.26300000000001</v>
      </c>
      <c r="F34" s="10">
        <v>16</v>
      </c>
      <c r="G34" s="10">
        <v>17</v>
      </c>
      <c r="H34" s="21">
        <v>8.9956999999999994</v>
      </c>
      <c r="I34" s="21">
        <v>32.7209</v>
      </c>
      <c r="J34" s="21">
        <v>56.446199999999997</v>
      </c>
      <c r="K34" s="10">
        <v>6</v>
      </c>
      <c r="L34" s="10">
        <v>5</v>
      </c>
      <c r="M34" s="21">
        <v>-8.9956999999999994</v>
      </c>
      <c r="N34" s="21">
        <v>-32.7209</v>
      </c>
      <c r="O34" s="1">
        <v>-56.446199999999997</v>
      </c>
      <c r="P34" s="10">
        <v>5</v>
      </c>
      <c r="Q34" s="10">
        <v>6</v>
      </c>
      <c r="R34" s="26">
        <v>-56.446199999999997</v>
      </c>
      <c r="S34" s="26">
        <v>-32.7209</v>
      </c>
      <c r="T34" s="26">
        <v>-8.9956999999999994</v>
      </c>
    </row>
    <row r="35" spans="1:20" x14ac:dyDescent="0.35">
      <c r="A35" s="8">
        <v>21</v>
      </c>
      <c r="B35" s="8">
        <v>19</v>
      </c>
      <c r="C35" s="2">
        <v>135.26300000000001</v>
      </c>
      <c r="D35" s="2">
        <v>82.129300000000001</v>
      </c>
      <c r="E35" s="2">
        <v>28.995699999999999</v>
      </c>
      <c r="F35" s="10">
        <v>17</v>
      </c>
      <c r="G35" s="10">
        <v>18</v>
      </c>
      <c r="H35" s="21">
        <v>56.446199999999997</v>
      </c>
      <c r="I35" s="21">
        <v>52.946199999999997</v>
      </c>
      <c r="J35" s="21">
        <v>49.446199999999997</v>
      </c>
      <c r="K35" s="10">
        <v>5</v>
      </c>
      <c r="L35" s="10">
        <v>4</v>
      </c>
      <c r="M35" s="21">
        <v>-56.446199999999997</v>
      </c>
      <c r="N35" s="21">
        <v>-52.946199999999997</v>
      </c>
      <c r="O35" s="1">
        <v>-49.446199999999997</v>
      </c>
      <c r="P35" s="8">
        <v>6</v>
      </c>
      <c r="Q35" s="8">
        <v>3</v>
      </c>
      <c r="R35">
        <v>-8.9956999999999994</v>
      </c>
      <c r="S35">
        <v>-18.995699999999999</v>
      </c>
      <c r="T35">
        <v>-28.995699999999999</v>
      </c>
    </row>
  </sheetData>
  <mergeCells count="4">
    <mergeCell ref="C2:E2"/>
    <mergeCell ref="H2:J2"/>
    <mergeCell ref="M2:O2"/>
    <mergeCell ref="R2:T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77"/>
  <sheetViews>
    <sheetView topLeftCell="A54" workbookViewId="0">
      <selection activeCell="H48" sqref="H48"/>
    </sheetView>
  </sheetViews>
  <sheetFormatPr defaultRowHeight="14.5" x14ac:dyDescent="0.35"/>
  <cols>
    <col min="19" max="19" width="11.1796875" customWidth="1"/>
    <col min="22" max="22" width="12.7265625" bestFit="1" customWidth="1"/>
    <col min="25" max="25" width="10.54296875" customWidth="1"/>
  </cols>
  <sheetData>
    <row r="1" spans="1:26" ht="16.5" x14ac:dyDescent="0.35">
      <c r="C1" t="s">
        <v>20</v>
      </c>
      <c r="F1" t="s">
        <v>21</v>
      </c>
      <c r="H1" t="s">
        <v>22</v>
      </c>
    </row>
    <row r="2" spans="1:26" x14ac:dyDescent="0.35">
      <c r="C2">
        <f>(800/10+400/10+400/10+(SQRT(400^2+400^2)/10))</f>
        <v>216.5685424949238</v>
      </c>
      <c r="D2">
        <f>-(SQRT(400^2+400^2)/10)</f>
        <v>-56.568542494923804</v>
      </c>
      <c r="F2">
        <f>24*10^4</f>
        <v>240000</v>
      </c>
      <c r="H2">
        <f t="array" ref="H2:I3">MINVERSE(C2:D3)</f>
        <v>4.9555826175840777E-3</v>
      </c>
      <c r="I2">
        <v>1.294417382415922E-3</v>
      </c>
      <c r="K2">
        <f>-2987</f>
        <v>-2987</v>
      </c>
      <c r="L2">
        <f t="array" ref="L2:L3">MMULT(H2:I3,K2:K3)</f>
        <v>-35.366734233165388</v>
      </c>
      <c r="W2">
        <v>95032</v>
      </c>
      <c r="X2">
        <v>-64968</v>
      </c>
      <c r="Y2">
        <v>183.9</v>
      </c>
    </row>
    <row r="3" spans="1:26" x14ac:dyDescent="0.35">
      <c r="C3">
        <f>-(SQRT(400^2+400^2)/10)</f>
        <v>-56.568542494923804</v>
      </c>
      <c r="D3">
        <f>(800/10+400/10+400/10+(SQRT(400^2+400^2)/10))</f>
        <v>216.5685424949238</v>
      </c>
      <c r="F3">
        <f>24*10^4</f>
        <v>240000</v>
      </c>
      <c r="H3">
        <v>1.2944173824159218E-3</v>
      </c>
      <c r="I3">
        <v>4.9555826175840777E-3</v>
      </c>
      <c r="K3">
        <v>-15887</v>
      </c>
      <c r="L3">
        <v>-82.595765766834603</v>
      </c>
      <c r="Q3" s="1">
        <v>-6</v>
      </c>
      <c r="R3" s="1">
        <v>15</v>
      </c>
      <c r="T3">
        <v>-30064</v>
      </c>
      <c r="U3">
        <f>4*(T3+T4)/4</f>
        <v>-12612</v>
      </c>
      <c r="V3">
        <f>(4*U3+U4)</f>
        <v>31972</v>
      </c>
      <c r="W3">
        <v>0</v>
      </c>
      <c r="X3">
        <f>(0+4*W4+W5)</f>
        <v>193.70000000000005</v>
      </c>
      <c r="Y3">
        <f>(W2/6)*X3</f>
        <v>3067949.7333333339</v>
      </c>
      <c r="Z3">
        <f>Y3/Y2</f>
        <v>16682.706543411277</v>
      </c>
    </row>
    <row r="4" spans="1:26" x14ac:dyDescent="0.35">
      <c r="M4">
        <f>-L2</f>
        <v>35.366734233165388</v>
      </c>
      <c r="O4">
        <f>-92.45+M4</f>
        <v>-57.083265766834614</v>
      </c>
      <c r="Q4" s="3">
        <v>-10</v>
      </c>
      <c r="R4" s="3">
        <v>15</v>
      </c>
      <c r="T4">
        <v>17452</v>
      </c>
      <c r="U4">
        <f>4*(T4+T5)/4</f>
        <v>82420</v>
      </c>
      <c r="W4">
        <v>-126.1</v>
      </c>
    </row>
    <row r="5" spans="1:26" x14ac:dyDescent="0.35">
      <c r="F5">
        <f t="array" ref="F5:F6">MMULT(H2:I3,F2:F3)</f>
        <v>1499.9999999999998</v>
      </c>
      <c r="I5">
        <f>SQRT(2*400^2)</f>
        <v>565.68542494923804</v>
      </c>
      <c r="M5">
        <f>-L3</f>
        <v>82.595765766834603</v>
      </c>
      <c r="O5">
        <f>-105.85+M4</f>
        <v>-70.483265766834606</v>
      </c>
      <c r="Q5" s="3">
        <v>-10</v>
      </c>
      <c r="R5" s="3">
        <v>12</v>
      </c>
      <c r="T5">
        <v>64968</v>
      </c>
      <c r="U5">
        <f>(T5+T6)</f>
        <v>97452</v>
      </c>
      <c r="W5">
        <v>698.1</v>
      </c>
      <c r="X5">
        <f>(W5+4*W6+W7)</f>
        <v>9385.9</v>
      </c>
      <c r="Y5">
        <f>(X2/6)*X5</f>
        <v>-101630525.2</v>
      </c>
    </row>
    <row r="6" spans="1:26" x14ac:dyDescent="0.35">
      <c r="F6">
        <v>1499.9999999999998</v>
      </c>
      <c r="O6">
        <f>-105.85+M5</f>
        <v>-23.254234233165391</v>
      </c>
      <c r="T6">
        <v>32484</v>
      </c>
      <c r="W6">
        <v>1672.6</v>
      </c>
    </row>
    <row r="7" spans="1:26" x14ac:dyDescent="0.35">
      <c r="O7">
        <f>-27.5+M5</f>
        <v>55.095765766834603</v>
      </c>
      <c r="Q7">
        <f>ABS(Q3)</f>
        <v>6</v>
      </c>
      <c r="R7">
        <f>R3</f>
        <v>15</v>
      </c>
      <c r="T7">
        <f>(R8*Q7-R7*Q8)</f>
        <v>-60</v>
      </c>
      <c r="W7">
        <v>1997.4</v>
      </c>
    </row>
    <row r="8" spans="1:26" x14ac:dyDescent="0.35">
      <c r="D8">
        <f>40*(0+4*-30.98-64.65)</f>
        <v>-7542.7999999999993</v>
      </c>
      <c r="E8">
        <f>(0+4*-30.98-64.65)</f>
        <v>-188.57</v>
      </c>
      <c r="J8">
        <f>K2-I11</f>
        <v>-203.93000000000029</v>
      </c>
      <c r="O8">
        <f>-27.5+M4</f>
        <v>7.8667342331653884</v>
      </c>
      <c r="Q8">
        <f t="shared" ref="Q8:Q9" si="0">ABS(Q4)</f>
        <v>10</v>
      </c>
      <c r="R8">
        <f t="shared" ref="R8:R9" si="1">R4</f>
        <v>15</v>
      </c>
    </row>
    <row r="9" spans="1:26" x14ac:dyDescent="0.35">
      <c r="Q9">
        <f t="shared" si="0"/>
        <v>10</v>
      </c>
      <c r="R9">
        <f t="shared" si="1"/>
        <v>12</v>
      </c>
      <c r="S9" t="s">
        <v>23</v>
      </c>
      <c r="T9">
        <v>215032</v>
      </c>
      <c r="U9">
        <f>T9-T10</f>
        <v>95032</v>
      </c>
      <c r="V9">
        <f>U9/6*193.6</f>
        <v>3066365.8666666662</v>
      </c>
    </row>
    <row r="10" spans="1:26" ht="16.5" x14ac:dyDescent="0.35">
      <c r="B10">
        <f>-7.21+1.4</f>
        <v>-5.8100000000000005</v>
      </c>
      <c r="D10" t="s">
        <v>24</v>
      </c>
      <c r="E10" t="s">
        <v>25</v>
      </c>
      <c r="I10" t="s">
        <v>26</v>
      </c>
      <c r="J10" t="s">
        <v>27</v>
      </c>
      <c r="L10" t="s">
        <v>28</v>
      </c>
      <c r="S10" t="s">
        <v>29</v>
      </c>
      <c r="T10">
        <v>120000</v>
      </c>
      <c r="U10">
        <v>9385.9</v>
      </c>
      <c r="V10">
        <f>-64968/6*U10</f>
        <v>-101630525.2</v>
      </c>
    </row>
    <row r="11" spans="1:26" x14ac:dyDescent="0.35">
      <c r="C11" t="s">
        <v>30</v>
      </c>
      <c r="D11">
        <v>-188.57</v>
      </c>
      <c r="E11">
        <v>-7.89</v>
      </c>
      <c r="F11">
        <f>40/6*D11</f>
        <v>-1257.1333333333334</v>
      </c>
      <c r="G11">
        <f>40/6*E11</f>
        <v>-52.6</v>
      </c>
      <c r="H11">
        <v>1</v>
      </c>
      <c r="I11">
        <f>F15</f>
        <v>-2783.0699999999997</v>
      </c>
      <c r="J11">
        <f>G15</f>
        <v>-5217.3333333333339</v>
      </c>
      <c r="L11">
        <f t="array" ref="L11:L12">MMULT(H2:I3,I11:I12)</f>
        <v>-33.564222030124014</v>
      </c>
      <c r="M11">
        <v>1</v>
      </c>
      <c r="N11">
        <f>-L11</f>
        <v>33.564222030124014</v>
      </c>
      <c r="O11">
        <f>35.37-N11</f>
        <v>1.805777969875983</v>
      </c>
      <c r="R11">
        <f>((Q7+Q8)*(R7-R8))+((Q8+Q9)*(R8-R9))</f>
        <v>60</v>
      </c>
    </row>
    <row r="12" spans="1:26" x14ac:dyDescent="0.35">
      <c r="D12">
        <v>-540.29999999999995</v>
      </c>
      <c r="E12">
        <v>-382.59</v>
      </c>
      <c r="F12">
        <f>40/6*D12</f>
        <v>-3602</v>
      </c>
      <c r="G12">
        <f>40/6*E12</f>
        <v>-2550.6</v>
      </c>
      <c r="H12">
        <v>2</v>
      </c>
      <c r="I12">
        <f>F20</f>
        <v>-15275.203333333331</v>
      </c>
      <c r="J12">
        <f>G20</f>
        <v>-5217.3333333333339</v>
      </c>
      <c r="L12">
        <v>-79.299986303209295</v>
      </c>
      <c r="M12">
        <v>2</v>
      </c>
      <c r="N12">
        <f>-L12</f>
        <v>79.299986303209295</v>
      </c>
      <c r="Q12" s="8"/>
      <c r="R12" s="8"/>
      <c r="S12" s="8"/>
      <c r="Y12">
        <f>(-9661/6)*241.5</f>
        <v>-388855.25</v>
      </c>
    </row>
    <row r="13" spans="1:26" x14ac:dyDescent="0.35">
      <c r="D13">
        <v>43.32</v>
      </c>
      <c r="E13">
        <v>0</v>
      </c>
      <c r="F13">
        <f>56.5/6*D13</f>
        <v>407.92999999999995</v>
      </c>
      <c r="G13">
        <f>56.5*E13</f>
        <v>0</v>
      </c>
      <c r="H13">
        <v>7</v>
      </c>
      <c r="Q13" s="8">
        <f>((Q7*R8) - (R7*Q8))+((Q8*R9)-(R8*Q9))</f>
        <v>-90</v>
      </c>
      <c r="R13" s="8"/>
      <c r="S13" s="8"/>
    </row>
    <row r="14" spans="1:26" x14ac:dyDescent="0.35">
      <c r="A14">
        <f>SUM(D11:D14)</f>
        <v>-560.43999999999983</v>
      </c>
      <c r="D14">
        <v>125.11</v>
      </c>
      <c r="E14">
        <v>-196.06</v>
      </c>
      <c r="F14">
        <f>80/6*D14</f>
        <v>1668.1333333333334</v>
      </c>
      <c r="G14">
        <f>80/6*E14</f>
        <v>-2614.1333333333337</v>
      </c>
      <c r="H14">
        <v>6</v>
      </c>
      <c r="L14">
        <f t="array" ref="L14:L15">MMULT(H2:I3,J11:J12)</f>
        <v>-32.608333333333334</v>
      </c>
      <c r="Q14" s="8">
        <f>Q13/2</f>
        <v>-45</v>
      </c>
      <c r="R14" s="8"/>
      <c r="S14" s="8"/>
    </row>
    <row r="15" spans="1:26" x14ac:dyDescent="0.35">
      <c r="F15">
        <f>SUM(F11:F14)</f>
        <v>-2783.0699999999997</v>
      </c>
      <c r="G15">
        <f>SUM(G11:G14)</f>
        <v>-5217.3333333333339</v>
      </c>
      <c r="L15">
        <v>-32.608333333333334</v>
      </c>
      <c r="Q15" s="8"/>
      <c r="R15" s="8"/>
      <c r="S15" s="8"/>
    </row>
    <row r="16" spans="1:26" x14ac:dyDescent="0.35">
      <c r="A16">
        <f>SUM(D16:D19)</f>
        <v>-1851.2500000000002</v>
      </c>
      <c r="C16" t="s">
        <v>31</v>
      </c>
      <c r="D16">
        <v>-683.08</v>
      </c>
      <c r="E16">
        <v>-382.59</v>
      </c>
      <c r="F16">
        <f>40/6*D16</f>
        <v>-4553.8666666666668</v>
      </c>
      <c r="G16">
        <f>40/6*E16</f>
        <v>-2550.6</v>
      </c>
      <c r="H16">
        <v>3</v>
      </c>
      <c r="P16">
        <f>P20-30064</f>
        <v>17452</v>
      </c>
      <c r="Q16" s="8"/>
      <c r="R16" s="8"/>
      <c r="S16" s="8"/>
    </row>
    <row r="17" spans="2:20" x14ac:dyDescent="0.35">
      <c r="D17">
        <v>-753.59</v>
      </c>
      <c r="E17">
        <v>-7.89</v>
      </c>
      <c r="F17">
        <f>40/6*D17</f>
        <v>-5023.9333333333334</v>
      </c>
      <c r="G17">
        <f>40/6*E17</f>
        <v>-52.6</v>
      </c>
      <c r="H17">
        <v>4</v>
      </c>
      <c r="K17" t="s">
        <v>32</v>
      </c>
      <c r="L17">
        <f>32+24+16+8+0+32+11.4</f>
        <v>123.4</v>
      </c>
      <c r="M17">
        <f>78.28-88.6</f>
        <v>-10.319999999999993</v>
      </c>
      <c r="P17">
        <f>O20-30064</f>
        <v>64968</v>
      </c>
      <c r="Q17" s="8">
        <f>-P17/2</f>
        <v>-32484</v>
      </c>
      <c r="R17" s="8"/>
      <c r="S17" s="8"/>
    </row>
    <row r="18" spans="2:20" x14ac:dyDescent="0.35">
      <c r="D18">
        <v>-457.9</v>
      </c>
      <c r="E18">
        <v>-196.06</v>
      </c>
      <c r="F18">
        <f>80/6*D18</f>
        <v>-6105.333333333333</v>
      </c>
      <c r="G18">
        <f>80/6*E18</f>
        <v>-2614.1333333333337</v>
      </c>
      <c r="H18">
        <v>5</v>
      </c>
      <c r="K18" t="s">
        <v>33</v>
      </c>
      <c r="L18">
        <f>4+4+4+4+8+8+5.7</f>
        <v>37.700000000000003</v>
      </c>
      <c r="M18">
        <v>78.28</v>
      </c>
      <c r="N18">
        <f>74988-(M17*240)+(-13.83*-180)</f>
        <v>79954.2</v>
      </c>
      <c r="P18">
        <f>(95032)*4/2</f>
        <v>190064</v>
      </c>
      <c r="Q18" s="8">
        <f>Q17+O20</f>
        <v>62548</v>
      </c>
      <c r="R18" s="8">
        <f>Q18+Q17</f>
        <v>30064</v>
      </c>
      <c r="S18" s="8"/>
    </row>
    <row r="19" spans="2:20" x14ac:dyDescent="0.35">
      <c r="D19">
        <v>43.32</v>
      </c>
      <c r="E19">
        <v>0</v>
      </c>
      <c r="F19">
        <f>56.5/6*D19</f>
        <v>407.92999999999995</v>
      </c>
      <c r="G19">
        <f>56.5*E19</f>
        <v>0</v>
      </c>
      <c r="H19">
        <v>7</v>
      </c>
      <c r="L19">
        <f>L17/L18</f>
        <v>3.273209549071618</v>
      </c>
      <c r="M19">
        <v>-65.040000000000006</v>
      </c>
      <c r="P19">
        <f>(30064+95032)*4/2</f>
        <v>250192</v>
      </c>
      <c r="Q19">
        <f>(30064-34904)*4/2</f>
        <v>-9680</v>
      </c>
      <c r="R19">
        <f>(-34904+60128)*4/2</f>
        <v>50448</v>
      </c>
      <c r="S19">
        <f>(60128+30064)*8/2</f>
        <v>360768</v>
      </c>
      <c r="T19">
        <f>(30064+30064)*5.7/2</f>
        <v>171364.80000000002</v>
      </c>
    </row>
    <row r="20" spans="2:20" x14ac:dyDescent="0.35">
      <c r="F20">
        <f>SUM(F16:F19)</f>
        <v>-15275.203333333331</v>
      </c>
      <c r="G20">
        <f>SUM(G16:G19)</f>
        <v>-5217.3333333333339</v>
      </c>
      <c r="M20">
        <v>262.45999999999998</v>
      </c>
      <c r="N20">
        <f>189016-(M19*400)+(M19*0)</f>
        <v>215032</v>
      </c>
      <c r="O20">
        <f>N20-120000</f>
        <v>95032</v>
      </c>
      <c r="P20">
        <f>O20/2</f>
        <v>47516</v>
      </c>
      <c r="Q20" s="8"/>
      <c r="R20">
        <f>(95032+30064)*4/2</f>
        <v>250192</v>
      </c>
      <c r="S20" s="8"/>
    </row>
    <row r="21" spans="2:20" x14ac:dyDescent="0.35">
      <c r="D21">
        <f>SUM(D11:D18)</f>
        <v>-2455.0100000000002</v>
      </c>
      <c r="E21">
        <f>SUM(E11:E19)</f>
        <v>-1173.08</v>
      </c>
      <c r="F21">
        <f>SUM(F11:F14)+SUM(F16:F18)</f>
        <v>-18466.203333333331</v>
      </c>
      <c r="G21">
        <f>SUM(G11:G14)+SUM(G16:G18)</f>
        <v>-10434.666666666668</v>
      </c>
      <c r="N21">
        <f>29016-(M19*0)+(M19*-400)</f>
        <v>55032</v>
      </c>
      <c r="O21">
        <f>P20*4+O20</f>
        <v>285096</v>
      </c>
      <c r="Q21">
        <f>((0+47516)+(47516+95032))*4/2</f>
        <v>380128</v>
      </c>
    </row>
    <row r="23" spans="2:20" x14ac:dyDescent="0.35">
      <c r="N23" t="s">
        <v>34</v>
      </c>
    </row>
    <row r="24" spans="2:20" x14ac:dyDescent="0.35">
      <c r="C24" s="8">
        <v>1</v>
      </c>
      <c r="D24" s="8">
        <v>2</v>
      </c>
      <c r="E24" s="8">
        <v>3</v>
      </c>
      <c r="F24" s="8">
        <v>4</v>
      </c>
      <c r="G24" s="8">
        <v>5</v>
      </c>
      <c r="H24" s="8">
        <v>6</v>
      </c>
      <c r="I24" s="8">
        <v>7</v>
      </c>
      <c r="J24" s="8">
        <v>8</v>
      </c>
      <c r="L24" s="8" t="s">
        <v>21</v>
      </c>
      <c r="N24">
        <v>10</v>
      </c>
      <c r="O24" t="s">
        <v>21</v>
      </c>
      <c r="P24">
        <f>0.15*1000</f>
        <v>150</v>
      </c>
    </row>
    <row r="25" spans="2:20" x14ac:dyDescent="0.35">
      <c r="N25">
        <v>1900.64</v>
      </c>
      <c r="O25">
        <v>4</v>
      </c>
    </row>
    <row r="26" spans="2:20" x14ac:dyDescent="0.35">
      <c r="B26" t="s">
        <v>35</v>
      </c>
      <c r="C26">
        <v>800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>
        <v>6</v>
      </c>
      <c r="N26">
        <v>2501.92</v>
      </c>
      <c r="O26">
        <v>4</v>
      </c>
    </row>
    <row r="27" spans="2:20" x14ac:dyDescent="0.35">
      <c r="B27" t="s">
        <v>36</v>
      </c>
      <c r="C27">
        <v>0</v>
      </c>
      <c r="D27">
        <v>1197.213595499958</v>
      </c>
      <c r="E27">
        <v>-150</v>
      </c>
      <c r="F27">
        <v>0</v>
      </c>
      <c r="G27">
        <v>0</v>
      </c>
      <c r="H27">
        <v>0</v>
      </c>
      <c r="I27">
        <v>0</v>
      </c>
      <c r="J27">
        <v>0</v>
      </c>
      <c r="L27">
        <v>16</v>
      </c>
      <c r="N27">
        <v>-96.8</v>
      </c>
      <c r="O27">
        <v>4</v>
      </c>
    </row>
    <row r="28" spans="2:20" x14ac:dyDescent="0.35">
      <c r="B28" t="s">
        <v>37</v>
      </c>
      <c r="C28">
        <v>0</v>
      </c>
      <c r="D28">
        <v>-150</v>
      </c>
      <c r="E28">
        <v>800</v>
      </c>
      <c r="F28">
        <v>-150</v>
      </c>
      <c r="G28">
        <v>0</v>
      </c>
      <c r="H28">
        <v>0</v>
      </c>
      <c r="I28">
        <v>0</v>
      </c>
      <c r="J28">
        <v>0</v>
      </c>
      <c r="L28">
        <v>9</v>
      </c>
      <c r="N28">
        <v>504.48</v>
      </c>
      <c r="O28">
        <v>4</v>
      </c>
    </row>
    <row r="29" spans="2:20" x14ac:dyDescent="0.35">
      <c r="B29" t="s">
        <v>38</v>
      </c>
      <c r="C29">
        <v>0</v>
      </c>
      <c r="D29">
        <v>0</v>
      </c>
      <c r="E29">
        <v>-150</v>
      </c>
      <c r="F29">
        <v>800</v>
      </c>
      <c r="G29">
        <v>-150</v>
      </c>
      <c r="H29">
        <v>0</v>
      </c>
      <c r="I29">
        <v>0</v>
      </c>
      <c r="J29">
        <v>0</v>
      </c>
      <c r="L29">
        <v>9</v>
      </c>
      <c r="N29">
        <v>3607.6</v>
      </c>
      <c r="O29">
        <v>8</v>
      </c>
    </row>
    <row r="30" spans="2:20" x14ac:dyDescent="0.35">
      <c r="B30" t="s">
        <v>39</v>
      </c>
      <c r="C30">
        <v>0</v>
      </c>
      <c r="D30">
        <v>0</v>
      </c>
      <c r="E30">
        <v>0</v>
      </c>
      <c r="F30">
        <v>-150</v>
      </c>
      <c r="G30">
        <v>800</v>
      </c>
      <c r="H30">
        <v>-150</v>
      </c>
      <c r="I30">
        <v>0</v>
      </c>
      <c r="J30">
        <v>0</v>
      </c>
      <c r="L30">
        <v>9</v>
      </c>
      <c r="N30">
        <v>1202.56</v>
      </c>
      <c r="O30">
        <v>8</v>
      </c>
    </row>
    <row r="31" spans="2:20" x14ac:dyDescent="0.35">
      <c r="B31" t="s">
        <v>40</v>
      </c>
      <c r="C31">
        <v>0</v>
      </c>
      <c r="D31">
        <v>0</v>
      </c>
      <c r="E31">
        <v>0</v>
      </c>
      <c r="F31">
        <v>0</v>
      </c>
      <c r="G31">
        <v>-150</v>
      </c>
      <c r="H31">
        <v>800</v>
      </c>
      <c r="I31">
        <v>-150</v>
      </c>
      <c r="J31">
        <v>0</v>
      </c>
      <c r="L31">
        <v>9</v>
      </c>
      <c r="N31">
        <v>1713.65</v>
      </c>
      <c r="O31">
        <v>5.7</v>
      </c>
    </row>
    <row r="32" spans="2:20" x14ac:dyDescent="0.35">
      <c r="B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-150</v>
      </c>
      <c r="I32">
        <v>1197.213595499958</v>
      </c>
      <c r="J32">
        <v>0</v>
      </c>
      <c r="L32">
        <v>16</v>
      </c>
      <c r="N32">
        <f>SUM(N25:N31)</f>
        <v>11334.05</v>
      </c>
      <c r="O32">
        <f>SUM(O25:O31)</f>
        <v>37.700000000000003</v>
      </c>
    </row>
    <row r="33" spans="1:17" x14ac:dyDescent="0.35">
      <c r="B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800</v>
      </c>
      <c r="L33">
        <v>6</v>
      </c>
      <c r="N33">
        <f>N32/O32</f>
        <v>300.63793103448273</v>
      </c>
    </row>
    <row r="35" spans="1:17" x14ac:dyDescent="0.35">
      <c r="B35" t="s">
        <v>35</v>
      </c>
      <c r="C35" s="8">
        <f t="array" ref="C35:J42">MINVERSE(C26:J33)</f>
        <v>1.25E-3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L35" s="9">
        <f t="array" ref="L35:L42">MMULT(C35:J42,L26:L33)</f>
        <v>7.4999999999999997E-3</v>
      </c>
    </row>
    <row r="36" spans="1:17" x14ac:dyDescent="0.35">
      <c r="B36" t="s">
        <v>36</v>
      </c>
      <c r="C36" s="8">
        <v>0</v>
      </c>
      <c r="D36" s="8">
        <v>8.5614712798917441E-4</v>
      </c>
      <c r="E36" s="8">
        <v>1.6660654251254845E-4</v>
      </c>
      <c r="F36" s="8">
        <v>3.2421098744417238E-5</v>
      </c>
      <c r="G36" s="8">
        <v>6.3059841243435344E-6</v>
      </c>
      <c r="H36" s="8">
        <v>1.2108165854149414E-6</v>
      </c>
      <c r="I36" s="8">
        <v>1.5170433120281709E-7</v>
      </c>
      <c r="J36" s="8">
        <v>0</v>
      </c>
      <c r="L36" s="9">
        <v>1.5559681294826554E-2</v>
      </c>
    </row>
    <row r="37" spans="1:17" x14ac:dyDescent="0.35">
      <c r="B37" t="s">
        <v>37</v>
      </c>
      <c r="C37" s="8">
        <v>0</v>
      </c>
      <c r="D37" s="8">
        <v>1.6660654251254845E-4</v>
      </c>
      <c r="E37" s="8">
        <v>1.3297574519684316E-3</v>
      </c>
      <c r="F37" s="8">
        <v>2.5876653465241962E-4</v>
      </c>
      <c r="G37" s="8">
        <v>5.0330732844473183E-5</v>
      </c>
      <c r="H37" s="8">
        <v>9.6640405181040266E-6</v>
      </c>
      <c r="I37" s="8">
        <v>1.2108165854149409E-6</v>
      </c>
      <c r="J37" s="8">
        <v>0</v>
      </c>
      <c r="L37" s="9">
        <v>1.7521746585418271E-2</v>
      </c>
    </row>
    <row r="38" spans="1:17" x14ac:dyDescent="0.35">
      <c r="B38" t="s">
        <v>38</v>
      </c>
      <c r="C38" s="8">
        <v>0</v>
      </c>
      <c r="D38" s="8">
        <v>3.2421098744417245E-5</v>
      </c>
      <c r="E38" s="8">
        <v>2.5876653465241962E-4</v>
      </c>
      <c r="F38" s="8">
        <v>1.3476670860684875E-3</v>
      </c>
      <c r="G38" s="8">
        <v>2.6212459104618012E-4</v>
      </c>
      <c r="H38" s="8">
        <v>5.0330732844473197E-5</v>
      </c>
      <c r="I38" s="8">
        <v>6.3059841243435335E-6</v>
      </c>
      <c r="J38" s="8">
        <v>0</v>
      </c>
      <c r="L38" s="9">
        <v>1.7889633827404217E-2</v>
      </c>
    </row>
    <row r="39" spans="1:17" x14ac:dyDescent="0.35">
      <c r="B39" t="s">
        <v>39</v>
      </c>
      <c r="C39" s="8">
        <v>0</v>
      </c>
      <c r="D39" s="8">
        <v>6.3059841243435344E-6</v>
      </c>
      <c r="E39" s="8">
        <v>5.0330732844473183E-5</v>
      </c>
      <c r="F39" s="8">
        <v>2.6212459104618012E-4</v>
      </c>
      <c r="G39" s="8">
        <v>1.3476670860684875E-3</v>
      </c>
      <c r="H39" s="8">
        <v>2.5876653465241968E-4</v>
      </c>
      <c r="I39" s="8">
        <v>3.2421098744417238E-5</v>
      </c>
      <c r="J39" s="8">
        <v>0</v>
      </c>
      <c r="L39" s="9">
        <v>1.7889633827404217E-2</v>
      </c>
    </row>
    <row r="40" spans="1:17" x14ac:dyDescent="0.35">
      <c r="B40" t="s">
        <v>40</v>
      </c>
      <c r="C40" s="8">
        <v>0</v>
      </c>
      <c r="D40" s="8">
        <v>1.2108165854149409E-6</v>
      </c>
      <c r="E40" s="8">
        <v>9.6640405181040249E-6</v>
      </c>
      <c r="F40" s="8">
        <v>5.0330732844473176E-5</v>
      </c>
      <c r="G40" s="8">
        <v>2.5876653465241962E-4</v>
      </c>
      <c r="H40" s="8">
        <v>1.3297574519684316E-3</v>
      </c>
      <c r="I40" s="8">
        <v>1.6660654251254842E-4</v>
      </c>
      <c r="J40" s="8">
        <v>0</v>
      </c>
      <c r="L40" s="9">
        <v>1.7521746585418271E-2</v>
      </c>
    </row>
    <row r="41" spans="1:17" x14ac:dyDescent="0.35">
      <c r="B41" t="s">
        <v>41</v>
      </c>
      <c r="C41" s="8">
        <v>0</v>
      </c>
      <c r="D41" s="8">
        <v>1.5170433120281709E-7</v>
      </c>
      <c r="E41" s="8">
        <v>1.2108165854149409E-6</v>
      </c>
      <c r="F41" s="8">
        <v>6.3059841243435335E-6</v>
      </c>
      <c r="G41" s="8">
        <v>3.2421098744417238E-5</v>
      </c>
      <c r="H41" s="8">
        <v>1.6660654251254842E-4</v>
      </c>
      <c r="I41" s="8">
        <v>8.561471279891743E-4</v>
      </c>
      <c r="J41" s="8">
        <v>0</v>
      </c>
      <c r="L41" s="9">
        <v>1.5559681294826551E-2</v>
      </c>
    </row>
    <row r="42" spans="1:17" x14ac:dyDescent="0.35">
      <c r="B42" t="s">
        <v>42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1.25E-3</v>
      </c>
      <c r="L42" s="9">
        <v>7.4999999999999997E-3</v>
      </c>
    </row>
    <row r="45" spans="1:17" x14ac:dyDescent="0.35">
      <c r="A45" s="8">
        <v>3</v>
      </c>
      <c r="B45" s="8">
        <v>1</v>
      </c>
      <c r="C45">
        <v>0</v>
      </c>
      <c r="D45">
        <v>-53.156999999999996</v>
      </c>
      <c r="E45">
        <v>-106.3139</v>
      </c>
      <c r="F45">
        <v>1</v>
      </c>
      <c r="K45">
        <v>0</v>
      </c>
      <c r="L45">
        <v>-2.7054</v>
      </c>
      <c r="M45">
        <v>-5.4108000000000001</v>
      </c>
      <c r="N45">
        <v>1</v>
      </c>
      <c r="O45">
        <v>2</v>
      </c>
      <c r="P45">
        <v>1</v>
      </c>
      <c r="Q45">
        <v>-5.4108000000000001</v>
      </c>
    </row>
    <row r="46" spans="1:17" x14ac:dyDescent="0.35">
      <c r="A46" s="8">
        <v>1</v>
      </c>
      <c r="B46" s="8">
        <v>2</v>
      </c>
      <c r="C46">
        <v>-106.3139</v>
      </c>
      <c r="D46">
        <v>-66.6571</v>
      </c>
      <c r="E46">
        <v>-27.000299999999999</v>
      </c>
      <c r="F46">
        <v>0</v>
      </c>
      <c r="K46">
        <v>-5.4108000000000001</v>
      </c>
      <c r="L46">
        <v>-8.1161999999999992</v>
      </c>
      <c r="M46">
        <v>-10.8216</v>
      </c>
      <c r="N46">
        <v>2</v>
      </c>
      <c r="O46">
        <v>3</v>
      </c>
      <c r="P46">
        <v>0</v>
      </c>
      <c r="Q46">
        <v>-5.4108000000000001</v>
      </c>
    </row>
    <row r="47" spans="1:17" x14ac:dyDescent="0.35">
      <c r="A47" s="8">
        <v>2</v>
      </c>
      <c r="B47" s="8">
        <v>3</v>
      </c>
      <c r="C47">
        <v>-27.000299999999999</v>
      </c>
      <c r="D47">
        <v>-13.5001</v>
      </c>
      <c r="E47">
        <v>0</v>
      </c>
      <c r="F47">
        <v>0</v>
      </c>
      <c r="K47">
        <v>-10.8216</v>
      </c>
      <c r="L47">
        <v>-8.2364999999999995</v>
      </c>
      <c r="M47">
        <v>-5.6513</v>
      </c>
      <c r="N47">
        <v>3</v>
      </c>
      <c r="O47">
        <v>4</v>
      </c>
      <c r="P47">
        <v>0</v>
      </c>
      <c r="Q47">
        <v>5.1703000000000001</v>
      </c>
    </row>
    <row r="48" spans="1:17" x14ac:dyDescent="0.35">
      <c r="A48" s="8">
        <v>3</v>
      </c>
      <c r="B48" s="8">
        <v>6</v>
      </c>
      <c r="C48">
        <v>0</v>
      </c>
      <c r="D48">
        <v>10.0001</v>
      </c>
      <c r="E48">
        <v>20.0002</v>
      </c>
      <c r="F48">
        <v>0</v>
      </c>
      <c r="K48">
        <v>-5.6513</v>
      </c>
      <c r="L48">
        <v>-3.0661</v>
      </c>
      <c r="M48">
        <v>-0.48099999999999998</v>
      </c>
      <c r="N48">
        <v>4</v>
      </c>
      <c r="O48">
        <v>5</v>
      </c>
      <c r="P48">
        <v>0</v>
      </c>
      <c r="Q48">
        <v>5.1703000000000001</v>
      </c>
    </row>
    <row r="49" spans="1:17" x14ac:dyDescent="0.35">
      <c r="A49" s="8">
        <v>4</v>
      </c>
      <c r="B49" s="8">
        <v>5</v>
      </c>
      <c r="C49" s="11">
        <v>-20.484999999999999</v>
      </c>
      <c r="D49" s="11">
        <v>-23.984999999999999</v>
      </c>
      <c r="E49" s="11">
        <v>-27.485099999999999</v>
      </c>
      <c r="F49">
        <v>1</v>
      </c>
      <c r="K49">
        <v>-0.48099999999999998</v>
      </c>
      <c r="L49">
        <v>2.1042000000000001</v>
      </c>
      <c r="M49">
        <v>4.6894</v>
      </c>
      <c r="N49">
        <v>5</v>
      </c>
      <c r="O49">
        <v>6</v>
      </c>
      <c r="P49">
        <v>0</v>
      </c>
      <c r="Q49">
        <v>5.1703000000000001</v>
      </c>
    </row>
    <row r="50" spans="1:17" x14ac:dyDescent="0.35">
      <c r="A50" s="8">
        <v>5</v>
      </c>
      <c r="B50" s="8">
        <v>6</v>
      </c>
      <c r="C50" s="11">
        <v>-27.485099999999999</v>
      </c>
      <c r="D50" s="11">
        <v>-3.7423999999999999</v>
      </c>
      <c r="E50" s="11">
        <v>20.0002</v>
      </c>
      <c r="F50">
        <v>0</v>
      </c>
      <c r="K50">
        <v>4.6894</v>
      </c>
      <c r="L50">
        <v>7.2744999999999997</v>
      </c>
      <c r="M50">
        <v>9.8597000000000001</v>
      </c>
      <c r="N50">
        <v>6</v>
      </c>
      <c r="O50">
        <v>7</v>
      </c>
      <c r="P50">
        <v>0</v>
      </c>
      <c r="Q50">
        <v>5.1703000000000001</v>
      </c>
    </row>
    <row r="51" spans="1:17" x14ac:dyDescent="0.35">
      <c r="A51" s="8">
        <v>6</v>
      </c>
      <c r="B51" s="8">
        <v>7</v>
      </c>
      <c r="C51">
        <v>20.0002</v>
      </c>
      <c r="D51">
        <v>45.000399999999999</v>
      </c>
      <c r="E51">
        <v>70.000600000000006</v>
      </c>
      <c r="F51">
        <v>0</v>
      </c>
      <c r="K51">
        <v>9.8597000000000001</v>
      </c>
      <c r="L51">
        <v>7.3948</v>
      </c>
      <c r="M51">
        <v>4.9298999999999999</v>
      </c>
      <c r="N51">
        <v>7</v>
      </c>
      <c r="O51">
        <v>8</v>
      </c>
      <c r="P51">
        <v>0</v>
      </c>
      <c r="Q51">
        <v>-4.9298999999999999</v>
      </c>
    </row>
    <row r="52" spans="1:17" x14ac:dyDescent="0.35">
      <c r="A52" s="8">
        <v>22</v>
      </c>
      <c r="B52" s="8">
        <v>7</v>
      </c>
      <c r="C52" s="11">
        <v>60.604100000000003</v>
      </c>
      <c r="D52" s="11">
        <v>65.302400000000006</v>
      </c>
      <c r="E52" s="11">
        <v>70.000600000000006</v>
      </c>
      <c r="F52">
        <v>1</v>
      </c>
      <c r="K52">
        <v>4.9298999999999999</v>
      </c>
      <c r="L52">
        <v>2.4649000000000001</v>
      </c>
      <c r="M52">
        <v>0</v>
      </c>
      <c r="N52">
        <v>8</v>
      </c>
      <c r="O52">
        <v>9</v>
      </c>
      <c r="P52">
        <v>0</v>
      </c>
      <c r="Q52">
        <v>-4.9298999999999999</v>
      </c>
    </row>
    <row r="53" spans="1:17" x14ac:dyDescent="0.35">
      <c r="A53" s="8">
        <v>7</v>
      </c>
      <c r="B53" s="8">
        <v>8</v>
      </c>
      <c r="C53">
        <v>70.000600000000006</v>
      </c>
      <c r="D53">
        <v>89.814300000000003</v>
      </c>
      <c r="E53">
        <v>109.6279</v>
      </c>
      <c r="F53">
        <v>0</v>
      </c>
      <c r="K53" s="11">
        <v>0</v>
      </c>
      <c r="L53" s="11">
        <v>0</v>
      </c>
      <c r="M53" s="11">
        <v>0</v>
      </c>
      <c r="N53">
        <v>1</v>
      </c>
      <c r="O53">
        <v>17</v>
      </c>
      <c r="P53">
        <v>1</v>
      </c>
      <c r="Q53">
        <v>0</v>
      </c>
    </row>
    <row r="54" spans="1:17" x14ac:dyDescent="0.35">
      <c r="A54" s="8">
        <v>8</v>
      </c>
      <c r="B54" s="8">
        <v>9</v>
      </c>
      <c r="C54">
        <v>109.6279</v>
      </c>
      <c r="D54">
        <v>93.821899999999999</v>
      </c>
      <c r="E54">
        <v>78.015799999999999</v>
      </c>
      <c r="F54">
        <v>0</v>
      </c>
      <c r="K54" s="11">
        <v>0</v>
      </c>
      <c r="L54" s="11">
        <v>0</v>
      </c>
      <c r="M54" s="11">
        <v>0</v>
      </c>
      <c r="N54">
        <v>17</v>
      </c>
      <c r="O54">
        <v>18</v>
      </c>
      <c r="P54">
        <v>0</v>
      </c>
      <c r="Q54">
        <v>0</v>
      </c>
    </row>
    <row r="55" spans="1:17" x14ac:dyDescent="0.35">
      <c r="A55" s="8">
        <v>23</v>
      </c>
      <c r="B55" s="8">
        <v>22</v>
      </c>
      <c r="C55" s="11">
        <v>43.454700000000003</v>
      </c>
      <c r="D55" s="11">
        <v>51.440800000000003</v>
      </c>
      <c r="E55" s="11">
        <v>59.426900000000003</v>
      </c>
      <c r="F55">
        <v>1</v>
      </c>
      <c r="K55" s="11">
        <v>0</v>
      </c>
      <c r="L55" s="11">
        <v>0</v>
      </c>
      <c r="M55" s="11">
        <v>0</v>
      </c>
      <c r="N55">
        <v>18</v>
      </c>
      <c r="O55">
        <v>19</v>
      </c>
      <c r="P55">
        <v>0</v>
      </c>
      <c r="Q55">
        <v>0</v>
      </c>
    </row>
    <row r="56" spans="1:17" x14ac:dyDescent="0.35">
      <c r="A56" s="8">
        <v>22</v>
      </c>
      <c r="B56" s="8">
        <v>9</v>
      </c>
      <c r="C56" s="11">
        <v>59.426900000000003</v>
      </c>
      <c r="D56" s="11">
        <v>68.721299999999999</v>
      </c>
      <c r="E56" s="11">
        <v>78.015799999999999</v>
      </c>
      <c r="F56">
        <v>0</v>
      </c>
      <c r="K56" s="11">
        <v>0</v>
      </c>
      <c r="L56" s="11">
        <v>0</v>
      </c>
      <c r="M56" s="11">
        <v>0</v>
      </c>
      <c r="N56">
        <v>19</v>
      </c>
      <c r="O56">
        <v>9</v>
      </c>
      <c r="P56">
        <v>0</v>
      </c>
      <c r="Q56">
        <v>0</v>
      </c>
    </row>
    <row r="57" spans="1:17" x14ac:dyDescent="0.35">
      <c r="A57" s="8">
        <v>9</v>
      </c>
      <c r="B57" s="8">
        <v>10</v>
      </c>
      <c r="C57">
        <v>78.015799999999999</v>
      </c>
      <c r="D57">
        <v>65.768799999999999</v>
      </c>
      <c r="E57">
        <v>53.521799999999999</v>
      </c>
      <c r="F57">
        <v>0</v>
      </c>
      <c r="K57">
        <v>0</v>
      </c>
      <c r="L57">
        <v>-2.4649000000000001</v>
      </c>
      <c r="M57">
        <v>-4.9298999999999999</v>
      </c>
      <c r="N57">
        <v>9</v>
      </c>
      <c r="O57">
        <v>10</v>
      </c>
      <c r="P57">
        <v>0</v>
      </c>
      <c r="Q57">
        <v>-4.9298999999999999</v>
      </c>
    </row>
    <row r="58" spans="1:17" x14ac:dyDescent="0.35">
      <c r="A58" s="8">
        <v>24</v>
      </c>
      <c r="B58" s="8">
        <v>23</v>
      </c>
      <c r="C58" s="11">
        <v>28.659700000000001</v>
      </c>
      <c r="D58" s="11">
        <v>36.535499999999999</v>
      </c>
      <c r="E58" s="11">
        <v>44.411200000000001</v>
      </c>
      <c r="F58">
        <v>1</v>
      </c>
      <c r="K58">
        <v>-4.9298999999999999</v>
      </c>
      <c r="L58">
        <v>-7.3948</v>
      </c>
      <c r="M58">
        <v>-9.8597000000000001</v>
      </c>
      <c r="N58">
        <v>10</v>
      </c>
      <c r="O58">
        <v>11</v>
      </c>
      <c r="P58">
        <v>0</v>
      </c>
      <c r="Q58">
        <v>-4.9298999999999999</v>
      </c>
    </row>
    <row r="59" spans="1:17" x14ac:dyDescent="0.35">
      <c r="A59" s="8">
        <v>23</v>
      </c>
      <c r="B59" s="8">
        <v>10</v>
      </c>
      <c r="C59" s="11">
        <v>44.411200000000001</v>
      </c>
      <c r="D59" s="11">
        <v>48.966500000000003</v>
      </c>
      <c r="E59" s="11">
        <v>53.521799999999999</v>
      </c>
      <c r="F59">
        <v>0</v>
      </c>
      <c r="K59">
        <v>-9.8597000000000001</v>
      </c>
      <c r="L59">
        <v>-7.2744999999999997</v>
      </c>
      <c r="M59">
        <v>-4.6894</v>
      </c>
      <c r="N59">
        <v>11</v>
      </c>
      <c r="O59">
        <v>12</v>
      </c>
      <c r="P59">
        <v>0</v>
      </c>
      <c r="Q59">
        <v>5.1703000000000001</v>
      </c>
    </row>
    <row r="60" spans="1:17" x14ac:dyDescent="0.35">
      <c r="A60" s="8">
        <v>10</v>
      </c>
      <c r="B60" s="8">
        <v>11</v>
      </c>
      <c r="C60">
        <v>53.521799999999999</v>
      </c>
      <c r="D60">
        <v>41.201300000000003</v>
      </c>
      <c r="E60">
        <v>28.880700000000001</v>
      </c>
      <c r="F60">
        <v>0</v>
      </c>
      <c r="K60">
        <v>-4.6894</v>
      </c>
      <c r="L60">
        <v>-2.1042000000000001</v>
      </c>
      <c r="M60">
        <v>0.48099999999999998</v>
      </c>
      <c r="N60">
        <v>12</v>
      </c>
      <c r="O60">
        <v>13</v>
      </c>
      <c r="P60">
        <v>0</v>
      </c>
      <c r="Q60">
        <v>5.1703000000000001</v>
      </c>
    </row>
    <row r="61" spans="1:17" x14ac:dyDescent="0.35">
      <c r="A61" s="8">
        <v>25</v>
      </c>
      <c r="B61" s="8">
        <v>24</v>
      </c>
      <c r="C61" s="11">
        <v>13.129</v>
      </c>
      <c r="D61" s="11">
        <v>21.0047</v>
      </c>
      <c r="E61" s="11">
        <v>28.880500000000001</v>
      </c>
      <c r="F61">
        <v>1</v>
      </c>
      <c r="K61">
        <v>0.48099999999999998</v>
      </c>
      <c r="L61">
        <v>3.0661</v>
      </c>
      <c r="M61">
        <v>5.6513</v>
      </c>
      <c r="N61">
        <v>13</v>
      </c>
      <c r="O61">
        <v>14</v>
      </c>
      <c r="P61">
        <v>0</v>
      </c>
      <c r="Q61">
        <v>5.1703000000000001</v>
      </c>
    </row>
    <row r="62" spans="1:17" x14ac:dyDescent="0.35">
      <c r="A62" s="8">
        <v>24</v>
      </c>
      <c r="B62" s="8">
        <v>11</v>
      </c>
      <c r="C62" s="11">
        <v>28.880500000000001</v>
      </c>
      <c r="D62" s="11">
        <v>28.880600000000001</v>
      </c>
      <c r="E62" s="11">
        <v>28.880700000000001</v>
      </c>
      <c r="F62">
        <v>0</v>
      </c>
      <c r="K62">
        <v>5.6513</v>
      </c>
      <c r="L62">
        <v>8.2364999999999995</v>
      </c>
      <c r="M62">
        <v>10.8216</v>
      </c>
      <c r="N62">
        <v>14</v>
      </c>
      <c r="O62">
        <v>15</v>
      </c>
      <c r="P62">
        <v>0</v>
      </c>
      <c r="Q62">
        <v>5.1703000000000001</v>
      </c>
    </row>
    <row r="63" spans="1:17" x14ac:dyDescent="0.35">
      <c r="A63" s="8">
        <v>11</v>
      </c>
      <c r="B63" s="8">
        <v>12</v>
      </c>
      <c r="C63">
        <v>28.880700000000001</v>
      </c>
      <c r="D63">
        <v>16.560199999999998</v>
      </c>
      <c r="E63">
        <v>4.2396000000000003</v>
      </c>
      <c r="F63">
        <v>0</v>
      </c>
      <c r="K63">
        <v>10.8216</v>
      </c>
      <c r="L63">
        <v>8.1161999999999992</v>
      </c>
      <c r="M63">
        <v>5.4108000000000001</v>
      </c>
      <c r="N63">
        <v>15</v>
      </c>
      <c r="O63">
        <v>16</v>
      </c>
      <c r="P63">
        <v>0</v>
      </c>
      <c r="Q63">
        <v>-5.4108000000000001</v>
      </c>
    </row>
    <row r="64" spans="1:17" x14ac:dyDescent="0.35">
      <c r="A64" s="8">
        <v>26</v>
      </c>
      <c r="B64" s="8">
        <v>25</v>
      </c>
      <c r="C64" s="11">
        <v>-2.6225000000000001</v>
      </c>
      <c r="D64" s="11">
        <v>5.3635999999999999</v>
      </c>
      <c r="E64" s="11">
        <v>13.3497</v>
      </c>
      <c r="F64">
        <v>1</v>
      </c>
      <c r="K64">
        <v>5.4108000000000001</v>
      </c>
      <c r="L64">
        <v>2.7054</v>
      </c>
      <c r="M64">
        <v>0</v>
      </c>
      <c r="N64">
        <v>16</v>
      </c>
      <c r="O64">
        <v>1</v>
      </c>
      <c r="P64">
        <v>0</v>
      </c>
      <c r="Q64">
        <v>-5.4108000000000001</v>
      </c>
    </row>
    <row r="65" spans="1:6" x14ac:dyDescent="0.35">
      <c r="A65" s="8">
        <v>25</v>
      </c>
      <c r="B65" s="8">
        <v>12</v>
      </c>
      <c r="C65" s="11">
        <v>13.3497</v>
      </c>
      <c r="D65" s="11">
        <v>8.7947000000000006</v>
      </c>
      <c r="E65" s="11">
        <v>4.2396000000000003</v>
      </c>
      <c r="F65">
        <v>0</v>
      </c>
    </row>
    <row r="66" spans="1:6" x14ac:dyDescent="0.35">
      <c r="A66" s="8">
        <v>12</v>
      </c>
      <c r="B66" s="8">
        <v>13</v>
      </c>
      <c r="C66">
        <v>4.2396000000000003</v>
      </c>
      <c r="D66">
        <v>-8.0073000000000008</v>
      </c>
      <c r="E66">
        <v>-20.254300000000001</v>
      </c>
      <c r="F66">
        <v>0</v>
      </c>
    </row>
    <row r="67" spans="1:6" x14ac:dyDescent="0.35">
      <c r="A67" s="8">
        <v>15</v>
      </c>
      <c r="B67" s="8">
        <v>26</v>
      </c>
      <c r="C67" s="11">
        <v>-11.062799999999999</v>
      </c>
      <c r="D67" s="11">
        <v>-6.3643999999999998</v>
      </c>
      <c r="E67" s="11">
        <v>-1.6658999999999999</v>
      </c>
      <c r="F67">
        <v>1</v>
      </c>
    </row>
    <row r="68" spans="1:6" x14ac:dyDescent="0.35">
      <c r="A68" s="8">
        <v>26</v>
      </c>
      <c r="B68" s="8">
        <v>13</v>
      </c>
      <c r="C68" s="11">
        <v>-1.6658999999999999</v>
      </c>
      <c r="D68" s="11">
        <v>-10.960100000000001</v>
      </c>
      <c r="E68" s="11">
        <v>-20.254300000000001</v>
      </c>
      <c r="F68">
        <v>0</v>
      </c>
    </row>
    <row r="69" spans="1:6" x14ac:dyDescent="0.35">
      <c r="A69" s="8">
        <v>13</v>
      </c>
      <c r="B69" s="8">
        <v>14</v>
      </c>
      <c r="C69">
        <v>-20.254300000000001</v>
      </c>
      <c r="D69">
        <v>-36.060400000000001</v>
      </c>
      <c r="E69">
        <v>-51.866500000000002</v>
      </c>
      <c r="F69">
        <v>0</v>
      </c>
    </row>
    <row r="70" spans="1:6" x14ac:dyDescent="0.35">
      <c r="A70" s="8">
        <v>14</v>
      </c>
      <c r="B70" s="8">
        <v>15</v>
      </c>
      <c r="C70">
        <v>-51.866500000000002</v>
      </c>
      <c r="D70">
        <v>-32.053199999999997</v>
      </c>
      <c r="E70">
        <v>-12.24</v>
      </c>
      <c r="F70">
        <v>0</v>
      </c>
    </row>
    <row r="71" spans="1:6" x14ac:dyDescent="0.35">
      <c r="A71" s="8">
        <v>15</v>
      </c>
      <c r="B71" s="8">
        <v>16</v>
      </c>
      <c r="C71">
        <v>-12.24</v>
      </c>
      <c r="D71">
        <v>12.7598</v>
      </c>
      <c r="E71">
        <v>37.759500000000003</v>
      </c>
      <c r="F71">
        <v>0</v>
      </c>
    </row>
    <row r="72" spans="1:6" x14ac:dyDescent="0.35">
      <c r="A72" s="8">
        <v>18</v>
      </c>
      <c r="B72" s="8">
        <v>17</v>
      </c>
      <c r="C72" s="11">
        <v>78.244900000000001</v>
      </c>
      <c r="D72" s="11">
        <v>81.744799999999998</v>
      </c>
      <c r="E72" s="11">
        <v>85.244799999999998</v>
      </c>
      <c r="F72">
        <v>1</v>
      </c>
    </row>
    <row r="73" spans="1:6" x14ac:dyDescent="0.35">
      <c r="A73" s="8">
        <v>17</v>
      </c>
      <c r="B73" s="8">
        <v>16</v>
      </c>
      <c r="C73" s="11">
        <v>85.244799999999998</v>
      </c>
      <c r="D73" s="11">
        <v>61.502200000000002</v>
      </c>
      <c r="E73" s="11">
        <v>37.759500000000003</v>
      </c>
      <c r="F73">
        <v>0</v>
      </c>
    </row>
    <row r="74" spans="1:6" x14ac:dyDescent="0.35">
      <c r="A74" s="8">
        <v>16</v>
      </c>
      <c r="B74" s="8">
        <v>19</v>
      </c>
      <c r="C74">
        <v>37.759500000000003</v>
      </c>
      <c r="D74">
        <v>47.759399999999999</v>
      </c>
      <c r="E74">
        <v>57.759399999999999</v>
      </c>
      <c r="F74">
        <v>0</v>
      </c>
    </row>
    <row r="75" spans="1:6" x14ac:dyDescent="0.35">
      <c r="A75" s="8">
        <v>19</v>
      </c>
      <c r="B75" s="8">
        <v>20</v>
      </c>
      <c r="C75">
        <v>57.759399999999999</v>
      </c>
      <c r="D75">
        <v>71.259200000000007</v>
      </c>
      <c r="E75">
        <v>84.759100000000004</v>
      </c>
      <c r="F75">
        <v>0</v>
      </c>
    </row>
    <row r="76" spans="1:6" x14ac:dyDescent="0.35">
      <c r="A76" s="8">
        <v>20</v>
      </c>
      <c r="B76" s="8">
        <v>21</v>
      </c>
      <c r="C76">
        <v>84.759100000000004</v>
      </c>
      <c r="D76">
        <v>124.41589999999999</v>
      </c>
      <c r="E76">
        <v>164.0727</v>
      </c>
      <c r="F76">
        <v>0</v>
      </c>
    </row>
    <row r="77" spans="1:6" x14ac:dyDescent="0.35">
      <c r="A77" s="8">
        <v>21</v>
      </c>
      <c r="B77" s="8">
        <v>19</v>
      </c>
      <c r="C77">
        <v>164.0727</v>
      </c>
      <c r="D77">
        <v>110.9161</v>
      </c>
      <c r="E77">
        <v>57.759399999999999</v>
      </c>
      <c r="F77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7"/>
  <sheetViews>
    <sheetView workbookViewId="0">
      <selection activeCell="F4" sqref="F4"/>
    </sheetView>
  </sheetViews>
  <sheetFormatPr defaultRowHeight="14.5" x14ac:dyDescent="0.35"/>
  <sheetData>
    <row r="1" spans="1:8" x14ac:dyDescent="0.35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8" x14ac:dyDescent="0.35">
      <c r="A2" s="27">
        <v>1</v>
      </c>
      <c r="B2">
        <v>2</v>
      </c>
      <c r="C2">
        <v>1</v>
      </c>
      <c r="D2">
        <v>1</v>
      </c>
      <c r="E2">
        <v>3</v>
      </c>
      <c r="H2">
        <v>2</v>
      </c>
    </row>
    <row r="3" spans="1:8" x14ac:dyDescent="0.35">
      <c r="A3" s="26">
        <v>2</v>
      </c>
      <c r="B3">
        <v>1</v>
      </c>
      <c r="C3">
        <v>9</v>
      </c>
      <c r="D3">
        <v>0</v>
      </c>
      <c r="E3">
        <v>3</v>
      </c>
      <c r="H3">
        <v>3</v>
      </c>
    </row>
    <row r="4" spans="1:8" x14ac:dyDescent="0.35">
      <c r="A4">
        <v>7</v>
      </c>
      <c r="B4">
        <v>5</v>
      </c>
      <c r="C4">
        <v>4</v>
      </c>
      <c r="D4">
        <v>1</v>
      </c>
      <c r="E4">
        <v>3</v>
      </c>
    </row>
    <row r="5" spans="1:8" x14ac:dyDescent="0.35">
      <c r="A5">
        <v>8</v>
      </c>
      <c r="B5">
        <v>4</v>
      </c>
      <c r="C5">
        <v>12</v>
      </c>
      <c r="D5">
        <v>1</v>
      </c>
      <c r="E5">
        <v>3</v>
      </c>
    </row>
    <row r="6" spans="1:8" x14ac:dyDescent="0.35">
      <c r="A6">
        <v>9</v>
      </c>
      <c r="B6">
        <v>5</v>
      </c>
      <c r="C6">
        <v>12</v>
      </c>
      <c r="D6">
        <v>1</v>
      </c>
      <c r="E6">
        <v>3</v>
      </c>
    </row>
    <row r="7" spans="1:8" x14ac:dyDescent="0.35">
      <c r="A7">
        <v>10</v>
      </c>
      <c r="B7">
        <v>6</v>
      </c>
      <c r="C7">
        <v>7</v>
      </c>
      <c r="D7">
        <v>0</v>
      </c>
      <c r="E7">
        <v>3</v>
      </c>
    </row>
    <row r="8" spans="1:8" x14ac:dyDescent="0.35">
      <c r="A8">
        <v>11</v>
      </c>
      <c r="B8">
        <v>8</v>
      </c>
      <c r="C8">
        <v>7</v>
      </c>
      <c r="D8">
        <v>0</v>
      </c>
      <c r="E8">
        <v>3</v>
      </c>
    </row>
    <row r="9" spans="1:8" x14ac:dyDescent="0.35">
      <c r="A9" s="26">
        <v>12</v>
      </c>
      <c r="B9">
        <v>9</v>
      </c>
      <c r="C9">
        <v>10</v>
      </c>
      <c r="D9">
        <v>0</v>
      </c>
      <c r="E9">
        <v>3</v>
      </c>
    </row>
    <row r="10" spans="1:8" x14ac:dyDescent="0.35">
      <c r="A10">
        <v>13</v>
      </c>
      <c r="B10">
        <v>9</v>
      </c>
      <c r="C10">
        <v>13</v>
      </c>
      <c r="D10">
        <v>1</v>
      </c>
      <c r="E10">
        <v>3</v>
      </c>
    </row>
    <row r="11" spans="1:8" x14ac:dyDescent="0.35">
      <c r="A11">
        <v>15</v>
      </c>
      <c r="B11">
        <v>12</v>
      </c>
      <c r="C11">
        <v>11</v>
      </c>
      <c r="D11">
        <v>0</v>
      </c>
      <c r="E11">
        <v>3</v>
      </c>
    </row>
    <row r="12" spans="1:8" x14ac:dyDescent="0.35">
      <c r="A12" s="26">
        <v>16</v>
      </c>
      <c r="B12">
        <v>14</v>
      </c>
      <c r="C12">
        <v>13</v>
      </c>
      <c r="D12">
        <v>1</v>
      </c>
      <c r="E12">
        <v>3</v>
      </c>
    </row>
    <row r="13" spans="1:8" x14ac:dyDescent="0.35">
      <c r="A13">
        <v>17</v>
      </c>
      <c r="B13">
        <v>13</v>
      </c>
      <c r="C13">
        <v>15</v>
      </c>
      <c r="D13">
        <v>0</v>
      </c>
      <c r="E13">
        <v>3</v>
      </c>
    </row>
    <row r="14" spans="1:8" x14ac:dyDescent="0.35">
      <c r="A14">
        <v>19</v>
      </c>
      <c r="B14">
        <v>15</v>
      </c>
      <c r="C14">
        <v>16</v>
      </c>
      <c r="D14">
        <v>0</v>
      </c>
      <c r="E14">
        <v>3</v>
      </c>
    </row>
    <row r="15" spans="1:8" x14ac:dyDescent="0.35">
      <c r="A15">
        <v>20</v>
      </c>
      <c r="B15">
        <v>15</v>
      </c>
      <c r="C15">
        <v>17</v>
      </c>
      <c r="D15">
        <v>1</v>
      </c>
      <c r="E15">
        <v>3</v>
      </c>
    </row>
    <row r="16" spans="1:8" x14ac:dyDescent="0.35">
      <c r="A16">
        <v>22</v>
      </c>
      <c r="B16">
        <v>18</v>
      </c>
      <c r="C16">
        <v>17</v>
      </c>
      <c r="D16">
        <v>1</v>
      </c>
      <c r="E16">
        <v>3</v>
      </c>
    </row>
    <row r="17" spans="1:5" x14ac:dyDescent="0.35">
      <c r="A17">
        <v>23</v>
      </c>
      <c r="B17">
        <v>17</v>
      </c>
      <c r="C17">
        <v>19</v>
      </c>
      <c r="D17">
        <v>0</v>
      </c>
      <c r="E17">
        <v>3</v>
      </c>
    </row>
    <row r="18" spans="1:5" x14ac:dyDescent="0.35">
      <c r="A18">
        <v>25</v>
      </c>
      <c r="B18">
        <v>19</v>
      </c>
      <c r="C18">
        <v>20</v>
      </c>
      <c r="D18">
        <v>0</v>
      </c>
      <c r="E18">
        <v>3</v>
      </c>
    </row>
    <row r="19" spans="1:5" x14ac:dyDescent="0.35">
      <c r="A19">
        <v>26</v>
      </c>
      <c r="B19">
        <v>19</v>
      </c>
      <c r="C19">
        <v>24</v>
      </c>
      <c r="D19">
        <v>1</v>
      </c>
      <c r="E19">
        <v>3</v>
      </c>
    </row>
    <row r="20" spans="1:5" s="26" customFormat="1" x14ac:dyDescent="0.35">
      <c r="A20" s="26">
        <v>29</v>
      </c>
      <c r="B20" s="26">
        <v>21</v>
      </c>
      <c r="C20" s="26">
        <v>28</v>
      </c>
      <c r="D20" s="26">
        <v>1</v>
      </c>
      <c r="E20" s="26">
        <v>3</v>
      </c>
    </row>
    <row r="21" spans="1:5" x14ac:dyDescent="0.35">
      <c r="A21">
        <v>30</v>
      </c>
      <c r="B21">
        <v>22</v>
      </c>
      <c r="C21">
        <v>23</v>
      </c>
      <c r="D21">
        <v>0</v>
      </c>
      <c r="E21">
        <v>3</v>
      </c>
    </row>
    <row r="22" spans="1:5" x14ac:dyDescent="0.35">
      <c r="A22">
        <v>31</v>
      </c>
      <c r="B22">
        <v>23</v>
      </c>
      <c r="C22">
        <v>26</v>
      </c>
      <c r="D22">
        <v>0</v>
      </c>
      <c r="E22">
        <v>3</v>
      </c>
    </row>
    <row r="23" spans="1:5" x14ac:dyDescent="0.35">
      <c r="A23">
        <v>32</v>
      </c>
      <c r="B23">
        <v>24</v>
      </c>
      <c r="C23">
        <v>25</v>
      </c>
      <c r="D23">
        <v>0</v>
      </c>
      <c r="E23">
        <v>3</v>
      </c>
    </row>
    <row r="24" spans="1:5" x14ac:dyDescent="0.35">
      <c r="A24">
        <v>35</v>
      </c>
      <c r="B24">
        <v>28</v>
      </c>
      <c r="C24">
        <v>27</v>
      </c>
      <c r="D24">
        <v>1</v>
      </c>
      <c r="E24">
        <v>3</v>
      </c>
    </row>
    <row r="25" spans="1:5" x14ac:dyDescent="0.35">
      <c r="A25">
        <v>36</v>
      </c>
      <c r="B25">
        <v>11</v>
      </c>
      <c r="C25">
        <v>4</v>
      </c>
      <c r="D25">
        <v>0</v>
      </c>
      <c r="E25">
        <v>3</v>
      </c>
    </row>
    <row r="26" spans="1:5" x14ac:dyDescent="0.35">
      <c r="A26">
        <v>5</v>
      </c>
      <c r="B26">
        <v>4</v>
      </c>
      <c r="C26">
        <v>3</v>
      </c>
      <c r="D26">
        <v>0</v>
      </c>
      <c r="E26">
        <v>3</v>
      </c>
    </row>
    <row r="27" spans="1:5" x14ac:dyDescent="0.35">
      <c r="A27">
        <v>6</v>
      </c>
      <c r="B27">
        <v>7</v>
      </c>
      <c r="C27">
        <v>3</v>
      </c>
      <c r="D27">
        <v>0</v>
      </c>
      <c r="E27">
        <v>3</v>
      </c>
    </row>
    <row r="28" spans="1:5" x14ac:dyDescent="0.35">
      <c r="A28">
        <v>3</v>
      </c>
      <c r="B28">
        <v>3</v>
      </c>
      <c r="C28">
        <v>2</v>
      </c>
      <c r="D28">
        <v>0</v>
      </c>
      <c r="E28">
        <v>3</v>
      </c>
    </row>
    <row r="29" spans="1:5" x14ac:dyDescent="0.35">
      <c r="A29">
        <v>4</v>
      </c>
      <c r="B29">
        <v>2</v>
      </c>
      <c r="C29">
        <v>10</v>
      </c>
      <c r="D29">
        <v>0</v>
      </c>
      <c r="E29">
        <v>3</v>
      </c>
    </row>
    <row r="30" spans="1:5" x14ac:dyDescent="0.35">
      <c r="A30" s="26">
        <v>14</v>
      </c>
      <c r="B30">
        <v>10</v>
      </c>
      <c r="C30">
        <v>14</v>
      </c>
      <c r="D30">
        <v>0</v>
      </c>
      <c r="E30">
        <v>3</v>
      </c>
    </row>
    <row r="31" spans="1:5" x14ac:dyDescent="0.35">
      <c r="A31">
        <v>18</v>
      </c>
      <c r="B31">
        <v>14</v>
      </c>
      <c r="C31">
        <v>16</v>
      </c>
      <c r="D31">
        <v>0</v>
      </c>
      <c r="E31">
        <v>3</v>
      </c>
    </row>
    <row r="32" spans="1:5" x14ac:dyDescent="0.35">
      <c r="A32">
        <v>21</v>
      </c>
      <c r="B32">
        <v>16</v>
      </c>
      <c r="C32">
        <v>18</v>
      </c>
      <c r="D32">
        <v>0</v>
      </c>
      <c r="E32">
        <v>3</v>
      </c>
    </row>
    <row r="33" spans="1:5" x14ac:dyDescent="0.35">
      <c r="A33">
        <v>24</v>
      </c>
      <c r="B33">
        <v>18</v>
      </c>
      <c r="C33">
        <v>20</v>
      </c>
      <c r="D33">
        <v>0</v>
      </c>
      <c r="E33">
        <v>3</v>
      </c>
    </row>
    <row r="34" spans="1:5" x14ac:dyDescent="0.35">
      <c r="A34">
        <v>27</v>
      </c>
      <c r="B34">
        <v>20</v>
      </c>
      <c r="C34">
        <v>25</v>
      </c>
      <c r="D34">
        <v>0</v>
      </c>
      <c r="E34">
        <v>3</v>
      </c>
    </row>
    <row r="35" spans="1:5" x14ac:dyDescent="0.35">
      <c r="A35">
        <v>33</v>
      </c>
      <c r="B35">
        <v>25</v>
      </c>
      <c r="C35">
        <v>26</v>
      </c>
      <c r="D35">
        <v>0</v>
      </c>
      <c r="E35">
        <v>3</v>
      </c>
    </row>
    <row r="36" spans="1:5" x14ac:dyDescent="0.35">
      <c r="A36">
        <v>34</v>
      </c>
      <c r="B36">
        <v>26</v>
      </c>
      <c r="C36">
        <v>27</v>
      </c>
      <c r="D36">
        <v>0</v>
      </c>
      <c r="E36">
        <v>3</v>
      </c>
    </row>
    <row r="37" spans="1:5" x14ac:dyDescent="0.35">
      <c r="A37">
        <v>28</v>
      </c>
      <c r="B37">
        <v>27</v>
      </c>
      <c r="C37">
        <v>21</v>
      </c>
      <c r="D37">
        <v>0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Bulk Carrier1</vt:lpstr>
      <vt:lpstr>Tanker</vt:lpstr>
      <vt:lpstr>Try</vt:lpstr>
      <vt:lpstr>Bulk Carrier2</vt:lpstr>
      <vt:lpstr>Bulk Carrier3</vt:lpstr>
      <vt:lpstr>Sheet3</vt:lpstr>
      <vt:lpstr>Sheet2</vt:lpstr>
      <vt:lpstr>Sheet1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SUKRON MAKMUN</dc:creator>
  <cp:keywords/>
  <dc:description/>
  <cp:lastModifiedBy>Topan Firmandha</cp:lastModifiedBy>
  <cp:revision/>
  <dcterms:created xsi:type="dcterms:W3CDTF">2016-09-30T07:44:12Z</dcterms:created>
  <dcterms:modified xsi:type="dcterms:W3CDTF">2024-11-18T08:50:32Z</dcterms:modified>
  <cp:category/>
  <cp:contentStatus/>
</cp:coreProperties>
</file>