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amsi\Desktop\inf\matura\2017CZ\excel\"/>
    </mc:Choice>
  </mc:AlternateContent>
  <xr:revisionPtr revIDLastSave="0" documentId="13_ncr:1_{DF7E79C8-D448-48A5-983E-8EA259910C39}" xr6:coauthVersionLast="44" xr6:coauthVersionMax="44" xr10:uidLastSave="{00000000-0000-0000-0000-000000000000}"/>
  <bookViews>
    <workbookView xWindow="-45" yWindow="1830" windowWidth="17205" windowHeight="13350" activeTab="4" xr2:uid="{00000000-000D-0000-FFFF-FFFF00000000}"/>
  </bookViews>
  <sheets>
    <sheet name="5.1 a" sheetId="1" r:id="rId1"/>
    <sheet name="5.1 b" sheetId="3" r:id="rId2"/>
    <sheet name="5.2" sheetId="5" r:id="rId3"/>
    <sheet name="5.3" sheetId="6" r:id="rId4"/>
    <sheet name="5.4" sheetId="4" r:id="rId5"/>
  </sheets>
  <definedNames>
    <definedName name="DaneZewnętrzne_1" localSheetId="0" hidden="1">'5.1 a'!$E$8:$J$142</definedName>
    <definedName name="DaneZewnętrzne_1" localSheetId="1" hidden="1">'5.1 b'!$D$7:$I$141</definedName>
    <definedName name="DaneZewnętrzne_1" localSheetId="4" hidden="1">'5.4'!$D$7:$I$141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4" l="1"/>
  <c r="K9" i="4"/>
  <c r="K10" i="4"/>
  <c r="K14" i="4"/>
  <c r="K120" i="4"/>
  <c r="K121" i="4"/>
  <c r="K46" i="4"/>
  <c r="K60" i="4"/>
  <c r="K89" i="4"/>
  <c r="K24" i="4"/>
  <c r="K47" i="4"/>
  <c r="K31" i="4"/>
  <c r="K48" i="4"/>
  <c r="K42" i="4"/>
  <c r="K93" i="4"/>
  <c r="K43" i="4"/>
  <c r="K61" i="4"/>
  <c r="K83" i="4"/>
  <c r="K8" i="4"/>
  <c r="K85" i="4"/>
  <c r="K86" i="4"/>
  <c r="K90" i="4"/>
  <c r="K44" i="4"/>
  <c r="K25" i="4"/>
  <c r="K33" i="4"/>
  <c r="K22" i="4"/>
  <c r="K94" i="4"/>
  <c r="K95" i="4"/>
  <c r="K81" i="4"/>
  <c r="K124" i="4"/>
  <c r="K75" i="4"/>
  <c r="K63" i="4"/>
  <c r="K112" i="4"/>
  <c r="K65" i="4"/>
  <c r="K71" i="4"/>
  <c r="K69" i="4"/>
  <c r="K73" i="4"/>
  <c r="K18" i="4"/>
  <c r="K96" i="4"/>
  <c r="K49" i="4"/>
  <c r="K13" i="4"/>
  <c r="K32" i="4"/>
  <c r="K34" i="4"/>
  <c r="K91" i="4"/>
  <c r="K35" i="4"/>
  <c r="K92" i="4"/>
  <c r="K58" i="4"/>
  <c r="K23" i="4"/>
  <c r="K20" i="4"/>
  <c r="K11" i="4"/>
  <c r="K51" i="4"/>
  <c r="K52" i="4"/>
  <c r="K53" i="4"/>
  <c r="K99" i="4"/>
  <c r="K72" i="4"/>
  <c r="K67" i="4"/>
  <c r="K74" i="4"/>
  <c r="K54" i="4"/>
  <c r="K55" i="4"/>
  <c r="K50" i="4"/>
  <c r="K36" i="4"/>
  <c r="K116" i="4"/>
  <c r="K117" i="4"/>
  <c r="K118" i="4"/>
  <c r="K119" i="4"/>
  <c r="K56" i="4"/>
  <c r="K57" i="4"/>
  <c r="K66" i="4"/>
  <c r="K106" i="4"/>
  <c r="K107" i="4"/>
  <c r="K108" i="4"/>
  <c r="K109" i="4"/>
  <c r="K110" i="4"/>
  <c r="K111" i="4"/>
  <c r="K19" i="4"/>
  <c r="K29" i="4"/>
  <c r="K62" i="4"/>
  <c r="K84" i="4"/>
  <c r="K45" i="4"/>
  <c r="K26" i="4"/>
  <c r="K82" i="4"/>
  <c r="K114" i="4"/>
  <c r="K16" i="4"/>
  <c r="K17" i="4"/>
  <c r="K76" i="4"/>
  <c r="K101" i="4"/>
  <c r="K102" i="4"/>
  <c r="K103" i="4"/>
  <c r="K104" i="4"/>
  <c r="K105" i="4"/>
  <c r="K97" i="4"/>
  <c r="K113" i="4"/>
  <c r="K98" i="4"/>
  <c r="K122" i="4"/>
  <c r="K100" i="4"/>
  <c r="K37" i="4"/>
  <c r="K38" i="4"/>
  <c r="K39" i="4"/>
  <c r="K40" i="4"/>
  <c r="K41" i="4"/>
  <c r="K70" i="4"/>
  <c r="K30" i="4"/>
  <c r="K87" i="4"/>
  <c r="K88" i="4"/>
  <c r="K59" i="4"/>
  <c r="K21" i="4"/>
  <c r="K125" i="4"/>
  <c r="K129" i="4"/>
  <c r="K130" i="4"/>
  <c r="K131" i="4"/>
  <c r="K132" i="4"/>
  <c r="K133" i="4"/>
  <c r="K134" i="4"/>
  <c r="K135" i="4"/>
  <c r="K136" i="4"/>
  <c r="K77" i="4"/>
  <c r="K123" i="4"/>
  <c r="K79" i="4"/>
  <c r="K80" i="4"/>
  <c r="K115" i="4"/>
  <c r="K64" i="4"/>
  <c r="K27" i="4"/>
  <c r="K126" i="4"/>
  <c r="K127" i="4"/>
  <c r="K128" i="4"/>
  <c r="K78" i="4"/>
  <c r="K28" i="4"/>
  <c r="K68" i="4"/>
  <c r="K137" i="4"/>
  <c r="K138" i="4"/>
  <c r="K139" i="4"/>
  <c r="K140" i="4"/>
  <c r="K141" i="4"/>
  <c r="K15" i="4"/>
  <c r="J12" i="4"/>
  <c r="J9" i="4"/>
  <c r="J10" i="4"/>
  <c r="J14" i="4"/>
  <c r="J120" i="4"/>
  <c r="J121" i="4"/>
  <c r="J46" i="4"/>
  <c r="J60" i="4"/>
  <c r="J89" i="4"/>
  <c r="J24" i="4"/>
  <c r="J47" i="4"/>
  <c r="J31" i="4"/>
  <c r="J48" i="4"/>
  <c r="J42" i="4"/>
  <c r="J93" i="4"/>
  <c r="J43" i="4"/>
  <c r="J61" i="4"/>
  <c r="J83" i="4"/>
  <c r="J8" i="4"/>
  <c r="J85" i="4"/>
  <c r="J86" i="4"/>
  <c r="J90" i="4"/>
  <c r="J44" i="4"/>
  <c r="J25" i="4"/>
  <c r="J33" i="4"/>
  <c r="J22" i="4"/>
  <c r="J94" i="4"/>
  <c r="J95" i="4"/>
  <c r="J81" i="4"/>
  <c r="J124" i="4"/>
  <c r="J75" i="4"/>
  <c r="J63" i="4"/>
  <c r="J112" i="4"/>
  <c r="J65" i="4"/>
  <c r="J71" i="4"/>
  <c r="J69" i="4"/>
  <c r="J73" i="4"/>
  <c r="J18" i="4"/>
  <c r="J96" i="4"/>
  <c r="J49" i="4"/>
  <c r="J13" i="4"/>
  <c r="J32" i="4"/>
  <c r="J34" i="4"/>
  <c r="J91" i="4"/>
  <c r="J35" i="4"/>
  <c r="J92" i="4"/>
  <c r="J58" i="4"/>
  <c r="J23" i="4"/>
  <c r="J20" i="4"/>
  <c r="J11" i="4"/>
  <c r="J51" i="4"/>
  <c r="J52" i="4"/>
  <c r="J53" i="4"/>
  <c r="J99" i="4"/>
  <c r="J72" i="4"/>
  <c r="J67" i="4"/>
  <c r="J74" i="4"/>
  <c r="J54" i="4"/>
  <c r="J55" i="4"/>
  <c r="J50" i="4"/>
  <c r="J36" i="4"/>
  <c r="J116" i="4"/>
  <c r="J117" i="4"/>
  <c r="J118" i="4"/>
  <c r="J119" i="4"/>
  <c r="J56" i="4"/>
  <c r="J57" i="4"/>
  <c r="J66" i="4"/>
  <c r="J106" i="4"/>
  <c r="J107" i="4"/>
  <c r="J108" i="4"/>
  <c r="J109" i="4"/>
  <c r="J110" i="4"/>
  <c r="J111" i="4"/>
  <c r="J19" i="4"/>
  <c r="J29" i="4"/>
  <c r="J62" i="4"/>
  <c r="J84" i="4"/>
  <c r="J45" i="4"/>
  <c r="J26" i="4"/>
  <c r="J82" i="4"/>
  <c r="J114" i="4"/>
  <c r="J16" i="4"/>
  <c r="J17" i="4"/>
  <c r="J76" i="4"/>
  <c r="J101" i="4"/>
  <c r="J102" i="4"/>
  <c r="J103" i="4"/>
  <c r="J104" i="4"/>
  <c r="J105" i="4"/>
  <c r="J97" i="4"/>
  <c r="J113" i="4"/>
  <c r="J98" i="4"/>
  <c r="J122" i="4"/>
  <c r="J100" i="4"/>
  <c r="J37" i="4"/>
  <c r="J38" i="4"/>
  <c r="J39" i="4"/>
  <c r="J40" i="4"/>
  <c r="J41" i="4"/>
  <c r="J70" i="4"/>
  <c r="J30" i="4"/>
  <c r="J87" i="4"/>
  <c r="J88" i="4"/>
  <c r="J59" i="4"/>
  <c r="J21" i="4"/>
  <c r="J125" i="4"/>
  <c r="J129" i="4"/>
  <c r="J130" i="4"/>
  <c r="J131" i="4"/>
  <c r="J132" i="4"/>
  <c r="J133" i="4"/>
  <c r="J134" i="4"/>
  <c r="J135" i="4"/>
  <c r="J136" i="4"/>
  <c r="J77" i="4"/>
  <c r="J123" i="4"/>
  <c r="J79" i="4"/>
  <c r="J80" i="4"/>
  <c r="J115" i="4"/>
  <c r="J64" i="4"/>
  <c r="J27" i="4"/>
  <c r="J126" i="4"/>
  <c r="J127" i="4"/>
  <c r="J128" i="4"/>
  <c r="J78" i="4"/>
  <c r="J28" i="4"/>
  <c r="J68" i="4"/>
  <c r="J137" i="4"/>
  <c r="J138" i="4"/>
  <c r="J139" i="4"/>
  <c r="J140" i="4"/>
  <c r="J141" i="4"/>
  <c r="J15" i="4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8" i="3"/>
  <c r="M10" i="1"/>
  <c r="N10" i="1" s="1"/>
  <c r="J10" i="3"/>
  <c r="L10" i="3" s="1"/>
  <c r="J11" i="3"/>
  <c r="J13" i="3"/>
  <c r="L13" i="3" s="1"/>
  <c r="J14" i="3"/>
  <c r="L14" i="3" s="1"/>
  <c r="J50" i="3"/>
  <c r="L50" i="3" s="1"/>
  <c r="J58" i="3"/>
  <c r="J16" i="3"/>
  <c r="J21" i="3"/>
  <c r="L21" i="3" s="1"/>
  <c r="J39" i="3"/>
  <c r="L39" i="3" s="1"/>
  <c r="J41" i="3"/>
  <c r="L41" i="3" s="1"/>
  <c r="J17" i="3"/>
  <c r="L17" i="3" s="1"/>
  <c r="J19" i="3"/>
  <c r="L19" i="3" s="1"/>
  <c r="J20" i="3"/>
  <c r="L20" i="3" s="1"/>
  <c r="J22" i="3"/>
  <c r="J23" i="3"/>
  <c r="J24" i="3"/>
  <c r="J25" i="3"/>
  <c r="L25" i="3" s="1"/>
  <c r="J26" i="3"/>
  <c r="J29" i="3"/>
  <c r="L29" i="3" s="1"/>
  <c r="J37" i="3"/>
  <c r="L37" i="3" s="1"/>
  <c r="J38" i="3"/>
  <c r="L38" i="3" s="1"/>
  <c r="J45" i="3"/>
  <c r="L45" i="3" s="1"/>
  <c r="J44" i="3"/>
  <c r="J48" i="3"/>
  <c r="J47" i="3"/>
  <c r="L47" i="3" s="1"/>
  <c r="J57" i="3"/>
  <c r="L57" i="3" s="1"/>
  <c r="J59" i="3"/>
  <c r="J60" i="3"/>
  <c r="J63" i="3"/>
  <c r="L63" i="3" s="1"/>
  <c r="J68" i="3"/>
  <c r="J69" i="3"/>
  <c r="L69" i="3" s="1"/>
  <c r="J72" i="3"/>
  <c r="J77" i="3"/>
  <c r="L77" i="3" s="1"/>
  <c r="J79" i="3"/>
  <c r="J95" i="3"/>
  <c r="J114" i="3"/>
  <c r="L114" i="3" s="1"/>
  <c r="J8" i="3"/>
  <c r="J15" i="3"/>
  <c r="J27" i="3"/>
  <c r="J33" i="3"/>
  <c r="L33" i="3" s="1"/>
  <c r="J34" i="3"/>
  <c r="L34" i="3" s="1"/>
  <c r="J40" i="3"/>
  <c r="J43" i="3"/>
  <c r="J49" i="3"/>
  <c r="L49" i="3" s="1"/>
  <c r="J52" i="3"/>
  <c r="L52" i="3" s="1"/>
  <c r="J51" i="3"/>
  <c r="J55" i="3"/>
  <c r="J61" i="3"/>
  <c r="L61" i="3" s="1"/>
  <c r="J67" i="3"/>
  <c r="L67" i="3" s="1"/>
  <c r="J73" i="3"/>
  <c r="L73" i="3" s="1"/>
  <c r="J92" i="3"/>
  <c r="J93" i="3"/>
  <c r="L93" i="3" s="1"/>
  <c r="J96" i="3"/>
  <c r="L96" i="3" s="1"/>
  <c r="J97" i="3"/>
  <c r="L97" i="3" s="1"/>
  <c r="J103" i="3"/>
  <c r="J112" i="3"/>
  <c r="J12" i="3"/>
  <c r="L12" i="3" s="1"/>
  <c r="J31" i="3"/>
  <c r="J32" i="3"/>
  <c r="J35" i="3"/>
  <c r="L35" i="3" s="1"/>
  <c r="J46" i="3"/>
  <c r="L46" i="3" s="1"/>
  <c r="J82" i="3"/>
  <c r="J83" i="3"/>
  <c r="J86" i="3"/>
  <c r="L86" i="3" s="1"/>
  <c r="J89" i="3"/>
  <c r="L89" i="3" s="1"/>
  <c r="J91" i="3"/>
  <c r="J94" i="3"/>
  <c r="L94" i="3" s="1"/>
  <c r="J98" i="3"/>
  <c r="L98" i="3" s="1"/>
  <c r="J100" i="3"/>
  <c r="L100" i="3" s="1"/>
  <c r="J104" i="3"/>
  <c r="J105" i="3"/>
  <c r="L105" i="3" s="1"/>
  <c r="J109" i="3"/>
  <c r="L109" i="3" s="1"/>
  <c r="J107" i="3"/>
  <c r="L107" i="3" s="1"/>
  <c r="J110" i="3"/>
  <c r="J18" i="3"/>
  <c r="L18" i="3" s="1"/>
  <c r="J28" i="3"/>
  <c r="J36" i="3"/>
  <c r="L36" i="3" s="1"/>
  <c r="J42" i="3"/>
  <c r="J54" i="3"/>
  <c r="L54" i="3" s="1"/>
  <c r="J64" i="3"/>
  <c r="J70" i="3"/>
  <c r="L70" i="3" s="1"/>
  <c r="J71" i="3"/>
  <c r="J74" i="3"/>
  <c r="L74" i="3" s="1"/>
  <c r="J75" i="3"/>
  <c r="L75" i="3" s="1"/>
  <c r="J80" i="3"/>
  <c r="L80" i="3" s="1"/>
  <c r="J85" i="3"/>
  <c r="L85" i="3" s="1"/>
  <c r="J84" i="3"/>
  <c r="J87" i="3"/>
  <c r="L87" i="3" s="1"/>
  <c r="J88" i="3"/>
  <c r="L88" i="3" s="1"/>
  <c r="J90" i="3"/>
  <c r="J99" i="3"/>
  <c r="J102" i="3"/>
  <c r="L102" i="3" s="1"/>
  <c r="J106" i="3"/>
  <c r="L106" i="3" s="1"/>
  <c r="J108" i="3"/>
  <c r="J111" i="3"/>
  <c r="J115" i="3"/>
  <c r="L115" i="3" s="1"/>
  <c r="J113" i="3"/>
  <c r="L113" i="3" s="1"/>
  <c r="J116" i="3"/>
  <c r="J117" i="3"/>
  <c r="L117" i="3" s="1"/>
  <c r="J118" i="3"/>
  <c r="L118" i="3" s="1"/>
  <c r="J132" i="3"/>
  <c r="L132" i="3" s="1"/>
  <c r="J30" i="3"/>
  <c r="L30" i="3" s="1"/>
  <c r="J53" i="3"/>
  <c r="L53" i="3" s="1"/>
  <c r="J56" i="3"/>
  <c r="J62" i="3"/>
  <c r="L62" i="3" s="1"/>
  <c r="J76" i="3"/>
  <c r="J81" i="3"/>
  <c r="L81" i="3" s="1"/>
  <c r="J119" i="3"/>
  <c r="L119" i="3" s="1"/>
  <c r="J120" i="3"/>
  <c r="L120" i="3" s="1"/>
  <c r="J122" i="3"/>
  <c r="J125" i="3"/>
  <c r="L125" i="3" s="1"/>
  <c r="J124" i="3"/>
  <c r="J121" i="3"/>
  <c r="L121" i="3" s="1"/>
  <c r="J126" i="3"/>
  <c r="J127" i="3"/>
  <c r="J133" i="3"/>
  <c r="L133" i="3" s="1"/>
  <c r="J134" i="3"/>
  <c r="L134" i="3" s="1"/>
  <c r="J65" i="3"/>
  <c r="L65" i="3" s="1"/>
  <c r="J66" i="3"/>
  <c r="L66" i="3" s="1"/>
  <c r="J78" i="3"/>
  <c r="L78" i="3" s="1"/>
  <c r="J101" i="3"/>
  <c r="L101" i="3" s="1"/>
  <c r="J123" i="3"/>
  <c r="J129" i="3"/>
  <c r="L129" i="3" s="1"/>
  <c r="J130" i="3"/>
  <c r="L130" i="3" s="1"/>
  <c r="J131" i="3"/>
  <c r="L131" i="3" s="1"/>
  <c r="J135" i="3"/>
  <c r="J128" i="3"/>
  <c r="J136" i="3"/>
  <c r="J140" i="3"/>
  <c r="L140" i="3" s="1"/>
  <c r="J139" i="3"/>
  <c r="J138" i="3"/>
  <c r="L138" i="3" s="1"/>
  <c r="J141" i="3"/>
  <c r="L141" i="3" s="1"/>
  <c r="J137" i="3"/>
  <c r="L137" i="3" s="1"/>
  <c r="J9" i="3"/>
  <c r="L10" i="1"/>
  <c r="L111" i="3" l="1"/>
  <c r="L83" i="3"/>
  <c r="L55" i="3"/>
  <c r="L27" i="3"/>
  <c r="L127" i="3"/>
  <c r="L99" i="3"/>
  <c r="L103" i="3"/>
  <c r="L43" i="3"/>
  <c r="L95" i="3"/>
  <c r="L59" i="3"/>
  <c r="L23" i="3"/>
  <c r="L139" i="3"/>
  <c r="L135" i="3"/>
  <c r="L123" i="3"/>
  <c r="L126" i="3"/>
  <c r="L122" i="3"/>
  <c r="L90" i="3"/>
  <c r="L71" i="3"/>
  <c r="L42" i="3"/>
  <c r="L110" i="3"/>
  <c r="L91" i="3"/>
  <c r="L82" i="3"/>
  <c r="L31" i="3"/>
  <c r="L51" i="3"/>
  <c r="L15" i="3"/>
  <c r="L79" i="3"/>
  <c r="L26" i="3"/>
  <c r="L22" i="3"/>
  <c r="L58" i="3"/>
  <c r="L11" i="3"/>
  <c r="L136" i="3"/>
  <c r="L124" i="3"/>
  <c r="L56" i="3"/>
  <c r="L64" i="3"/>
  <c r="L28" i="3"/>
  <c r="L112" i="3"/>
  <c r="L72" i="3"/>
  <c r="L60" i="3"/>
  <c r="L48" i="3"/>
  <c r="L24" i="3"/>
  <c r="L128" i="3"/>
  <c r="L84" i="3"/>
  <c r="L32" i="3"/>
  <c r="L92" i="3"/>
  <c r="L44" i="3"/>
  <c r="L16" i="3"/>
  <c r="L76" i="3"/>
  <c r="L116" i="3"/>
  <c r="L108" i="3"/>
  <c r="L104" i="3"/>
  <c r="L40" i="3"/>
  <c r="L68" i="3"/>
  <c r="L8" i="3"/>
  <c r="L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972F39-0512-4481-B110-1FAF7C9F59FF}" keepAlive="1" name="Zapytanie — transport" description="Połączenie z zapytaniem „transport” w skoroszycie." type="5" refreshedVersion="6" background="1" saveData="1">
    <dbPr connection="Provider=Microsoft.Mashup.OleDb.1;Data Source=$Workbook$;Location=transport;Extended Properties=&quot;&quot;" command="SELECT * FROM [transport]"/>
  </connection>
  <connection id="2" xr16:uid="{991DE688-800F-4CEB-B2C5-A3ABB7976608}" keepAlive="1" name="Zapytanie — transport (2)" description="Połączenie z zapytaniem „transport (2)” w skoroszycie." type="5" refreshedVersion="6" background="1" saveData="1">
    <dbPr connection="Provider=Microsoft.Mashup.OleDb.1;Data Source=$Workbook$;Location=transport (2);Extended Properties=&quot;&quot;" command="SELECT * FROM [transport (2)]"/>
  </connection>
  <connection id="3" xr16:uid="{E9D6230B-CB3B-42A9-BC47-7F5D662D4161}" keepAlive="1" name="Zapytanie — transport (3)" description="Połączenie z zapytaniem „transport (3)” w skoroszycie." type="5" refreshedVersion="6" background="1" saveData="1">
    <dbPr connection="Provider=Microsoft.Mashup.OleDb.1;Data Source=$Workbook$;Location=transport (3);Extended Properties=&quot;&quot;" command="SELECT * FROM [transport (3)]"/>
  </connection>
</connections>
</file>

<file path=xl/sharedStrings.xml><?xml version="1.0" encoding="utf-8"?>
<sst xmlns="http://schemas.openxmlformats.org/spreadsheetml/2006/main" count="862" uniqueCount="198">
  <si>
    <t>Marka_i_model</t>
  </si>
  <si>
    <t>Rok_produkcji</t>
  </si>
  <si>
    <t>Cena_zakupu</t>
  </si>
  <si>
    <t>Nr_rejestracyjny</t>
  </si>
  <si>
    <t>Przebieg</t>
  </si>
  <si>
    <t>Data_ostatniego_remontu</t>
  </si>
  <si>
    <t>Iveco Strails</t>
  </si>
  <si>
    <t>ERA 210 TR</t>
  </si>
  <si>
    <t>ERA 211 TR</t>
  </si>
  <si>
    <t>ERA 212 TR</t>
  </si>
  <si>
    <t>ERA 213 TR</t>
  </si>
  <si>
    <t>ERA 209 TR</t>
  </si>
  <si>
    <t>Mercedes Axor</t>
  </si>
  <si>
    <t>ERA 223 TR</t>
  </si>
  <si>
    <t>MAN TGA</t>
  </si>
  <si>
    <t>ERA 217 TR</t>
  </si>
  <si>
    <t>Volvo FE</t>
  </si>
  <si>
    <t>ERA 095 TR</t>
  </si>
  <si>
    <t>Volvo FM</t>
  </si>
  <si>
    <t>ERA 093 TR</t>
  </si>
  <si>
    <t>Volvo FMX</t>
  </si>
  <si>
    <t>ERA 094 TR</t>
  </si>
  <si>
    <t>Volvo FH</t>
  </si>
  <si>
    <t>ERA 092 TR</t>
  </si>
  <si>
    <t>ERA 097 TR</t>
  </si>
  <si>
    <t>Iveco 100E</t>
  </si>
  <si>
    <t>ERA 114 TR</t>
  </si>
  <si>
    <t>ERA 108 TR</t>
  </si>
  <si>
    <t>Scania L94</t>
  </si>
  <si>
    <t>ERA 100 TR</t>
  </si>
  <si>
    <t>ERA 101 TR</t>
  </si>
  <si>
    <t>ERA 111 TR</t>
  </si>
  <si>
    <t>ERA 120 TR</t>
  </si>
  <si>
    <t>Renault Premium</t>
  </si>
  <si>
    <t>ERA 110 TR</t>
  </si>
  <si>
    <t>Mercedes Atego</t>
  </si>
  <si>
    <t>ERA 112 TR</t>
  </si>
  <si>
    <t>Scania M93</t>
  </si>
  <si>
    <t>ERA 102 TR</t>
  </si>
  <si>
    <t>ERA 302 TR</t>
  </si>
  <si>
    <t>ERA 096 TR</t>
  </si>
  <si>
    <t>Iveco EuroCargo</t>
  </si>
  <si>
    <t>ERA 104 TR</t>
  </si>
  <si>
    <t>ERA 119 TR</t>
  </si>
  <si>
    <t>ERA 106 TR</t>
  </si>
  <si>
    <t>MAN TGL</t>
  </si>
  <si>
    <t>ERA 117 TR</t>
  </si>
  <si>
    <t>Volvo FL</t>
  </si>
  <si>
    <t>ERA 098 TR</t>
  </si>
  <si>
    <t>ERA 109 TR</t>
  </si>
  <si>
    <t>DAF LF45</t>
  </si>
  <si>
    <t>ERA 115 TR</t>
  </si>
  <si>
    <t>ERA 113 TR</t>
  </si>
  <si>
    <t>ERA 107 TR</t>
  </si>
  <si>
    <t>MAN TGA41</t>
  </si>
  <si>
    <t>ERA 116 TR</t>
  </si>
  <si>
    <t>MAN TGA33</t>
  </si>
  <si>
    <t>ERA 105 TR</t>
  </si>
  <si>
    <t>DAF CF85</t>
  </si>
  <si>
    <t>ERA 103 TR</t>
  </si>
  <si>
    <t>Mercedes Sided</t>
  </si>
  <si>
    <t>ERA 099 TR</t>
  </si>
  <si>
    <t>Mercedes Actros</t>
  </si>
  <si>
    <t>ERA 118 TR</t>
  </si>
  <si>
    <t>ERA 132 TR</t>
  </si>
  <si>
    <t>ERA 142 TR</t>
  </si>
  <si>
    <t>ERA 145 TR</t>
  </si>
  <si>
    <t>Renault Midlum</t>
  </si>
  <si>
    <t>ERA 146 TR</t>
  </si>
  <si>
    <t>ERA 135 TR</t>
  </si>
  <si>
    <t>ERA 136 TR</t>
  </si>
  <si>
    <t>Renault D10</t>
  </si>
  <si>
    <t>ERA 141 TR</t>
  </si>
  <si>
    <t>ERA 340 TR</t>
  </si>
  <si>
    <t>ERA 147 TR</t>
  </si>
  <si>
    <t>ERA 394 TR</t>
  </si>
  <si>
    <t>DAF CF75</t>
  </si>
  <si>
    <t>ERA 143 TR</t>
  </si>
  <si>
    <t>ERA 140 TR</t>
  </si>
  <si>
    <t>DAF CF65</t>
  </si>
  <si>
    <t>ERA 133 TR</t>
  </si>
  <si>
    <t>Iveco TrakkerEuro5</t>
  </si>
  <si>
    <t>ERA 214 TR</t>
  </si>
  <si>
    <t>Renault Magnum</t>
  </si>
  <si>
    <t>ERA 227 TR</t>
  </si>
  <si>
    <t>ERA 228 TR</t>
  </si>
  <si>
    <t>ERA 226 TR</t>
  </si>
  <si>
    <t>ERA 131 TR</t>
  </si>
  <si>
    <t>ERA 144 TR</t>
  </si>
  <si>
    <t>ERA 134 TR</t>
  </si>
  <si>
    <t>ERA 161 TR</t>
  </si>
  <si>
    <t>Renault R385</t>
  </si>
  <si>
    <t>ERA 158 TR</t>
  </si>
  <si>
    <t>ERA 160 TR</t>
  </si>
  <si>
    <t>ERA 159 TR</t>
  </si>
  <si>
    <t>ERA 157 TR</t>
  </si>
  <si>
    <t>ERA 221 TR</t>
  </si>
  <si>
    <t>ERA 225 TR</t>
  </si>
  <si>
    <t>ERA 220 TR</t>
  </si>
  <si>
    <t>ERA 222 TR</t>
  </si>
  <si>
    <t>Renault Pelen</t>
  </si>
  <si>
    <t>ERA 230 TR</t>
  </si>
  <si>
    <t>ERA 229 TR</t>
  </si>
  <si>
    <t>ERA 162 TR</t>
  </si>
  <si>
    <t>Scania R500</t>
  </si>
  <si>
    <t>ERA 237 TR</t>
  </si>
  <si>
    <t>ERA 236 TR</t>
  </si>
  <si>
    <t>ERA 238 TR</t>
  </si>
  <si>
    <t>ERA 240 TR</t>
  </si>
  <si>
    <t>ERA 241 TR</t>
  </si>
  <si>
    <t>ERA 239 TR</t>
  </si>
  <si>
    <t>ERA 168 TR</t>
  </si>
  <si>
    <t>ERA 175 TR</t>
  </si>
  <si>
    <t>ERA 173 TR</t>
  </si>
  <si>
    <t>ERA 166 TR</t>
  </si>
  <si>
    <t>ERA 176 TR</t>
  </si>
  <si>
    <t>ERA 172 TR</t>
  </si>
  <si>
    <t>ERA 169 TR</t>
  </si>
  <si>
    <t>ERA 170 TR</t>
  </si>
  <si>
    <t>Iveco STRALIS</t>
  </si>
  <si>
    <t>ERA 215 TR</t>
  </si>
  <si>
    <t>ERA 216 TR</t>
  </si>
  <si>
    <t>ERA 178 TR</t>
  </si>
  <si>
    <t>Scania R420</t>
  </si>
  <si>
    <t>ERA 232 TR</t>
  </si>
  <si>
    <t>ERA 233 TR</t>
  </si>
  <si>
    <t>ERA 231 TR</t>
  </si>
  <si>
    <t>ERA 234 TR</t>
  </si>
  <si>
    <t>ERA 235 TR</t>
  </si>
  <si>
    <t>Volvo FH13-500</t>
  </si>
  <si>
    <t>ERA 248 TR</t>
  </si>
  <si>
    <t>ERA 177 TR</t>
  </si>
  <si>
    <t>ERA 247 TR</t>
  </si>
  <si>
    <t>MAN TGX</t>
  </si>
  <si>
    <t>ERA 218 TR</t>
  </si>
  <si>
    <t>ERA 174 TR</t>
  </si>
  <si>
    <t>DAF XF460</t>
  </si>
  <si>
    <t>ERA 207 TR</t>
  </si>
  <si>
    <t>ERA 405 TR</t>
  </si>
  <si>
    <t>ERA 204 TR</t>
  </si>
  <si>
    <t>ERA 208 TR</t>
  </si>
  <si>
    <t>ERA 406 TR</t>
  </si>
  <si>
    <t>ERA 171 TR</t>
  </si>
  <si>
    <t>ERA 183 TR</t>
  </si>
  <si>
    <t>ERA 388 TR</t>
  </si>
  <si>
    <t>ERA 188 TR</t>
  </si>
  <si>
    <t>ERA 184 TR</t>
  </si>
  <si>
    <t>ERA 186 TR</t>
  </si>
  <si>
    <t>ERA 185 TR</t>
  </si>
  <si>
    <t>ERA 199 TR</t>
  </si>
  <si>
    <t>ERA 198 TR</t>
  </si>
  <si>
    <t>ERA 200 TR</t>
  </si>
  <si>
    <t>ERA 201 TR</t>
  </si>
  <si>
    <t>ERA 496 TR</t>
  </si>
  <si>
    <t>ERA 497 TR</t>
  </si>
  <si>
    <t>ERA 202 TR</t>
  </si>
  <si>
    <t>ERA 203 TR</t>
  </si>
  <si>
    <t>MAN TGS</t>
  </si>
  <si>
    <t>ERA 187 TR</t>
  </si>
  <si>
    <t>ERA 219 TR</t>
  </si>
  <si>
    <t>MAN TGA18</t>
  </si>
  <si>
    <t>ERA 193 TR</t>
  </si>
  <si>
    <t>ERA 195 TR</t>
  </si>
  <si>
    <t>ERA 197 TR</t>
  </si>
  <si>
    <t>ERA 194 TR</t>
  </si>
  <si>
    <t>ERA 196 TR</t>
  </si>
  <si>
    <t>ERA 393 TR</t>
  </si>
  <si>
    <t>ERA 494 TR</t>
  </si>
  <si>
    <t>ERA 495 TR</t>
  </si>
  <si>
    <t>ERA 192 TR</t>
  </si>
  <si>
    <t>ERA 205 TR</t>
  </si>
  <si>
    <t>ERA 206 TR</t>
  </si>
  <si>
    <t>Volvo 2015Euro6M</t>
  </si>
  <si>
    <t>ERA 242 TR</t>
  </si>
  <si>
    <t>ERA 243 TR</t>
  </si>
  <si>
    <t>ERA 244 TR</t>
  </si>
  <si>
    <t>ERA 245 TR</t>
  </si>
  <si>
    <t>ERA 246 TR</t>
  </si>
  <si>
    <t>am1</t>
  </si>
  <si>
    <t>am2</t>
  </si>
  <si>
    <t>wartosc</t>
  </si>
  <si>
    <t>2017</t>
  </si>
  <si>
    <t>marka</t>
  </si>
  <si>
    <t>Etykiety kolumn</t>
  </si>
  <si>
    <t xml:space="preserve">DAF </t>
  </si>
  <si>
    <t xml:space="preserve">Iveco </t>
  </si>
  <si>
    <t xml:space="preserve">MAN </t>
  </si>
  <si>
    <t xml:space="preserve">Mercedes </t>
  </si>
  <si>
    <t xml:space="preserve">Renault </t>
  </si>
  <si>
    <t xml:space="preserve">Scania </t>
  </si>
  <si>
    <t xml:space="preserve">Volvo </t>
  </si>
  <si>
    <t>Suma końcowa</t>
  </si>
  <si>
    <t>Liczba z Nr_rejestracyjny</t>
  </si>
  <si>
    <t>Średnia z Przebieg</t>
  </si>
  <si>
    <t>Etykiety wierszy</t>
  </si>
  <si>
    <t>przebieg</t>
  </si>
  <si>
    <t>Liczba z marka</t>
  </si>
  <si>
    <t>liczba dni od ostatniego remontu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</si>
</sst>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1" fillId="2" borderId="2" xfId="0" applyFont="1" applyFill="1" applyBorder="1"/>
    <xf numFmtId="0" fontId="0" fillId="0" borderId="3" xfId="0" applyNumberFormat="1" applyFont="1" applyBorder="1"/>
    <xf numFmtId="0" fontId="0" fillId="0" borderId="3" xfId="0" applyFont="1" applyBorder="1"/>
    <xf numFmtId="0" fontId="2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4" borderId="0" xfId="0" applyFill="1"/>
    <xf numFmtId="0" fontId="0" fillId="4" borderId="0" xfId="0" applyNumberFormat="1" applyFill="1"/>
    <xf numFmtId="14" fontId="0" fillId="4" borderId="0" xfId="0" applyNumberFormat="1" applyFill="1"/>
  </cellXfs>
  <cellStyles count="1">
    <cellStyle name="Normalny" xfId="0" builtinId="0"/>
  </cellStyles>
  <dxfs count="9"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sredni</a:t>
            </a:r>
            <a:r>
              <a:rPr lang="pl-PL" baseline="0"/>
              <a:t> przebieg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'5.2'!$F$3</c:f>
              <c:strCache>
                <c:ptCount val="1"/>
                <c:pt idx="0">
                  <c:v>przebieg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'5.2'!$E$4:$E$10</c:f>
              <c:strCache>
                <c:ptCount val="7"/>
                <c:pt idx="0">
                  <c:v>DAF </c:v>
                </c:pt>
                <c:pt idx="1">
                  <c:v>Iveco </c:v>
                </c:pt>
                <c:pt idx="2">
                  <c:v>MAN </c:v>
                </c:pt>
                <c:pt idx="3">
                  <c:v>Mercedes </c:v>
                </c:pt>
                <c:pt idx="4">
                  <c:v>Renault </c:v>
                </c:pt>
                <c:pt idx="5">
                  <c:v>Scania </c:v>
                </c:pt>
                <c:pt idx="6">
                  <c:v>Volvo </c:v>
                </c:pt>
              </c:strCache>
            </c:strRef>
          </c:cat>
          <c:val>
            <c:numRef>
              <c:f>'5.2'!$F$4:$F$10</c:f>
              <c:numCache>
                <c:formatCode>0</c:formatCode>
                <c:ptCount val="7"/>
                <c:pt idx="0">
                  <c:v>273239.59999999998</c:v>
                </c:pt>
                <c:pt idx="1">
                  <c:v>657434.5</c:v>
                </c:pt>
                <c:pt idx="2">
                  <c:v>289637.27777777775</c:v>
                </c:pt>
                <c:pt idx="3">
                  <c:v>486545.8823529412</c:v>
                </c:pt>
                <c:pt idx="4">
                  <c:v>519936.0588235294</c:v>
                </c:pt>
                <c:pt idx="5">
                  <c:v>557117.6470588235</c:v>
                </c:pt>
                <c:pt idx="6">
                  <c:v>307130.4347826087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3-470E-B9FF-F9788438F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7583600"/>
        <c:axId val="307588192"/>
      </c:barChart>
      <c:catAx>
        <c:axId val="30758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marka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7588192"/>
        <c:crosses val="autoZero"/>
        <c:auto val="1"/>
        <c:lblAlgn val="ctr"/>
        <c:lblOffset val="100"/>
        <c:noMultiLvlLbl val="0"/>
      </c:catAx>
      <c:valAx>
        <c:axId val="3075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sredni przebieg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758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13</xdr:row>
      <xdr:rowOff>23812</xdr:rowOff>
    </xdr:from>
    <xdr:to>
      <xdr:col>6</xdr:col>
      <xdr:colOff>290512</xdr:colOff>
      <xdr:row>27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539DF65-1075-4BA2-A0B9-BFAC0E60B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sil 12" refreshedDate="43964.521544444447" createdVersion="6" refreshedVersion="6" minRefreshableVersion="3" recordCount="134" xr:uid="{837A1CDE-2C0B-4EDB-8E47-27124BC1382E}">
  <cacheSource type="worksheet">
    <worksheetSource name="transport__3"/>
  </cacheSource>
  <cacheFields count="7">
    <cacheField name="Marka_i_model" numFmtId="0">
      <sharedItems/>
    </cacheField>
    <cacheField name="Rok_produkcji" numFmtId="0">
      <sharedItems containsSemiMixedTypes="0" containsString="0" containsNumber="1" containsInteger="1" minValue="2006" maxValue="2015" count="10"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Cena_zakupu" numFmtId="0">
      <sharedItems containsSemiMixedTypes="0" containsString="0" containsNumber="1" containsInteger="1" minValue="37000" maxValue="360000"/>
    </cacheField>
    <cacheField name="Nr_rejestracyjny" numFmtId="0">
      <sharedItems/>
    </cacheField>
    <cacheField name="Przebieg" numFmtId="0">
      <sharedItems containsSemiMixedTypes="0" containsString="0" containsNumber="1" containsInteger="1" minValue="91000" maxValue="1260000" count="113">
        <n v="1200655"/>
        <n v="1068570"/>
        <n v="998704"/>
        <n v="936780"/>
        <n v="870233"/>
        <n v="1260000"/>
        <n v="890200"/>
        <n v="186000"/>
        <n v="306000"/>
        <n v="266000"/>
        <n v="305000"/>
        <n v="190000"/>
        <n v="992600"/>
        <n v="850000"/>
        <n v="740000"/>
        <n v="846000"/>
        <n v="302000"/>
        <n v="946000"/>
        <n v="390000"/>
        <n v="270000"/>
        <n v="380000"/>
        <n v="301000"/>
        <n v="360000"/>
        <n v="226000"/>
        <n v="482000"/>
        <n v="478000"/>
        <n v="403000"/>
        <n v="370000"/>
        <n v="186300"/>
        <n v="290000"/>
        <n v="166000"/>
        <n v="978000"/>
        <n v="326000"/>
        <n v="736000"/>
        <n v="99250"/>
        <n v="950000"/>
        <n v="103260"/>
        <n v="356000"/>
        <n v="91000"/>
        <n v="230000"/>
        <n v="251000"/>
        <n v="263000"/>
        <n v="930000"/>
        <n v="912000"/>
        <n v="856000"/>
        <n v="455000"/>
        <n v="164700"/>
        <n v="574000"/>
        <n v="286000"/>
        <n v="103250"/>
        <n v="780000"/>
        <n v="760300"/>
        <n v="680000"/>
        <n v="655000"/>
        <n v="731000"/>
        <n v="685413"/>
        <n v="720000"/>
        <n v="660000"/>
        <n v="630000"/>
        <n v="590000"/>
        <n v="330000"/>
        <n v="268650"/>
        <n v="376000"/>
        <n v="201000"/>
        <n v="310000"/>
        <n v="247000"/>
        <n v="386732"/>
        <n v="312680"/>
        <n v="366000"/>
        <n v="520000"/>
        <n v="530000"/>
        <n v="490000"/>
        <n v="481000"/>
        <n v="454000"/>
        <n v="517000"/>
        <n v="435000"/>
        <n v="417671"/>
        <n v="451000"/>
        <n v="301344"/>
        <n v="315988"/>
        <n v="234760"/>
        <n v="210780"/>
        <n v="198240"/>
        <n v="170000"/>
        <n v="272650"/>
        <n v="350000"/>
        <n v="235000"/>
        <n v="195000"/>
        <n v="407000"/>
        <n v="301232"/>
        <n v="289567"/>
        <n v="245211"/>
        <n v="200123"/>
        <n v="235811"/>
        <n v="250021"/>
        <n v="198340"/>
        <n v="189761"/>
        <n v="153000"/>
        <n v="123000"/>
        <n v="243000"/>
        <n v="190300"/>
        <n v="126290"/>
        <n v="183788"/>
        <n v="160198"/>
        <n v="156724"/>
        <n v="157000"/>
        <n v="130290"/>
        <n v="160700"/>
        <n v="100000"/>
        <n v="115000"/>
        <n v="132000"/>
        <n v="108000"/>
        <n v="140000"/>
      </sharedItems>
    </cacheField>
    <cacheField name="Data_ostatniego_remontu" numFmtId="14">
      <sharedItems containsSemiMixedTypes="0" containsNonDate="0" containsDate="1" containsString="0" minDate="2015-01-10T00:00:00" maxDate="2016-12-31T00:00:00"/>
    </cacheField>
    <cacheField name="marka" numFmtId="0">
      <sharedItems count="7">
        <s v="Iveco "/>
        <s v="Mercedes "/>
        <s v="MAN "/>
        <s v="Volvo "/>
        <s v="Scania "/>
        <s v="Renault "/>
        <s v="DAF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s v="Iveco Strails"/>
    <x v="0"/>
    <n v="85900"/>
    <s v="ERA 210 TR"/>
    <x v="0"/>
    <d v="2015-01-31T00:00:00"/>
    <x v="0"/>
  </r>
  <r>
    <s v="Iveco Strails"/>
    <x v="0"/>
    <n v="85900"/>
    <s v="ERA 211 TR"/>
    <x v="1"/>
    <d v="2015-01-25T00:00:00"/>
    <x v="0"/>
  </r>
  <r>
    <s v="Iveco Strails"/>
    <x v="0"/>
    <n v="85900"/>
    <s v="ERA 212 TR"/>
    <x v="2"/>
    <d v="2015-01-24T00:00:00"/>
    <x v="0"/>
  </r>
  <r>
    <s v="Iveco Strails"/>
    <x v="0"/>
    <n v="85900"/>
    <s v="ERA 213 TR"/>
    <x v="3"/>
    <d v="2015-01-24T00:00:00"/>
    <x v="0"/>
  </r>
  <r>
    <s v="Iveco Strails"/>
    <x v="0"/>
    <n v="85900"/>
    <s v="ERA 209 TR"/>
    <x v="4"/>
    <d v="2015-01-30T00:00:00"/>
    <x v="0"/>
  </r>
  <r>
    <s v="Mercedes Axor"/>
    <x v="1"/>
    <n v="205000"/>
    <s v="ERA 223 TR"/>
    <x v="5"/>
    <d v="2016-04-23T00:00:00"/>
    <x v="1"/>
  </r>
  <r>
    <s v="MAN TGA"/>
    <x v="1"/>
    <n v="198000"/>
    <s v="ERA 217 TR"/>
    <x v="6"/>
    <d v="2016-05-30T00:00:00"/>
    <x v="2"/>
  </r>
  <r>
    <s v="Volvo FE"/>
    <x v="2"/>
    <n v="49411"/>
    <s v="ERA 095 TR"/>
    <x v="7"/>
    <d v="2015-07-25T00:00:00"/>
    <x v="3"/>
  </r>
  <r>
    <s v="Volvo FM"/>
    <x v="2"/>
    <n v="58000"/>
    <s v="ERA 093 TR"/>
    <x v="8"/>
    <d v="2015-09-24T00:00:00"/>
    <x v="3"/>
  </r>
  <r>
    <s v="Volvo FMX"/>
    <x v="2"/>
    <n v="84000"/>
    <s v="ERA 094 TR"/>
    <x v="9"/>
    <d v="2016-01-13T00:00:00"/>
    <x v="3"/>
  </r>
  <r>
    <s v="Volvo FH"/>
    <x v="2"/>
    <n v="89000"/>
    <s v="ERA 092 TR"/>
    <x v="10"/>
    <d v="2015-03-12T00:00:00"/>
    <x v="3"/>
  </r>
  <r>
    <s v="Volvo FE"/>
    <x v="3"/>
    <n v="48411"/>
    <s v="ERA 097 TR"/>
    <x v="11"/>
    <d v="2015-07-25T00:00:00"/>
    <x v="3"/>
  </r>
  <r>
    <s v="Iveco 100E"/>
    <x v="3"/>
    <n v="68000"/>
    <s v="ERA 114 TR"/>
    <x v="12"/>
    <d v="2015-06-02T00:00:00"/>
    <x v="0"/>
  </r>
  <r>
    <s v="Volvo FE"/>
    <x v="3"/>
    <n v="49411"/>
    <s v="ERA 108 TR"/>
    <x v="7"/>
    <d v="2015-07-25T00:00:00"/>
    <x v="3"/>
  </r>
  <r>
    <s v="Scania L94"/>
    <x v="3"/>
    <n v="67900"/>
    <s v="ERA 100 TR"/>
    <x v="13"/>
    <d v="2015-07-09T00:00:00"/>
    <x v="4"/>
  </r>
  <r>
    <s v="Volvo FE"/>
    <x v="3"/>
    <n v="65000"/>
    <s v="ERA 101 TR"/>
    <x v="14"/>
    <d v="2016-01-16T00:00:00"/>
    <x v="3"/>
  </r>
  <r>
    <s v="Scania L94"/>
    <x v="3"/>
    <n v="68900"/>
    <s v="ERA 111 TR"/>
    <x v="15"/>
    <d v="2015-07-09T00:00:00"/>
    <x v="4"/>
  </r>
  <r>
    <s v="Volvo FM"/>
    <x v="3"/>
    <n v="59000"/>
    <s v="ERA 120 TR"/>
    <x v="16"/>
    <d v="2015-09-24T00:00:00"/>
    <x v="3"/>
  </r>
  <r>
    <s v="Renault Premium"/>
    <x v="3"/>
    <n v="77000"/>
    <s v="ERA 110 TR"/>
    <x v="15"/>
    <d v="2016-01-07T00:00:00"/>
    <x v="5"/>
  </r>
  <r>
    <s v="Mercedes Atego"/>
    <x v="3"/>
    <n v="85000"/>
    <s v="ERA 112 TR"/>
    <x v="17"/>
    <d v="2015-01-10T00:00:00"/>
    <x v="1"/>
  </r>
  <r>
    <s v="Scania M93"/>
    <x v="3"/>
    <n v="79000"/>
    <s v="ERA 102 TR"/>
    <x v="18"/>
    <d v="2016-01-10T00:00:00"/>
    <x v="4"/>
  </r>
  <r>
    <s v="Scania M93"/>
    <x v="3"/>
    <n v="79000"/>
    <s v="ERA 302 TR"/>
    <x v="18"/>
    <d v="2016-01-10T00:00:00"/>
    <x v="4"/>
  </r>
  <r>
    <s v="Volvo FMX"/>
    <x v="3"/>
    <n v="83000"/>
    <s v="ERA 096 TR"/>
    <x v="19"/>
    <d v="2016-01-13T00:00:00"/>
    <x v="3"/>
  </r>
  <r>
    <s v="Iveco EuroCargo"/>
    <x v="3"/>
    <n v="86133"/>
    <s v="ERA 104 TR"/>
    <x v="20"/>
    <d v="2015-07-23T00:00:00"/>
    <x v="0"/>
  </r>
  <r>
    <s v="Volvo FH"/>
    <x v="3"/>
    <n v="90000"/>
    <s v="ERA 119 TR"/>
    <x v="21"/>
    <d v="2015-03-12T00:00:00"/>
    <x v="3"/>
  </r>
  <r>
    <s v="Mercedes Atego"/>
    <x v="3"/>
    <n v="91000"/>
    <s v="ERA 106 TR"/>
    <x v="22"/>
    <d v="2015-06-19T00:00:00"/>
    <x v="1"/>
  </r>
  <r>
    <s v="MAN TGL"/>
    <x v="3"/>
    <n v="114400"/>
    <s v="ERA 117 TR"/>
    <x v="23"/>
    <d v="2015-03-10T00:00:00"/>
    <x v="2"/>
  </r>
  <r>
    <s v="Volvo FL"/>
    <x v="3"/>
    <n v="134000"/>
    <s v="ERA 098 TR"/>
    <x v="24"/>
    <d v="2016-01-16T00:00:00"/>
    <x v="3"/>
  </r>
  <r>
    <s v="Volvo FL"/>
    <x v="3"/>
    <n v="135000"/>
    <s v="ERA 109 TR"/>
    <x v="25"/>
    <d v="2016-01-16T00:00:00"/>
    <x v="3"/>
  </r>
  <r>
    <s v="DAF LF45"/>
    <x v="3"/>
    <n v="131780"/>
    <s v="ERA 115 TR"/>
    <x v="8"/>
    <d v="2015-12-27T00:00:00"/>
    <x v="6"/>
  </r>
  <r>
    <s v="MAN TGL"/>
    <x v="3"/>
    <n v="159000"/>
    <s v="ERA 113 TR"/>
    <x v="26"/>
    <d v="2016-11-07T00:00:00"/>
    <x v="2"/>
  </r>
  <r>
    <s v="Renault Premium"/>
    <x v="3"/>
    <n v="162800"/>
    <s v="ERA 107 TR"/>
    <x v="27"/>
    <d v="2015-11-21T00:00:00"/>
    <x v="5"/>
  </r>
  <r>
    <s v="MAN TGA41"/>
    <x v="3"/>
    <n v="168800"/>
    <s v="ERA 116 TR"/>
    <x v="28"/>
    <d v="2015-09-25T00:00:00"/>
    <x v="2"/>
  </r>
  <r>
    <s v="MAN TGA33"/>
    <x v="3"/>
    <n v="195370"/>
    <s v="ERA 105 TR"/>
    <x v="29"/>
    <d v="2016-04-07T00:00:00"/>
    <x v="2"/>
  </r>
  <r>
    <s v="DAF CF85"/>
    <x v="3"/>
    <n v="195340"/>
    <s v="ERA 103 TR"/>
    <x v="11"/>
    <d v="2015-10-01T00:00:00"/>
    <x v="6"/>
  </r>
  <r>
    <s v="Mercedes Sided"/>
    <x v="3"/>
    <n v="230000"/>
    <s v="ERA 099 TR"/>
    <x v="10"/>
    <d v="2015-10-30T00:00:00"/>
    <x v="1"/>
  </r>
  <r>
    <s v="Mercedes Actros"/>
    <x v="3"/>
    <n v="291000"/>
    <s v="ERA 118 TR"/>
    <x v="30"/>
    <d v="2015-10-20T00:00:00"/>
    <x v="1"/>
  </r>
  <r>
    <s v="DAF LF45"/>
    <x v="4"/>
    <n v="37000"/>
    <s v="ERA 132 TR"/>
    <x v="31"/>
    <d v="2015-11-01T00:00:00"/>
    <x v="6"/>
  </r>
  <r>
    <s v="DAF LF45"/>
    <x v="4"/>
    <n v="40830"/>
    <s v="ERA 142 TR"/>
    <x v="32"/>
    <d v="2015-02-27T00:00:00"/>
    <x v="6"/>
  </r>
  <r>
    <s v="Volvo FE"/>
    <x v="4"/>
    <n v="66000"/>
    <s v="ERA 145 TR"/>
    <x v="33"/>
    <d v="2016-01-16T00:00:00"/>
    <x v="3"/>
  </r>
  <r>
    <s v="Renault Midlum"/>
    <x v="4"/>
    <n v="60000"/>
    <s v="ERA 146 TR"/>
    <x v="34"/>
    <d v="2015-08-10T00:00:00"/>
    <x v="5"/>
  </r>
  <r>
    <s v="Mercedes Atego"/>
    <x v="4"/>
    <n v="84000"/>
    <s v="ERA 135 TR"/>
    <x v="35"/>
    <d v="2015-01-25T00:00:00"/>
    <x v="1"/>
  </r>
  <r>
    <s v="Iveco 100E"/>
    <x v="4"/>
    <n v="67000"/>
    <s v="ERA 136 TR"/>
    <x v="36"/>
    <d v="2015-06-02T00:00:00"/>
    <x v="0"/>
  </r>
  <r>
    <s v="Renault D10"/>
    <x v="4"/>
    <n v="75300"/>
    <s v="ERA 141 TR"/>
    <x v="16"/>
    <d v="2015-06-19T00:00:00"/>
    <x v="5"/>
  </r>
  <r>
    <s v="Volvo FMX"/>
    <x v="4"/>
    <n v="84000"/>
    <s v="ERA 340 TR"/>
    <x v="9"/>
    <d v="2016-01-13T00:00:00"/>
    <x v="3"/>
  </r>
  <r>
    <s v="Mercedes Atego"/>
    <x v="4"/>
    <n v="92000"/>
    <s v="ERA 147 TR"/>
    <x v="37"/>
    <d v="2015-06-19T00:00:00"/>
    <x v="1"/>
  </r>
  <r>
    <s v="MAN TGL"/>
    <x v="4"/>
    <n v="89000"/>
    <s v="ERA 394 TR"/>
    <x v="9"/>
    <d v="2016-01-13T00:00:00"/>
    <x v="2"/>
  </r>
  <r>
    <s v="DAF CF75"/>
    <x v="4"/>
    <n v="94000"/>
    <s v="ERA 143 TR"/>
    <x v="38"/>
    <d v="2015-09-21T00:00:00"/>
    <x v="6"/>
  </r>
  <r>
    <s v="MAN TGL"/>
    <x v="4"/>
    <n v="113400"/>
    <s v="ERA 140 TR"/>
    <x v="39"/>
    <d v="2015-03-10T00:00:00"/>
    <x v="2"/>
  </r>
  <r>
    <s v="DAF CF65"/>
    <x v="4"/>
    <n v="135000"/>
    <s v="ERA 133 TR"/>
    <x v="40"/>
    <d v="2015-03-04T00:00:00"/>
    <x v="6"/>
  </r>
  <r>
    <s v="Iveco TrakkerEuro5"/>
    <x v="4"/>
    <n v="160000"/>
    <s v="ERA 214 TR"/>
    <x v="41"/>
    <d v="2015-01-24T00:00:00"/>
    <x v="0"/>
  </r>
  <r>
    <s v="Renault Magnum"/>
    <x v="4"/>
    <n v="265000"/>
    <s v="ERA 227 TR"/>
    <x v="42"/>
    <d v="2015-08-20T00:00:00"/>
    <x v="5"/>
  </r>
  <r>
    <s v="Renault Magnum"/>
    <x v="4"/>
    <n v="265000"/>
    <s v="ERA 228 TR"/>
    <x v="43"/>
    <d v="2015-08-20T00:00:00"/>
    <x v="5"/>
  </r>
  <r>
    <s v="Renault Magnum"/>
    <x v="4"/>
    <n v="265000"/>
    <s v="ERA 226 TR"/>
    <x v="44"/>
    <d v="2015-08-20T00:00:00"/>
    <x v="5"/>
  </r>
  <r>
    <s v="Renault Premium"/>
    <x v="4"/>
    <n v="230000"/>
    <s v="ERA 131 TR"/>
    <x v="45"/>
    <d v="2016-03-10T00:00:00"/>
    <x v="5"/>
  </r>
  <r>
    <s v="Mercedes Sided"/>
    <x v="4"/>
    <n v="231000"/>
    <s v="ERA 144 TR"/>
    <x v="21"/>
    <d v="2015-10-30T00:00:00"/>
    <x v="1"/>
  </r>
  <r>
    <s v="Mercedes Actros"/>
    <x v="4"/>
    <n v="257000"/>
    <s v="ERA 134 TR"/>
    <x v="46"/>
    <d v="2015-10-09T00:00:00"/>
    <x v="1"/>
  </r>
  <r>
    <s v="DAF LF45"/>
    <x v="5"/>
    <n v="38000"/>
    <s v="ERA 161 TR"/>
    <x v="47"/>
    <d v="2015-11-01T00:00:00"/>
    <x v="6"/>
  </r>
  <r>
    <s v="Renault R385"/>
    <x v="5"/>
    <n v="56700"/>
    <s v="ERA 158 TR"/>
    <x v="29"/>
    <d v="2015-08-20T00:00:00"/>
    <x v="5"/>
  </r>
  <r>
    <s v="Renault R385"/>
    <x v="5"/>
    <n v="57700"/>
    <s v="ERA 160 TR"/>
    <x v="48"/>
    <d v="2015-08-20T00:00:00"/>
    <x v="5"/>
  </r>
  <r>
    <s v="Renault Midlum"/>
    <x v="5"/>
    <n v="59000"/>
    <s v="ERA 159 TR"/>
    <x v="49"/>
    <d v="2015-08-10T00:00:00"/>
    <x v="5"/>
  </r>
  <r>
    <s v="Renault D10"/>
    <x v="5"/>
    <n v="74300"/>
    <s v="ERA 157 TR"/>
    <x v="8"/>
    <d v="2015-06-19T00:00:00"/>
    <x v="5"/>
  </r>
  <r>
    <s v="Mercedes Actros"/>
    <x v="5"/>
    <n v="210000"/>
    <s v="ERA 221 TR"/>
    <x v="50"/>
    <d v="2016-04-21T00:00:00"/>
    <x v="1"/>
  </r>
  <r>
    <s v="Mercedes Actros"/>
    <x v="5"/>
    <n v="210000"/>
    <s v="ERA 225 TR"/>
    <x v="51"/>
    <d v="2016-04-21T00:00:00"/>
    <x v="1"/>
  </r>
  <r>
    <s v="Mercedes Actros"/>
    <x v="5"/>
    <n v="210000"/>
    <s v="ERA 220 TR"/>
    <x v="52"/>
    <d v="2016-04-21T00:00:00"/>
    <x v="1"/>
  </r>
  <r>
    <s v="Mercedes Actros"/>
    <x v="5"/>
    <n v="210000"/>
    <s v="ERA 222 TR"/>
    <x v="53"/>
    <d v="2016-04-21T00:00:00"/>
    <x v="1"/>
  </r>
  <r>
    <s v="Renault Pelen"/>
    <x v="5"/>
    <n v="220000"/>
    <s v="ERA 230 TR"/>
    <x v="54"/>
    <d v="2015-08-20T00:00:00"/>
    <x v="5"/>
  </r>
  <r>
    <s v="Renault Pelen"/>
    <x v="5"/>
    <n v="220000"/>
    <s v="ERA 229 TR"/>
    <x v="55"/>
    <d v="2015-08-20T00:00:00"/>
    <x v="5"/>
  </r>
  <r>
    <s v="DAF CF85"/>
    <x v="5"/>
    <n v="196340"/>
    <s v="ERA 162 TR"/>
    <x v="7"/>
    <d v="2015-10-01T00:00:00"/>
    <x v="6"/>
  </r>
  <r>
    <s v="Scania R500"/>
    <x v="5"/>
    <n v="245000"/>
    <s v="ERA 237 TR"/>
    <x v="56"/>
    <d v="2016-04-02T00:00:00"/>
    <x v="4"/>
  </r>
  <r>
    <s v="Scania R500"/>
    <x v="5"/>
    <n v="245000"/>
    <s v="ERA 236 TR"/>
    <x v="52"/>
    <d v="2016-04-02T00:00:00"/>
    <x v="4"/>
  </r>
  <r>
    <s v="Scania R500"/>
    <x v="5"/>
    <n v="245000"/>
    <s v="ERA 238 TR"/>
    <x v="57"/>
    <d v="2016-04-02T00:00:00"/>
    <x v="4"/>
  </r>
  <r>
    <s v="Scania R500"/>
    <x v="5"/>
    <n v="245000"/>
    <s v="ERA 240 TR"/>
    <x v="58"/>
    <d v="2016-04-02T00:00:00"/>
    <x v="4"/>
  </r>
  <r>
    <s v="Scania R500"/>
    <x v="5"/>
    <n v="245000"/>
    <s v="ERA 241 TR"/>
    <x v="53"/>
    <d v="2016-04-02T00:00:00"/>
    <x v="4"/>
  </r>
  <r>
    <s v="Scania R500"/>
    <x v="5"/>
    <n v="245000"/>
    <s v="ERA 239 TR"/>
    <x v="59"/>
    <d v="2016-04-02T00:00:00"/>
    <x v="4"/>
  </r>
  <r>
    <s v="DAF LF45"/>
    <x v="6"/>
    <n v="39830"/>
    <s v="ERA 168 TR"/>
    <x v="60"/>
    <d v="2015-02-27T00:00:00"/>
    <x v="6"/>
  </r>
  <r>
    <s v="DAF LF45"/>
    <x v="6"/>
    <n v="48800"/>
    <s v="ERA 175 TR"/>
    <x v="61"/>
    <d v="2015-04-23T00:00:00"/>
    <x v="6"/>
  </r>
  <r>
    <s v="Volvo FM"/>
    <x v="6"/>
    <n v="59000"/>
    <s v="ERA 173 TR"/>
    <x v="16"/>
    <d v="2015-09-24T00:00:00"/>
    <x v="3"/>
  </r>
  <r>
    <s v="Renault Premium"/>
    <x v="6"/>
    <n v="76000"/>
    <s v="ERA 166 TR"/>
    <x v="13"/>
    <d v="2016-01-07T00:00:00"/>
    <x v="5"/>
  </r>
  <r>
    <s v="Iveco EuroCargo"/>
    <x v="6"/>
    <n v="87133"/>
    <s v="ERA 176 TR"/>
    <x v="62"/>
    <d v="2015-07-23T00:00:00"/>
    <x v="0"/>
  </r>
  <r>
    <s v="Volvo FH"/>
    <x v="6"/>
    <n v="110000"/>
    <s v="ERA 172 TR"/>
    <x v="63"/>
    <d v="2015-03-12T00:00:00"/>
    <x v="3"/>
  </r>
  <r>
    <s v="DAF LF45"/>
    <x v="6"/>
    <n v="130780"/>
    <s v="ERA 169 TR"/>
    <x v="64"/>
    <d v="2015-12-27T00:00:00"/>
    <x v="6"/>
  </r>
  <r>
    <s v="MAN TGL"/>
    <x v="6"/>
    <n v="135502"/>
    <s v="ERA 170 TR"/>
    <x v="65"/>
    <d v="2016-04-16T00:00:00"/>
    <x v="2"/>
  </r>
  <r>
    <s v="Iveco STRALIS"/>
    <x v="6"/>
    <n v="145000"/>
    <s v="ERA 215 TR"/>
    <x v="66"/>
    <d v="2015-02-24T00:00:00"/>
    <x v="0"/>
  </r>
  <r>
    <s v="Iveco STRALIS"/>
    <x v="6"/>
    <n v="145000"/>
    <s v="ERA 216 TR"/>
    <x v="67"/>
    <d v="2015-02-24T00:00:00"/>
    <x v="0"/>
  </r>
  <r>
    <s v="Renault Premium"/>
    <x v="6"/>
    <n v="163800"/>
    <s v="ERA 178 TR"/>
    <x v="68"/>
    <d v="2015-11-21T00:00:00"/>
    <x v="5"/>
  </r>
  <r>
    <s v="Scania R420"/>
    <x v="6"/>
    <n v="183000"/>
    <s v="ERA 232 TR"/>
    <x v="69"/>
    <d v="2016-03-15T00:00:00"/>
    <x v="4"/>
  </r>
  <r>
    <s v="Scania R420"/>
    <x v="6"/>
    <n v="183000"/>
    <s v="ERA 233 TR"/>
    <x v="70"/>
    <d v="2016-03-15T00:00:00"/>
    <x v="4"/>
  </r>
  <r>
    <s v="Scania R420"/>
    <x v="6"/>
    <n v="183000"/>
    <s v="ERA 231 TR"/>
    <x v="71"/>
    <d v="2016-03-15T00:00:00"/>
    <x v="4"/>
  </r>
  <r>
    <s v="Scania R420"/>
    <x v="6"/>
    <n v="183000"/>
    <s v="ERA 234 TR"/>
    <x v="72"/>
    <d v="2016-03-15T00:00:00"/>
    <x v="4"/>
  </r>
  <r>
    <s v="Scania R420"/>
    <x v="6"/>
    <n v="183000"/>
    <s v="ERA 235 TR"/>
    <x v="73"/>
    <d v="2016-03-15T00:00:00"/>
    <x v="4"/>
  </r>
  <r>
    <s v="Volvo FH13-500"/>
    <x v="6"/>
    <n v="210000"/>
    <s v="ERA 248 TR"/>
    <x v="74"/>
    <d v="2016-02-15T00:00:00"/>
    <x v="3"/>
  </r>
  <r>
    <s v="MAN TGA33"/>
    <x v="6"/>
    <n v="196370"/>
    <s v="ERA 177 TR"/>
    <x v="48"/>
    <d v="2016-04-07T00:00:00"/>
    <x v="2"/>
  </r>
  <r>
    <s v="Volvo FH13-500"/>
    <x v="6"/>
    <n v="210000"/>
    <s v="ERA 247 TR"/>
    <x v="75"/>
    <d v="2016-02-15T00:00:00"/>
    <x v="3"/>
  </r>
  <r>
    <s v="MAN TGX"/>
    <x v="6"/>
    <n v="210300"/>
    <s v="ERA 218 TR"/>
    <x v="76"/>
    <d v="2016-05-30T00:00:00"/>
    <x v="2"/>
  </r>
  <r>
    <s v="Renault Premium"/>
    <x v="6"/>
    <n v="231000"/>
    <s v="ERA 174 TR"/>
    <x v="77"/>
    <d v="2016-03-10T00:00:00"/>
    <x v="5"/>
  </r>
  <r>
    <s v="DAF XF460"/>
    <x v="6"/>
    <n v="240000"/>
    <s v="ERA 207 TR"/>
    <x v="78"/>
    <d v="2015-06-30T00:00:00"/>
    <x v="6"/>
  </r>
  <r>
    <s v="DAF XF460"/>
    <x v="6"/>
    <n v="240000"/>
    <s v="ERA 405 TR"/>
    <x v="79"/>
    <d v="2015-06-30T00:00:00"/>
    <x v="6"/>
  </r>
  <r>
    <s v="DAF XF460"/>
    <x v="6"/>
    <n v="240000"/>
    <s v="ERA 204 TR"/>
    <x v="80"/>
    <d v="2015-06-30T00:00:00"/>
    <x v="6"/>
  </r>
  <r>
    <s v="DAF XF460"/>
    <x v="6"/>
    <n v="240000"/>
    <s v="ERA 208 TR"/>
    <x v="81"/>
    <d v="2015-06-30T00:00:00"/>
    <x v="6"/>
  </r>
  <r>
    <s v="DAF XF460"/>
    <x v="6"/>
    <n v="240000"/>
    <s v="ERA 406 TR"/>
    <x v="82"/>
    <d v="2015-06-30T00:00:00"/>
    <x v="6"/>
  </r>
  <r>
    <s v="Mercedes Actros"/>
    <x v="6"/>
    <n v="290000"/>
    <s v="ERA 171 TR"/>
    <x v="83"/>
    <d v="2015-10-20T00:00:00"/>
    <x v="1"/>
  </r>
  <r>
    <s v="DAF LF45"/>
    <x v="7"/>
    <n v="47800"/>
    <s v="ERA 183 TR"/>
    <x v="84"/>
    <d v="2015-04-23T00:00:00"/>
    <x v="6"/>
  </r>
  <r>
    <s v="Scania M93"/>
    <x v="7"/>
    <n v="80000"/>
    <s v="ERA 388 TR"/>
    <x v="85"/>
    <d v="2016-01-10T00:00:00"/>
    <x v="4"/>
  </r>
  <r>
    <s v="Scania M93"/>
    <x v="7"/>
    <n v="80000"/>
    <s v="ERA 188 TR"/>
    <x v="86"/>
    <d v="2016-01-10T00:00:00"/>
    <x v="4"/>
  </r>
  <r>
    <s v="DAF CF75"/>
    <x v="7"/>
    <n v="93000"/>
    <s v="ERA 184 TR"/>
    <x v="87"/>
    <d v="2015-09-21T00:00:00"/>
    <x v="6"/>
  </r>
  <r>
    <s v="DAF CF65"/>
    <x v="7"/>
    <n v="136000"/>
    <s v="ERA 186 TR"/>
    <x v="65"/>
    <d v="2015-03-04T00:00:00"/>
    <x v="6"/>
  </r>
  <r>
    <s v="MAN TGL"/>
    <x v="7"/>
    <n v="158000"/>
    <s v="ERA 185 TR"/>
    <x v="88"/>
    <d v="2016-11-07T00:00:00"/>
    <x v="2"/>
  </r>
  <r>
    <s v="DAF XF460"/>
    <x v="7"/>
    <n v="240000"/>
    <s v="ERA 199 TR"/>
    <x v="89"/>
    <d v="2016-12-15T00:00:00"/>
    <x v="6"/>
  </r>
  <r>
    <s v="DAF XF460"/>
    <x v="7"/>
    <n v="240000"/>
    <s v="ERA 198 TR"/>
    <x v="90"/>
    <d v="2016-12-15T00:00:00"/>
    <x v="6"/>
  </r>
  <r>
    <s v="DAF XF460"/>
    <x v="7"/>
    <n v="240000"/>
    <s v="ERA 200 TR"/>
    <x v="91"/>
    <d v="2016-12-15T00:00:00"/>
    <x v="6"/>
  </r>
  <r>
    <s v="DAF XF460"/>
    <x v="7"/>
    <n v="240000"/>
    <s v="ERA 201 TR"/>
    <x v="92"/>
    <d v="2016-12-15T00:00:00"/>
    <x v="6"/>
  </r>
  <r>
    <s v="DAF XF460"/>
    <x v="7"/>
    <n v="240000"/>
    <s v="ERA 496 TR"/>
    <x v="93"/>
    <d v="2016-12-15T00:00:00"/>
    <x v="6"/>
  </r>
  <r>
    <s v="DAF XF460"/>
    <x v="7"/>
    <n v="240000"/>
    <s v="ERA 497 TR"/>
    <x v="94"/>
    <d v="2016-12-15T00:00:00"/>
    <x v="6"/>
  </r>
  <r>
    <s v="DAF XF460"/>
    <x v="7"/>
    <n v="240000"/>
    <s v="ERA 202 TR"/>
    <x v="95"/>
    <d v="2016-12-15T00:00:00"/>
    <x v="6"/>
  </r>
  <r>
    <s v="DAF XF460"/>
    <x v="7"/>
    <n v="240000"/>
    <s v="ERA 203 TR"/>
    <x v="96"/>
    <d v="2016-12-15T00:00:00"/>
    <x v="6"/>
  </r>
  <r>
    <s v="MAN TGS"/>
    <x v="7"/>
    <n v="271000"/>
    <s v="ERA 187 TR"/>
    <x v="97"/>
    <d v="2015-11-26T00:00:00"/>
    <x v="2"/>
  </r>
  <r>
    <s v="MAN TGS"/>
    <x v="7"/>
    <n v="271000"/>
    <s v="ERA 219 TR"/>
    <x v="98"/>
    <d v="2016-05-30T00:00:00"/>
    <x v="2"/>
  </r>
  <r>
    <s v="MAN TGA18"/>
    <x v="8"/>
    <n v="98000"/>
    <s v="ERA 193 TR"/>
    <x v="40"/>
    <d v="2015-12-06T00:00:00"/>
    <x v="2"/>
  </r>
  <r>
    <s v="MAN TGA18"/>
    <x v="8"/>
    <n v="99000"/>
    <s v="ERA 195 TR"/>
    <x v="65"/>
    <d v="2015-12-06T00:00:00"/>
    <x v="2"/>
  </r>
  <r>
    <s v="MAN TGL"/>
    <x v="8"/>
    <n v="136502"/>
    <s v="ERA 197 TR"/>
    <x v="99"/>
    <d v="2016-04-16T00:00:00"/>
    <x v="2"/>
  </r>
  <r>
    <s v="MAN TGA41"/>
    <x v="8"/>
    <n v="167800"/>
    <s v="ERA 194 TR"/>
    <x v="100"/>
    <d v="2015-09-25T00:00:00"/>
    <x v="2"/>
  </r>
  <r>
    <s v="Mercedes Atego"/>
    <x v="8"/>
    <n v="219000"/>
    <s v="ERA 196 TR"/>
    <x v="101"/>
    <d v="2015-03-20T00:00:00"/>
    <x v="1"/>
  </r>
  <r>
    <s v="DAF XF460"/>
    <x v="8"/>
    <n v="240000"/>
    <s v="ERA 393 TR"/>
    <x v="102"/>
    <d v="2016-11-07T00:00:00"/>
    <x v="6"/>
  </r>
  <r>
    <s v="DAF XF460"/>
    <x v="8"/>
    <n v="240000"/>
    <s v="ERA 494 TR"/>
    <x v="103"/>
    <d v="2016-11-07T00:00:00"/>
    <x v="6"/>
  </r>
  <r>
    <s v="DAF XF460"/>
    <x v="8"/>
    <n v="240000"/>
    <s v="ERA 495 TR"/>
    <x v="104"/>
    <d v="2016-11-07T00:00:00"/>
    <x v="6"/>
  </r>
  <r>
    <s v="MAN TGS"/>
    <x v="8"/>
    <n v="270000"/>
    <s v="ERA 192 TR"/>
    <x v="105"/>
    <d v="2015-11-26T00:00:00"/>
    <x v="2"/>
  </r>
  <r>
    <s v="Mercedes Atego"/>
    <x v="9"/>
    <n v="218000"/>
    <s v="ERA 205 TR"/>
    <x v="106"/>
    <d v="2015-03-20T00:00:00"/>
    <x v="1"/>
  </r>
  <r>
    <s v="Mercedes Actros"/>
    <x v="9"/>
    <n v="258000"/>
    <s v="ERA 206 TR"/>
    <x v="107"/>
    <d v="2015-10-09T00:00:00"/>
    <x v="1"/>
  </r>
  <r>
    <s v="Volvo 2015Euro6M"/>
    <x v="9"/>
    <n v="360000"/>
    <s v="ERA 242 TR"/>
    <x v="108"/>
    <d v="2016-12-30T00:00:00"/>
    <x v="3"/>
  </r>
  <r>
    <s v="Volvo 2015Euro6M"/>
    <x v="9"/>
    <n v="360000"/>
    <s v="ERA 243 TR"/>
    <x v="109"/>
    <d v="2016-12-30T00:00:00"/>
    <x v="3"/>
  </r>
  <r>
    <s v="Volvo 2015Euro6M"/>
    <x v="9"/>
    <n v="360000"/>
    <s v="ERA 244 TR"/>
    <x v="110"/>
    <d v="2016-12-30T00:00:00"/>
    <x v="3"/>
  </r>
  <r>
    <s v="Volvo 2015Euro6M"/>
    <x v="9"/>
    <n v="360000"/>
    <s v="ERA 245 TR"/>
    <x v="111"/>
    <d v="2016-12-30T00:00:00"/>
    <x v="3"/>
  </r>
  <r>
    <s v="Volvo 2015Euro6M"/>
    <x v="9"/>
    <n v="360000"/>
    <s v="ERA 246 TR"/>
    <x v="112"/>
    <d v="2016-12-30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2B28F-027D-4B39-8387-1F03A680097E}" name="Tabela przestawna1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11" firstHeaderRow="0" firstDataRow="1" firstDataCol="1"/>
  <pivotFields count="7">
    <pivotField showAll="0"/>
    <pivotField showAll="0"/>
    <pivotField showAll="0"/>
    <pivotField dataField="1" showAll="0"/>
    <pivotField dataField="1" showAll="0">
      <items count="114">
        <item x="38"/>
        <item x="34"/>
        <item x="108"/>
        <item x="49"/>
        <item x="36"/>
        <item x="111"/>
        <item x="109"/>
        <item x="98"/>
        <item x="101"/>
        <item x="106"/>
        <item x="110"/>
        <item x="112"/>
        <item x="97"/>
        <item x="104"/>
        <item x="105"/>
        <item x="103"/>
        <item x="107"/>
        <item x="46"/>
        <item x="30"/>
        <item x="83"/>
        <item x="102"/>
        <item x="7"/>
        <item x="28"/>
        <item x="96"/>
        <item x="11"/>
        <item x="100"/>
        <item x="87"/>
        <item x="82"/>
        <item x="95"/>
        <item x="92"/>
        <item x="63"/>
        <item x="81"/>
        <item x="23"/>
        <item x="39"/>
        <item x="80"/>
        <item x="86"/>
        <item x="93"/>
        <item x="99"/>
        <item x="91"/>
        <item x="65"/>
        <item x="94"/>
        <item x="40"/>
        <item x="41"/>
        <item x="9"/>
        <item x="61"/>
        <item x="19"/>
        <item x="84"/>
        <item x="48"/>
        <item x="90"/>
        <item x="29"/>
        <item x="21"/>
        <item x="89"/>
        <item x="78"/>
        <item x="16"/>
        <item x="10"/>
        <item x="8"/>
        <item x="64"/>
        <item x="67"/>
        <item x="79"/>
        <item x="32"/>
        <item x="60"/>
        <item x="85"/>
        <item x="37"/>
        <item x="22"/>
        <item x="68"/>
        <item x="27"/>
        <item x="62"/>
        <item x="20"/>
        <item x="66"/>
        <item x="18"/>
        <item x="26"/>
        <item x="88"/>
        <item x="76"/>
        <item x="75"/>
        <item x="77"/>
        <item x="73"/>
        <item x="45"/>
        <item x="25"/>
        <item x="72"/>
        <item x="24"/>
        <item x="71"/>
        <item x="74"/>
        <item x="69"/>
        <item x="70"/>
        <item x="47"/>
        <item x="59"/>
        <item x="58"/>
        <item x="53"/>
        <item x="57"/>
        <item x="52"/>
        <item x="55"/>
        <item x="56"/>
        <item x="54"/>
        <item x="33"/>
        <item x="14"/>
        <item x="51"/>
        <item x="50"/>
        <item x="15"/>
        <item x="13"/>
        <item x="44"/>
        <item x="4"/>
        <item x="6"/>
        <item x="43"/>
        <item x="42"/>
        <item x="3"/>
        <item x="17"/>
        <item x="35"/>
        <item x="31"/>
        <item x="12"/>
        <item x="2"/>
        <item x="1"/>
        <item x="0"/>
        <item x="5"/>
        <item t="default"/>
      </items>
    </pivotField>
    <pivotField numFmtId="14" showAll="0"/>
    <pivotField axis="axisRow" showAll="0">
      <items count="8">
        <item x="6"/>
        <item x="0"/>
        <item x="2"/>
        <item x="1"/>
        <item x="5"/>
        <item x="4"/>
        <item x="3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z Nr_rejestracyjny" fld="3" subtotal="count" baseField="0" baseItem="0"/>
    <dataField name="Średnia z Przebieg" fld="4" subtotal="average" baseField="6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8E09F-8EC8-411D-BF18-8BCF8B95D468}" name="Tabela przestawna2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I15" firstHeaderRow="1" firstDataRow="2" firstDataCol="1"/>
  <pivotFields count="7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numFmtId="14" showAll="0"/>
    <pivotField axis="axisCol" dataField="1" showAll="0">
      <items count="8">
        <item x="6"/>
        <item x="0"/>
        <item x="2"/>
        <item x="1"/>
        <item x="5"/>
        <item x="4"/>
        <item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Liczba z marka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C20065AA-5FB7-4822-BF97-F442F3089E2D}" autoFormatId="16" applyNumberFormats="0" applyBorderFormats="0" applyFontFormats="0" applyPatternFormats="0" applyAlignmentFormats="0" applyWidthHeightFormats="0">
  <queryTableRefresh nextId="7">
    <queryTableFields count="6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7CD8EA70-DCE8-4F04-94D7-82DF39E403F1}" autoFormatId="16" applyNumberFormats="0" applyBorderFormats="0" applyFontFormats="0" applyPatternFormats="0" applyAlignmentFormats="0" applyWidthHeightFormats="0">
  <queryTableRefresh nextId="11" unboundColumnsRight="3">
    <queryTableFields count="9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FE676771-CB6B-4ACD-A9E3-324AFEB8BAA6}" autoFormatId="16" applyNumberFormats="0" applyBorderFormats="0" applyFontFormats="0" applyPatternFormats="0" applyAlignmentFormats="0" applyWidthHeightFormats="0">
  <queryTableRefresh nextId="10" unboundColumnsRight="2">
    <queryTableFields count="8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7" dataBound="0" tableColumnId="7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2C29A-68DE-4146-BD1F-5306D524A97B}" name="transport" displayName="transport" ref="E8:J142" tableType="queryTable" totalsRowShown="0">
  <autoFilter ref="E8:J142" xr:uid="{0D2A0D44-2801-4070-95CC-85060FF2A70E}"/>
  <tableColumns count="6">
    <tableColumn id="1" xr3:uid="{1531D12B-7DD0-4A4D-90B4-8DBC4B709B11}" uniqueName="1" name="Marka_i_model" queryTableFieldId="1" dataDxfId="8"/>
    <tableColumn id="2" xr3:uid="{ED608100-DA4B-4220-9C56-E16254586D8A}" uniqueName="2" name="Rok_produkcji" queryTableFieldId="2"/>
    <tableColumn id="3" xr3:uid="{E6BB2B6C-EEFD-430C-8EEB-80AED0F7F119}" uniqueName="3" name="Cena_zakupu" queryTableFieldId="3"/>
    <tableColumn id="4" xr3:uid="{3847E2B9-2BED-4F9A-BC15-8309D2DB7CFE}" uniqueName="4" name="Nr_rejestracyjny" queryTableFieldId="4" dataDxfId="7"/>
    <tableColumn id="5" xr3:uid="{4993C948-4871-4DE9-9406-CFCC4911F15A}" uniqueName="5" name="Przebieg" queryTableFieldId="5"/>
    <tableColumn id="6" xr3:uid="{76CE81BF-B533-43C0-9258-839FEEAAEECE}" uniqueName="6" name="Data_ostatniego_remontu" queryTableFieldId="6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1AA4FC-A46F-4F8C-BAAF-CA5971CF6EFC}" name="transport__2" displayName="transport__2" ref="D7:L141" tableType="queryTable" totalsRowShown="0">
  <autoFilter ref="D7:L141" xr:uid="{FE9A7A1C-5DF3-46B3-9560-EB48F9BA4A69}"/>
  <sortState xmlns:xlrd2="http://schemas.microsoft.com/office/spreadsheetml/2017/richdata2" ref="D8:L141">
    <sortCondition ref="L7:L141"/>
  </sortState>
  <tableColumns count="9">
    <tableColumn id="1" xr3:uid="{338B2E5E-B036-4C6A-B7FE-E1E3BE86E2F4}" uniqueName="1" name="Marka_i_model" queryTableFieldId="1" dataDxfId="5"/>
    <tableColumn id="2" xr3:uid="{88DA4FAE-9B74-4EED-9093-A7B4D51E24A7}" uniqueName="2" name="Rok_produkcji" queryTableFieldId="2"/>
    <tableColumn id="3" xr3:uid="{5CEF4454-32B0-4504-9842-5F5DB0DA68DD}" uniqueName="3" name="Cena_zakupu" queryTableFieldId="3"/>
    <tableColumn id="4" xr3:uid="{AC212770-297C-4A0C-B5DD-7F81F9A52487}" uniqueName="4" name="Nr_rejestracyjny" queryTableFieldId="4" dataDxfId="4"/>
    <tableColumn id="5" xr3:uid="{08604DE4-CCF6-4BD9-8880-DE72F4E4EA11}" uniqueName="5" name="Przebieg" queryTableFieldId="5"/>
    <tableColumn id="6" xr3:uid="{FD00BEC1-51CE-47FC-A92C-DB35362F4D29}" uniqueName="6" name="Data_ostatniego_remontu" queryTableFieldId="6" dataDxfId="3"/>
    <tableColumn id="7" xr3:uid="{DE98C816-4864-4DCA-8C7E-90C135202598}" uniqueName="7" name="am1" queryTableFieldId="7">
      <calculatedColumnFormula>0.05*transport__2[[#This Row],[Cena_zakupu]]*(2017-transport__2[[#This Row],[Rok_produkcji]])</calculatedColumnFormula>
    </tableColumn>
    <tableColumn id="8" xr3:uid="{D978DCC8-62B4-4040-A2E6-E0E8062233B2}" uniqueName="8" name="am2" queryTableFieldId="8">
      <calculatedColumnFormula>0.02*transport__2[[#This Row],[Cena_zakupu]]*ROUNDDOWN(transport__2[[#This Row],[Przebieg]]/100000,0)</calculatedColumnFormula>
    </tableColumn>
    <tableColumn id="9" xr3:uid="{50311C3B-6E05-4F6C-9F86-6F11652983D1}" uniqueName="9" name="2017" queryTableFieldId="9">
      <calculatedColumnFormula>transport__2[[#This Row],[Cena_zakupu]]-transport__2[[#This Row],[am1]]-transport__2[[#This Row],[am2]]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0B028B-2C6E-42E0-82EE-582349E2FF6E}" name="transport__3" displayName="transport__3" ref="D7:K141" tableType="queryTable" totalsRowShown="0">
  <autoFilter ref="D7:K141" xr:uid="{56628983-BF08-4AE7-8F33-B1E2468F74B3}"/>
  <sortState xmlns:xlrd2="http://schemas.microsoft.com/office/spreadsheetml/2017/richdata2" ref="D8:K141">
    <sortCondition descending="1" ref="K7:K141"/>
  </sortState>
  <tableColumns count="8">
    <tableColumn id="1" xr3:uid="{8F12FD93-08E1-4F93-BB8B-4F87FF1C3281}" uniqueName="1" name="Marka_i_model" queryTableFieldId="1" dataDxfId="2"/>
    <tableColumn id="2" xr3:uid="{F8EBA831-91F6-4917-AF72-16A56FFE2BE9}" uniqueName="2" name="Rok_produkcji" queryTableFieldId="2"/>
    <tableColumn id="3" xr3:uid="{2DAEFE13-1AEC-4E2C-8F43-166C0B828DE1}" uniqueName="3" name="Cena_zakupu" queryTableFieldId="3"/>
    <tableColumn id="4" xr3:uid="{B7BA3937-4A59-44F1-A3E8-653B587A9A71}" uniqueName="4" name="Nr_rejestracyjny" queryTableFieldId="4" dataDxfId="1"/>
    <tableColumn id="5" xr3:uid="{7353F406-CAF4-4B9A-A6DD-CA94D605CD36}" uniqueName="5" name="Przebieg" queryTableFieldId="5"/>
    <tableColumn id="6" xr3:uid="{0791FCDC-3EBE-4CEA-80DA-B5352A52A3A1}" uniqueName="6" name="Data_ostatniego_remontu" queryTableFieldId="6" dataDxfId="0"/>
    <tableColumn id="7" xr3:uid="{95802652-61E9-4062-97B1-31A46753D85B}" uniqueName="7" name="marka" queryTableFieldId="7">
      <calculatedColumnFormula>LEFT(transport__3[[#This Row],[Marka_i_model]],FIND(" ",transport__3[[#This Row],[Marka_i_model]]))</calculatedColumnFormula>
    </tableColumn>
    <tableColumn id="9" xr3:uid="{E07F7ED1-D681-49FE-8E6B-B81BAD1752B7}" uniqueName="9" name="liczba dni od ostatniego remontu" queryTableFieldId="9">
      <calculatedColumnFormula xml:space="preserve"> $J$4 - I8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8:O142"/>
  <sheetViews>
    <sheetView topLeftCell="I4" workbookViewId="0">
      <selection activeCell="N14" sqref="N14"/>
    </sheetView>
  </sheetViews>
  <sheetFormatPr defaultRowHeight="15" x14ac:dyDescent="0.25"/>
  <cols>
    <col min="5" max="5" width="18" bestFit="1" customWidth="1"/>
    <col min="6" max="6" width="16" bestFit="1" customWidth="1"/>
    <col min="7" max="7" width="15" bestFit="1" customWidth="1"/>
    <col min="8" max="8" width="18" bestFit="1" customWidth="1"/>
    <col min="9" max="9" width="11" bestFit="1" customWidth="1"/>
    <col min="10" max="10" width="26.85546875" bestFit="1" customWidth="1"/>
    <col min="12" max="12" width="14.5703125" customWidth="1"/>
    <col min="13" max="13" width="18.5703125" customWidth="1"/>
    <col min="14" max="14" width="16.5703125" customWidth="1"/>
    <col min="15" max="15" width="27.28515625" customWidth="1"/>
    <col min="18" max="18" width="16.140625" customWidth="1"/>
  </cols>
  <sheetData>
    <row r="8" spans="5:15" x14ac:dyDescent="0.25">
      <c r="E8" t="s">
        <v>0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M8" s="7"/>
      <c r="N8" s="7"/>
      <c r="O8" s="7"/>
    </row>
    <row r="9" spans="5:15" x14ac:dyDescent="0.25">
      <c r="E9" s="1" t="s">
        <v>6</v>
      </c>
      <c r="F9">
        <v>2006</v>
      </c>
      <c r="G9">
        <v>85900</v>
      </c>
      <c r="H9" s="1" t="s">
        <v>7</v>
      </c>
      <c r="I9">
        <v>1200655</v>
      </c>
      <c r="J9" s="2">
        <v>42035</v>
      </c>
      <c r="L9" t="s">
        <v>178</v>
      </c>
      <c r="M9" s="5" t="s">
        <v>179</v>
      </c>
      <c r="N9" s="3" t="s">
        <v>180</v>
      </c>
      <c r="O9" s="3"/>
    </row>
    <row r="10" spans="5:15" x14ac:dyDescent="0.25">
      <c r="E10" s="1" t="s">
        <v>6</v>
      </c>
      <c r="F10">
        <v>2006</v>
      </c>
      <c r="G10">
        <v>85900</v>
      </c>
      <c r="H10" s="1" t="s">
        <v>8</v>
      </c>
      <c r="I10">
        <v>1068570</v>
      </c>
      <c r="J10" s="2">
        <v>42029</v>
      </c>
      <c r="L10">
        <f>(2017-F19) * 0.05 * G19</f>
        <v>40050</v>
      </c>
      <c r="M10" s="6">
        <f>ROUNDDOWN(I19/100000,1) * 0.02 * G19</f>
        <v>5340</v>
      </c>
      <c r="N10" s="4">
        <f>G19-L10-M10</f>
        <v>43610</v>
      </c>
      <c r="O10" s="4"/>
    </row>
    <row r="11" spans="5:15" x14ac:dyDescent="0.25">
      <c r="E11" s="1" t="s">
        <v>6</v>
      </c>
      <c r="F11">
        <v>2006</v>
      </c>
      <c r="G11">
        <v>85900</v>
      </c>
      <c r="H11" s="1" t="s">
        <v>9</v>
      </c>
      <c r="I11">
        <v>998704</v>
      </c>
      <c r="J11" s="2">
        <v>42028</v>
      </c>
      <c r="M11" s="5"/>
      <c r="N11" s="3"/>
      <c r="O11" s="3"/>
    </row>
    <row r="12" spans="5:15" x14ac:dyDescent="0.25">
      <c r="E12" s="1" t="s">
        <v>6</v>
      </c>
      <c r="F12">
        <v>2006</v>
      </c>
      <c r="G12">
        <v>85900</v>
      </c>
      <c r="H12" s="1" t="s">
        <v>10</v>
      </c>
      <c r="I12">
        <v>936780</v>
      </c>
      <c r="J12" s="2">
        <v>42028</v>
      </c>
      <c r="M12" s="6"/>
      <c r="N12" s="4"/>
      <c r="O12" s="4"/>
    </row>
    <row r="13" spans="5:15" x14ac:dyDescent="0.25">
      <c r="E13" s="1" t="s">
        <v>6</v>
      </c>
      <c r="F13">
        <v>2006</v>
      </c>
      <c r="G13">
        <v>85900</v>
      </c>
      <c r="H13" s="1" t="s">
        <v>11</v>
      </c>
      <c r="I13">
        <v>870233</v>
      </c>
      <c r="J13" s="2">
        <v>42034</v>
      </c>
      <c r="M13" s="5"/>
      <c r="N13" s="3"/>
      <c r="O13" s="3"/>
    </row>
    <row r="14" spans="5:15" x14ac:dyDescent="0.25">
      <c r="E14" s="1" t="s">
        <v>12</v>
      </c>
      <c r="F14">
        <v>2007</v>
      </c>
      <c r="G14">
        <v>205000</v>
      </c>
      <c r="H14" s="1" t="s">
        <v>13</v>
      </c>
      <c r="I14">
        <v>1260000</v>
      </c>
      <c r="J14" s="2">
        <v>42483</v>
      </c>
      <c r="M14" s="6"/>
      <c r="N14" s="4"/>
      <c r="O14" s="4"/>
    </row>
    <row r="15" spans="5:15" x14ac:dyDescent="0.25">
      <c r="E15" s="1" t="s">
        <v>14</v>
      </c>
      <c r="F15">
        <v>2007</v>
      </c>
      <c r="G15">
        <v>198000</v>
      </c>
      <c r="H15" s="1" t="s">
        <v>15</v>
      </c>
      <c r="I15">
        <v>890200</v>
      </c>
      <c r="J15" s="2">
        <v>42520</v>
      </c>
      <c r="M15" s="5"/>
      <c r="N15" s="3"/>
      <c r="O15" s="3"/>
    </row>
    <row r="16" spans="5:15" x14ac:dyDescent="0.25">
      <c r="E16" s="1" t="s">
        <v>16</v>
      </c>
      <c r="F16">
        <v>2008</v>
      </c>
      <c r="G16">
        <v>49411</v>
      </c>
      <c r="H16" s="1" t="s">
        <v>17</v>
      </c>
      <c r="I16">
        <v>186000</v>
      </c>
      <c r="J16" s="2">
        <v>42210</v>
      </c>
      <c r="M16" s="6"/>
      <c r="N16" s="4"/>
      <c r="O16" s="4"/>
    </row>
    <row r="17" spans="5:15" x14ac:dyDescent="0.25">
      <c r="E17" s="1" t="s">
        <v>18</v>
      </c>
      <c r="F17">
        <v>2008</v>
      </c>
      <c r="G17">
        <v>58000</v>
      </c>
      <c r="H17" s="1" t="s">
        <v>19</v>
      </c>
      <c r="I17">
        <v>306000</v>
      </c>
      <c r="J17" s="2">
        <v>42271</v>
      </c>
      <c r="M17" s="5"/>
      <c r="N17" s="3"/>
      <c r="O17" s="3"/>
    </row>
    <row r="18" spans="5:15" x14ac:dyDescent="0.25">
      <c r="E18" s="1" t="s">
        <v>20</v>
      </c>
      <c r="F18">
        <v>2008</v>
      </c>
      <c r="G18">
        <v>84000</v>
      </c>
      <c r="H18" s="1" t="s">
        <v>21</v>
      </c>
      <c r="I18">
        <v>266000</v>
      </c>
      <c r="J18" s="2">
        <v>42382</v>
      </c>
      <c r="M18" s="6"/>
      <c r="N18" s="4"/>
      <c r="O18" s="4"/>
    </row>
    <row r="19" spans="5:15" x14ac:dyDescent="0.25">
      <c r="E19" s="10" t="s">
        <v>22</v>
      </c>
      <c r="F19" s="11">
        <v>2008</v>
      </c>
      <c r="G19" s="11">
        <v>89000</v>
      </c>
      <c r="H19" s="10" t="s">
        <v>23</v>
      </c>
      <c r="I19" s="11">
        <v>305000</v>
      </c>
      <c r="J19" s="12">
        <v>42075</v>
      </c>
      <c r="M19" s="5"/>
      <c r="N19" s="3"/>
      <c r="O19" s="3"/>
    </row>
    <row r="20" spans="5:15" x14ac:dyDescent="0.25">
      <c r="E20" s="1" t="s">
        <v>16</v>
      </c>
      <c r="F20">
        <v>2009</v>
      </c>
      <c r="G20">
        <v>48411</v>
      </c>
      <c r="H20" s="1" t="s">
        <v>24</v>
      </c>
      <c r="I20">
        <v>190000</v>
      </c>
      <c r="J20" s="2">
        <v>42210</v>
      </c>
      <c r="M20" s="6"/>
      <c r="N20" s="4"/>
      <c r="O20" s="4"/>
    </row>
    <row r="21" spans="5:15" x14ac:dyDescent="0.25">
      <c r="E21" s="1" t="s">
        <v>25</v>
      </c>
      <c r="F21">
        <v>2009</v>
      </c>
      <c r="G21">
        <v>68000</v>
      </c>
      <c r="H21" s="1" t="s">
        <v>26</v>
      </c>
      <c r="I21">
        <v>992600</v>
      </c>
      <c r="J21" s="2">
        <v>42157</v>
      </c>
      <c r="M21" s="5"/>
      <c r="N21" s="3"/>
      <c r="O21" s="3"/>
    </row>
    <row r="22" spans="5:15" x14ac:dyDescent="0.25">
      <c r="E22" s="1" t="s">
        <v>16</v>
      </c>
      <c r="F22">
        <v>2009</v>
      </c>
      <c r="G22">
        <v>49411</v>
      </c>
      <c r="H22" s="1" t="s">
        <v>27</v>
      </c>
      <c r="I22">
        <v>186000</v>
      </c>
      <c r="J22" s="2">
        <v>42210</v>
      </c>
      <c r="M22" s="6"/>
      <c r="N22" s="4"/>
      <c r="O22" s="4"/>
    </row>
    <row r="23" spans="5:15" x14ac:dyDescent="0.25">
      <c r="E23" s="1" t="s">
        <v>28</v>
      </c>
      <c r="F23">
        <v>2009</v>
      </c>
      <c r="G23">
        <v>67900</v>
      </c>
      <c r="H23" s="1" t="s">
        <v>29</v>
      </c>
      <c r="I23">
        <v>850000</v>
      </c>
      <c r="J23" s="2">
        <v>42194</v>
      </c>
      <c r="M23" s="5"/>
      <c r="N23" s="3"/>
      <c r="O23" s="3"/>
    </row>
    <row r="24" spans="5:15" x14ac:dyDescent="0.25">
      <c r="E24" s="1" t="s">
        <v>16</v>
      </c>
      <c r="F24">
        <v>2009</v>
      </c>
      <c r="G24">
        <v>65000</v>
      </c>
      <c r="H24" s="1" t="s">
        <v>30</v>
      </c>
      <c r="I24">
        <v>740000</v>
      </c>
      <c r="J24" s="2">
        <v>42385</v>
      </c>
      <c r="M24" s="6"/>
      <c r="N24" s="4"/>
      <c r="O24" s="4"/>
    </row>
    <row r="25" spans="5:15" x14ac:dyDescent="0.25">
      <c r="E25" s="1" t="s">
        <v>28</v>
      </c>
      <c r="F25">
        <v>2009</v>
      </c>
      <c r="G25">
        <v>68900</v>
      </c>
      <c r="H25" s="1" t="s">
        <v>31</v>
      </c>
      <c r="I25">
        <v>846000</v>
      </c>
      <c r="J25" s="2">
        <v>42194</v>
      </c>
      <c r="M25" s="5"/>
      <c r="N25" s="3"/>
      <c r="O25" s="3"/>
    </row>
    <row r="26" spans="5:15" x14ac:dyDescent="0.25">
      <c r="E26" s="1" t="s">
        <v>18</v>
      </c>
      <c r="F26">
        <v>2009</v>
      </c>
      <c r="G26">
        <v>59000</v>
      </c>
      <c r="H26" s="1" t="s">
        <v>32</v>
      </c>
      <c r="I26">
        <v>302000</v>
      </c>
      <c r="J26" s="2">
        <v>42271</v>
      </c>
      <c r="M26" s="6"/>
      <c r="N26" s="4"/>
      <c r="O26" s="4"/>
    </row>
    <row r="27" spans="5:15" x14ac:dyDescent="0.25">
      <c r="E27" s="1" t="s">
        <v>33</v>
      </c>
      <c r="F27">
        <v>2009</v>
      </c>
      <c r="G27">
        <v>77000</v>
      </c>
      <c r="H27" s="1" t="s">
        <v>34</v>
      </c>
      <c r="I27">
        <v>846000</v>
      </c>
      <c r="J27" s="2">
        <v>42376</v>
      </c>
      <c r="M27" s="5"/>
      <c r="N27" s="3"/>
      <c r="O27" s="3"/>
    </row>
    <row r="28" spans="5:15" x14ac:dyDescent="0.25">
      <c r="E28" s="1" t="s">
        <v>35</v>
      </c>
      <c r="F28">
        <v>2009</v>
      </c>
      <c r="G28">
        <v>85000</v>
      </c>
      <c r="H28" s="1" t="s">
        <v>36</v>
      </c>
      <c r="I28">
        <v>946000</v>
      </c>
      <c r="J28" s="2">
        <v>42014</v>
      </c>
      <c r="M28" s="6"/>
      <c r="N28" s="4"/>
      <c r="O28" s="4"/>
    </row>
    <row r="29" spans="5:15" x14ac:dyDescent="0.25">
      <c r="E29" s="1" t="s">
        <v>37</v>
      </c>
      <c r="F29">
        <v>2009</v>
      </c>
      <c r="G29">
        <v>79000</v>
      </c>
      <c r="H29" s="1" t="s">
        <v>38</v>
      </c>
      <c r="I29">
        <v>390000</v>
      </c>
      <c r="J29" s="2">
        <v>42379</v>
      </c>
      <c r="M29" s="5"/>
      <c r="N29" s="3"/>
      <c r="O29" s="3"/>
    </row>
    <row r="30" spans="5:15" x14ac:dyDescent="0.25">
      <c r="E30" s="1" t="s">
        <v>37</v>
      </c>
      <c r="F30">
        <v>2009</v>
      </c>
      <c r="G30">
        <v>79000</v>
      </c>
      <c r="H30" s="1" t="s">
        <v>39</v>
      </c>
      <c r="I30">
        <v>390000</v>
      </c>
      <c r="J30" s="2">
        <v>42379</v>
      </c>
      <c r="M30" s="6"/>
      <c r="N30" s="4"/>
      <c r="O30" s="4"/>
    </row>
    <row r="31" spans="5:15" x14ac:dyDescent="0.25">
      <c r="E31" s="1" t="s">
        <v>20</v>
      </c>
      <c r="F31">
        <v>2009</v>
      </c>
      <c r="G31">
        <v>83000</v>
      </c>
      <c r="H31" s="1" t="s">
        <v>40</v>
      </c>
      <c r="I31">
        <v>270000</v>
      </c>
      <c r="J31" s="2">
        <v>42382</v>
      </c>
      <c r="M31" s="5"/>
      <c r="N31" s="3"/>
      <c r="O31" s="3"/>
    </row>
    <row r="32" spans="5:15" x14ac:dyDescent="0.25">
      <c r="E32" s="1" t="s">
        <v>41</v>
      </c>
      <c r="F32">
        <v>2009</v>
      </c>
      <c r="G32">
        <v>86133</v>
      </c>
      <c r="H32" s="1" t="s">
        <v>42</v>
      </c>
      <c r="I32">
        <v>380000</v>
      </c>
      <c r="J32" s="2">
        <v>42208</v>
      </c>
      <c r="M32" s="6"/>
      <c r="N32" s="4"/>
      <c r="O32" s="4"/>
    </row>
    <row r="33" spans="5:15" x14ac:dyDescent="0.25">
      <c r="E33" s="1" t="s">
        <v>22</v>
      </c>
      <c r="F33">
        <v>2009</v>
      </c>
      <c r="G33">
        <v>90000</v>
      </c>
      <c r="H33" s="1" t="s">
        <v>43</v>
      </c>
      <c r="I33">
        <v>301000</v>
      </c>
      <c r="J33" s="2">
        <v>42075</v>
      </c>
      <c r="M33" s="5"/>
      <c r="N33" s="3"/>
      <c r="O33" s="3"/>
    </row>
    <row r="34" spans="5:15" x14ac:dyDescent="0.25">
      <c r="E34" s="1" t="s">
        <v>35</v>
      </c>
      <c r="F34">
        <v>2009</v>
      </c>
      <c r="G34">
        <v>91000</v>
      </c>
      <c r="H34" s="1" t="s">
        <v>44</v>
      </c>
      <c r="I34">
        <v>360000</v>
      </c>
      <c r="J34" s="2">
        <v>42174</v>
      </c>
      <c r="M34" s="6"/>
      <c r="N34" s="4"/>
      <c r="O34" s="4"/>
    </row>
    <row r="35" spans="5:15" x14ac:dyDescent="0.25">
      <c r="E35" s="1" t="s">
        <v>45</v>
      </c>
      <c r="F35">
        <v>2009</v>
      </c>
      <c r="G35">
        <v>114400</v>
      </c>
      <c r="H35" s="1" t="s">
        <v>46</v>
      </c>
      <c r="I35">
        <v>226000</v>
      </c>
      <c r="J35" s="2">
        <v>42073</v>
      </c>
      <c r="M35" s="5"/>
      <c r="N35" s="3"/>
      <c r="O35" s="3"/>
    </row>
    <row r="36" spans="5:15" x14ac:dyDescent="0.25">
      <c r="E36" s="1" t="s">
        <v>47</v>
      </c>
      <c r="F36">
        <v>2009</v>
      </c>
      <c r="G36">
        <v>134000</v>
      </c>
      <c r="H36" s="1" t="s">
        <v>48</v>
      </c>
      <c r="I36">
        <v>482000</v>
      </c>
      <c r="J36" s="2">
        <v>42385</v>
      </c>
      <c r="M36" s="6"/>
      <c r="N36" s="4"/>
      <c r="O36" s="4"/>
    </row>
    <row r="37" spans="5:15" x14ac:dyDescent="0.25">
      <c r="E37" s="1" t="s">
        <v>47</v>
      </c>
      <c r="F37">
        <v>2009</v>
      </c>
      <c r="G37">
        <v>135000</v>
      </c>
      <c r="H37" s="1" t="s">
        <v>49</v>
      </c>
      <c r="I37">
        <v>478000</v>
      </c>
      <c r="J37" s="2">
        <v>42385</v>
      </c>
      <c r="M37" s="5"/>
      <c r="N37" s="3"/>
      <c r="O37" s="3"/>
    </row>
    <row r="38" spans="5:15" x14ac:dyDescent="0.25">
      <c r="E38" s="1" t="s">
        <v>50</v>
      </c>
      <c r="F38">
        <v>2009</v>
      </c>
      <c r="G38">
        <v>131780</v>
      </c>
      <c r="H38" s="1" t="s">
        <v>51</v>
      </c>
      <c r="I38">
        <v>306000</v>
      </c>
      <c r="J38" s="2">
        <v>42365</v>
      </c>
      <c r="M38" s="6"/>
      <c r="N38" s="4"/>
      <c r="O38" s="4"/>
    </row>
    <row r="39" spans="5:15" x14ac:dyDescent="0.25">
      <c r="E39" s="1" t="s">
        <v>45</v>
      </c>
      <c r="F39">
        <v>2009</v>
      </c>
      <c r="G39">
        <v>159000</v>
      </c>
      <c r="H39" s="1" t="s">
        <v>52</v>
      </c>
      <c r="I39">
        <v>403000</v>
      </c>
      <c r="J39" s="2">
        <v>42681</v>
      </c>
      <c r="M39" s="5"/>
      <c r="N39" s="3"/>
      <c r="O39" s="3"/>
    </row>
    <row r="40" spans="5:15" x14ac:dyDescent="0.25">
      <c r="E40" s="1" t="s">
        <v>33</v>
      </c>
      <c r="F40">
        <v>2009</v>
      </c>
      <c r="G40">
        <v>162800</v>
      </c>
      <c r="H40" s="1" t="s">
        <v>53</v>
      </c>
      <c r="I40">
        <v>370000</v>
      </c>
      <c r="J40" s="2">
        <v>42329</v>
      </c>
      <c r="M40" s="6"/>
      <c r="N40" s="4"/>
      <c r="O40" s="4"/>
    </row>
    <row r="41" spans="5:15" x14ac:dyDescent="0.25">
      <c r="E41" s="1" t="s">
        <v>54</v>
      </c>
      <c r="F41">
        <v>2009</v>
      </c>
      <c r="G41">
        <v>168800</v>
      </c>
      <c r="H41" s="1" t="s">
        <v>55</v>
      </c>
      <c r="I41">
        <v>186300</v>
      </c>
      <c r="J41" s="2">
        <v>42272</v>
      </c>
      <c r="M41" s="5"/>
      <c r="N41" s="3"/>
      <c r="O41" s="3"/>
    </row>
    <row r="42" spans="5:15" x14ac:dyDescent="0.25">
      <c r="E42" s="1" t="s">
        <v>56</v>
      </c>
      <c r="F42">
        <v>2009</v>
      </c>
      <c r="G42">
        <v>195370</v>
      </c>
      <c r="H42" s="1" t="s">
        <v>57</v>
      </c>
      <c r="I42">
        <v>290000</v>
      </c>
      <c r="J42" s="2">
        <v>42467</v>
      </c>
      <c r="M42" s="6"/>
      <c r="N42" s="4"/>
      <c r="O42" s="4"/>
    </row>
    <row r="43" spans="5:15" x14ac:dyDescent="0.25">
      <c r="E43" s="1" t="s">
        <v>58</v>
      </c>
      <c r="F43">
        <v>2009</v>
      </c>
      <c r="G43">
        <v>195340</v>
      </c>
      <c r="H43" s="1" t="s">
        <v>59</v>
      </c>
      <c r="I43">
        <v>190000</v>
      </c>
      <c r="J43" s="2">
        <v>42278</v>
      </c>
      <c r="M43" s="5"/>
      <c r="N43" s="3"/>
      <c r="O43" s="3"/>
    </row>
    <row r="44" spans="5:15" x14ac:dyDescent="0.25">
      <c r="E44" s="1" t="s">
        <v>60</v>
      </c>
      <c r="F44">
        <v>2009</v>
      </c>
      <c r="G44">
        <v>230000</v>
      </c>
      <c r="H44" s="1" t="s">
        <v>61</v>
      </c>
      <c r="I44">
        <v>305000</v>
      </c>
      <c r="J44" s="2">
        <v>42307</v>
      </c>
      <c r="M44" s="6"/>
      <c r="N44" s="4"/>
      <c r="O44" s="4"/>
    </row>
    <row r="45" spans="5:15" x14ac:dyDescent="0.25">
      <c r="E45" s="1" t="s">
        <v>62</v>
      </c>
      <c r="F45">
        <v>2009</v>
      </c>
      <c r="G45">
        <v>291000</v>
      </c>
      <c r="H45" s="1" t="s">
        <v>63</v>
      </c>
      <c r="I45">
        <v>166000</v>
      </c>
      <c r="J45" s="2">
        <v>42297</v>
      </c>
      <c r="M45" s="5"/>
      <c r="N45" s="3"/>
      <c r="O45" s="3"/>
    </row>
    <row r="46" spans="5:15" x14ac:dyDescent="0.25">
      <c r="E46" s="1" t="s">
        <v>50</v>
      </c>
      <c r="F46">
        <v>2010</v>
      </c>
      <c r="G46">
        <v>37000</v>
      </c>
      <c r="H46" s="1" t="s">
        <v>64</v>
      </c>
      <c r="I46">
        <v>978000</v>
      </c>
      <c r="J46" s="2">
        <v>42309</v>
      </c>
      <c r="M46" s="6"/>
      <c r="N46" s="4"/>
      <c r="O46" s="4"/>
    </row>
    <row r="47" spans="5:15" x14ac:dyDescent="0.25">
      <c r="E47" s="1" t="s">
        <v>50</v>
      </c>
      <c r="F47">
        <v>2010</v>
      </c>
      <c r="G47">
        <v>40830</v>
      </c>
      <c r="H47" s="1" t="s">
        <v>65</v>
      </c>
      <c r="I47">
        <v>326000</v>
      </c>
      <c r="J47" s="2">
        <v>42062</v>
      </c>
      <c r="M47" s="5"/>
      <c r="N47" s="3"/>
      <c r="O47" s="3"/>
    </row>
    <row r="48" spans="5:15" x14ac:dyDescent="0.25">
      <c r="E48" s="1" t="s">
        <v>16</v>
      </c>
      <c r="F48">
        <v>2010</v>
      </c>
      <c r="G48">
        <v>66000</v>
      </c>
      <c r="H48" s="1" t="s">
        <v>66</v>
      </c>
      <c r="I48">
        <v>736000</v>
      </c>
      <c r="J48" s="2">
        <v>42385</v>
      </c>
      <c r="M48" s="6"/>
      <c r="N48" s="4"/>
      <c r="O48" s="4"/>
    </row>
    <row r="49" spans="5:15" x14ac:dyDescent="0.25">
      <c r="E49" s="1" t="s">
        <v>67</v>
      </c>
      <c r="F49">
        <v>2010</v>
      </c>
      <c r="G49">
        <v>60000</v>
      </c>
      <c r="H49" s="1" t="s">
        <v>68</v>
      </c>
      <c r="I49">
        <v>99250</v>
      </c>
      <c r="J49" s="2">
        <v>42226</v>
      </c>
      <c r="M49" s="5"/>
      <c r="N49" s="3"/>
      <c r="O49" s="3"/>
    </row>
    <row r="50" spans="5:15" x14ac:dyDescent="0.25">
      <c r="E50" s="1" t="s">
        <v>35</v>
      </c>
      <c r="F50">
        <v>2010</v>
      </c>
      <c r="G50">
        <v>84000</v>
      </c>
      <c r="H50" s="1" t="s">
        <v>69</v>
      </c>
      <c r="I50">
        <v>950000</v>
      </c>
      <c r="J50" s="2">
        <v>42029</v>
      </c>
      <c r="M50" s="6"/>
      <c r="N50" s="4"/>
      <c r="O50" s="4"/>
    </row>
    <row r="51" spans="5:15" x14ac:dyDescent="0.25">
      <c r="E51" s="1" t="s">
        <v>25</v>
      </c>
      <c r="F51">
        <v>2010</v>
      </c>
      <c r="G51">
        <v>67000</v>
      </c>
      <c r="H51" s="1" t="s">
        <v>70</v>
      </c>
      <c r="I51">
        <v>103260</v>
      </c>
      <c r="J51" s="2">
        <v>42157</v>
      </c>
      <c r="M51" s="5"/>
      <c r="N51" s="3"/>
      <c r="O51" s="3"/>
    </row>
    <row r="52" spans="5:15" x14ac:dyDescent="0.25">
      <c r="E52" s="1" t="s">
        <v>71</v>
      </c>
      <c r="F52">
        <v>2010</v>
      </c>
      <c r="G52">
        <v>75300</v>
      </c>
      <c r="H52" s="1" t="s">
        <v>72</v>
      </c>
      <c r="I52">
        <v>302000</v>
      </c>
      <c r="J52" s="2">
        <v>42174</v>
      </c>
      <c r="M52" s="6"/>
      <c r="N52" s="4"/>
      <c r="O52" s="4"/>
    </row>
    <row r="53" spans="5:15" x14ac:dyDescent="0.25">
      <c r="E53" s="1" t="s">
        <v>20</v>
      </c>
      <c r="F53">
        <v>2010</v>
      </c>
      <c r="G53">
        <v>84000</v>
      </c>
      <c r="H53" s="1" t="s">
        <v>73</v>
      </c>
      <c r="I53">
        <v>266000</v>
      </c>
      <c r="J53" s="2">
        <v>42382</v>
      </c>
      <c r="M53" s="5"/>
      <c r="N53" s="3"/>
      <c r="O53" s="3"/>
    </row>
    <row r="54" spans="5:15" x14ac:dyDescent="0.25">
      <c r="E54" s="1" t="s">
        <v>35</v>
      </c>
      <c r="F54">
        <v>2010</v>
      </c>
      <c r="G54">
        <v>92000</v>
      </c>
      <c r="H54" s="1" t="s">
        <v>74</v>
      </c>
      <c r="I54">
        <v>356000</v>
      </c>
      <c r="J54" s="2">
        <v>42174</v>
      </c>
      <c r="M54" s="6"/>
      <c r="N54" s="4"/>
      <c r="O54" s="4"/>
    </row>
    <row r="55" spans="5:15" x14ac:dyDescent="0.25">
      <c r="E55" s="1" t="s">
        <v>45</v>
      </c>
      <c r="F55">
        <v>2010</v>
      </c>
      <c r="G55">
        <v>89000</v>
      </c>
      <c r="H55" s="1" t="s">
        <v>75</v>
      </c>
      <c r="I55">
        <v>266000</v>
      </c>
      <c r="J55" s="2">
        <v>42382</v>
      </c>
      <c r="M55" s="5"/>
      <c r="N55" s="3"/>
      <c r="O55" s="3"/>
    </row>
    <row r="56" spans="5:15" x14ac:dyDescent="0.25">
      <c r="E56" s="1" t="s">
        <v>76</v>
      </c>
      <c r="F56">
        <v>2010</v>
      </c>
      <c r="G56">
        <v>94000</v>
      </c>
      <c r="H56" s="1" t="s">
        <v>77</v>
      </c>
      <c r="I56">
        <v>91000</v>
      </c>
      <c r="J56" s="2">
        <v>42268</v>
      </c>
      <c r="M56" s="6"/>
      <c r="N56" s="4"/>
      <c r="O56" s="4"/>
    </row>
    <row r="57" spans="5:15" x14ac:dyDescent="0.25">
      <c r="E57" s="1" t="s">
        <v>45</v>
      </c>
      <c r="F57">
        <v>2010</v>
      </c>
      <c r="G57">
        <v>113400</v>
      </c>
      <c r="H57" s="1" t="s">
        <v>78</v>
      </c>
      <c r="I57">
        <v>230000</v>
      </c>
      <c r="J57" s="2">
        <v>42073</v>
      </c>
      <c r="M57" s="5"/>
      <c r="N57" s="3"/>
      <c r="O57" s="3"/>
    </row>
    <row r="58" spans="5:15" x14ac:dyDescent="0.25">
      <c r="E58" s="1" t="s">
        <v>79</v>
      </c>
      <c r="F58">
        <v>2010</v>
      </c>
      <c r="G58">
        <v>135000</v>
      </c>
      <c r="H58" s="1" t="s">
        <v>80</v>
      </c>
      <c r="I58">
        <v>251000</v>
      </c>
      <c r="J58" s="2">
        <v>42067</v>
      </c>
      <c r="M58" s="6"/>
      <c r="N58" s="4"/>
      <c r="O58" s="4"/>
    </row>
    <row r="59" spans="5:15" x14ac:dyDescent="0.25">
      <c r="E59" s="1" t="s">
        <v>81</v>
      </c>
      <c r="F59">
        <v>2010</v>
      </c>
      <c r="G59">
        <v>160000</v>
      </c>
      <c r="H59" s="1" t="s">
        <v>82</v>
      </c>
      <c r="I59">
        <v>263000</v>
      </c>
      <c r="J59" s="2">
        <v>42028</v>
      </c>
      <c r="M59" s="5"/>
      <c r="N59" s="3"/>
      <c r="O59" s="3"/>
    </row>
    <row r="60" spans="5:15" x14ac:dyDescent="0.25">
      <c r="E60" s="1" t="s">
        <v>83</v>
      </c>
      <c r="F60">
        <v>2010</v>
      </c>
      <c r="G60">
        <v>265000</v>
      </c>
      <c r="H60" s="1" t="s">
        <v>84</v>
      </c>
      <c r="I60">
        <v>930000</v>
      </c>
      <c r="J60" s="2">
        <v>42236</v>
      </c>
      <c r="M60" s="6"/>
      <c r="N60" s="4"/>
      <c r="O60" s="4"/>
    </row>
    <row r="61" spans="5:15" x14ac:dyDescent="0.25">
      <c r="E61" s="1" t="s">
        <v>83</v>
      </c>
      <c r="F61">
        <v>2010</v>
      </c>
      <c r="G61">
        <v>265000</v>
      </c>
      <c r="H61" s="1" t="s">
        <v>85</v>
      </c>
      <c r="I61">
        <v>912000</v>
      </c>
      <c r="J61" s="2">
        <v>42236</v>
      </c>
      <c r="M61" s="5"/>
      <c r="N61" s="3"/>
      <c r="O61" s="3"/>
    </row>
    <row r="62" spans="5:15" x14ac:dyDescent="0.25">
      <c r="E62" s="1" t="s">
        <v>83</v>
      </c>
      <c r="F62">
        <v>2010</v>
      </c>
      <c r="G62">
        <v>265000</v>
      </c>
      <c r="H62" s="1" t="s">
        <v>86</v>
      </c>
      <c r="I62">
        <v>856000</v>
      </c>
      <c r="J62" s="2">
        <v>42236</v>
      </c>
      <c r="M62" s="6"/>
      <c r="N62" s="4"/>
      <c r="O62" s="4"/>
    </row>
    <row r="63" spans="5:15" x14ac:dyDescent="0.25">
      <c r="E63" s="1" t="s">
        <v>33</v>
      </c>
      <c r="F63">
        <v>2010</v>
      </c>
      <c r="G63">
        <v>230000</v>
      </c>
      <c r="H63" s="1" t="s">
        <v>87</v>
      </c>
      <c r="I63">
        <v>455000</v>
      </c>
      <c r="J63" s="2">
        <v>42439</v>
      </c>
      <c r="M63" s="5"/>
      <c r="N63" s="3"/>
      <c r="O63" s="3"/>
    </row>
    <row r="64" spans="5:15" x14ac:dyDescent="0.25">
      <c r="E64" s="1" t="s">
        <v>60</v>
      </c>
      <c r="F64">
        <v>2010</v>
      </c>
      <c r="G64">
        <v>231000</v>
      </c>
      <c r="H64" s="1" t="s">
        <v>88</v>
      </c>
      <c r="I64">
        <v>301000</v>
      </c>
      <c r="J64" s="2">
        <v>42307</v>
      </c>
      <c r="M64" s="6"/>
      <c r="N64" s="4"/>
      <c r="O64" s="4"/>
    </row>
    <row r="65" spans="5:15" x14ac:dyDescent="0.25">
      <c r="E65" s="1" t="s">
        <v>62</v>
      </c>
      <c r="F65">
        <v>2010</v>
      </c>
      <c r="G65">
        <v>257000</v>
      </c>
      <c r="H65" s="1" t="s">
        <v>89</v>
      </c>
      <c r="I65">
        <v>164700</v>
      </c>
      <c r="J65" s="2">
        <v>42286</v>
      </c>
      <c r="M65" s="5"/>
      <c r="N65" s="3"/>
      <c r="O65" s="3"/>
    </row>
    <row r="66" spans="5:15" x14ac:dyDescent="0.25">
      <c r="E66" s="1" t="s">
        <v>50</v>
      </c>
      <c r="F66">
        <v>2011</v>
      </c>
      <c r="G66">
        <v>38000</v>
      </c>
      <c r="H66" s="1" t="s">
        <v>90</v>
      </c>
      <c r="I66">
        <v>574000</v>
      </c>
      <c r="J66" s="2">
        <v>42309</v>
      </c>
      <c r="M66" s="6"/>
      <c r="N66" s="4"/>
      <c r="O66" s="4"/>
    </row>
    <row r="67" spans="5:15" x14ac:dyDescent="0.25">
      <c r="E67" s="1" t="s">
        <v>91</v>
      </c>
      <c r="F67">
        <v>2011</v>
      </c>
      <c r="G67">
        <v>56700</v>
      </c>
      <c r="H67" s="1" t="s">
        <v>92</v>
      </c>
      <c r="I67">
        <v>290000</v>
      </c>
      <c r="J67" s="2">
        <v>42236</v>
      </c>
      <c r="M67" s="5"/>
      <c r="N67" s="3"/>
      <c r="O67" s="3"/>
    </row>
    <row r="68" spans="5:15" x14ac:dyDescent="0.25">
      <c r="E68" s="1" t="s">
        <v>91</v>
      </c>
      <c r="F68">
        <v>2011</v>
      </c>
      <c r="G68">
        <v>57700</v>
      </c>
      <c r="H68" s="1" t="s">
        <v>93</v>
      </c>
      <c r="I68">
        <v>286000</v>
      </c>
      <c r="J68" s="2">
        <v>42236</v>
      </c>
      <c r="M68" s="6"/>
      <c r="N68" s="4"/>
      <c r="O68" s="4"/>
    </row>
    <row r="69" spans="5:15" x14ac:dyDescent="0.25">
      <c r="E69" s="1" t="s">
        <v>67</v>
      </c>
      <c r="F69">
        <v>2011</v>
      </c>
      <c r="G69">
        <v>59000</v>
      </c>
      <c r="H69" s="1" t="s">
        <v>94</v>
      </c>
      <c r="I69">
        <v>103250</v>
      </c>
      <c r="J69" s="2">
        <v>42226</v>
      </c>
      <c r="M69" s="5"/>
      <c r="N69" s="3"/>
      <c r="O69" s="3"/>
    </row>
    <row r="70" spans="5:15" x14ac:dyDescent="0.25">
      <c r="E70" s="1" t="s">
        <v>71</v>
      </c>
      <c r="F70">
        <v>2011</v>
      </c>
      <c r="G70">
        <v>74300</v>
      </c>
      <c r="H70" s="1" t="s">
        <v>95</v>
      </c>
      <c r="I70">
        <v>306000</v>
      </c>
      <c r="J70" s="2">
        <v>42174</v>
      </c>
      <c r="M70" s="6"/>
      <c r="N70" s="4"/>
      <c r="O70" s="4"/>
    </row>
    <row r="71" spans="5:15" x14ac:dyDescent="0.25">
      <c r="E71" s="1" t="s">
        <v>62</v>
      </c>
      <c r="F71">
        <v>2011</v>
      </c>
      <c r="G71">
        <v>210000</v>
      </c>
      <c r="H71" s="1" t="s">
        <v>96</v>
      </c>
      <c r="I71">
        <v>780000</v>
      </c>
      <c r="J71" s="2">
        <v>42481</v>
      </c>
      <c r="M71" s="5"/>
      <c r="N71" s="3"/>
      <c r="O71" s="3"/>
    </row>
    <row r="72" spans="5:15" x14ac:dyDescent="0.25">
      <c r="E72" s="1" t="s">
        <v>62</v>
      </c>
      <c r="F72">
        <v>2011</v>
      </c>
      <c r="G72">
        <v>210000</v>
      </c>
      <c r="H72" s="1" t="s">
        <v>97</v>
      </c>
      <c r="I72">
        <v>760300</v>
      </c>
      <c r="J72" s="2">
        <v>42481</v>
      </c>
      <c r="M72" s="6"/>
      <c r="N72" s="4"/>
      <c r="O72" s="4"/>
    </row>
    <row r="73" spans="5:15" x14ac:dyDescent="0.25">
      <c r="E73" s="1" t="s">
        <v>62</v>
      </c>
      <c r="F73">
        <v>2011</v>
      </c>
      <c r="G73">
        <v>210000</v>
      </c>
      <c r="H73" s="1" t="s">
        <v>98</v>
      </c>
      <c r="I73">
        <v>680000</v>
      </c>
      <c r="J73" s="2">
        <v>42481</v>
      </c>
      <c r="M73" s="5"/>
      <c r="N73" s="3"/>
      <c r="O73" s="3"/>
    </row>
    <row r="74" spans="5:15" x14ac:dyDescent="0.25">
      <c r="E74" s="1" t="s">
        <v>62</v>
      </c>
      <c r="F74">
        <v>2011</v>
      </c>
      <c r="G74">
        <v>210000</v>
      </c>
      <c r="H74" s="1" t="s">
        <v>99</v>
      </c>
      <c r="I74">
        <v>655000</v>
      </c>
      <c r="J74" s="2">
        <v>42481</v>
      </c>
      <c r="M74" s="6"/>
      <c r="N74" s="4"/>
      <c r="O74" s="4"/>
    </row>
    <row r="75" spans="5:15" x14ac:dyDescent="0.25">
      <c r="E75" s="1" t="s">
        <v>100</v>
      </c>
      <c r="F75">
        <v>2011</v>
      </c>
      <c r="G75">
        <v>220000</v>
      </c>
      <c r="H75" s="1" t="s">
        <v>101</v>
      </c>
      <c r="I75">
        <v>731000</v>
      </c>
      <c r="J75" s="2">
        <v>42236</v>
      </c>
      <c r="M75" s="5"/>
      <c r="N75" s="3"/>
      <c r="O75" s="3"/>
    </row>
    <row r="76" spans="5:15" x14ac:dyDescent="0.25">
      <c r="E76" s="1" t="s">
        <v>100</v>
      </c>
      <c r="F76">
        <v>2011</v>
      </c>
      <c r="G76">
        <v>220000</v>
      </c>
      <c r="H76" s="1" t="s">
        <v>102</v>
      </c>
      <c r="I76">
        <v>685413</v>
      </c>
      <c r="J76" s="2">
        <v>42236</v>
      </c>
      <c r="M76" s="6"/>
      <c r="N76" s="4"/>
      <c r="O76" s="4"/>
    </row>
    <row r="77" spans="5:15" x14ac:dyDescent="0.25">
      <c r="E77" s="1" t="s">
        <v>58</v>
      </c>
      <c r="F77">
        <v>2011</v>
      </c>
      <c r="G77">
        <v>196340</v>
      </c>
      <c r="H77" s="1" t="s">
        <v>103</v>
      </c>
      <c r="I77">
        <v>186000</v>
      </c>
      <c r="J77" s="2">
        <v>42278</v>
      </c>
      <c r="M77" s="5"/>
      <c r="N77" s="3"/>
      <c r="O77" s="3"/>
    </row>
    <row r="78" spans="5:15" x14ac:dyDescent="0.25">
      <c r="E78" s="1" t="s">
        <v>104</v>
      </c>
      <c r="F78">
        <v>2011</v>
      </c>
      <c r="G78">
        <v>245000</v>
      </c>
      <c r="H78" s="1" t="s">
        <v>105</v>
      </c>
      <c r="I78">
        <v>720000</v>
      </c>
      <c r="J78" s="2">
        <v>42462</v>
      </c>
      <c r="M78" s="6"/>
      <c r="N78" s="4"/>
      <c r="O78" s="4"/>
    </row>
    <row r="79" spans="5:15" x14ac:dyDescent="0.25">
      <c r="E79" s="1" t="s">
        <v>104</v>
      </c>
      <c r="F79">
        <v>2011</v>
      </c>
      <c r="G79">
        <v>245000</v>
      </c>
      <c r="H79" s="1" t="s">
        <v>106</v>
      </c>
      <c r="I79">
        <v>680000</v>
      </c>
      <c r="J79" s="2">
        <v>42462</v>
      </c>
      <c r="M79" s="5"/>
      <c r="N79" s="3"/>
      <c r="O79" s="3"/>
    </row>
    <row r="80" spans="5:15" x14ac:dyDescent="0.25">
      <c r="E80" s="1" t="s">
        <v>104</v>
      </c>
      <c r="F80">
        <v>2011</v>
      </c>
      <c r="G80">
        <v>245000</v>
      </c>
      <c r="H80" s="1" t="s">
        <v>107</v>
      </c>
      <c r="I80">
        <v>660000</v>
      </c>
      <c r="J80" s="2">
        <v>42462</v>
      </c>
      <c r="M80" s="6"/>
      <c r="N80" s="4"/>
      <c r="O80" s="4"/>
    </row>
    <row r="81" spans="5:15" x14ac:dyDescent="0.25">
      <c r="E81" s="1" t="s">
        <v>104</v>
      </c>
      <c r="F81">
        <v>2011</v>
      </c>
      <c r="G81">
        <v>245000</v>
      </c>
      <c r="H81" s="1" t="s">
        <v>108</v>
      </c>
      <c r="I81">
        <v>630000</v>
      </c>
      <c r="J81" s="2">
        <v>42462</v>
      </c>
      <c r="M81" s="5"/>
      <c r="N81" s="3"/>
      <c r="O81" s="3"/>
    </row>
    <row r="82" spans="5:15" x14ac:dyDescent="0.25">
      <c r="E82" s="1" t="s">
        <v>104</v>
      </c>
      <c r="F82">
        <v>2011</v>
      </c>
      <c r="G82">
        <v>245000</v>
      </c>
      <c r="H82" s="1" t="s">
        <v>109</v>
      </c>
      <c r="I82">
        <v>655000</v>
      </c>
      <c r="J82" s="2">
        <v>42462</v>
      </c>
      <c r="M82" s="6"/>
      <c r="N82" s="4"/>
      <c r="O82" s="4"/>
    </row>
    <row r="83" spans="5:15" x14ac:dyDescent="0.25">
      <c r="E83" s="1" t="s">
        <v>104</v>
      </c>
      <c r="F83">
        <v>2011</v>
      </c>
      <c r="G83">
        <v>245000</v>
      </c>
      <c r="H83" s="1" t="s">
        <v>110</v>
      </c>
      <c r="I83">
        <v>590000</v>
      </c>
      <c r="J83" s="2">
        <v>42462</v>
      </c>
      <c r="M83" s="5"/>
      <c r="N83" s="3"/>
      <c r="O83" s="3"/>
    </row>
    <row r="84" spans="5:15" x14ac:dyDescent="0.25">
      <c r="E84" s="1" t="s">
        <v>50</v>
      </c>
      <c r="F84">
        <v>2012</v>
      </c>
      <c r="G84">
        <v>39830</v>
      </c>
      <c r="H84" s="1" t="s">
        <v>111</v>
      </c>
      <c r="I84">
        <v>330000</v>
      </c>
      <c r="J84" s="2">
        <v>42062</v>
      </c>
      <c r="M84" s="6"/>
      <c r="N84" s="4"/>
      <c r="O84" s="4"/>
    </row>
    <row r="85" spans="5:15" x14ac:dyDescent="0.25">
      <c r="E85" s="1" t="s">
        <v>50</v>
      </c>
      <c r="F85">
        <v>2012</v>
      </c>
      <c r="G85">
        <v>48800</v>
      </c>
      <c r="H85" s="1" t="s">
        <v>112</v>
      </c>
      <c r="I85">
        <v>268650</v>
      </c>
      <c r="J85" s="2">
        <v>42117</v>
      </c>
      <c r="M85" s="5"/>
      <c r="N85" s="3"/>
      <c r="O85" s="3"/>
    </row>
    <row r="86" spans="5:15" x14ac:dyDescent="0.25">
      <c r="E86" s="1" t="s">
        <v>18</v>
      </c>
      <c r="F86">
        <v>2012</v>
      </c>
      <c r="G86">
        <v>59000</v>
      </c>
      <c r="H86" s="1" t="s">
        <v>113</v>
      </c>
      <c r="I86">
        <v>302000</v>
      </c>
      <c r="J86" s="2">
        <v>42271</v>
      </c>
      <c r="M86" s="6"/>
      <c r="N86" s="4"/>
      <c r="O86" s="4"/>
    </row>
    <row r="87" spans="5:15" x14ac:dyDescent="0.25">
      <c r="E87" s="1" t="s">
        <v>33</v>
      </c>
      <c r="F87">
        <v>2012</v>
      </c>
      <c r="G87">
        <v>76000</v>
      </c>
      <c r="H87" s="1" t="s">
        <v>114</v>
      </c>
      <c r="I87">
        <v>850000</v>
      </c>
      <c r="J87" s="2">
        <v>42376</v>
      </c>
      <c r="M87" s="5"/>
      <c r="N87" s="3"/>
      <c r="O87" s="3"/>
    </row>
    <row r="88" spans="5:15" x14ac:dyDescent="0.25">
      <c r="E88" s="1" t="s">
        <v>41</v>
      </c>
      <c r="F88">
        <v>2012</v>
      </c>
      <c r="G88">
        <v>87133</v>
      </c>
      <c r="H88" s="1" t="s">
        <v>115</v>
      </c>
      <c r="I88">
        <v>376000</v>
      </c>
      <c r="J88" s="2">
        <v>42208</v>
      </c>
      <c r="M88" s="6"/>
      <c r="N88" s="4"/>
      <c r="O88" s="4"/>
    </row>
    <row r="89" spans="5:15" x14ac:dyDescent="0.25">
      <c r="E89" s="1" t="s">
        <v>22</v>
      </c>
      <c r="F89">
        <v>2012</v>
      </c>
      <c r="G89">
        <v>110000</v>
      </c>
      <c r="H89" s="1" t="s">
        <v>116</v>
      </c>
      <c r="I89">
        <v>201000</v>
      </c>
      <c r="J89" s="2">
        <v>42075</v>
      </c>
      <c r="M89" s="5"/>
      <c r="N89" s="3"/>
      <c r="O89" s="3"/>
    </row>
    <row r="90" spans="5:15" x14ac:dyDescent="0.25">
      <c r="E90" s="1" t="s">
        <v>50</v>
      </c>
      <c r="F90">
        <v>2012</v>
      </c>
      <c r="G90">
        <v>130780</v>
      </c>
      <c r="H90" s="1" t="s">
        <v>117</v>
      </c>
      <c r="I90">
        <v>310000</v>
      </c>
      <c r="J90" s="2">
        <v>42365</v>
      </c>
      <c r="M90" s="6"/>
      <c r="N90" s="4"/>
      <c r="O90" s="4"/>
    </row>
    <row r="91" spans="5:15" x14ac:dyDescent="0.25">
      <c r="E91" s="1" t="s">
        <v>45</v>
      </c>
      <c r="F91">
        <v>2012</v>
      </c>
      <c r="G91">
        <v>135502</v>
      </c>
      <c r="H91" s="1" t="s">
        <v>118</v>
      </c>
      <c r="I91">
        <v>247000</v>
      </c>
      <c r="J91" s="2">
        <v>42476</v>
      </c>
      <c r="M91" s="5"/>
      <c r="N91" s="3"/>
      <c r="O91" s="3"/>
    </row>
    <row r="92" spans="5:15" x14ac:dyDescent="0.25">
      <c r="E92" s="1" t="s">
        <v>119</v>
      </c>
      <c r="F92">
        <v>2012</v>
      </c>
      <c r="G92">
        <v>145000</v>
      </c>
      <c r="H92" s="1" t="s">
        <v>120</v>
      </c>
      <c r="I92">
        <v>386732</v>
      </c>
      <c r="J92" s="2">
        <v>42059</v>
      </c>
      <c r="M92" s="6"/>
      <c r="N92" s="4"/>
      <c r="O92" s="4"/>
    </row>
    <row r="93" spans="5:15" x14ac:dyDescent="0.25">
      <c r="E93" s="1" t="s">
        <v>119</v>
      </c>
      <c r="F93">
        <v>2012</v>
      </c>
      <c r="G93">
        <v>145000</v>
      </c>
      <c r="H93" s="1" t="s">
        <v>121</v>
      </c>
      <c r="I93">
        <v>312680</v>
      </c>
      <c r="J93" s="2">
        <v>42059</v>
      </c>
      <c r="M93" s="5"/>
      <c r="N93" s="3"/>
      <c r="O93" s="3"/>
    </row>
    <row r="94" spans="5:15" x14ac:dyDescent="0.25">
      <c r="E94" s="1" t="s">
        <v>33</v>
      </c>
      <c r="F94">
        <v>2012</v>
      </c>
      <c r="G94">
        <v>163800</v>
      </c>
      <c r="H94" s="1" t="s">
        <v>122</v>
      </c>
      <c r="I94">
        <v>366000</v>
      </c>
      <c r="J94" s="2">
        <v>42329</v>
      </c>
      <c r="M94" s="6"/>
      <c r="N94" s="4"/>
      <c r="O94" s="4"/>
    </row>
    <row r="95" spans="5:15" x14ac:dyDescent="0.25">
      <c r="E95" s="1" t="s">
        <v>123</v>
      </c>
      <c r="F95">
        <v>2012</v>
      </c>
      <c r="G95">
        <v>183000</v>
      </c>
      <c r="H95" s="1" t="s">
        <v>124</v>
      </c>
      <c r="I95">
        <v>520000</v>
      </c>
      <c r="J95" s="2">
        <v>42444</v>
      </c>
      <c r="M95" s="5"/>
      <c r="N95" s="3"/>
      <c r="O95" s="3"/>
    </row>
    <row r="96" spans="5:15" x14ac:dyDescent="0.25">
      <c r="E96" s="1" t="s">
        <v>123</v>
      </c>
      <c r="F96">
        <v>2012</v>
      </c>
      <c r="G96">
        <v>183000</v>
      </c>
      <c r="H96" s="1" t="s">
        <v>125</v>
      </c>
      <c r="I96">
        <v>530000</v>
      </c>
      <c r="J96" s="2">
        <v>42444</v>
      </c>
      <c r="M96" s="6"/>
      <c r="N96" s="4"/>
      <c r="O96" s="4"/>
    </row>
    <row r="97" spans="5:15" x14ac:dyDescent="0.25">
      <c r="E97" s="1" t="s">
        <v>123</v>
      </c>
      <c r="F97">
        <v>2012</v>
      </c>
      <c r="G97">
        <v>183000</v>
      </c>
      <c r="H97" s="1" t="s">
        <v>126</v>
      </c>
      <c r="I97">
        <v>490000</v>
      </c>
      <c r="J97" s="2">
        <v>42444</v>
      </c>
      <c r="M97" s="5"/>
      <c r="N97" s="3"/>
      <c r="O97" s="3"/>
    </row>
    <row r="98" spans="5:15" x14ac:dyDescent="0.25">
      <c r="E98" s="1" t="s">
        <v>123</v>
      </c>
      <c r="F98">
        <v>2012</v>
      </c>
      <c r="G98">
        <v>183000</v>
      </c>
      <c r="H98" s="1" t="s">
        <v>127</v>
      </c>
      <c r="I98">
        <v>481000</v>
      </c>
      <c r="J98" s="2">
        <v>42444</v>
      </c>
      <c r="M98" s="6"/>
      <c r="N98" s="4"/>
      <c r="O98" s="4"/>
    </row>
    <row r="99" spans="5:15" x14ac:dyDescent="0.25">
      <c r="E99" s="1" t="s">
        <v>123</v>
      </c>
      <c r="F99">
        <v>2012</v>
      </c>
      <c r="G99">
        <v>183000</v>
      </c>
      <c r="H99" s="1" t="s">
        <v>128</v>
      </c>
      <c r="I99">
        <v>454000</v>
      </c>
      <c r="J99" s="2">
        <v>42444</v>
      </c>
      <c r="M99" s="5"/>
      <c r="N99" s="3"/>
      <c r="O99" s="3"/>
    </row>
    <row r="100" spans="5:15" x14ac:dyDescent="0.25">
      <c r="E100" s="1" t="s">
        <v>129</v>
      </c>
      <c r="F100">
        <v>2012</v>
      </c>
      <c r="G100">
        <v>210000</v>
      </c>
      <c r="H100" s="1" t="s">
        <v>130</v>
      </c>
      <c r="I100">
        <v>517000</v>
      </c>
      <c r="J100" s="2">
        <v>42415</v>
      </c>
      <c r="M100" s="6"/>
      <c r="N100" s="4"/>
      <c r="O100" s="4"/>
    </row>
    <row r="101" spans="5:15" x14ac:dyDescent="0.25">
      <c r="E101" s="1" t="s">
        <v>56</v>
      </c>
      <c r="F101">
        <v>2012</v>
      </c>
      <c r="G101">
        <v>196370</v>
      </c>
      <c r="H101" s="1" t="s">
        <v>131</v>
      </c>
      <c r="I101">
        <v>286000</v>
      </c>
      <c r="J101" s="2">
        <v>42467</v>
      </c>
      <c r="M101" s="5"/>
      <c r="N101" s="3"/>
      <c r="O101" s="3"/>
    </row>
    <row r="102" spans="5:15" x14ac:dyDescent="0.25">
      <c r="E102" s="1" t="s">
        <v>129</v>
      </c>
      <c r="F102">
        <v>2012</v>
      </c>
      <c r="G102">
        <v>210000</v>
      </c>
      <c r="H102" s="1" t="s">
        <v>132</v>
      </c>
      <c r="I102">
        <v>435000</v>
      </c>
      <c r="J102" s="2">
        <v>42415</v>
      </c>
      <c r="M102" s="6"/>
      <c r="N102" s="4"/>
      <c r="O102" s="4"/>
    </row>
    <row r="103" spans="5:15" x14ac:dyDescent="0.25">
      <c r="E103" s="1" t="s">
        <v>133</v>
      </c>
      <c r="F103">
        <v>2012</v>
      </c>
      <c r="G103">
        <v>210300</v>
      </c>
      <c r="H103" s="1" t="s">
        <v>134</v>
      </c>
      <c r="I103">
        <v>417671</v>
      </c>
      <c r="J103" s="2">
        <v>42520</v>
      </c>
      <c r="M103" s="5"/>
      <c r="N103" s="3"/>
      <c r="O103" s="3"/>
    </row>
    <row r="104" spans="5:15" x14ac:dyDescent="0.25">
      <c r="E104" s="1" t="s">
        <v>33</v>
      </c>
      <c r="F104">
        <v>2012</v>
      </c>
      <c r="G104">
        <v>231000</v>
      </c>
      <c r="H104" s="1" t="s">
        <v>135</v>
      </c>
      <c r="I104">
        <v>451000</v>
      </c>
      <c r="J104" s="2">
        <v>42439</v>
      </c>
      <c r="M104" s="6"/>
      <c r="N104" s="4"/>
      <c r="O104" s="4"/>
    </row>
    <row r="105" spans="5:15" x14ac:dyDescent="0.25">
      <c r="E105" s="1" t="s">
        <v>136</v>
      </c>
      <c r="F105">
        <v>2012</v>
      </c>
      <c r="G105">
        <v>240000</v>
      </c>
      <c r="H105" s="1" t="s">
        <v>137</v>
      </c>
      <c r="I105">
        <v>301344</v>
      </c>
      <c r="J105" s="2">
        <v>42185</v>
      </c>
      <c r="M105" s="5"/>
      <c r="N105" s="3"/>
      <c r="O105" s="3"/>
    </row>
    <row r="106" spans="5:15" x14ac:dyDescent="0.25">
      <c r="E106" s="1" t="s">
        <v>136</v>
      </c>
      <c r="F106">
        <v>2012</v>
      </c>
      <c r="G106">
        <v>240000</v>
      </c>
      <c r="H106" s="1" t="s">
        <v>138</v>
      </c>
      <c r="I106">
        <v>315988</v>
      </c>
      <c r="J106" s="2">
        <v>42185</v>
      </c>
      <c r="M106" s="6"/>
      <c r="N106" s="4"/>
      <c r="O106" s="4"/>
    </row>
    <row r="107" spans="5:15" x14ac:dyDescent="0.25">
      <c r="E107" s="1" t="s">
        <v>136</v>
      </c>
      <c r="F107">
        <v>2012</v>
      </c>
      <c r="G107">
        <v>240000</v>
      </c>
      <c r="H107" s="1" t="s">
        <v>139</v>
      </c>
      <c r="I107">
        <v>234760</v>
      </c>
      <c r="J107" s="2">
        <v>42185</v>
      </c>
      <c r="M107" s="5"/>
      <c r="N107" s="3"/>
      <c r="O107" s="3"/>
    </row>
    <row r="108" spans="5:15" x14ac:dyDescent="0.25">
      <c r="E108" s="1" t="s">
        <v>136</v>
      </c>
      <c r="F108">
        <v>2012</v>
      </c>
      <c r="G108">
        <v>240000</v>
      </c>
      <c r="H108" s="1" t="s">
        <v>140</v>
      </c>
      <c r="I108">
        <v>210780</v>
      </c>
      <c r="J108" s="2">
        <v>42185</v>
      </c>
      <c r="M108" s="6"/>
      <c r="N108" s="4"/>
      <c r="O108" s="4"/>
    </row>
    <row r="109" spans="5:15" x14ac:dyDescent="0.25">
      <c r="E109" s="1" t="s">
        <v>136</v>
      </c>
      <c r="F109">
        <v>2012</v>
      </c>
      <c r="G109">
        <v>240000</v>
      </c>
      <c r="H109" s="1" t="s">
        <v>141</v>
      </c>
      <c r="I109">
        <v>198240</v>
      </c>
      <c r="J109" s="2">
        <v>42185</v>
      </c>
      <c r="M109" s="5"/>
      <c r="N109" s="3"/>
      <c r="O109" s="3"/>
    </row>
    <row r="110" spans="5:15" x14ac:dyDescent="0.25">
      <c r="E110" s="1" t="s">
        <v>62</v>
      </c>
      <c r="F110">
        <v>2012</v>
      </c>
      <c r="G110">
        <v>290000</v>
      </c>
      <c r="H110" s="1" t="s">
        <v>142</v>
      </c>
      <c r="I110">
        <v>170000</v>
      </c>
      <c r="J110" s="2">
        <v>42297</v>
      </c>
      <c r="M110" s="6"/>
      <c r="N110" s="4"/>
      <c r="O110" s="4"/>
    </row>
    <row r="111" spans="5:15" x14ac:dyDescent="0.25">
      <c r="E111" s="1" t="s">
        <v>50</v>
      </c>
      <c r="F111">
        <v>2013</v>
      </c>
      <c r="G111">
        <v>47800</v>
      </c>
      <c r="H111" s="1" t="s">
        <v>143</v>
      </c>
      <c r="I111">
        <v>272650</v>
      </c>
      <c r="J111" s="2">
        <v>42117</v>
      </c>
      <c r="M111" s="5"/>
      <c r="N111" s="3"/>
      <c r="O111" s="3"/>
    </row>
    <row r="112" spans="5:15" x14ac:dyDescent="0.25">
      <c r="E112" s="1" t="s">
        <v>37</v>
      </c>
      <c r="F112">
        <v>2013</v>
      </c>
      <c r="G112">
        <v>80000</v>
      </c>
      <c r="H112" s="1" t="s">
        <v>144</v>
      </c>
      <c r="I112">
        <v>350000</v>
      </c>
      <c r="J112" s="2">
        <v>42379</v>
      </c>
      <c r="M112" s="6"/>
      <c r="N112" s="4"/>
      <c r="O112" s="4"/>
    </row>
    <row r="113" spans="5:15" x14ac:dyDescent="0.25">
      <c r="E113" s="1" t="s">
        <v>37</v>
      </c>
      <c r="F113">
        <v>2013</v>
      </c>
      <c r="G113">
        <v>80000</v>
      </c>
      <c r="H113" s="1" t="s">
        <v>145</v>
      </c>
      <c r="I113">
        <v>235000</v>
      </c>
      <c r="J113" s="2">
        <v>42379</v>
      </c>
      <c r="M113" s="5"/>
      <c r="N113" s="3"/>
      <c r="O113" s="3"/>
    </row>
    <row r="114" spans="5:15" x14ac:dyDescent="0.25">
      <c r="E114" s="1" t="s">
        <v>76</v>
      </c>
      <c r="F114">
        <v>2013</v>
      </c>
      <c r="G114">
        <v>93000</v>
      </c>
      <c r="H114" s="1" t="s">
        <v>146</v>
      </c>
      <c r="I114">
        <v>195000</v>
      </c>
      <c r="J114" s="2">
        <v>42268</v>
      </c>
      <c r="M114" s="6"/>
      <c r="N114" s="4"/>
      <c r="O114" s="4"/>
    </row>
    <row r="115" spans="5:15" x14ac:dyDescent="0.25">
      <c r="E115" s="1" t="s">
        <v>79</v>
      </c>
      <c r="F115">
        <v>2013</v>
      </c>
      <c r="G115">
        <v>136000</v>
      </c>
      <c r="H115" s="1" t="s">
        <v>147</v>
      </c>
      <c r="I115">
        <v>247000</v>
      </c>
      <c r="J115" s="2">
        <v>42067</v>
      </c>
      <c r="M115" s="5"/>
      <c r="N115" s="3"/>
      <c r="O115" s="3"/>
    </row>
    <row r="116" spans="5:15" x14ac:dyDescent="0.25">
      <c r="E116" s="1" t="s">
        <v>45</v>
      </c>
      <c r="F116">
        <v>2013</v>
      </c>
      <c r="G116">
        <v>158000</v>
      </c>
      <c r="H116" s="1" t="s">
        <v>148</v>
      </c>
      <c r="I116">
        <v>407000</v>
      </c>
      <c r="J116" s="2">
        <v>42681</v>
      </c>
      <c r="M116" s="6"/>
      <c r="N116" s="4"/>
      <c r="O116" s="4"/>
    </row>
    <row r="117" spans="5:15" x14ac:dyDescent="0.25">
      <c r="E117" s="1" t="s">
        <v>136</v>
      </c>
      <c r="F117">
        <v>2013</v>
      </c>
      <c r="G117">
        <v>240000</v>
      </c>
      <c r="H117" s="1" t="s">
        <v>149</v>
      </c>
      <c r="I117">
        <v>301232</v>
      </c>
      <c r="J117" s="2">
        <v>42719</v>
      </c>
      <c r="M117" s="5"/>
      <c r="N117" s="3"/>
      <c r="O117" s="3"/>
    </row>
    <row r="118" spans="5:15" x14ac:dyDescent="0.25">
      <c r="E118" s="1" t="s">
        <v>136</v>
      </c>
      <c r="F118">
        <v>2013</v>
      </c>
      <c r="G118">
        <v>240000</v>
      </c>
      <c r="H118" s="1" t="s">
        <v>150</v>
      </c>
      <c r="I118">
        <v>289567</v>
      </c>
      <c r="J118" s="2">
        <v>42719</v>
      </c>
      <c r="M118" s="6"/>
      <c r="N118" s="4"/>
      <c r="O118" s="4"/>
    </row>
    <row r="119" spans="5:15" x14ac:dyDescent="0.25">
      <c r="E119" s="1" t="s">
        <v>136</v>
      </c>
      <c r="F119">
        <v>2013</v>
      </c>
      <c r="G119">
        <v>240000</v>
      </c>
      <c r="H119" s="1" t="s">
        <v>151</v>
      </c>
      <c r="I119">
        <v>245211</v>
      </c>
      <c r="J119" s="2">
        <v>42719</v>
      </c>
      <c r="M119" s="5"/>
      <c r="N119" s="3"/>
      <c r="O119" s="3"/>
    </row>
    <row r="120" spans="5:15" x14ac:dyDescent="0.25">
      <c r="E120" s="1" t="s">
        <v>136</v>
      </c>
      <c r="F120">
        <v>2013</v>
      </c>
      <c r="G120">
        <v>240000</v>
      </c>
      <c r="H120" s="1" t="s">
        <v>152</v>
      </c>
      <c r="I120">
        <v>200123</v>
      </c>
      <c r="J120" s="2">
        <v>42719</v>
      </c>
      <c r="M120" s="6"/>
      <c r="N120" s="4"/>
      <c r="O120" s="4"/>
    </row>
    <row r="121" spans="5:15" x14ac:dyDescent="0.25">
      <c r="E121" s="1" t="s">
        <v>136</v>
      </c>
      <c r="F121">
        <v>2013</v>
      </c>
      <c r="G121">
        <v>240000</v>
      </c>
      <c r="H121" s="1" t="s">
        <v>153</v>
      </c>
      <c r="I121">
        <v>235811</v>
      </c>
      <c r="J121" s="2">
        <v>42719</v>
      </c>
      <c r="M121" s="5"/>
      <c r="N121" s="3"/>
      <c r="O121" s="3"/>
    </row>
    <row r="122" spans="5:15" x14ac:dyDescent="0.25">
      <c r="E122" s="1" t="s">
        <v>136</v>
      </c>
      <c r="F122">
        <v>2013</v>
      </c>
      <c r="G122">
        <v>240000</v>
      </c>
      <c r="H122" s="1" t="s">
        <v>154</v>
      </c>
      <c r="I122">
        <v>250021</v>
      </c>
      <c r="J122" s="2">
        <v>42719</v>
      </c>
      <c r="M122" s="6"/>
      <c r="N122" s="4"/>
      <c r="O122" s="4"/>
    </row>
    <row r="123" spans="5:15" x14ac:dyDescent="0.25">
      <c r="E123" s="1" t="s">
        <v>136</v>
      </c>
      <c r="F123">
        <v>2013</v>
      </c>
      <c r="G123">
        <v>240000</v>
      </c>
      <c r="H123" s="1" t="s">
        <v>155</v>
      </c>
      <c r="I123">
        <v>198340</v>
      </c>
      <c r="J123" s="2">
        <v>42719</v>
      </c>
      <c r="M123" s="5"/>
      <c r="N123" s="3"/>
      <c r="O123" s="3"/>
    </row>
    <row r="124" spans="5:15" x14ac:dyDescent="0.25">
      <c r="E124" s="1" t="s">
        <v>136</v>
      </c>
      <c r="F124">
        <v>2013</v>
      </c>
      <c r="G124">
        <v>240000</v>
      </c>
      <c r="H124" s="1" t="s">
        <v>156</v>
      </c>
      <c r="I124">
        <v>189761</v>
      </c>
      <c r="J124" s="2">
        <v>42719</v>
      </c>
      <c r="M124" s="6"/>
      <c r="N124" s="4"/>
      <c r="O124" s="4"/>
    </row>
    <row r="125" spans="5:15" x14ac:dyDescent="0.25">
      <c r="E125" s="1" t="s">
        <v>157</v>
      </c>
      <c r="F125">
        <v>2013</v>
      </c>
      <c r="G125">
        <v>271000</v>
      </c>
      <c r="H125" s="1" t="s">
        <v>158</v>
      </c>
      <c r="I125">
        <v>153000</v>
      </c>
      <c r="J125" s="2">
        <v>42334</v>
      </c>
      <c r="M125" s="5"/>
      <c r="N125" s="3"/>
      <c r="O125" s="3"/>
    </row>
    <row r="126" spans="5:15" x14ac:dyDescent="0.25">
      <c r="E126" s="1" t="s">
        <v>157</v>
      </c>
      <c r="F126">
        <v>2013</v>
      </c>
      <c r="G126">
        <v>271000</v>
      </c>
      <c r="H126" s="1" t="s">
        <v>159</v>
      </c>
      <c r="I126">
        <v>123000</v>
      </c>
      <c r="J126" s="2">
        <v>42520</v>
      </c>
      <c r="M126" s="6"/>
      <c r="N126" s="4"/>
      <c r="O126" s="4"/>
    </row>
    <row r="127" spans="5:15" x14ac:dyDescent="0.25">
      <c r="E127" s="1" t="s">
        <v>160</v>
      </c>
      <c r="F127">
        <v>2014</v>
      </c>
      <c r="G127">
        <v>98000</v>
      </c>
      <c r="H127" s="1" t="s">
        <v>161</v>
      </c>
      <c r="I127">
        <v>251000</v>
      </c>
      <c r="J127" s="2">
        <v>42344</v>
      </c>
      <c r="M127" s="5"/>
      <c r="N127" s="3"/>
      <c r="O127" s="3"/>
    </row>
    <row r="128" spans="5:15" x14ac:dyDescent="0.25">
      <c r="E128" s="1" t="s">
        <v>160</v>
      </c>
      <c r="F128">
        <v>2014</v>
      </c>
      <c r="G128">
        <v>99000</v>
      </c>
      <c r="H128" s="1" t="s">
        <v>162</v>
      </c>
      <c r="I128">
        <v>247000</v>
      </c>
      <c r="J128" s="2">
        <v>42344</v>
      </c>
      <c r="M128" s="6"/>
      <c r="N128" s="4"/>
      <c r="O128" s="4"/>
    </row>
    <row r="129" spans="5:15" x14ac:dyDescent="0.25">
      <c r="E129" s="1" t="s">
        <v>45</v>
      </c>
      <c r="F129">
        <v>2014</v>
      </c>
      <c r="G129">
        <v>136502</v>
      </c>
      <c r="H129" s="1" t="s">
        <v>163</v>
      </c>
      <c r="I129">
        <v>243000</v>
      </c>
      <c r="J129" s="2">
        <v>42476</v>
      </c>
      <c r="M129" s="5"/>
      <c r="N129" s="3"/>
      <c r="O129" s="3"/>
    </row>
    <row r="130" spans="5:15" x14ac:dyDescent="0.25">
      <c r="E130" s="1" t="s">
        <v>54</v>
      </c>
      <c r="F130">
        <v>2014</v>
      </c>
      <c r="G130">
        <v>167800</v>
      </c>
      <c r="H130" s="1" t="s">
        <v>164</v>
      </c>
      <c r="I130">
        <v>190300</v>
      </c>
      <c r="J130" s="2">
        <v>42272</v>
      </c>
      <c r="M130" s="6"/>
      <c r="N130" s="4"/>
      <c r="O130" s="4"/>
    </row>
    <row r="131" spans="5:15" x14ac:dyDescent="0.25">
      <c r="E131" s="1" t="s">
        <v>35</v>
      </c>
      <c r="F131">
        <v>2014</v>
      </c>
      <c r="G131">
        <v>219000</v>
      </c>
      <c r="H131" s="1" t="s">
        <v>165</v>
      </c>
      <c r="I131">
        <v>126290</v>
      </c>
      <c r="J131" s="2">
        <v>42083</v>
      </c>
      <c r="M131" s="5"/>
      <c r="N131" s="3"/>
      <c r="O131" s="3"/>
    </row>
    <row r="132" spans="5:15" x14ac:dyDescent="0.25">
      <c r="E132" s="1" t="s">
        <v>136</v>
      </c>
      <c r="F132">
        <v>2014</v>
      </c>
      <c r="G132">
        <v>240000</v>
      </c>
      <c r="H132" s="1" t="s">
        <v>166</v>
      </c>
      <c r="I132">
        <v>183788</v>
      </c>
      <c r="J132" s="2">
        <v>42681</v>
      </c>
      <c r="M132" s="6"/>
      <c r="N132" s="4"/>
      <c r="O132" s="4"/>
    </row>
    <row r="133" spans="5:15" x14ac:dyDescent="0.25">
      <c r="E133" s="1" t="s">
        <v>136</v>
      </c>
      <c r="F133">
        <v>2014</v>
      </c>
      <c r="G133">
        <v>240000</v>
      </c>
      <c r="H133" s="1" t="s">
        <v>167</v>
      </c>
      <c r="I133">
        <v>160198</v>
      </c>
      <c r="J133" s="2">
        <v>42681</v>
      </c>
      <c r="M133" s="5"/>
      <c r="N133" s="3"/>
      <c r="O133" s="3"/>
    </row>
    <row r="134" spans="5:15" x14ac:dyDescent="0.25">
      <c r="E134" s="1" t="s">
        <v>136</v>
      </c>
      <c r="F134">
        <v>2014</v>
      </c>
      <c r="G134">
        <v>240000</v>
      </c>
      <c r="H134" s="1" t="s">
        <v>168</v>
      </c>
      <c r="I134">
        <v>156724</v>
      </c>
      <c r="J134" s="2">
        <v>42681</v>
      </c>
      <c r="M134" s="6"/>
      <c r="N134" s="4"/>
      <c r="O134" s="4"/>
    </row>
    <row r="135" spans="5:15" x14ac:dyDescent="0.25">
      <c r="E135" s="1" t="s">
        <v>157</v>
      </c>
      <c r="F135">
        <v>2014</v>
      </c>
      <c r="G135">
        <v>270000</v>
      </c>
      <c r="H135" s="1" t="s">
        <v>169</v>
      </c>
      <c r="I135">
        <v>157000</v>
      </c>
      <c r="J135" s="2">
        <v>42334</v>
      </c>
      <c r="M135" s="5"/>
      <c r="N135" s="3"/>
      <c r="O135" s="3"/>
    </row>
    <row r="136" spans="5:15" x14ac:dyDescent="0.25">
      <c r="E136" s="1" t="s">
        <v>35</v>
      </c>
      <c r="F136">
        <v>2015</v>
      </c>
      <c r="G136">
        <v>218000</v>
      </c>
      <c r="H136" s="1" t="s">
        <v>170</v>
      </c>
      <c r="I136">
        <v>130290</v>
      </c>
      <c r="J136" s="2">
        <v>42083</v>
      </c>
      <c r="M136" s="6"/>
      <c r="N136" s="4"/>
      <c r="O136" s="4"/>
    </row>
    <row r="137" spans="5:15" x14ac:dyDescent="0.25">
      <c r="E137" s="1" t="s">
        <v>62</v>
      </c>
      <c r="F137">
        <v>2015</v>
      </c>
      <c r="G137">
        <v>258000</v>
      </c>
      <c r="H137" s="1" t="s">
        <v>171</v>
      </c>
      <c r="I137">
        <v>160700</v>
      </c>
      <c r="J137" s="2">
        <v>42286</v>
      </c>
      <c r="M137" s="5"/>
      <c r="N137" s="3"/>
      <c r="O137" s="3"/>
    </row>
    <row r="138" spans="5:15" x14ac:dyDescent="0.25">
      <c r="E138" s="1" t="s">
        <v>172</v>
      </c>
      <c r="F138">
        <v>2015</v>
      </c>
      <c r="G138">
        <v>360000</v>
      </c>
      <c r="H138" s="1" t="s">
        <v>173</v>
      </c>
      <c r="I138">
        <v>100000</v>
      </c>
      <c r="J138" s="2">
        <v>42734</v>
      </c>
      <c r="M138" s="6"/>
      <c r="N138" s="4"/>
      <c r="O138" s="4"/>
    </row>
    <row r="139" spans="5:15" x14ac:dyDescent="0.25">
      <c r="E139" s="1" t="s">
        <v>172</v>
      </c>
      <c r="F139">
        <v>2015</v>
      </c>
      <c r="G139">
        <v>360000</v>
      </c>
      <c r="H139" s="1" t="s">
        <v>174</v>
      </c>
      <c r="I139">
        <v>115000</v>
      </c>
      <c r="J139" s="2">
        <v>42734</v>
      </c>
      <c r="M139" s="5"/>
      <c r="N139" s="3"/>
      <c r="O139" s="3"/>
    </row>
    <row r="140" spans="5:15" x14ac:dyDescent="0.25">
      <c r="E140" s="1" t="s">
        <v>172</v>
      </c>
      <c r="F140">
        <v>2015</v>
      </c>
      <c r="G140">
        <v>360000</v>
      </c>
      <c r="H140" s="1" t="s">
        <v>175</v>
      </c>
      <c r="I140">
        <v>132000</v>
      </c>
      <c r="J140" s="2">
        <v>42734</v>
      </c>
      <c r="M140" s="6"/>
      <c r="N140" s="4"/>
      <c r="O140" s="4"/>
    </row>
    <row r="141" spans="5:15" x14ac:dyDescent="0.25">
      <c r="E141" s="1" t="s">
        <v>172</v>
      </c>
      <c r="F141">
        <v>2015</v>
      </c>
      <c r="G141">
        <v>360000</v>
      </c>
      <c r="H141" s="1" t="s">
        <v>176</v>
      </c>
      <c r="I141">
        <v>108000</v>
      </c>
      <c r="J141" s="2">
        <v>42734</v>
      </c>
      <c r="M141" s="5"/>
      <c r="N141" s="3"/>
      <c r="O141" s="3"/>
    </row>
    <row r="142" spans="5:15" x14ac:dyDescent="0.25">
      <c r="E142" s="1" t="s">
        <v>172</v>
      </c>
      <c r="F142">
        <v>2015</v>
      </c>
      <c r="G142">
        <v>360000</v>
      </c>
      <c r="H142" s="1" t="s">
        <v>177</v>
      </c>
      <c r="I142">
        <v>140000</v>
      </c>
      <c r="J142" s="2">
        <v>42734</v>
      </c>
      <c r="M142" s="8"/>
      <c r="N142" s="9"/>
      <c r="O142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90837-1FAC-4F60-99F4-67A3C866AF35}">
  <dimension ref="D7:L141"/>
  <sheetViews>
    <sheetView topLeftCell="H1" workbookViewId="0">
      <selection activeCell="P12" sqref="P12"/>
    </sheetView>
  </sheetViews>
  <sheetFormatPr defaultRowHeight="15" x14ac:dyDescent="0.25"/>
  <cols>
    <col min="4" max="4" width="18" bestFit="1" customWidth="1"/>
    <col min="5" max="5" width="16" bestFit="1" customWidth="1"/>
    <col min="6" max="6" width="15" bestFit="1" customWidth="1"/>
    <col min="7" max="7" width="18" bestFit="1" customWidth="1"/>
    <col min="8" max="8" width="11" bestFit="1" customWidth="1"/>
    <col min="9" max="9" width="26.85546875" bestFit="1" customWidth="1"/>
    <col min="10" max="10" width="13.28515625" customWidth="1"/>
    <col min="11" max="11" width="13.140625" customWidth="1"/>
  </cols>
  <sheetData>
    <row r="7" spans="4:12" x14ac:dyDescent="0.25">
      <c r="D7" t="s">
        <v>0</v>
      </c>
      <c r="E7" t="s">
        <v>1</v>
      </c>
      <c r="F7" t="s">
        <v>2</v>
      </c>
      <c r="G7" t="s">
        <v>3</v>
      </c>
      <c r="H7" t="s">
        <v>4</v>
      </c>
      <c r="I7" t="s">
        <v>5</v>
      </c>
      <c r="J7" t="s">
        <v>178</v>
      </c>
      <c r="K7" t="s">
        <v>179</v>
      </c>
      <c r="L7" t="s">
        <v>181</v>
      </c>
    </row>
    <row r="8" spans="4:12" x14ac:dyDescent="0.25">
      <c r="D8" s="10" t="s">
        <v>50</v>
      </c>
      <c r="E8" s="11">
        <v>2010</v>
      </c>
      <c r="F8" s="11">
        <v>37000</v>
      </c>
      <c r="G8" s="10" t="s">
        <v>64</v>
      </c>
      <c r="H8" s="11">
        <v>978000</v>
      </c>
      <c r="I8" s="12">
        <v>42309</v>
      </c>
      <c r="J8" s="11">
        <f>0.05*transport__2[[#This Row],[Cena_zakupu]]*(2017-transport__2[[#This Row],[Rok_produkcji]])</f>
        <v>12950</v>
      </c>
      <c r="K8" s="11">
        <f>0.02*transport__2[[#This Row],[Cena_zakupu]]*ROUNDDOWN(transport__2[[#This Row],[Przebieg]]/100000,0)</f>
        <v>6660</v>
      </c>
      <c r="L8" s="11">
        <f>transport__2[[#This Row],[Cena_zakupu]]-transport__2[[#This Row],[am1]]-transport__2[[#This Row],[am2]]</f>
        <v>17390</v>
      </c>
    </row>
    <row r="9" spans="4:12" x14ac:dyDescent="0.25">
      <c r="D9" s="1" t="s">
        <v>6</v>
      </c>
      <c r="E9">
        <v>2006</v>
      </c>
      <c r="F9">
        <v>85900</v>
      </c>
      <c r="G9" s="1" t="s">
        <v>7</v>
      </c>
      <c r="H9">
        <v>1200655</v>
      </c>
      <c r="I9" s="2">
        <v>42035</v>
      </c>
      <c r="J9">
        <f>0.05*transport__2[[#This Row],[Cena_zakupu]]*(2017-transport__2[[#This Row],[Rok_produkcji]])</f>
        <v>47245</v>
      </c>
      <c r="K9">
        <f>0.02*transport__2[[#This Row],[Cena_zakupu]]*ROUNDDOWN(transport__2[[#This Row],[Przebieg]]/100000,0)</f>
        <v>20616</v>
      </c>
      <c r="L9">
        <f>transport__2[[#This Row],[Cena_zakupu]]-transport__2[[#This Row],[am1]]-transport__2[[#This Row],[am2]]</f>
        <v>18039</v>
      </c>
    </row>
    <row r="10" spans="4:12" x14ac:dyDescent="0.25">
      <c r="D10" s="1" t="s">
        <v>6</v>
      </c>
      <c r="E10">
        <v>2006</v>
      </c>
      <c r="F10">
        <v>85900</v>
      </c>
      <c r="G10" s="1" t="s">
        <v>8</v>
      </c>
      <c r="H10">
        <v>1068570</v>
      </c>
      <c r="I10" s="2">
        <v>42029</v>
      </c>
      <c r="J10">
        <f>0.05*transport__2[[#This Row],[Cena_zakupu]]*(2017-transport__2[[#This Row],[Rok_produkcji]])</f>
        <v>47245</v>
      </c>
      <c r="K10">
        <f>0.02*transport__2[[#This Row],[Cena_zakupu]]*ROUNDDOWN(transport__2[[#This Row],[Przebieg]]/100000,0)</f>
        <v>17180</v>
      </c>
      <c r="L10">
        <f>transport__2[[#This Row],[Cena_zakupu]]-transport__2[[#This Row],[am1]]-transport__2[[#This Row],[am2]]</f>
        <v>21475</v>
      </c>
    </row>
    <row r="11" spans="4:12" x14ac:dyDescent="0.25">
      <c r="D11" s="1" t="s">
        <v>6</v>
      </c>
      <c r="E11">
        <v>2006</v>
      </c>
      <c r="F11">
        <v>85900</v>
      </c>
      <c r="G11" s="1" t="s">
        <v>9</v>
      </c>
      <c r="H11">
        <v>998704</v>
      </c>
      <c r="I11" s="2">
        <v>42028</v>
      </c>
      <c r="J11">
        <f>0.05*transport__2[[#This Row],[Cena_zakupu]]*(2017-transport__2[[#This Row],[Rok_produkcji]])</f>
        <v>47245</v>
      </c>
      <c r="K11">
        <f>0.02*transport__2[[#This Row],[Cena_zakupu]]*ROUNDDOWN(transport__2[[#This Row],[Przebieg]]/100000,0)</f>
        <v>15462</v>
      </c>
      <c r="L11">
        <f>transport__2[[#This Row],[Cena_zakupu]]-transport__2[[#This Row],[am1]]-transport__2[[#This Row],[am2]]</f>
        <v>23193</v>
      </c>
    </row>
    <row r="12" spans="4:12" x14ac:dyDescent="0.25">
      <c r="D12" s="1" t="s">
        <v>50</v>
      </c>
      <c r="E12">
        <v>2011</v>
      </c>
      <c r="F12">
        <v>38000</v>
      </c>
      <c r="G12" s="1" t="s">
        <v>90</v>
      </c>
      <c r="H12">
        <v>574000</v>
      </c>
      <c r="I12" s="2">
        <v>42309</v>
      </c>
      <c r="J12">
        <f>0.05*transport__2[[#This Row],[Cena_zakupu]]*(2017-transport__2[[#This Row],[Rok_produkcji]])</f>
        <v>11400</v>
      </c>
      <c r="K12">
        <f>0.02*transport__2[[#This Row],[Cena_zakupu]]*ROUNDDOWN(transport__2[[#This Row],[Przebieg]]/100000,0)</f>
        <v>3800</v>
      </c>
      <c r="L12">
        <f>transport__2[[#This Row],[Cena_zakupu]]-transport__2[[#This Row],[am1]]-transport__2[[#This Row],[am2]]</f>
        <v>22800</v>
      </c>
    </row>
    <row r="13" spans="4:12" x14ac:dyDescent="0.25">
      <c r="D13" s="1" t="s">
        <v>6</v>
      </c>
      <c r="E13">
        <v>2006</v>
      </c>
      <c r="F13">
        <v>85900</v>
      </c>
      <c r="G13" s="1" t="s">
        <v>10</v>
      </c>
      <c r="H13">
        <v>936780</v>
      </c>
      <c r="I13" s="2">
        <v>42028</v>
      </c>
      <c r="J13">
        <f>0.05*transport__2[[#This Row],[Cena_zakupu]]*(2017-transport__2[[#This Row],[Rok_produkcji]])</f>
        <v>47245</v>
      </c>
      <c r="K13">
        <f>0.02*transport__2[[#This Row],[Cena_zakupu]]*ROUNDDOWN(transport__2[[#This Row],[Przebieg]]/100000,0)</f>
        <v>15462</v>
      </c>
      <c r="L13">
        <f>transport__2[[#This Row],[Cena_zakupu]]-transport__2[[#This Row],[am1]]-transport__2[[#This Row],[am2]]</f>
        <v>23193</v>
      </c>
    </row>
    <row r="14" spans="4:12" x14ac:dyDescent="0.25">
      <c r="D14" s="1" t="s">
        <v>6</v>
      </c>
      <c r="E14">
        <v>2006</v>
      </c>
      <c r="F14">
        <v>85900</v>
      </c>
      <c r="G14" s="1" t="s">
        <v>11</v>
      </c>
      <c r="H14">
        <v>870233</v>
      </c>
      <c r="I14" s="2">
        <v>42034</v>
      </c>
      <c r="J14">
        <f>0.05*transport__2[[#This Row],[Cena_zakupu]]*(2017-transport__2[[#This Row],[Rok_produkcji]])</f>
        <v>47245</v>
      </c>
      <c r="K14">
        <f>0.02*transport__2[[#This Row],[Cena_zakupu]]*ROUNDDOWN(transport__2[[#This Row],[Przebieg]]/100000,0)</f>
        <v>13744</v>
      </c>
      <c r="L14">
        <f>transport__2[[#This Row],[Cena_zakupu]]-transport__2[[#This Row],[am1]]-transport__2[[#This Row],[am2]]</f>
        <v>24911</v>
      </c>
    </row>
    <row r="15" spans="4:12" x14ac:dyDescent="0.25">
      <c r="D15" s="1" t="s">
        <v>50</v>
      </c>
      <c r="E15">
        <v>2010</v>
      </c>
      <c r="F15">
        <v>40830</v>
      </c>
      <c r="G15" s="1" t="s">
        <v>65</v>
      </c>
      <c r="H15">
        <v>326000</v>
      </c>
      <c r="I15" s="2">
        <v>42062</v>
      </c>
      <c r="J15">
        <f>0.05*transport__2[[#This Row],[Cena_zakupu]]*(2017-transport__2[[#This Row],[Rok_produkcji]])</f>
        <v>14290.5</v>
      </c>
      <c r="K15">
        <f>0.02*transport__2[[#This Row],[Cena_zakupu]]*ROUNDDOWN(transport__2[[#This Row],[Przebieg]]/100000,0)</f>
        <v>2449.8000000000002</v>
      </c>
      <c r="L15">
        <f>transport__2[[#This Row],[Cena_zakupu]]-transport__2[[#This Row],[am1]]-transport__2[[#This Row],[am2]]</f>
        <v>24089.7</v>
      </c>
    </row>
    <row r="16" spans="4:12" x14ac:dyDescent="0.25">
      <c r="D16" s="1" t="s">
        <v>16</v>
      </c>
      <c r="E16">
        <v>2008</v>
      </c>
      <c r="F16">
        <v>49411</v>
      </c>
      <c r="G16" s="1" t="s">
        <v>17</v>
      </c>
      <c r="H16">
        <v>186000</v>
      </c>
      <c r="I16" s="2">
        <v>42210</v>
      </c>
      <c r="J16">
        <f>0.05*transport__2[[#This Row],[Cena_zakupu]]*(2017-transport__2[[#This Row],[Rok_produkcji]])</f>
        <v>22234.95</v>
      </c>
      <c r="K16">
        <f>0.02*transport__2[[#This Row],[Cena_zakupu]]*ROUNDDOWN(transport__2[[#This Row],[Przebieg]]/100000,0)</f>
        <v>988.22</v>
      </c>
      <c r="L16">
        <f>transport__2[[#This Row],[Cena_zakupu]]-transport__2[[#This Row],[am1]]-transport__2[[#This Row],[am2]]</f>
        <v>26187.829999999998</v>
      </c>
    </row>
    <row r="17" spans="4:12" x14ac:dyDescent="0.25">
      <c r="D17" s="1" t="s">
        <v>16</v>
      </c>
      <c r="E17">
        <v>2009</v>
      </c>
      <c r="F17">
        <v>48411</v>
      </c>
      <c r="G17" s="1" t="s">
        <v>24</v>
      </c>
      <c r="H17">
        <v>190000</v>
      </c>
      <c r="I17" s="2">
        <v>42210</v>
      </c>
      <c r="J17">
        <f>0.05*transport__2[[#This Row],[Cena_zakupu]]*(2017-transport__2[[#This Row],[Rok_produkcji]])</f>
        <v>19364.400000000001</v>
      </c>
      <c r="K17">
        <f>0.02*transport__2[[#This Row],[Cena_zakupu]]*ROUNDDOWN(transport__2[[#This Row],[Przebieg]]/100000,0)</f>
        <v>968.22</v>
      </c>
      <c r="L17">
        <f>transport__2[[#This Row],[Cena_zakupu]]-transport__2[[#This Row],[am1]]-transport__2[[#This Row],[am2]]</f>
        <v>28078.379999999997</v>
      </c>
    </row>
    <row r="18" spans="4:12" x14ac:dyDescent="0.25">
      <c r="D18" s="1" t="s">
        <v>50</v>
      </c>
      <c r="E18">
        <v>2012</v>
      </c>
      <c r="F18">
        <v>39830</v>
      </c>
      <c r="G18" s="1" t="s">
        <v>111</v>
      </c>
      <c r="H18">
        <v>330000</v>
      </c>
      <c r="I18" s="2">
        <v>42062</v>
      </c>
      <c r="J18">
        <f>0.05*transport__2[[#This Row],[Cena_zakupu]]*(2017-transport__2[[#This Row],[Rok_produkcji]])</f>
        <v>9957.5</v>
      </c>
      <c r="K18">
        <f>0.02*transport__2[[#This Row],[Cena_zakupu]]*ROUNDDOWN(transport__2[[#This Row],[Przebieg]]/100000,0)</f>
        <v>2389.8000000000002</v>
      </c>
      <c r="L18">
        <f>transport__2[[#This Row],[Cena_zakupu]]-transport__2[[#This Row],[am1]]-transport__2[[#This Row],[am2]]</f>
        <v>27482.7</v>
      </c>
    </row>
    <row r="19" spans="4:12" x14ac:dyDescent="0.25">
      <c r="D19" s="1" t="s">
        <v>25</v>
      </c>
      <c r="E19">
        <v>2009</v>
      </c>
      <c r="F19">
        <v>68000</v>
      </c>
      <c r="G19" s="1" t="s">
        <v>26</v>
      </c>
      <c r="H19">
        <v>992600</v>
      </c>
      <c r="I19" s="2">
        <v>42157</v>
      </c>
      <c r="J19">
        <f>0.05*transport__2[[#This Row],[Cena_zakupu]]*(2017-transport__2[[#This Row],[Rok_produkcji]])</f>
        <v>27200</v>
      </c>
      <c r="K19">
        <f>0.02*transport__2[[#This Row],[Cena_zakupu]]*ROUNDDOWN(transport__2[[#This Row],[Przebieg]]/100000,0)</f>
        <v>12240</v>
      </c>
      <c r="L19">
        <f>transport__2[[#This Row],[Cena_zakupu]]-transport__2[[#This Row],[am1]]-transport__2[[#This Row],[am2]]</f>
        <v>28560</v>
      </c>
    </row>
    <row r="20" spans="4:12" x14ac:dyDescent="0.25">
      <c r="D20" s="1" t="s">
        <v>16</v>
      </c>
      <c r="E20">
        <v>2009</v>
      </c>
      <c r="F20">
        <v>49411</v>
      </c>
      <c r="G20" s="1" t="s">
        <v>27</v>
      </c>
      <c r="H20">
        <v>186000</v>
      </c>
      <c r="I20" s="2">
        <v>42210</v>
      </c>
      <c r="J20">
        <f>0.05*transport__2[[#This Row],[Cena_zakupu]]*(2017-transport__2[[#This Row],[Rok_produkcji]])</f>
        <v>19764.400000000001</v>
      </c>
      <c r="K20">
        <f>0.02*transport__2[[#This Row],[Cena_zakupu]]*ROUNDDOWN(transport__2[[#This Row],[Przebieg]]/100000,0)</f>
        <v>988.22</v>
      </c>
      <c r="L20">
        <f>transport__2[[#This Row],[Cena_zakupu]]-transport__2[[#This Row],[am1]]-transport__2[[#This Row],[am2]]</f>
        <v>28658.379999999997</v>
      </c>
    </row>
    <row r="21" spans="4:12" x14ac:dyDescent="0.25">
      <c r="D21" s="1" t="s">
        <v>18</v>
      </c>
      <c r="E21">
        <v>2008</v>
      </c>
      <c r="F21">
        <v>58000</v>
      </c>
      <c r="G21" s="1" t="s">
        <v>19</v>
      </c>
      <c r="H21">
        <v>306000</v>
      </c>
      <c r="I21" s="2">
        <v>42271</v>
      </c>
      <c r="J21">
        <f>0.05*transport__2[[#This Row],[Cena_zakupu]]*(2017-transport__2[[#This Row],[Rok_produkcji]])</f>
        <v>26100</v>
      </c>
      <c r="K21">
        <f>0.02*transport__2[[#This Row],[Cena_zakupu]]*ROUNDDOWN(transport__2[[#This Row],[Przebieg]]/100000,0)</f>
        <v>3480</v>
      </c>
      <c r="L21">
        <f>transport__2[[#This Row],[Cena_zakupu]]-transport__2[[#This Row],[am1]]-transport__2[[#This Row],[am2]]</f>
        <v>28420</v>
      </c>
    </row>
    <row r="22" spans="4:12" x14ac:dyDescent="0.25">
      <c r="D22" s="1" t="s">
        <v>28</v>
      </c>
      <c r="E22">
        <v>2009</v>
      </c>
      <c r="F22">
        <v>67900</v>
      </c>
      <c r="G22" s="1" t="s">
        <v>29</v>
      </c>
      <c r="H22">
        <v>850000</v>
      </c>
      <c r="I22" s="2">
        <v>42194</v>
      </c>
      <c r="J22">
        <f>0.05*transport__2[[#This Row],[Cena_zakupu]]*(2017-transport__2[[#This Row],[Rok_produkcji]])</f>
        <v>27160</v>
      </c>
      <c r="K22">
        <f>0.02*transport__2[[#This Row],[Cena_zakupu]]*ROUNDDOWN(transport__2[[#This Row],[Przebieg]]/100000,0)</f>
        <v>10864</v>
      </c>
      <c r="L22">
        <f>transport__2[[#This Row],[Cena_zakupu]]-transport__2[[#This Row],[am1]]-transport__2[[#This Row],[am2]]</f>
        <v>29876</v>
      </c>
    </row>
    <row r="23" spans="4:12" x14ac:dyDescent="0.25">
      <c r="D23" s="1" t="s">
        <v>16</v>
      </c>
      <c r="E23">
        <v>2009</v>
      </c>
      <c r="F23">
        <v>65000</v>
      </c>
      <c r="G23" s="1" t="s">
        <v>30</v>
      </c>
      <c r="H23">
        <v>740000</v>
      </c>
      <c r="I23" s="2">
        <v>42385</v>
      </c>
      <c r="J23">
        <f>0.05*transport__2[[#This Row],[Cena_zakupu]]*(2017-transport__2[[#This Row],[Rok_produkcji]])</f>
        <v>26000</v>
      </c>
      <c r="K23">
        <f>0.02*transport__2[[#This Row],[Cena_zakupu]]*ROUNDDOWN(transport__2[[#This Row],[Przebieg]]/100000,0)</f>
        <v>9100</v>
      </c>
      <c r="L23">
        <f>transport__2[[#This Row],[Cena_zakupu]]-transport__2[[#This Row],[am1]]-transport__2[[#This Row],[am2]]</f>
        <v>29900</v>
      </c>
    </row>
    <row r="24" spans="4:12" x14ac:dyDescent="0.25">
      <c r="D24" s="1" t="s">
        <v>28</v>
      </c>
      <c r="E24">
        <v>2009</v>
      </c>
      <c r="F24">
        <v>68900</v>
      </c>
      <c r="G24" s="1" t="s">
        <v>31</v>
      </c>
      <c r="H24">
        <v>846000</v>
      </c>
      <c r="I24" s="2">
        <v>42194</v>
      </c>
      <c r="J24">
        <f>0.05*transport__2[[#This Row],[Cena_zakupu]]*(2017-transport__2[[#This Row],[Rok_produkcji]])</f>
        <v>27560</v>
      </c>
      <c r="K24">
        <f>0.02*transport__2[[#This Row],[Cena_zakupu]]*ROUNDDOWN(transport__2[[#This Row],[Przebieg]]/100000,0)</f>
        <v>11024</v>
      </c>
      <c r="L24">
        <f>transport__2[[#This Row],[Cena_zakupu]]-transport__2[[#This Row],[am1]]-transport__2[[#This Row],[am2]]</f>
        <v>30316</v>
      </c>
    </row>
    <row r="25" spans="4:12" x14ac:dyDescent="0.25">
      <c r="D25" s="1" t="s">
        <v>18</v>
      </c>
      <c r="E25">
        <v>2009</v>
      </c>
      <c r="F25">
        <v>59000</v>
      </c>
      <c r="G25" s="1" t="s">
        <v>32</v>
      </c>
      <c r="H25">
        <v>302000</v>
      </c>
      <c r="I25" s="2">
        <v>42271</v>
      </c>
      <c r="J25">
        <f>0.05*transport__2[[#This Row],[Cena_zakupu]]*(2017-transport__2[[#This Row],[Rok_produkcji]])</f>
        <v>23600</v>
      </c>
      <c r="K25">
        <f>0.02*transport__2[[#This Row],[Cena_zakupu]]*ROUNDDOWN(transport__2[[#This Row],[Przebieg]]/100000,0)</f>
        <v>3540</v>
      </c>
      <c r="L25">
        <f>transport__2[[#This Row],[Cena_zakupu]]-transport__2[[#This Row],[am1]]-transport__2[[#This Row],[am2]]</f>
        <v>31860</v>
      </c>
    </row>
    <row r="26" spans="4:12" x14ac:dyDescent="0.25">
      <c r="D26" s="1" t="s">
        <v>33</v>
      </c>
      <c r="E26">
        <v>2009</v>
      </c>
      <c r="F26">
        <v>77000</v>
      </c>
      <c r="G26" s="1" t="s">
        <v>34</v>
      </c>
      <c r="H26">
        <v>846000</v>
      </c>
      <c r="I26" s="2">
        <v>42376</v>
      </c>
      <c r="J26">
        <f>0.05*transport__2[[#This Row],[Cena_zakupu]]*(2017-transport__2[[#This Row],[Rok_produkcji]])</f>
        <v>30800</v>
      </c>
      <c r="K26">
        <f>0.02*transport__2[[#This Row],[Cena_zakupu]]*ROUNDDOWN(transport__2[[#This Row],[Przebieg]]/100000,0)</f>
        <v>12320</v>
      </c>
      <c r="L26">
        <f>transport__2[[#This Row],[Cena_zakupu]]-transport__2[[#This Row],[am1]]-transport__2[[#This Row],[am2]]</f>
        <v>33880</v>
      </c>
    </row>
    <row r="27" spans="4:12" x14ac:dyDescent="0.25">
      <c r="D27" s="1" t="s">
        <v>16</v>
      </c>
      <c r="E27">
        <v>2010</v>
      </c>
      <c r="F27">
        <v>66000</v>
      </c>
      <c r="G27" s="1" t="s">
        <v>66</v>
      </c>
      <c r="H27">
        <v>736000</v>
      </c>
      <c r="I27" s="2">
        <v>42385</v>
      </c>
      <c r="J27">
        <f>0.05*transport__2[[#This Row],[Cena_zakupu]]*(2017-transport__2[[#This Row],[Rok_produkcji]])</f>
        <v>23100</v>
      </c>
      <c r="K27">
        <f>0.02*transport__2[[#This Row],[Cena_zakupu]]*ROUNDDOWN(transport__2[[#This Row],[Przebieg]]/100000,0)</f>
        <v>9240</v>
      </c>
      <c r="L27">
        <f>transport__2[[#This Row],[Cena_zakupu]]-transport__2[[#This Row],[am1]]-transport__2[[#This Row],[am2]]</f>
        <v>33660</v>
      </c>
    </row>
    <row r="28" spans="4:12" x14ac:dyDescent="0.25">
      <c r="D28" s="1" t="s">
        <v>50</v>
      </c>
      <c r="E28">
        <v>2012</v>
      </c>
      <c r="F28">
        <v>48800</v>
      </c>
      <c r="G28" s="1" t="s">
        <v>112</v>
      </c>
      <c r="H28">
        <v>268650</v>
      </c>
      <c r="I28" s="2">
        <v>42117</v>
      </c>
      <c r="J28">
        <f>0.05*transport__2[[#This Row],[Cena_zakupu]]*(2017-transport__2[[#This Row],[Rok_produkcji]])</f>
        <v>12200</v>
      </c>
      <c r="K28">
        <f>0.02*transport__2[[#This Row],[Cena_zakupu]]*ROUNDDOWN(transport__2[[#This Row],[Przebieg]]/100000,0)</f>
        <v>1952</v>
      </c>
      <c r="L28">
        <f>transport__2[[#This Row],[Cena_zakupu]]-transport__2[[#This Row],[am1]]-transport__2[[#This Row],[am2]]</f>
        <v>34648</v>
      </c>
    </row>
    <row r="29" spans="4:12" x14ac:dyDescent="0.25">
      <c r="D29" s="1" t="s">
        <v>35</v>
      </c>
      <c r="E29">
        <v>2009</v>
      </c>
      <c r="F29">
        <v>85000</v>
      </c>
      <c r="G29" s="1" t="s">
        <v>36</v>
      </c>
      <c r="H29">
        <v>946000</v>
      </c>
      <c r="I29" s="2">
        <v>42014</v>
      </c>
      <c r="J29">
        <f>0.05*transport__2[[#This Row],[Cena_zakupu]]*(2017-transport__2[[#This Row],[Rok_produkcji]])</f>
        <v>34000</v>
      </c>
      <c r="K29">
        <f>0.02*transport__2[[#This Row],[Cena_zakupu]]*ROUNDDOWN(transport__2[[#This Row],[Przebieg]]/100000,0)</f>
        <v>15300</v>
      </c>
      <c r="L29">
        <f>transport__2[[#This Row],[Cena_zakupu]]-transport__2[[#This Row],[am1]]-transport__2[[#This Row],[am2]]</f>
        <v>35700</v>
      </c>
    </row>
    <row r="30" spans="4:12" x14ac:dyDescent="0.25">
      <c r="D30" s="1" t="s">
        <v>50</v>
      </c>
      <c r="E30">
        <v>2013</v>
      </c>
      <c r="F30">
        <v>47800</v>
      </c>
      <c r="G30" s="1" t="s">
        <v>143</v>
      </c>
      <c r="H30">
        <v>272650</v>
      </c>
      <c r="I30" s="2">
        <v>42117</v>
      </c>
      <c r="J30">
        <f>0.05*transport__2[[#This Row],[Cena_zakupu]]*(2017-transport__2[[#This Row],[Rok_produkcji]])</f>
        <v>9560</v>
      </c>
      <c r="K30">
        <f>0.02*transport__2[[#This Row],[Cena_zakupu]]*ROUNDDOWN(transport__2[[#This Row],[Przebieg]]/100000,0)</f>
        <v>1912</v>
      </c>
      <c r="L30">
        <f>transport__2[[#This Row],[Cena_zakupu]]-transport__2[[#This Row],[am1]]-transport__2[[#This Row],[am2]]</f>
        <v>36328</v>
      </c>
    </row>
    <row r="31" spans="4:12" x14ac:dyDescent="0.25">
      <c r="D31" s="1" t="s">
        <v>91</v>
      </c>
      <c r="E31">
        <v>2011</v>
      </c>
      <c r="F31">
        <v>56700</v>
      </c>
      <c r="G31" s="1" t="s">
        <v>92</v>
      </c>
      <c r="H31">
        <v>290000</v>
      </c>
      <c r="I31" s="2">
        <v>42236</v>
      </c>
      <c r="J31">
        <f>0.05*transport__2[[#This Row],[Cena_zakupu]]*(2017-transport__2[[#This Row],[Rok_produkcji]])</f>
        <v>17010</v>
      </c>
      <c r="K31">
        <f>0.02*transport__2[[#This Row],[Cena_zakupu]]*ROUNDDOWN(transport__2[[#This Row],[Przebieg]]/100000,0)</f>
        <v>2268</v>
      </c>
      <c r="L31">
        <f>transport__2[[#This Row],[Cena_zakupu]]-transport__2[[#This Row],[am1]]-transport__2[[#This Row],[am2]]</f>
        <v>37422</v>
      </c>
    </row>
    <row r="32" spans="4:12" x14ac:dyDescent="0.25">
      <c r="D32" s="1" t="s">
        <v>91</v>
      </c>
      <c r="E32">
        <v>2011</v>
      </c>
      <c r="F32">
        <v>57700</v>
      </c>
      <c r="G32" s="1" t="s">
        <v>93</v>
      </c>
      <c r="H32">
        <v>286000</v>
      </c>
      <c r="I32" s="2">
        <v>42236</v>
      </c>
      <c r="J32">
        <f>0.05*transport__2[[#This Row],[Cena_zakupu]]*(2017-transport__2[[#This Row],[Rok_produkcji]])</f>
        <v>17310</v>
      </c>
      <c r="K32">
        <f>0.02*transport__2[[#This Row],[Cena_zakupu]]*ROUNDDOWN(transport__2[[#This Row],[Przebieg]]/100000,0)</f>
        <v>2308</v>
      </c>
      <c r="L32">
        <f>transport__2[[#This Row],[Cena_zakupu]]-transport__2[[#This Row],[am1]]-transport__2[[#This Row],[am2]]</f>
        <v>38082</v>
      </c>
    </row>
    <row r="33" spans="4:12" x14ac:dyDescent="0.25">
      <c r="D33" s="1" t="s">
        <v>67</v>
      </c>
      <c r="E33">
        <v>2010</v>
      </c>
      <c r="F33">
        <v>60000</v>
      </c>
      <c r="G33" s="1" t="s">
        <v>68</v>
      </c>
      <c r="H33">
        <v>99250</v>
      </c>
      <c r="I33" s="2">
        <v>42226</v>
      </c>
      <c r="J33">
        <f>0.05*transport__2[[#This Row],[Cena_zakupu]]*(2017-transport__2[[#This Row],[Rok_produkcji]])</f>
        <v>21000</v>
      </c>
      <c r="K33">
        <f>0.02*transport__2[[#This Row],[Cena_zakupu]]*ROUNDDOWN(transport__2[[#This Row],[Przebieg]]/100000,0)</f>
        <v>0</v>
      </c>
      <c r="L33">
        <f>transport__2[[#This Row],[Cena_zakupu]]-transport__2[[#This Row],[am1]]-transport__2[[#This Row],[am2]]</f>
        <v>39000</v>
      </c>
    </row>
    <row r="34" spans="4:12" x14ac:dyDescent="0.25">
      <c r="D34" s="1" t="s">
        <v>35</v>
      </c>
      <c r="E34">
        <v>2010</v>
      </c>
      <c r="F34">
        <v>84000</v>
      </c>
      <c r="G34" s="1" t="s">
        <v>69</v>
      </c>
      <c r="H34">
        <v>950000</v>
      </c>
      <c r="I34" s="2">
        <v>42029</v>
      </c>
      <c r="J34">
        <f>0.05*transport__2[[#This Row],[Cena_zakupu]]*(2017-transport__2[[#This Row],[Rok_produkcji]])</f>
        <v>29400</v>
      </c>
      <c r="K34">
        <f>0.02*transport__2[[#This Row],[Cena_zakupu]]*ROUNDDOWN(transport__2[[#This Row],[Przebieg]]/100000,0)</f>
        <v>15120</v>
      </c>
      <c r="L34">
        <f>transport__2[[#This Row],[Cena_zakupu]]-transport__2[[#This Row],[am1]]-transport__2[[#This Row],[am2]]</f>
        <v>39480</v>
      </c>
    </row>
    <row r="35" spans="4:12" x14ac:dyDescent="0.25">
      <c r="D35" s="1" t="s">
        <v>67</v>
      </c>
      <c r="E35">
        <v>2011</v>
      </c>
      <c r="F35">
        <v>59000</v>
      </c>
      <c r="G35" s="1" t="s">
        <v>94</v>
      </c>
      <c r="H35">
        <v>103250</v>
      </c>
      <c r="I35" s="2">
        <v>42226</v>
      </c>
      <c r="J35">
        <f>0.05*transport__2[[#This Row],[Cena_zakupu]]*(2017-transport__2[[#This Row],[Rok_produkcji]])</f>
        <v>17700</v>
      </c>
      <c r="K35">
        <f>0.02*transport__2[[#This Row],[Cena_zakupu]]*ROUNDDOWN(transport__2[[#This Row],[Przebieg]]/100000,0)</f>
        <v>1180</v>
      </c>
      <c r="L35">
        <f>transport__2[[#This Row],[Cena_zakupu]]-transport__2[[#This Row],[am1]]-transport__2[[#This Row],[am2]]</f>
        <v>40120</v>
      </c>
    </row>
    <row r="36" spans="4:12" x14ac:dyDescent="0.25">
      <c r="D36" s="1" t="s">
        <v>18</v>
      </c>
      <c r="E36">
        <v>2012</v>
      </c>
      <c r="F36">
        <v>59000</v>
      </c>
      <c r="G36" s="1" t="s">
        <v>113</v>
      </c>
      <c r="H36">
        <v>302000</v>
      </c>
      <c r="I36" s="2">
        <v>42271</v>
      </c>
      <c r="J36">
        <f>0.05*transport__2[[#This Row],[Cena_zakupu]]*(2017-transport__2[[#This Row],[Rok_produkcji]])</f>
        <v>14750</v>
      </c>
      <c r="K36">
        <f>0.02*transport__2[[#This Row],[Cena_zakupu]]*ROUNDDOWN(transport__2[[#This Row],[Przebieg]]/100000,0)</f>
        <v>3540</v>
      </c>
      <c r="L36">
        <f>transport__2[[#This Row],[Cena_zakupu]]-transport__2[[#This Row],[am1]]-transport__2[[#This Row],[am2]]</f>
        <v>40710</v>
      </c>
    </row>
    <row r="37" spans="4:12" x14ac:dyDescent="0.25">
      <c r="D37" s="1" t="s">
        <v>37</v>
      </c>
      <c r="E37">
        <v>2009</v>
      </c>
      <c r="F37">
        <v>79000</v>
      </c>
      <c r="G37" s="1" t="s">
        <v>38</v>
      </c>
      <c r="H37">
        <v>390000</v>
      </c>
      <c r="I37" s="2">
        <v>42379</v>
      </c>
      <c r="J37">
        <f>0.05*transport__2[[#This Row],[Cena_zakupu]]*(2017-transport__2[[#This Row],[Rok_produkcji]])</f>
        <v>31600</v>
      </c>
      <c r="K37">
        <f>0.02*transport__2[[#This Row],[Cena_zakupu]]*ROUNDDOWN(transport__2[[#This Row],[Przebieg]]/100000,0)</f>
        <v>4740</v>
      </c>
      <c r="L37">
        <f>transport__2[[#This Row],[Cena_zakupu]]-transport__2[[#This Row],[am1]]-transport__2[[#This Row],[am2]]</f>
        <v>42660</v>
      </c>
    </row>
    <row r="38" spans="4:12" x14ac:dyDescent="0.25">
      <c r="D38" s="1" t="s">
        <v>37</v>
      </c>
      <c r="E38">
        <v>2009</v>
      </c>
      <c r="F38">
        <v>79000</v>
      </c>
      <c r="G38" s="1" t="s">
        <v>39</v>
      </c>
      <c r="H38">
        <v>390000</v>
      </c>
      <c r="I38" s="2">
        <v>42379</v>
      </c>
      <c r="J38">
        <f>0.05*transport__2[[#This Row],[Cena_zakupu]]*(2017-transport__2[[#This Row],[Rok_produkcji]])</f>
        <v>31600</v>
      </c>
      <c r="K38">
        <f>0.02*transport__2[[#This Row],[Cena_zakupu]]*ROUNDDOWN(transport__2[[#This Row],[Przebieg]]/100000,0)</f>
        <v>4740</v>
      </c>
      <c r="L38">
        <f>transport__2[[#This Row],[Cena_zakupu]]-transport__2[[#This Row],[am1]]-transport__2[[#This Row],[am2]]</f>
        <v>42660</v>
      </c>
    </row>
    <row r="39" spans="4:12" x14ac:dyDescent="0.25">
      <c r="D39" s="1" t="s">
        <v>20</v>
      </c>
      <c r="E39">
        <v>2008</v>
      </c>
      <c r="F39">
        <v>84000</v>
      </c>
      <c r="G39" s="1" t="s">
        <v>21</v>
      </c>
      <c r="H39">
        <v>266000</v>
      </c>
      <c r="I39" s="2">
        <v>42382</v>
      </c>
      <c r="J39">
        <f>0.05*transport__2[[#This Row],[Cena_zakupu]]*(2017-transport__2[[#This Row],[Rok_produkcji]])</f>
        <v>37800</v>
      </c>
      <c r="K39">
        <f>0.02*transport__2[[#This Row],[Cena_zakupu]]*ROUNDDOWN(transport__2[[#This Row],[Przebieg]]/100000,0)</f>
        <v>3360</v>
      </c>
      <c r="L39">
        <f>transport__2[[#This Row],[Cena_zakupu]]-transport__2[[#This Row],[am1]]-transport__2[[#This Row],[am2]]</f>
        <v>42840</v>
      </c>
    </row>
    <row r="40" spans="4:12" x14ac:dyDescent="0.25">
      <c r="D40" s="1" t="s">
        <v>25</v>
      </c>
      <c r="E40">
        <v>2010</v>
      </c>
      <c r="F40">
        <v>67000</v>
      </c>
      <c r="G40" s="1" t="s">
        <v>70</v>
      </c>
      <c r="H40">
        <v>103260</v>
      </c>
      <c r="I40" s="2">
        <v>42157</v>
      </c>
      <c r="J40">
        <f>0.05*transport__2[[#This Row],[Cena_zakupu]]*(2017-transport__2[[#This Row],[Rok_produkcji]])</f>
        <v>23450</v>
      </c>
      <c r="K40">
        <f>0.02*transport__2[[#This Row],[Cena_zakupu]]*ROUNDDOWN(transport__2[[#This Row],[Przebieg]]/100000,0)</f>
        <v>1340</v>
      </c>
      <c r="L40">
        <f>transport__2[[#This Row],[Cena_zakupu]]-transport__2[[#This Row],[am1]]-transport__2[[#This Row],[am2]]</f>
        <v>42210</v>
      </c>
    </row>
    <row r="41" spans="4:12" x14ac:dyDescent="0.25">
      <c r="D41" s="1" t="s">
        <v>22</v>
      </c>
      <c r="E41">
        <v>2008</v>
      </c>
      <c r="F41">
        <v>89000</v>
      </c>
      <c r="G41" s="1" t="s">
        <v>23</v>
      </c>
      <c r="H41">
        <v>305000</v>
      </c>
      <c r="I41" s="2">
        <v>42075</v>
      </c>
      <c r="J41">
        <f>0.05*transport__2[[#This Row],[Cena_zakupu]]*(2017-transport__2[[#This Row],[Rok_produkcji]])</f>
        <v>40050</v>
      </c>
      <c r="K41">
        <f>0.02*transport__2[[#This Row],[Cena_zakupu]]*ROUNDDOWN(transport__2[[#This Row],[Przebieg]]/100000,0)</f>
        <v>5340</v>
      </c>
      <c r="L41">
        <f>transport__2[[#This Row],[Cena_zakupu]]-transport__2[[#This Row],[am1]]-transport__2[[#This Row],[am2]]</f>
        <v>43610</v>
      </c>
    </row>
    <row r="42" spans="4:12" x14ac:dyDescent="0.25">
      <c r="D42" s="1" t="s">
        <v>33</v>
      </c>
      <c r="E42">
        <v>2012</v>
      </c>
      <c r="F42">
        <v>76000</v>
      </c>
      <c r="G42" s="1" t="s">
        <v>114</v>
      </c>
      <c r="H42">
        <v>850000</v>
      </c>
      <c r="I42" s="2">
        <v>42376</v>
      </c>
      <c r="J42">
        <f>0.05*transport__2[[#This Row],[Cena_zakupu]]*(2017-transport__2[[#This Row],[Rok_produkcji]])</f>
        <v>19000</v>
      </c>
      <c r="K42">
        <f>0.02*transport__2[[#This Row],[Cena_zakupu]]*ROUNDDOWN(transport__2[[#This Row],[Przebieg]]/100000,0)</f>
        <v>12160</v>
      </c>
      <c r="L42">
        <f>transport__2[[#This Row],[Cena_zakupu]]-transport__2[[#This Row],[am1]]-transport__2[[#This Row],[am2]]</f>
        <v>44840</v>
      </c>
    </row>
    <row r="43" spans="4:12" x14ac:dyDescent="0.25">
      <c r="D43" s="1" t="s">
        <v>71</v>
      </c>
      <c r="E43">
        <v>2010</v>
      </c>
      <c r="F43">
        <v>75300</v>
      </c>
      <c r="G43" s="1" t="s">
        <v>72</v>
      </c>
      <c r="H43">
        <v>302000</v>
      </c>
      <c r="I43" s="2">
        <v>42174</v>
      </c>
      <c r="J43">
        <f>0.05*transport__2[[#This Row],[Cena_zakupu]]*(2017-transport__2[[#This Row],[Rok_produkcji]])</f>
        <v>26355</v>
      </c>
      <c r="K43">
        <f>0.02*transport__2[[#This Row],[Cena_zakupu]]*ROUNDDOWN(transport__2[[#This Row],[Przebieg]]/100000,0)</f>
        <v>4518</v>
      </c>
      <c r="L43">
        <f>transport__2[[#This Row],[Cena_zakupu]]-transport__2[[#This Row],[am1]]-transport__2[[#This Row],[am2]]</f>
        <v>44427</v>
      </c>
    </row>
    <row r="44" spans="4:12" x14ac:dyDescent="0.25">
      <c r="D44" s="1" t="s">
        <v>41</v>
      </c>
      <c r="E44">
        <v>2009</v>
      </c>
      <c r="F44">
        <v>86133</v>
      </c>
      <c r="G44" s="1" t="s">
        <v>42</v>
      </c>
      <c r="H44">
        <v>380000</v>
      </c>
      <c r="I44" s="2">
        <v>42208</v>
      </c>
      <c r="J44">
        <f>0.05*transport__2[[#This Row],[Cena_zakupu]]*(2017-transport__2[[#This Row],[Rok_produkcji]])</f>
        <v>34453.200000000004</v>
      </c>
      <c r="K44">
        <f>0.02*transport__2[[#This Row],[Cena_zakupu]]*ROUNDDOWN(transport__2[[#This Row],[Przebieg]]/100000,0)</f>
        <v>5167.9800000000005</v>
      </c>
      <c r="L44">
        <f>transport__2[[#This Row],[Cena_zakupu]]-transport__2[[#This Row],[am1]]-transport__2[[#This Row],[am2]]</f>
        <v>46511.819999999992</v>
      </c>
    </row>
    <row r="45" spans="4:12" x14ac:dyDescent="0.25">
      <c r="D45" s="1" t="s">
        <v>20</v>
      </c>
      <c r="E45">
        <v>2009</v>
      </c>
      <c r="F45">
        <v>83000</v>
      </c>
      <c r="G45" s="1" t="s">
        <v>40</v>
      </c>
      <c r="H45">
        <v>270000</v>
      </c>
      <c r="I45" s="2">
        <v>42382</v>
      </c>
      <c r="J45">
        <f>0.05*transport__2[[#This Row],[Cena_zakupu]]*(2017-transport__2[[#This Row],[Rok_produkcji]])</f>
        <v>33200</v>
      </c>
      <c r="K45">
        <f>0.02*transport__2[[#This Row],[Cena_zakupu]]*ROUNDDOWN(transport__2[[#This Row],[Przebieg]]/100000,0)</f>
        <v>3320</v>
      </c>
      <c r="L45">
        <f>transport__2[[#This Row],[Cena_zakupu]]-transport__2[[#This Row],[am1]]-transport__2[[#This Row],[am2]]</f>
        <v>46480</v>
      </c>
    </row>
    <row r="46" spans="4:12" x14ac:dyDescent="0.25">
      <c r="D46" s="1" t="s">
        <v>71</v>
      </c>
      <c r="E46">
        <v>2011</v>
      </c>
      <c r="F46">
        <v>74300</v>
      </c>
      <c r="G46" s="1" t="s">
        <v>95</v>
      </c>
      <c r="H46">
        <v>306000</v>
      </c>
      <c r="I46" s="2">
        <v>42174</v>
      </c>
      <c r="J46">
        <f>0.05*transport__2[[#This Row],[Cena_zakupu]]*(2017-transport__2[[#This Row],[Rok_produkcji]])</f>
        <v>22290</v>
      </c>
      <c r="K46">
        <f>0.02*transport__2[[#This Row],[Cena_zakupu]]*ROUNDDOWN(transport__2[[#This Row],[Przebieg]]/100000,0)</f>
        <v>4458</v>
      </c>
      <c r="L46">
        <f>transport__2[[#This Row],[Cena_zakupu]]-transport__2[[#This Row],[am1]]-transport__2[[#This Row],[am2]]</f>
        <v>47552</v>
      </c>
    </row>
    <row r="47" spans="4:12" x14ac:dyDescent="0.25">
      <c r="D47" s="1" t="s">
        <v>35</v>
      </c>
      <c r="E47">
        <v>2009</v>
      </c>
      <c r="F47">
        <v>91000</v>
      </c>
      <c r="G47" s="1" t="s">
        <v>44</v>
      </c>
      <c r="H47">
        <v>360000</v>
      </c>
      <c r="I47" s="2">
        <v>42174</v>
      </c>
      <c r="J47">
        <f>0.05*transport__2[[#This Row],[Cena_zakupu]]*(2017-transport__2[[#This Row],[Rok_produkcji]])</f>
        <v>36400</v>
      </c>
      <c r="K47">
        <f>0.02*transport__2[[#This Row],[Cena_zakupu]]*ROUNDDOWN(transport__2[[#This Row],[Przebieg]]/100000,0)</f>
        <v>5460</v>
      </c>
      <c r="L47">
        <f>transport__2[[#This Row],[Cena_zakupu]]-transport__2[[#This Row],[am1]]-transport__2[[#This Row],[am2]]</f>
        <v>49140</v>
      </c>
    </row>
    <row r="48" spans="4:12" x14ac:dyDescent="0.25">
      <c r="D48" s="1" t="s">
        <v>22</v>
      </c>
      <c r="E48">
        <v>2009</v>
      </c>
      <c r="F48">
        <v>90000</v>
      </c>
      <c r="G48" s="1" t="s">
        <v>43</v>
      </c>
      <c r="H48">
        <v>301000</v>
      </c>
      <c r="I48" s="2">
        <v>42075</v>
      </c>
      <c r="J48">
        <f>0.05*transport__2[[#This Row],[Cena_zakupu]]*(2017-transport__2[[#This Row],[Rok_produkcji]])</f>
        <v>36000</v>
      </c>
      <c r="K48">
        <f>0.02*transport__2[[#This Row],[Cena_zakupu]]*ROUNDDOWN(transport__2[[#This Row],[Przebieg]]/100000,0)</f>
        <v>5400</v>
      </c>
      <c r="L48">
        <f>transport__2[[#This Row],[Cena_zakupu]]-transport__2[[#This Row],[am1]]-transport__2[[#This Row],[am2]]</f>
        <v>48600</v>
      </c>
    </row>
    <row r="49" spans="4:12" x14ac:dyDescent="0.25">
      <c r="D49" s="1" t="s">
        <v>20</v>
      </c>
      <c r="E49">
        <v>2010</v>
      </c>
      <c r="F49">
        <v>84000</v>
      </c>
      <c r="G49" s="1" t="s">
        <v>73</v>
      </c>
      <c r="H49">
        <v>266000</v>
      </c>
      <c r="I49" s="2">
        <v>42382</v>
      </c>
      <c r="J49">
        <f>0.05*transport__2[[#This Row],[Cena_zakupu]]*(2017-transport__2[[#This Row],[Rok_produkcji]])</f>
        <v>29400</v>
      </c>
      <c r="K49">
        <f>0.02*transport__2[[#This Row],[Cena_zakupu]]*ROUNDDOWN(transport__2[[#This Row],[Przebieg]]/100000,0)</f>
        <v>3360</v>
      </c>
      <c r="L49">
        <f>transport__2[[#This Row],[Cena_zakupu]]-transport__2[[#This Row],[am1]]-transport__2[[#This Row],[am2]]</f>
        <v>51240</v>
      </c>
    </row>
    <row r="50" spans="4:12" x14ac:dyDescent="0.25">
      <c r="D50" s="1" t="s">
        <v>12</v>
      </c>
      <c r="E50">
        <v>2007</v>
      </c>
      <c r="F50">
        <v>205000</v>
      </c>
      <c r="G50" s="1" t="s">
        <v>13</v>
      </c>
      <c r="H50">
        <v>1260000</v>
      </c>
      <c r="I50" s="2">
        <v>42483</v>
      </c>
      <c r="J50">
        <f>0.05*transport__2[[#This Row],[Cena_zakupu]]*(2017-transport__2[[#This Row],[Rok_produkcji]])</f>
        <v>102500</v>
      </c>
      <c r="K50">
        <f>0.02*transport__2[[#This Row],[Cena_zakupu]]*ROUNDDOWN(transport__2[[#This Row],[Przebieg]]/100000,0)</f>
        <v>49200</v>
      </c>
      <c r="L50">
        <f>transport__2[[#This Row],[Cena_zakupu]]-transport__2[[#This Row],[am1]]-transport__2[[#This Row],[am2]]</f>
        <v>53300</v>
      </c>
    </row>
    <row r="51" spans="4:12" x14ac:dyDescent="0.25">
      <c r="D51" s="1" t="s">
        <v>45</v>
      </c>
      <c r="E51">
        <v>2010</v>
      </c>
      <c r="F51">
        <v>89000</v>
      </c>
      <c r="G51" s="1" t="s">
        <v>75</v>
      </c>
      <c r="H51">
        <v>266000</v>
      </c>
      <c r="I51" s="2">
        <v>42382</v>
      </c>
      <c r="J51">
        <f>0.05*transport__2[[#This Row],[Cena_zakupu]]*(2017-transport__2[[#This Row],[Rok_produkcji]])</f>
        <v>31150</v>
      </c>
      <c r="K51">
        <f>0.02*transport__2[[#This Row],[Cena_zakupu]]*ROUNDDOWN(transport__2[[#This Row],[Przebieg]]/100000,0)</f>
        <v>3560</v>
      </c>
      <c r="L51">
        <f>transport__2[[#This Row],[Cena_zakupu]]-transport__2[[#This Row],[am1]]-transport__2[[#This Row],[am2]]</f>
        <v>54290</v>
      </c>
    </row>
    <row r="52" spans="4:12" x14ac:dyDescent="0.25">
      <c r="D52" s="1" t="s">
        <v>35</v>
      </c>
      <c r="E52">
        <v>2010</v>
      </c>
      <c r="F52">
        <v>92000</v>
      </c>
      <c r="G52" s="1" t="s">
        <v>74</v>
      </c>
      <c r="H52">
        <v>356000</v>
      </c>
      <c r="I52" s="2">
        <v>42174</v>
      </c>
      <c r="J52">
        <f>0.05*transport__2[[#This Row],[Cena_zakupu]]*(2017-transport__2[[#This Row],[Rok_produkcji]])</f>
        <v>32200</v>
      </c>
      <c r="K52">
        <f>0.02*transport__2[[#This Row],[Cena_zakupu]]*ROUNDDOWN(transport__2[[#This Row],[Przebieg]]/100000,0)</f>
        <v>5520</v>
      </c>
      <c r="L52">
        <f>transport__2[[#This Row],[Cena_zakupu]]-transport__2[[#This Row],[am1]]-transport__2[[#This Row],[am2]]</f>
        <v>54280</v>
      </c>
    </row>
    <row r="53" spans="4:12" x14ac:dyDescent="0.25">
      <c r="D53" s="1" t="s">
        <v>37</v>
      </c>
      <c r="E53">
        <v>2013</v>
      </c>
      <c r="F53">
        <v>80000</v>
      </c>
      <c r="G53" s="1" t="s">
        <v>144</v>
      </c>
      <c r="H53">
        <v>350000</v>
      </c>
      <c r="I53" s="2">
        <v>42379</v>
      </c>
      <c r="J53">
        <f>0.05*transport__2[[#This Row],[Cena_zakupu]]*(2017-transport__2[[#This Row],[Rok_produkcji]])</f>
        <v>16000</v>
      </c>
      <c r="K53">
        <f>0.02*transport__2[[#This Row],[Cena_zakupu]]*ROUNDDOWN(transport__2[[#This Row],[Przebieg]]/100000,0)</f>
        <v>4800</v>
      </c>
      <c r="L53">
        <f>transport__2[[#This Row],[Cena_zakupu]]-transport__2[[#This Row],[am1]]-transport__2[[#This Row],[am2]]</f>
        <v>59200</v>
      </c>
    </row>
    <row r="54" spans="4:12" x14ac:dyDescent="0.25">
      <c r="D54" s="1" t="s">
        <v>41</v>
      </c>
      <c r="E54">
        <v>2012</v>
      </c>
      <c r="F54">
        <v>87133</v>
      </c>
      <c r="G54" s="1" t="s">
        <v>115</v>
      </c>
      <c r="H54">
        <v>376000</v>
      </c>
      <c r="I54" s="2">
        <v>42208</v>
      </c>
      <c r="J54">
        <f>0.05*transport__2[[#This Row],[Cena_zakupu]]*(2017-transport__2[[#This Row],[Rok_produkcji]])</f>
        <v>21783.250000000004</v>
      </c>
      <c r="K54">
        <f>0.02*transport__2[[#This Row],[Cena_zakupu]]*ROUNDDOWN(transport__2[[#This Row],[Przebieg]]/100000,0)</f>
        <v>5227.9800000000005</v>
      </c>
      <c r="L54">
        <f>transport__2[[#This Row],[Cena_zakupu]]-transport__2[[#This Row],[am1]]-transport__2[[#This Row],[am2]]</f>
        <v>60121.77</v>
      </c>
    </row>
    <row r="55" spans="4:12" x14ac:dyDescent="0.25">
      <c r="D55" s="1" t="s">
        <v>76</v>
      </c>
      <c r="E55">
        <v>2010</v>
      </c>
      <c r="F55">
        <v>94000</v>
      </c>
      <c r="G55" s="1" t="s">
        <v>77</v>
      </c>
      <c r="H55">
        <v>91000</v>
      </c>
      <c r="I55" s="2">
        <v>42268</v>
      </c>
      <c r="J55">
        <f>0.05*transport__2[[#This Row],[Cena_zakupu]]*(2017-transport__2[[#This Row],[Rok_produkcji]])</f>
        <v>32900</v>
      </c>
      <c r="K55">
        <f>0.02*transport__2[[#This Row],[Cena_zakupu]]*ROUNDDOWN(transport__2[[#This Row],[Przebieg]]/100000,0)</f>
        <v>0</v>
      </c>
      <c r="L55">
        <f>transport__2[[#This Row],[Cena_zakupu]]-transport__2[[#This Row],[am1]]-transport__2[[#This Row],[am2]]</f>
        <v>61100</v>
      </c>
    </row>
    <row r="56" spans="4:12" x14ac:dyDescent="0.25">
      <c r="D56" s="1" t="s">
        <v>37</v>
      </c>
      <c r="E56">
        <v>2013</v>
      </c>
      <c r="F56">
        <v>80000</v>
      </c>
      <c r="G56" s="1" t="s">
        <v>145</v>
      </c>
      <c r="H56">
        <v>235000</v>
      </c>
      <c r="I56" s="2">
        <v>42379</v>
      </c>
      <c r="J56">
        <f>0.05*transport__2[[#This Row],[Cena_zakupu]]*(2017-transport__2[[#This Row],[Rok_produkcji]])</f>
        <v>16000</v>
      </c>
      <c r="K56">
        <f>0.02*transport__2[[#This Row],[Cena_zakupu]]*ROUNDDOWN(transport__2[[#This Row],[Przebieg]]/100000,0)</f>
        <v>3200</v>
      </c>
      <c r="L56">
        <f>transport__2[[#This Row],[Cena_zakupu]]-transport__2[[#This Row],[am1]]-transport__2[[#This Row],[am2]]</f>
        <v>60800</v>
      </c>
    </row>
    <row r="57" spans="4:12" x14ac:dyDescent="0.25">
      <c r="D57" s="1" t="s">
        <v>45</v>
      </c>
      <c r="E57">
        <v>2009</v>
      </c>
      <c r="F57">
        <v>114400</v>
      </c>
      <c r="G57" s="1" t="s">
        <v>46</v>
      </c>
      <c r="H57">
        <v>226000</v>
      </c>
      <c r="I57" s="2">
        <v>42073</v>
      </c>
      <c r="J57">
        <f>0.05*transport__2[[#This Row],[Cena_zakupu]]*(2017-transport__2[[#This Row],[Rok_produkcji]])</f>
        <v>45760</v>
      </c>
      <c r="K57">
        <f>0.02*transport__2[[#This Row],[Cena_zakupu]]*ROUNDDOWN(transport__2[[#This Row],[Przebieg]]/100000,0)</f>
        <v>4576</v>
      </c>
      <c r="L57">
        <f>transport__2[[#This Row],[Cena_zakupu]]-transport__2[[#This Row],[am1]]-transport__2[[#This Row],[am2]]</f>
        <v>64064</v>
      </c>
    </row>
    <row r="58" spans="4:12" x14ac:dyDescent="0.25">
      <c r="D58" s="1" t="s">
        <v>14</v>
      </c>
      <c r="E58">
        <v>2007</v>
      </c>
      <c r="F58">
        <v>198000</v>
      </c>
      <c r="G58" s="1" t="s">
        <v>15</v>
      </c>
      <c r="H58">
        <v>890200</v>
      </c>
      <c r="I58" s="2">
        <v>42520</v>
      </c>
      <c r="J58">
        <f>0.05*transport__2[[#This Row],[Cena_zakupu]]*(2017-transport__2[[#This Row],[Rok_produkcji]])</f>
        <v>99000</v>
      </c>
      <c r="K58">
        <f>0.02*transport__2[[#This Row],[Cena_zakupu]]*ROUNDDOWN(transport__2[[#This Row],[Przebieg]]/100000,0)</f>
        <v>31680</v>
      </c>
      <c r="L58">
        <f>transport__2[[#This Row],[Cena_zakupu]]-transport__2[[#This Row],[am1]]-transport__2[[#This Row],[am2]]</f>
        <v>67320</v>
      </c>
    </row>
    <row r="59" spans="4:12" x14ac:dyDescent="0.25">
      <c r="D59" s="1" t="s">
        <v>47</v>
      </c>
      <c r="E59">
        <v>2009</v>
      </c>
      <c r="F59">
        <v>134000</v>
      </c>
      <c r="G59" s="1" t="s">
        <v>48</v>
      </c>
      <c r="H59">
        <v>482000</v>
      </c>
      <c r="I59" s="2">
        <v>42385</v>
      </c>
      <c r="J59">
        <f>0.05*transport__2[[#This Row],[Cena_zakupu]]*(2017-transport__2[[#This Row],[Rok_produkcji]])</f>
        <v>53600</v>
      </c>
      <c r="K59">
        <f>0.02*transport__2[[#This Row],[Cena_zakupu]]*ROUNDDOWN(transport__2[[#This Row],[Przebieg]]/100000,0)</f>
        <v>10720</v>
      </c>
      <c r="L59">
        <f>transport__2[[#This Row],[Cena_zakupu]]-transport__2[[#This Row],[am1]]-transport__2[[#This Row],[am2]]</f>
        <v>69680</v>
      </c>
    </row>
    <row r="60" spans="4:12" x14ac:dyDescent="0.25">
      <c r="D60" s="1" t="s">
        <v>47</v>
      </c>
      <c r="E60">
        <v>2009</v>
      </c>
      <c r="F60">
        <v>135000</v>
      </c>
      <c r="G60" s="1" t="s">
        <v>49</v>
      </c>
      <c r="H60">
        <v>478000</v>
      </c>
      <c r="I60" s="2">
        <v>42385</v>
      </c>
      <c r="J60">
        <f>0.05*transport__2[[#This Row],[Cena_zakupu]]*(2017-transport__2[[#This Row],[Rok_produkcji]])</f>
        <v>54000</v>
      </c>
      <c r="K60">
        <f>0.02*transport__2[[#This Row],[Cena_zakupu]]*ROUNDDOWN(transport__2[[#This Row],[Przebieg]]/100000,0)</f>
        <v>10800</v>
      </c>
      <c r="L60">
        <f>transport__2[[#This Row],[Cena_zakupu]]-transport__2[[#This Row],[am1]]-transport__2[[#This Row],[am2]]</f>
        <v>70200</v>
      </c>
    </row>
    <row r="61" spans="4:12" x14ac:dyDescent="0.25">
      <c r="D61" s="1" t="s">
        <v>45</v>
      </c>
      <c r="E61">
        <v>2010</v>
      </c>
      <c r="F61">
        <v>113400</v>
      </c>
      <c r="G61" s="1" t="s">
        <v>78</v>
      </c>
      <c r="H61">
        <v>230000</v>
      </c>
      <c r="I61" s="2">
        <v>42073</v>
      </c>
      <c r="J61">
        <f>0.05*transport__2[[#This Row],[Cena_zakupu]]*(2017-transport__2[[#This Row],[Rok_produkcji]])</f>
        <v>39690</v>
      </c>
      <c r="K61">
        <f>0.02*transport__2[[#This Row],[Cena_zakupu]]*ROUNDDOWN(transport__2[[#This Row],[Przebieg]]/100000,0)</f>
        <v>4536</v>
      </c>
      <c r="L61">
        <f>transport__2[[#This Row],[Cena_zakupu]]-transport__2[[#This Row],[am1]]-transport__2[[#This Row],[am2]]</f>
        <v>69174</v>
      </c>
    </row>
    <row r="62" spans="4:12" x14ac:dyDescent="0.25">
      <c r="D62" s="1" t="s">
        <v>76</v>
      </c>
      <c r="E62">
        <v>2013</v>
      </c>
      <c r="F62">
        <v>93000</v>
      </c>
      <c r="G62" s="1" t="s">
        <v>146</v>
      </c>
      <c r="H62">
        <v>195000</v>
      </c>
      <c r="I62" s="2">
        <v>42268</v>
      </c>
      <c r="J62">
        <f>0.05*transport__2[[#This Row],[Cena_zakupu]]*(2017-transport__2[[#This Row],[Rok_produkcji]])</f>
        <v>18600</v>
      </c>
      <c r="K62">
        <f>0.02*transport__2[[#This Row],[Cena_zakupu]]*ROUNDDOWN(transport__2[[#This Row],[Przebieg]]/100000,0)</f>
        <v>1860</v>
      </c>
      <c r="L62">
        <f>transport__2[[#This Row],[Cena_zakupu]]-transport__2[[#This Row],[am1]]-transport__2[[#This Row],[am2]]</f>
        <v>72540</v>
      </c>
    </row>
    <row r="63" spans="4:12" x14ac:dyDescent="0.25">
      <c r="D63" s="1" t="s">
        <v>50</v>
      </c>
      <c r="E63">
        <v>2009</v>
      </c>
      <c r="F63">
        <v>131780</v>
      </c>
      <c r="G63" s="1" t="s">
        <v>51</v>
      </c>
      <c r="H63">
        <v>306000</v>
      </c>
      <c r="I63" s="2">
        <v>42365</v>
      </c>
      <c r="J63">
        <f>0.05*transport__2[[#This Row],[Cena_zakupu]]*(2017-transport__2[[#This Row],[Rok_produkcji]])</f>
        <v>52712</v>
      </c>
      <c r="K63">
        <f>0.02*transport__2[[#This Row],[Cena_zakupu]]*ROUNDDOWN(transport__2[[#This Row],[Przebieg]]/100000,0)</f>
        <v>7906.7999999999993</v>
      </c>
      <c r="L63">
        <f>transport__2[[#This Row],[Cena_zakupu]]-transport__2[[#This Row],[am1]]-transport__2[[#This Row],[am2]]</f>
        <v>71161.2</v>
      </c>
    </row>
    <row r="64" spans="4:12" x14ac:dyDescent="0.25">
      <c r="D64" s="1" t="s">
        <v>22</v>
      </c>
      <c r="E64">
        <v>2012</v>
      </c>
      <c r="F64">
        <v>110000</v>
      </c>
      <c r="G64" s="1" t="s">
        <v>116</v>
      </c>
      <c r="H64">
        <v>201000</v>
      </c>
      <c r="I64" s="2">
        <v>42075</v>
      </c>
      <c r="J64">
        <f>0.05*transport__2[[#This Row],[Cena_zakupu]]*(2017-transport__2[[#This Row],[Rok_produkcji]])</f>
        <v>27500</v>
      </c>
      <c r="K64">
        <f>0.02*transport__2[[#This Row],[Cena_zakupu]]*ROUNDDOWN(transport__2[[#This Row],[Przebieg]]/100000,0)</f>
        <v>4400</v>
      </c>
      <c r="L64">
        <f>transport__2[[#This Row],[Cena_zakupu]]-transport__2[[#This Row],[am1]]-transport__2[[#This Row],[am2]]</f>
        <v>78100</v>
      </c>
    </row>
    <row r="65" spans="4:12" x14ac:dyDescent="0.25">
      <c r="D65" s="1" t="s">
        <v>160</v>
      </c>
      <c r="E65">
        <v>2014</v>
      </c>
      <c r="F65">
        <v>98000</v>
      </c>
      <c r="G65" s="1" t="s">
        <v>161</v>
      </c>
      <c r="H65">
        <v>251000</v>
      </c>
      <c r="I65" s="2">
        <v>42344</v>
      </c>
      <c r="J65">
        <f>0.05*transport__2[[#This Row],[Cena_zakupu]]*(2017-transport__2[[#This Row],[Rok_produkcji]])</f>
        <v>14700</v>
      </c>
      <c r="K65">
        <f>0.02*transport__2[[#This Row],[Cena_zakupu]]*ROUNDDOWN(transport__2[[#This Row],[Przebieg]]/100000,0)</f>
        <v>3920</v>
      </c>
      <c r="L65">
        <f>transport__2[[#This Row],[Cena_zakupu]]-transport__2[[#This Row],[am1]]-transport__2[[#This Row],[am2]]</f>
        <v>79380</v>
      </c>
    </row>
    <row r="66" spans="4:12" x14ac:dyDescent="0.25">
      <c r="D66" s="1" t="s">
        <v>160</v>
      </c>
      <c r="E66">
        <v>2014</v>
      </c>
      <c r="F66">
        <v>99000</v>
      </c>
      <c r="G66" s="1" t="s">
        <v>162</v>
      </c>
      <c r="H66">
        <v>247000</v>
      </c>
      <c r="I66" s="2">
        <v>42344</v>
      </c>
      <c r="J66">
        <f>0.05*transport__2[[#This Row],[Cena_zakupu]]*(2017-transport__2[[#This Row],[Rok_produkcji]])</f>
        <v>14850</v>
      </c>
      <c r="K66">
        <f>0.02*transport__2[[#This Row],[Cena_zakupu]]*ROUNDDOWN(transport__2[[#This Row],[Przebieg]]/100000,0)</f>
        <v>3960</v>
      </c>
      <c r="L66">
        <f>transport__2[[#This Row],[Cena_zakupu]]-transport__2[[#This Row],[am1]]-transport__2[[#This Row],[am2]]</f>
        <v>80190</v>
      </c>
    </row>
    <row r="67" spans="4:12" x14ac:dyDescent="0.25">
      <c r="D67" s="1" t="s">
        <v>79</v>
      </c>
      <c r="E67">
        <v>2010</v>
      </c>
      <c r="F67">
        <v>135000</v>
      </c>
      <c r="G67" s="1" t="s">
        <v>80</v>
      </c>
      <c r="H67">
        <v>251000</v>
      </c>
      <c r="I67" s="2">
        <v>42067</v>
      </c>
      <c r="J67">
        <f>0.05*transport__2[[#This Row],[Cena_zakupu]]*(2017-transport__2[[#This Row],[Rok_produkcji]])</f>
        <v>47250</v>
      </c>
      <c r="K67">
        <f>0.02*transport__2[[#This Row],[Cena_zakupu]]*ROUNDDOWN(transport__2[[#This Row],[Przebieg]]/100000,0)</f>
        <v>5400</v>
      </c>
      <c r="L67">
        <f>transport__2[[#This Row],[Cena_zakupu]]-transport__2[[#This Row],[am1]]-transport__2[[#This Row],[am2]]</f>
        <v>82350</v>
      </c>
    </row>
    <row r="68" spans="4:12" x14ac:dyDescent="0.25">
      <c r="D68" s="1" t="s">
        <v>45</v>
      </c>
      <c r="E68">
        <v>2009</v>
      </c>
      <c r="F68">
        <v>159000</v>
      </c>
      <c r="G68" s="1" t="s">
        <v>52</v>
      </c>
      <c r="H68">
        <v>403000</v>
      </c>
      <c r="I68" s="2">
        <v>42681</v>
      </c>
      <c r="J68">
        <f>0.05*transport__2[[#This Row],[Cena_zakupu]]*(2017-transport__2[[#This Row],[Rok_produkcji]])</f>
        <v>63600</v>
      </c>
      <c r="K68">
        <f>0.02*transport__2[[#This Row],[Cena_zakupu]]*ROUNDDOWN(transport__2[[#This Row],[Przebieg]]/100000,0)</f>
        <v>12720</v>
      </c>
      <c r="L68">
        <f>transport__2[[#This Row],[Cena_zakupu]]-transport__2[[#This Row],[am1]]-transport__2[[#This Row],[am2]]</f>
        <v>82680</v>
      </c>
    </row>
    <row r="69" spans="4:12" x14ac:dyDescent="0.25">
      <c r="D69" s="1" t="s">
        <v>33</v>
      </c>
      <c r="E69">
        <v>2009</v>
      </c>
      <c r="F69">
        <v>162800</v>
      </c>
      <c r="G69" s="1" t="s">
        <v>53</v>
      </c>
      <c r="H69">
        <v>370000</v>
      </c>
      <c r="I69" s="2">
        <v>42329</v>
      </c>
      <c r="J69">
        <f>0.05*transport__2[[#This Row],[Cena_zakupu]]*(2017-transport__2[[#This Row],[Rok_produkcji]])</f>
        <v>65120</v>
      </c>
      <c r="K69">
        <f>0.02*transport__2[[#This Row],[Cena_zakupu]]*ROUNDDOWN(transport__2[[#This Row],[Przebieg]]/100000,0)</f>
        <v>9768</v>
      </c>
      <c r="L69">
        <f>transport__2[[#This Row],[Cena_zakupu]]-transport__2[[#This Row],[am1]]-transport__2[[#This Row],[am2]]</f>
        <v>87912</v>
      </c>
    </row>
    <row r="70" spans="4:12" x14ac:dyDescent="0.25">
      <c r="D70" s="1" t="s">
        <v>50</v>
      </c>
      <c r="E70">
        <v>2012</v>
      </c>
      <c r="F70">
        <v>130780</v>
      </c>
      <c r="G70" s="1" t="s">
        <v>117</v>
      </c>
      <c r="H70">
        <v>310000</v>
      </c>
      <c r="I70" s="2">
        <v>42365</v>
      </c>
      <c r="J70">
        <f>0.05*transport__2[[#This Row],[Cena_zakupu]]*(2017-transport__2[[#This Row],[Rok_produkcji]])</f>
        <v>32695</v>
      </c>
      <c r="K70">
        <f>0.02*transport__2[[#This Row],[Cena_zakupu]]*ROUNDDOWN(transport__2[[#This Row],[Przebieg]]/100000,0)</f>
        <v>7846.7999999999993</v>
      </c>
      <c r="L70">
        <f>transport__2[[#This Row],[Cena_zakupu]]-transport__2[[#This Row],[am1]]-transport__2[[#This Row],[am2]]</f>
        <v>90238.2</v>
      </c>
    </row>
    <row r="71" spans="4:12" x14ac:dyDescent="0.25">
      <c r="D71" s="1" t="s">
        <v>45</v>
      </c>
      <c r="E71">
        <v>2012</v>
      </c>
      <c r="F71">
        <v>135502</v>
      </c>
      <c r="G71" s="1" t="s">
        <v>118</v>
      </c>
      <c r="H71">
        <v>247000</v>
      </c>
      <c r="I71" s="2">
        <v>42476</v>
      </c>
      <c r="J71">
        <f>0.05*transport__2[[#This Row],[Cena_zakupu]]*(2017-transport__2[[#This Row],[Rok_produkcji]])</f>
        <v>33875.5</v>
      </c>
      <c r="K71">
        <f>0.02*transport__2[[#This Row],[Cena_zakupu]]*ROUNDDOWN(transport__2[[#This Row],[Przebieg]]/100000,0)</f>
        <v>5420.08</v>
      </c>
      <c r="L71">
        <f>transport__2[[#This Row],[Cena_zakupu]]-transport__2[[#This Row],[am1]]-transport__2[[#This Row],[am2]]</f>
        <v>96206.42</v>
      </c>
    </row>
    <row r="72" spans="4:12" x14ac:dyDescent="0.25">
      <c r="D72" s="1" t="s">
        <v>54</v>
      </c>
      <c r="E72">
        <v>2009</v>
      </c>
      <c r="F72">
        <v>168800</v>
      </c>
      <c r="G72" s="1" t="s">
        <v>55</v>
      </c>
      <c r="H72">
        <v>186300</v>
      </c>
      <c r="I72" s="2">
        <v>42272</v>
      </c>
      <c r="J72">
        <f>0.05*transport__2[[#This Row],[Cena_zakupu]]*(2017-transport__2[[#This Row],[Rok_produkcji]])</f>
        <v>67520</v>
      </c>
      <c r="K72">
        <f>0.02*transport__2[[#This Row],[Cena_zakupu]]*ROUNDDOWN(transport__2[[#This Row],[Przebieg]]/100000,0)</f>
        <v>3376</v>
      </c>
      <c r="L72">
        <f>transport__2[[#This Row],[Cena_zakupu]]-transport__2[[#This Row],[am1]]-transport__2[[#This Row],[am2]]</f>
        <v>97904</v>
      </c>
    </row>
    <row r="73" spans="4:12" x14ac:dyDescent="0.25">
      <c r="D73" s="1" t="s">
        <v>81</v>
      </c>
      <c r="E73">
        <v>2010</v>
      </c>
      <c r="F73">
        <v>160000</v>
      </c>
      <c r="G73" s="1" t="s">
        <v>82</v>
      </c>
      <c r="H73">
        <v>263000</v>
      </c>
      <c r="I73" s="2">
        <v>42028</v>
      </c>
      <c r="J73">
        <f>0.05*transport__2[[#This Row],[Cena_zakupu]]*(2017-transport__2[[#This Row],[Rok_produkcji]])</f>
        <v>56000</v>
      </c>
      <c r="K73">
        <f>0.02*transport__2[[#This Row],[Cena_zakupu]]*ROUNDDOWN(transport__2[[#This Row],[Przebieg]]/100000,0)</f>
        <v>6400</v>
      </c>
      <c r="L73">
        <f>transport__2[[#This Row],[Cena_zakupu]]-transport__2[[#This Row],[am1]]-transport__2[[#This Row],[am2]]</f>
        <v>97600</v>
      </c>
    </row>
    <row r="74" spans="4:12" x14ac:dyDescent="0.25">
      <c r="D74" s="1" t="s">
        <v>119</v>
      </c>
      <c r="E74">
        <v>2012</v>
      </c>
      <c r="F74">
        <v>145000</v>
      </c>
      <c r="G74" s="1" t="s">
        <v>120</v>
      </c>
      <c r="H74">
        <v>386732</v>
      </c>
      <c r="I74" s="2">
        <v>42059</v>
      </c>
      <c r="J74">
        <f>0.05*transport__2[[#This Row],[Cena_zakupu]]*(2017-transport__2[[#This Row],[Rok_produkcji]])</f>
        <v>36250</v>
      </c>
      <c r="K74">
        <f>0.02*transport__2[[#This Row],[Cena_zakupu]]*ROUNDDOWN(transport__2[[#This Row],[Przebieg]]/100000,0)</f>
        <v>8700</v>
      </c>
      <c r="L74">
        <f>transport__2[[#This Row],[Cena_zakupu]]-transport__2[[#This Row],[am1]]-transport__2[[#This Row],[am2]]</f>
        <v>100050</v>
      </c>
    </row>
    <row r="75" spans="4:12" x14ac:dyDescent="0.25">
      <c r="D75" s="1" t="s">
        <v>119</v>
      </c>
      <c r="E75">
        <v>2012</v>
      </c>
      <c r="F75">
        <v>145000</v>
      </c>
      <c r="G75" s="1" t="s">
        <v>121</v>
      </c>
      <c r="H75">
        <v>312680</v>
      </c>
      <c r="I75" s="2">
        <v>42059</v>
      </c>
      <c r="J75">
        <f>0.05*transport__2[[#This Row],[Cena_zakupu]]*(2017-transport__2[[#This Row],[Rok_produkcji]])</f>
        <v>36250</v>
      </c>
      <c r="K75">
        <f>0.02*transport__2[[#This Row],[Cena_zakupu]]*ROUNDDOWN(transport__2[[#This Row],[Przebieg]]/100000,0)</f>
        <v>8700</v>
      </c>
      <c r="L75">
        <f>transport__2[[#This Row],[Cena_zakupu]]-transport__2[[#This Row],[am1]]-transport__2[[#This Row],[am2]]</f>
        <v>100050</v>
      </c>
    </row>
    <row r="76" spans="4:12" x14ac:dyDescent="0.25">
      <c r="D76" s="1" t="s">
        <v>79</v>
      </c>
      <c r="E76">
        <v>2013</v>
      </c>
      <c r="F76">
        <v>136000</v>
      </c>
      <c r="G76" s="1" t="s">
        <v>147</v>
      </c>
      <c r="H76">
        <v>247000</v>
      </c>
      <c r="I76" s="2">
        <v>42067</v>
      </c>
      <c r="J76">
        <f>0.05*transport__2[[#This Row],[Cena_zakupu]]*(2017-transport__2[[#This Row],[Rok_produkcji]])</f>
        <v>27200</v>
      </c>
      <c r="K76">
        <f>0.02*transport__2[[#This Row],[Cena_zakupu]]*ROUNDDOWN(transport__2[[#This Row],[Przebieg]]/100000,0)</f>
        <v>5440</v>
      </c>
      <c r="L76">
        <f>transport__2[[#This Row],[Cena_zakupu]]-transport__2[[#This Row],[am1]]-transport__2[[#This Row],[am2]]</f>
        <v>103360</v>
      </c>
    </row>
    <row r="77" spans="4:12" x14ac:dyDescent="0.25">
      <c r="D77" s="1" t="s">
        <v>56</v>
      </c>
      <c r="E77">
        <v>2009</v>
      </c>
      <c r="F77">
        <v>195370</v>
      </c>
      <c r="G77" s="1" t="s">
        <v>57</v>
      </c>
      <c r="H77">
        <v>290000</v>
      </c>
      <c r="I77" s="2">
        <v>42467</v>
      </c>
      <c r="J77">
        <f>0.05*transport__2[[#This Row],[Cena_zakupu]]*(2017-transport__2[[#This Row],[Rok_produkcji]])</f>
        <v>78148</v>
      </c>
      <c r="K77">
        <f>0.02*transport__2[[#This Row],[Cena_zakupu]]*ROUNDDOWN(transport__2[[#This Row],[Przebieg]]/100000,0)</f>
        <v>7814.8</v>
      </c>
      <c r="L77">
        <f>transport__2[[#This Row],[Cena_zakupu]]-transport__2[[#This Row],[am1]]-transport__2[[#This Row],[am2]]</f>
        <v>109407.2</v>
      </c>
    </row>
    <row r="78" spans="4:12" x14ac:dyDescent="0.25">
      <c r="D78" s="1" t="s">
        <v>45</v>
      </c>
      <c r="E78">
        <v>2014</v>
      </c>
      <c r="F78">
        <v>136502</v>
      </c>
      <c r="G78" s="1" t="s">
        <v>163</v>
      </c>
      <c r="H78">
        <v>243000</v>
      </c>
      <c r="I78" s="2">
        <v>42476</v>
      </c>
      <c r="J78">
        <f>0.05*transport__2[[#This Row],[Cena_zakupu]]*(2017-transport__2[[#This Row],[Rok_produkcji]])</f>
        <v>20475.300000000003</v>
      </c>
      <c r="K78">
        <f>0.02*transport__2[[#This Row],[Cena_zakupu]]*ROUNDDOWN(transport__2[[#This Row],[Przebieg]]/100000,0)</f>
        <v>5460.08</v>
      </c>
      <c r="L78">
        <f>transport__2[[#This Row],[Cena_zakupu]]-transport__2[[#This Row],[am1]]-transport__2[[#This Row],[am2]]</f>
        <v>110566.62</v>
      </c>
    </row>
    <row r="79" spans="4:12" x14ac:dyDescent="0.25">
      <c r="D79" s="1" t="s">
        <v>58</v>
      </c>
      <c r="E79">
        <v>2009</v>
      </c>
      <c r="F79">
        <v>195340</v>
      </c>
      <c r="G79" s="1" t="s">
        <v>59</v>
      </c>
      <c r="H79">
        <v>190000</v>
      </c>
      <c r="I79" s="2">
        <v>42278</v>
      </c>
      <c r="J79">
        <f>0.05*transport__2[[#This Row],[Cena_zakupu]]*(2017-transport__2[[#This Row],[Rok_produkcji]])</f>
        <v>78136</v>
      </c>
      <c r="K79">
        <f>0.02*transport__2[[#This Row],[Cena_zakupu]]*ROUNDDOWN(transport__2[[#This Row],[Przebieg]]/100000,0)</f>
        <v>3906.8</v>
      </c>
      <c r="L79">
        <f>transport__2[[#This Row],[Cena_zakupu]]-transport__2[[#This Row],[am1]]-transport__2[[#This Row],[am2]]</f>
        <v>113297.2</v>
      </c>
    </row>
    <row r="80" spans="4:12" x14ac:dyDescent="0.25">
      <c r="D80" s="1" t="s">
        <v>33</v>
      </c>
      <c r="E80">
        <v>2012</v>
      </c>
      <c r="F80">
        <v>163800</v>
      </c>
      <c r="G80" s="1" t="s">
        <v>122</v>
      </c>
      <c r="H80">
        <v>366000</v>
      </c>
      <c r="I80" s="2">
        <v>42329</v>
      </c>
      <c r="J80">
        <f>0.05*transport__2[[#This Row],[Cena_zakupu]]*(2017-transport__2[[#This Row],[Rok_produkcji]])</f>
        <v>40950</v>
      </c>
      <c r="K80">
        <f>0.02*transport__2[[#This Row],[Cena_zakupu]]*ROUNDDOWN(transport__2[[#This Row],[Przebieg]]/100000,0)</f>
        <v>9828</v>
      </c>
      <c r="L80">
        <f>transport__2[[#This Row],[Cena_zakupu]]-transport__2[[#This Row],[am1]]-transport__2[[#This Row],[am2]]</f>
        <v>113022</v>
      </c>
    </row>
    <row r="81" spans="4:12" x14ac:dyDescent="0.25">
      <c r="D81" s="1" t="s">
        <v>45</v>
      </c>
      <c r="E81">
        <v>2013</v>
      </c>
      <c r="F81">
        <v>158000</v>
      </c>
      <c r="G81" s="1" t="s">
        <v>148</v>
      </c>
      <c r="H81">
        <v>407000</v>
      </c>
      <c r="I81" s="2">
        <v>42681</v>
      </c>
      <c r="J81">
        <f>0.05*transport__2[[#This Row],[Cena_zakupu]]*(2017-transport__2[[#This Row],[Rok_produkcji]])</f>
        <v>31600</v>
      </c>
      <c r="K81">
        <f>0.02*transport__2[[#This Row],[Cena_zakupu]]*ROUNDDOWN(transport__2[[#This Row],[Przebieg]]/100000,0)</f>
        <v>12640</v>
      </c>
      <c r="L81">
        <f>transport__2[[#This Row],[Cena_zakupu]]-transport__2[[#This Row],[am1]]-transport__2[[#This Row],[am2]]</f>
        <v>113760</v>
      </c>
    </row>
    <row r="82" spans="4:12" x14ac:dyDescent="0.25">
      <c r="D82" s="1" t="s">
        <v>62</v>
      </c>
      <c r="E82">
        <v>2011</v>
      </c>
      <c r="F82">
        <v>210000</v>
      </c>
      <c r="G82" s="1" t="s">
        <v>96</v>
      </c>
      <c r="H82">
        <v>780000</v>
      </c>
      <c r="I82" s="2">
        <v>42481</v>
      </c>
      <c r="J82">
        <f>0.05*transport__2[[#This Row],[Cena_zakupu]]*(2017-transport__2[[#This Row],[Rok_produkcji]])</f>
        <v>63000</v>
      </c>
      <c r="K82">
        <f>0.02*transport__2[[#This Row],[Cena_zakupu]]*ROUNDDOWN(transport__2[[#This Row],[Przebieg]]/100000,0)</f>
        <v>29400</v>
      </c>
      <c r="L82">
        <f>transport__2[[#This Row],[Cena_zakupu]]-transport__2[[#This Row],[am1]]-transport__2[[#This Row],[am2]]</f>
        <v>117600</v>
      </c>
    </row>
    <row r="83" spans="4:12" x14ac:dyDescent="0.25">
      <c r="D83" s="1" t="s">
        <v>62</v>
      </c>
      <c r="E83">
        <v>2011</v>
      </c>
      <c r="F83">
        <v>210000</v>
      </c>
      <c r="G83" s="1" t="s">
        <v>97</v>
      </c>
      <c r="H83">
        <v>760300</v>
      </c>
      <c r="I83" s="2">
        <v>42481</v>
      </c>
      <c r="J83">
        <f>0.05*transport__2[[#This Row],[Cena_zakupu]]*(2017-transport__2[[#This Row],[Rok_produkcji]])</f>
        <v>63000</v>
      </c>
      <c r="K83">
        <f>0.02*transport__2[[#This Row],[Cena_zakupu]]*ROUNDDOWN(transport__2[[#This Row],[Przebieg]]/100000,0)</f>
        <v>29400</v>
      </c>
      <c r="L83">
        <f>transport__2[[#This Row],[Cena_zakupu]]-transport__2[[#This Row],[am1]]-transport__2[[#This Row],[am2]]</f>
        <v>117600</v>
      </c>
    </row>
    <row r="84" spans="4:12" x14ac:dyDescent="0.25">
      <c r="D84" s="1" t="s">
        <v>123</v>
      </c>
      <c r="E84">
        <v>2012</v>
      </c>
      <c r="F84">
        <v>183000</v>
      </c>
      <c r="G84" s="1" t="s">
        <v>125</v>
      </c>
      <c r="H84">
        <v>530000</v>
      </c>
      <c r="I84" s="2">
        <v>42444</v>
      </c>
      <c r="J84">
        <f>0.05*transport__2[[#This Row],[Cena_zakupu]]*(2017-transport__2[[#This Row],[Rok_produkcji]])</f>
        <v>45750</v>
      </c>
      <c r="K84">
        <f>0.02*transport__2[[#This Row],[Cena_zakupu]]*ROUNDDOWN(transport__2[[#This Row],[Przebieg]]/100000,0)</f>
        <v>18300</v>
      </c>
      <c r="L84">
        <f>transport__2[[#This Row],[Cena_zakupu]]-transport__2[[#This Row],[am1]]-transport__2[[#This Row],[am2]]</f>
        <v>118950</v>
      </c>
    </row>
    <row r="85" spans="4:12" x14ac:dyDescent="0.25">
      <c r="D85" s="1" t="s">
        <v>123</v>
      </c>
      <c r="E85">
        <v>2012</v>
      </c>
      <c r="F85">
        <v>183000</v>
      </c>
      <c r="G85" s="1" t="s">
        <v>124</v>
      </c>
      <c r="H85">
        <v>520000</v>
      </c>
      <c r="I85" s="2">
        <v>42444</v>
      </c>
      <c r="J85">
        <f>0.05*transport__2[[#This Row],[Cena_zakupu]]*(2017-transport__2[[#This Row],[Rok_produkcji]])</f>
        <v>45750</v>
      </c>
      <c r="K85">
        <f>0.02*transport__2[[#This Row],[Cena_zakupu]]*ROUNDDOWN(transport__2[[#This Row],[Przebieg]]/100000,0)</f>
        <v>18300</v>
      </c>
      <c r="L85">
        <f>transport__2[[#This Row],[Cena_zakupu]]-transport__2[[#This Row],[am1]]-transport__2[[#This Row],[am2]]</f>
        <v>118950</v>
      </c>
    </row>
    <row r="86" spans="4:12" x14ac:dyDescent="0.25">
      <c r="D86" s="1" t="s">
        <v>62</v>
      </c>
      <c r="E86">
        <v>2011</v>
      </c>
      <c r="F86">
        <v>210000</v>
      </c>
      <c r="G86" s="1" t="s">
        <v>98</v>
      </c>
      <c r="H86">
        <v>680000</v>
      </c>
      <c r="I86" s="2">
        <v>42481</v>
      </c>
      <c r="J86">
        <f>0.05*transport__2[[#This Row],[Cena_zakupu]]*(2017-transport__2[[#This Row],[Rok_produkcji]])</f>
        <v>63000</v>
      </c>
      <c r="K86">
        <f>0.02*transport__2[[#This Row],[Cena_zakupu]]*ROUNDDOWN(transport__2[[#This Row],[Przebieg]]/100000,0)</f>
        <v>25200</v>
      </c>
      <c r="L86">
        <f>transport__2[[#This Row],[Cena_zakupu]]-transport__2[[#This Row],[am1]]-transport__2[[#This Row],[am2]]</f>
        <v>121800</v>
      </c>
    </row>
    <row r="87" spans="4:12" x14ac:dyDescent="0.25">
      <c r="D87" s="1" t="s">
        <v>123</v>
      </c>
      <c r="E87">
        <v>2012</v>
      </c>
      <c r="F87">
        <v>183000</v>
      </c>
      <c r="G87" s="1" t="s">
        <v>126</v>
      </c>
      <c r="H87">
        <v>490000</v>
      </c>
      <c r="I87" s="2">
        <v>42444</v>
      </c>
      <c r="J87">
        <f>0.05*transport__2[[#This Row],[Cena_zakupu]]*(2017-transport__2[[#This Row],[Rok_produkcji]])</f>
        <v>45750</v>
      </c>
      <c r="K87">
        <f>0.02*transport__2[[#This Row],[Cena_zakupu]]*ROUNDDOWN(transport__2[[#This Row],[Przebieg]]/100000,0)</f>
        <v>14640</v>
      </c>
      <c r="L87">
        <f>transport__2[[#This Row],[Cena_zakupu]]-transport__2[[#This Row],[am1]]-transport__2[[#This Row],[am2]]</f>
        <v>122610</v>
      </c>
    </row>
    <row r="88" spans="4:12" x14ac:dyDescent="0.25">
      <c r="D88" s="1" t="s">
        <v>123</v>
      </c>
      <c r="E88">
        <v>2012</v>
      </c>
      <c r="F88">
        <v>183000</v>
      </c>
      <c r="G88" s="1" t="s">
        <v>127</v>
      </c>
      <c r="H88">
        <v>481000</v>
      </c>
      <c r="I88" s="2">
        <v>42444</v>
      </c>
      <c r="J88">
        <f>0.05*transport__2[[#This Row],[Cena_zakupu]]*(2017-transport__2[[#This Row],[Rok_produkcji]])</f>
        <v>45750</v>
      </c>
      <c r="K88">
        <f>0.02*transport__2[[#This Row],[Cena_zakupu]]*ROUNDDOWN(transport__2[[#This Row],[Przebieg]]/100000,0)</f>
        <v>14640</v>
      </c>
      <c r="L88">
        <f>transport__2[[#This Row],[Cena_zakupu]]-transport__2[[#This Row],[am1]]-transport__2[[#This Row],[am2]]</f>
        <v>122610</v>
      </c>
    </row>
    <row r="89" spans="4:12" x14ac:dyDescent="0.25">
      <c r="D89" s="1" t="s">
        <v>62</v>
      </c>
      <c r="E89">
        <v>2011</v>
      </c>
      <c r="F89">
        <v>210000</v>
      </c>
      <c r="G89" s="1" t="s">
        <v>99</v>
      </c>
      <c r="H89">
        <v>655000</v>
      </c>
      <c r="I89" s="2">
        <v>42481</v>
      </c>
      <c r="J89">
        <f>0.05*transport__2[[#This Row],[Cena_zakupu]]*(2017-transport__2[[#This Row],[Rok_produkcji]])</f>
        <v>63000</v>
      </c>
      <c r="K89">
        <f>0.02*transport__2[[#This Row],[Cena_zakupu]]*ROUNDDOWN(transport__2[[#This Row],[Przebieg]]/100000,0)</f>
        <v>25200</v>
      </c>
      <c r="L89">
        <f>transport__2[[#This Row],[Cena_zakupu]]-transport__2[[#This Row],[am1]]-transport__2[[#This Row],[am2]]</f>
        <v>121800</v>
      </c>
    </row>
    <row r="90" spans="4:12" x14ac:dyDescent="0.25">
      <c r="D90" s="1" t="s">
        <v>123</v>
      </c>
      <c r="E90">
        <v>2012</v>
      </c>
      <c r="F90">
        <v>183000</v>
      </c>
      <c r="G90" s="1" t="s">
        <v>128</v>
      </c>
      <c r="H90">
        <v>454000</v>
      </c>
      <c r="I90" s="2">
        <v>42444</v>
      </c>
      <c r="J90">
        <f>0.05*transport__2[[#This Row],[Cena_zakupu]]*(2017-transport__2[[#This Row],[Rok_produkcji]])</f>
        <v>45750</v>
      </c>
      <c r="K90">
        <f>0.02*transport__2[[#This Row],[Cena_zakupu]]*ROUNDDOWN(transport__2[[#This Row],[Przebieg]]/100000,0)</f>
        <v>14640</v>
      </c>
      <c r="L90">
        <f>transport__2[[#This Row],[Cena_zakupu]]-transport__2[[#This Row],[am1]]-transport__2[[#This Row],[am2]]</f>
        <v>122610</v>
      </c>
    </row>
    <row r="91" spans="4:12" x14ac:dyDescent="0.25">
      <c r="D91" s="1" t="s">
        <v>100</v>
      </c>
      <c r="E91">
        <v>2011</v>
      </c>
      <c r="F91">
        <v>220000</v>
      </c>
      <c r="G91" s="1" t="s">
        <v>101</v>
      </c>
      <c r="H91">
        <v>731000</v>
      </c>
      <c r="I91" s="2">
        <v>42236</v>
      </c>
      <c r="J91">
        <f>0.05*transport__2[[#This Row],[Cena_zakupu]]*(2017-transport__2[[#This Row],[Rok_produkcji]])</f>
        <v>66000</v>
      </c>
      <c r="K91">
        <f>0.02*transport__2[[#This Row],[Cena_zakupu]]*ROUNDDOWN(transport__2[[#This Row],[Przebieg]]/100000,0)</f>
        <v>30800</v>
      </c>
      <c r="L91">
        <f>transport__2[[#This Row],[Cena_zakupu]]-transport__2[[#This Row],[am1]]-transport__2[[#This Row],[am2]]</f>
        <v>123200</v>
      </c>
    </row>
    <row r="92" spans="4:12" x14ac:dyDescent="0.25">
      <c r="D92" s="1" t="s">
        <v>83</v>
      </c>
      <c r="E92">
        <v>2010</v>
      </c>
      <c r="F92">
        <v>265000</v>
      </c>
      <c r="G92" s="1" t="s">
        <v>84</v>
      </c>
      <c r="H92">
        <v>930000</v>
      </c>
      <c r="I92" s="2">
        <v>42236</v>
      </c>
      <c r="J92">
        <f>0.05*transport__2[[#This Row],[Cena_zakupu]]*(2017-transport__2[[#This Row],[Rok_produkcji]])</f>
        <v>92750</v>
      </c>
      <c r="K92">
        <f>0.02*transport__2[[#This Row],[Cena_zakupu]]*ROUNDDOWN(transport__2[[#This Row],[Przebieg]]/100000,0)</f>
        <v>47700</v>
      </c>
      <c r="L92">
        <f>transport__2[[#This Row],[Cena_zakupu]]-transport__2[[#This Row],[am1]]-transport__2[[#This Row],[am2]]</f>
        <v>124550</v>
      </c>
    </row>
    <row r="93" spans="4:12" x14ac:dyDescent="0.25">
      <c r="D93" s="1" t="s">
        <v>83</v>
      </c>
      <c r="E93">
        <v>2010</v>
      </c>
      <c r="F93">
        <v>265000</v>
      </c>
      <c r="G93" s="1" t="s">
        <v>85</v>
      </c>
      <c r="H93">
        <v>912000</v>
      </c>
      <c r="I93" s="2">
        <v>42236</v>
      </c>
      <c r="J93">
        <f>0.05*transport__2[[#This Row],[Cena_zakupu]]*(2017-transport__2[[#This Row],[Rok_produkcji]])</f>
        <v>92750</v>
      </c>
      <c r="K93">
        <f>0.02*transport__2[[#This Row],[Cena_zakupu]]*ROUNDDOWN(transport__2[[#This Row],[Przebieg]]/100000,0)</f>
        <v>47700</v>
      </c>
      <c r="L93">
        <f>transport__2[[#This Row],[Cena_zakupu]]-transport__2[[#This Row],[am1]]-transport__2[[#This Row],[am2]]</f>
        <v>124550</v>
      </c>
    </row>
    <row r="94" spans="4:12" x14ac:dyDescent="0.25">
      <c r="D94" s="1" t="s">
        <v>100</v>
      </c>
      <c r="E94">
        <v>2011</v>
      </c>
      <c r="F94">
        <v>220000</v>
      </c>
      <c r="G94" s="1" t="s">
        <v>102</v>
      </c>
      <c r="H94">
        <v>685413</v>
      </c>
      <c r="I94" s="2">
        <v>42236</v>
      </c>
      <c r="J94">
        <f>0.05*transport__2[[#This Row],[Cena_zakupu]]*(2017-transport__2[[#This Row],[Rok_produkcji]])</f>
        <v>66000</v>
      </c>
      <c r="K94">
        <f>0.02*transport__2[[#This Row],[Cena_zakupu]]*ROUNDDOWN(transport__2[[#This Row],[Przebieg]]/100000,0)</f>
        <v>26400</v>
      </c>
      <c r="L94">
        <f>transport__2[[#This Row],[Cena_zakupu]]-transport__2[[#This Row],[am1]]-transport__2[[#This Row],[am2]]</f>
        <v>127600</v>
      </c>
    </row>
    <row r="95" spans="4:12" x14ac:dyDescent="0.25">
      <c r="D95" s="1" t="s">
        <v>60</v>
      </c>
      <c r="E95">
        <v>2009</v>
      </c>
      <c r="F95">
        <v>230000</v>
      </c>
      <c r="G95" s="1" t="s">
        <v>61</v>
      </c>
      <c r="H95">
        <v>305000</v>
      </c>
      <c r="I95" s="2">
        <v>42307</v>
      </c>
      <c r="J95">
        <f>0.05*transport__2[[#This Row],[Cena_zakupu]]*(2017-transport__2[[#This Row],[Rok_produkcji]])</f>
        <v>92000</v>
      </c>
      <c r="K95">
        <f>0.02*transport__2[[#This Row],[Cena_zakupu]]*ROUNDDOWN(transport__2[[#This Row],[Przebieg]]/100000,0)</f>
        <v>13800</v>
      </c>
      <c r="L95">
        <f>transport__2[[#This Row],[Cena_zakupu]]-transport__2[[#This Row],[am1]]-transport__2[[#This Row],[am2]]</f>
        <v>124200</v>
      </c>
    </row>
    <row r="96" spans="4:12" x14ac:dyDescent="0.25">
      <c r="D96" s="1" t="s">
        <v>83</v>
      </c>
      <c r="E96">
        <v>2010</v>
      </c>
      <c r="F96">
        <v>265000</v>
      </c>
      <c r="G96" s="1" t="s">
        <v>86</v>
      </c>
      <c r="H96">
        <v>856000</v>
      </c>
      <c r="I96" s="2">
        <v>42236</v>
      </c>
      <c r="J96">
        <f>0.05*transport__2[[#This Row],[Cena_zakupu]]*(2017-transport__2[[#This Row],[Rok_produkcji]])</f>
        <v>92750</v>
      </c>
      <c r="K96">
        <f>0.02*transport__2[[#This Row],[Cena_zakupu]]*ROUNDDOWN(transport__2[[#This Row],[Przebieg]]/100000,0)</f>
        <v>42400</v>
      </c>
      <c r="L96">
        <f>transport__2[[#This Row],[Cena_zakupu]]-transport__2[[#This Row],[am1]]-transport__2[[#This Row],[am2]]</f>
        <v>129850</v>
      </c>
    </row>
    <row r="97" spans="4:12" x14ac:dyDescent="0.25">
      <c r="D97" s="1" t="s">
        <v>33</v>
      </c>
      <c r="E97">
        <v>2010</v>
      </c>
      <c r="F97">
        <v>230000</v>
      </c>
      <c r="G97" s="1" t="s">
        <v>87</v>
      </c>
      <c r="H97">
        <v>455000</v>
      </c>
      <c r="I97" s="2">
        <v>42439</v>
      </c>
      <c r="J97">
        <f>0.05*transport__2[[#This Row],[Cena_zakupu]]*(2017-transport__2[[#This Row],[Rok_produkcji]])</f>
        <v>80500</v>
      </c>
      <c r="K97">
        <f>0.02*transport__2[[#This Row],[Cena_zakupu]]*ROUNDDOWN(transport__2[[#This Row],[Przebieg]]/100000,0)</f>
        <v>18400</v>
      </c>
      <c r="L97">
        <f>transport__2[[#This Row],[Cena_zakupu]]-transport__2[[#This Row],[am1]]-transport__2[[#This Row],[am2]]</f>
        <v>131100</v>
      </c>
    </row>
    <row r="98" spans="4:12" x14ac:dyDescent="0.25">
      <c r="D98" s="1" t="s">
        <v>58</v>
      </c>
      <c r="E98">
        <v>2011</v>
      </c>
      <c r="F98">
        <v>196340</v>
      </c>
      <c r="G98" s="1" t="s">
        <v>103</v>
      </c>
      <c r="H98">
        <v>186000</v>
      </c>
      <c r="I98" s="2">
        <v>42278</v>
      </c>
      <c r="J98">
        <f>0.05*transport__2[[#This Row],[Cena_zakupu]]*(2017-transport__2[[#This Row],[Rok_produkcji]])</f>
        <v>58902</v>
      </c>
      <c r="K98">
        <f>0.02*transport__2[[#This Row],[Cena_zakupu]]*ROUNDDOWN(transport__2[[#This Row],[Przebieg]]/100000,0)</f>
        <v>3926.8</v>
      </c>
      <c r="L98">
        <f>transport__2[[#This Row],[Cena_zakupu]]-transport__2[[#This Row],[am1]]-transport__2[[#This Row],[am2]]</f>
        <v>133511.20000000001</v>
      </c>
    </row>
    <row r="99" spans="4:12" x14ac:dyDescent="0.25">
      <c r="D99" s="1" t="s">
        <v>129</v>
      </c>
      <c r="E99">
        <v>2012</v>
      </c>
      <c r="F99">
        <v>210000</v>
      </c>
      <c r="G99" s="1" t="s">
        <v>130</v>
      </c>
      <c r="H99">
        <v>517000</v>
      </c>
      <c r="I99" s="2">
        <v>42415</v>
      </c>
      <c r="J99">
        <f>0.05*transport__2[[#This Row],[Cena_zakupu]]*(2017-transport__2[[#This Row],[Rok_produkcji]])</f>
        <v>52500</v>
      </c>
      <c r="K99">
        <f>0.02*transport__2[[#This Row],[Cena_zakupu]]*ROUNDDOWN(transport__2[[#This Row],[Przebieg]]/100000,0)</f>
        <v>21000</v>
      </c>
      <c r="L99">
        <f>transport__2[[#This Row],[Cena_zakupu]]-transport__2[[#This Row],[am1]]-transport__2[[#This Row],[am2]]</f>
        <v>136500</v>
      </c>
    </row>
    <row r="100" spans="4:12" x14ac:dyDescent="0.25">
      <c r="D100" s="1" t="s">
        <v>104</v>
      </c>
      <c r="E100">
        <v>2011</v>
      </c>
      <c r="F100">
        <v>245000</v>
      </c>
      <c r="G100" s="1" t="s">
        <v>105</v>
      </c>
      <c r="H100">
        <v>720000</v>
      </c>
      <c r="I100" s="2">
        <v>42462</v>
      </c>
      <c r="J100">
        <f>0.05*transport__2[[#This Row],[Cena_zakupu]]*(2017-transport__2[[#This Row],[Rok_produkcji]])</f>
        <v>73500</v>
      </c>
      <c r="K100">
        <f>0.02*transport__2[[#This Row],[Cena_zakupu]]*ROUNDDOWN(transport__2[[#This Row],[Przebieg]]/100000,0)</f>
        <v>34300</v>
      </c>
      <c r="L100">
        <f>transport__2[[#This Row],[Cena_zakupu]]-transport__2[[#This Row],[am1]]-transport__2[[#This Row],[am2]]</f>
        <v>137200</v>
      </c>
    </row>
    <row r="101" spans="4:12" x14ac:dyDescent="0.25">
      <c r="D101" s="1" t="s">
        <v>54</v>
      </c>
      <c r="E101">
        <v>2014</v>
      </c>
      <c r="F101">
        <v>167800</v>
      </c>
      <c r="G101" s="1" t="s">
        <v>164</v>
      </c>
      <c r="H101">
        <v>190300</v>
      </c>
      <c r="I101" s="2">
        <v>42272</v>
      </c>
      <c r="J101">
        <f>0.05*transport__2[[#This Row],[Cena_zakupu]]*(2017-transport__2[[#This Row],[Rok_produkcji]])</f>
        <v>25170</v>
      </c>
      <c r="K101">
        <f>0.02*transport__2[[#This Row],[Cena_zakupu]]*ROUNDDOWN(transport__2[[#This Row],[Przebieg]]/100000,0)</f>
        <v>3356</v>
      </c>
      <c r="L101">
        <f>transport__2[[#This Row],[Cena_zakupu]]-transport__2[[#This Row],[am1]]-transport__2[[#This Row],[am2]]</f>
        <v>139274</v>
      </c>
    </row>
    <row r="102" spans="4:12" x14ac:dyDescent="0.25">
      <c r="D102" s="1" t="s">
        <v>56</v>
      </c>
      <c r="E102">
        <v>2012</v>
      </c>
      <c r="F102">
        <v>196370</v>
      </c>
      <c r="G102" s="1" t="s">
        <v>131</v>
      </c>
      <c r="H102">
        <v>286000</v>
      </c>
      <c r="I102" s="2">
        <v>42467</v>
      </c>
      <c r="J102">
        <f>0.05*transport__2[[#This Row],[Cena_zakupu]]*(2017-transport__2[[#This Row],[Rok_produkcji]])</f>
        <v>49092.5</v>
      </c>
      <c r="K102">
        <f>0.02*transport__2[[#This Row],[Cena_zakupu]]*ROUNDDOWN(transport__2[[#This Row],[Przebieg]]/100000,0)</f>
        <v>7854.8</v>
      </c>
      <c r="L102">
        <f>transport__2[[#This Row],[Cena_zakupu]]-transport__2[[#This Row],[am1]]-transport__2[[#This Row],[am2]]</f>
        <v>139422.70000000001</v>
      </c>
    </row>
    <row r="103" spans="4:12" x14ac:dyDescent="0.25">
      <c r="D103" s="1" t="s">
        <v>60</v>
      </c>
      <c r="E103">
        <v>2010</v>
      </c>
      <c r="F103">
        <v>231000</v>
      </c>
      <c r="G103" s="1" t="s">
        <v>88</v>
      </c>
      <c r="H103">
        <v>301000</v>
      </c>
      <c r="I103" s="2">
        <v>42307</v>
      </c>
      <c r="J103">
        <f>0.05*transport__2[[#This Row],[Cena_zakupu]]*(2017-transport__2[[#This Row],[Rok_produkcji]])</f>
        <v>80850</v>
      </c>
      <c r="K103">
        <f>0.02*transport__2[[#This Row],[Cena_zakupu]]*ROUNDDOWN(transport__2[[#This Row],[Przebieg]]/100000,0)</f>
        <v>13860</v>
      </c>
      <c r="L103">
        <f>transport__2[[#This Row],[Cena_zakupu]]-transport__2[[#This Row],[am1]]-transport__2[[#This Row],[am2]]</f>
        <v>136290</v>
      </c>
    </row>
    <row r="104" spans="4:12" x14ac:dyDescent="0.25">
      <c r="D104" s="1" t="s">
        <v>104</v>
      </c>
      <c r="E104">
        <v>2011</v>
      </c>
      <c r="F104">
        <v>245000</v>
      </c>
      <c r="G104" s="1" t="s">
        <v>106</v>
      </c>
      <c r="H104">
        <v>680000</v>
      </c>
      <c r="I104" s="2">
        <v>42462</v>
      </c>
      <c r="J104">
        <f>0.05*transport__2[[#This Row],[Cena_zakupu]]*(2017-transport__2[[#This Row],[Rok_produkcji]])</f>
        <v>73500</v>
      </c>
      <c r="K104">
        <f>0.02*transport__2[[#This Row],[Cena_zakupu]]*ROUNDDOWN(transport__2[[#This Row],[Przebieg]]/100000,0)</f>
        <v>29400</v>
      </c>
      <c r="L104">
        <f>transport__2[[#This Row],[Cena_zakupu]]-transport__2[[#This Row],[am1]]-transport__2[[#This Row],[am2]]</f>
        <v>142100</v>
      </c>
    </row>
    <row r="105" spans="4:12" x14ac:dyDescent="0.25">
      <c r="D105" s="1" t="s">
        <v>104</v>
      </c>
      <c r="E105">
        <v>2011</v>
      </c>
      <c r="F105">
        <v>245000</v>
      </c>
      <c r="G105" s="1" t="s">
        <v>107</v>
      </c>
      <c r="H105">
        <v>660000</v>
      </c>
      <c r="I105" s="2">
        <v>42462</v>
      </c>
      <c r="J105">
        <f>0.05*transport__2[[#This Row],[Cena_zakupu]]*(2017-transport__2[[#This Row],[Rok_produkcji]])</f>
        <v>73500</v>
      </c>
      <c r="K105">
        <f>0.02*transport__2[[#This Row],[Cena_zakupu]]*ROUNDDOWN(transport__2[[#This Row],[Przebieg]]/100000,0)</f>
        <v>29400</v>
      </c>
      <c r="L105">
        <f>transport__2[[#This Row],[Cena_zakupu]]-transport__2[[#This Row],[am1]]-transport__2[[#This Row],[am2]]</f>
        <v>142100</v>
      </c>
    </row>
    <row r="106" spans="4:12" x14ac:dyDescent="0.25">
      <c r="D106" s="1" t="s">
        <v>129</v>
      </c>
      <c r="E106">
        <v>2012</v>
      </c>
      <c r="F106">
        <v>210000</v>
      </c>
      <c r="G106" s="1" t="s">
        <v>132</v>
      </c>
      <c r="H106">
        <v>435000</v>
      </c>
      <c r="I106" s="2">
        <v>42415</v>
      </c>
      <c r="J106">
        <f>0.05*transport__2[[#This Row],[Cena_zakupu]]*(2017-transport__2[[#This Row],[Rok_produkcji]])</f>
        <v>52500</v>
      </c>
      <c r="K106">
        <f>0.02*transport__2[[#This Row],[Cena_zakupu]]*ROUNDDOWN(transport__2[[#This Row],[Przebieg]]/100000,0)</f>
        <v>16800</v>
      </c>
      <c r="L106">
        <f>transport__2[[#This Row],[Cena_zakupu]]-transport__2[[#This Row],[am1]]-transport__2[[#This Row],[am2]]</f>
        <v>140700</v>
      </c>
    </row>
    <row r="107" spans="4:12" x14ac:dyDescent="0.25">
      <c r="D107" s="1" t="s">
        <v>104</v>
      </c>
      <c r="E107">
        <v>2011</v>
      </c>
      <c r="F107">
        <v>245000</v>
      </c>
      <c r="G107" s="1" t="s">
        <v>109</v>
      </c>
      <c r="H107">
        <v>655000</v>
      </c>
      <c r="I107" s="2">
        <v>42462</v>
      </c>
      <c r="J107">
        <f>0.05*transport__2[[#This Row],[Cena_zakupu]]*(2017-transport__2[[#This Row],[Rok_produkcji]])</f>
        <v>73500</v>
      </c>
      <c r="K107">
        <f>0.02*transport__2[[#This Row],[Cena_zakupu]]*ROUNDDOWN(transport__2[[#This Row],[Przebieg]]/100000,0)</f>
        <v>29400</v>
      </c>
      <c r="L107">
        <f>transport__2[[#This Row],[Cena_zakupu]]-transport__2[[#This Row],[am1]]-transport__2[[#This Row],[am2]]</f>
        <v>142100</v>
      </c>
    </row>
    <row r="108" spans="4:12" x14ac:dyDescent="0.25">
      <c r="D108" s="1" t="s">
        <v>133</v>
      </c>
      <c r="E108">
        <v>2012</v>
      </c>
      <c r="F108">
        <v>210300</v>
      </c>
      <c r="G108" s="1" t="s">
        <v>134</v>
      </c>
      <c r="H108">
        <v>417671</v>
      </c>
      <c r="I108" s="2">
        <v>42520</v>
      </c>
      <c r="J108">
        <f>0.05*transport__2[[#This Row],[Cena_zakupu]]*(2017-transport__2[[#This Row],[Rok_produkcji]])</f>
        <v>52575</v>
      </c>
      <c r="K108">
        <f>0.02*transport__2[[#This Row],[Cena_zakupu]]*ROUNDDOWN(transport__2[[#This Row],[Przebieg]]/100000,0)</f>
        <v>16824</v>
      </c>
      <c r="L108">
        <f>transport__2[[#This Row],[Cena_zakupu]]-transport__2[[#This Row],[am1]]-transport__2[[#This Row],[am2]]</f>
        <v>140901</v>
      </c>
    </row>
    <row r="109" spans="4:12" x14ac:dyDescent="0.25">
      <c r="D109" s="1" t="s">
        <v>104</v>
      </c>
      <c r="E109">
        <v>2011</v>
      </c>
      <c r="F109">
        <v>245000</v>
      </c>
      <c r="G109" s="1" t="s">
        <v>108</v>
      </c>
      <c r="H109">
        <v>630000</v>
      </c>
      <c r="I109" s="2">
        <v>42462</v>
      </c>
      <c r="J109">
        <f>0.05*transport__2[[#This Row],[Cena_zakupu]]*(2017-transport__2[[#This Row],[Rok_produkcji]])</f>
        <v>73500</v>
      </c>
      <c r="K109">
        <f>0.02*transport__2[[#This Row],[Cena_zakupu]]*ROUNDDOWN(transport__2[[#This Row],[Przebieg]]/100000,0)</f>
        <v>29400</v>
      </c>
      <c r="L109">
        <f>transport__2[[#This Row],[Cena_zakupu]]-transport__2[[#This Row],[am1]]-transport__2[[#This Row],[am2]]</f>
        <v>142100</v>
      </c>
    </row>
    <row r="110" spans="4:12" x14ac:dyDescent="0.25">
      <c r="D110" s="1" t="s">
        <v>104</v>
      </c>
      <c r="E110">
        <v>2011</v>
      </c>
      <c r="F110">
        <v>245000</v>
      </c>
      <c r="G110" s="1" t="s">
        <v>110</v>
      </c>
      <c r="H110">
        <v>590000</v>
      </c>
      <c r="I110" s="2">
        <v>42462</v>
      </c>
      <c r="J110">
        <f>0.05*transport__2[[#This Row],[Cena_zakupu]]*(2017-transport__2[[#This Row],[Rok_produkcji]])</f>
        <v>73500</v>
      </c>
      <c r="K110">
        <f>0.02*transport__2[[#This Row],[Cena_zakupu]]*ROUNDDOWN(transport__2[[#This Row],[Przebieg]]/100000,0)</f>
        <v>24500</v>
      </c>
      <c r="L110">
        <f>transport__2[[#This Row],[Cena_zakupu]]-transport__2[[#This Row],[am1]]-transport__2[[#This Row],[am2]]</f>
        <v>147000</v>
      </c>
    </row>
    <row r="111" spans="4:12" x14ac:dyDescent="0.25">
      <c r="D111" s="1" t="s">
        <v>33</v>
      </c>
      <c r="E111">
        <v>2012</v>
      </c>
      <c r="F111">
        <v>231000</v>
      </c>
      <c r="G111" s="1" t="s">
        <v>135</v>
      </c>
      <c r="H111">
        <v>451000</v>
      </c>
      <c r="I111" s="2">
        <v>42439</v>
      </c>
      <c r="J111">
        <f>0.05*transport__2[[#This Row],[Cena_zakupu]]*(2017-transport__2[[#This Row],[Rok_produkcji]])</f>
        <v>57750</v>
      </c>
      <c r="K111">
        <f>0.02*transport__2[[#This Row],[Cena_zakupu]]*ROUNDDOWN(transport__2[[#This Row],[Przebieg]]/100000,0)</f>
        <v>18480</v>
      </c>
      <c r="L111">
        <f>transport__2[[#This Row],[Cena_zakupu]]-transport__2[[#This Row],[am1]]-transport__2[[#This Row],[am2]]</f>
        <v>154770</v>
      </c>
    </row>
    <row r="112" spans="4:12" x14ac:dyDescent="0.25">
      <c r="D112" s="1" t="s">
        <v>62</v>
      </c>
      <c r="E112">
        <v>2010</v>
      </c>
      <c r="F112">
        <v>257000</v>
      </c>
      <c r="G112" s="1" t="s">
        <v>89</v>
      </c>
      <c r="H112">
        <v>164700</v>
      </c>
      <c r="I112" s="2">
        <v>42286</v>
      </c>
      <c r="J112">
        <f>0.05*transport__2[[#This Row],[Cena_zakupu]]*(2017-transport__2[[#This Row],[Rok_produkcji]])</f>
        <v>89950</v>
      </c>
      <c r="K112">
        <f>0.02*transport__2[[#This Row],[Cena_zakupu]]*ROUNDDOWN(transport__2[[#This Row],[Przebieg]]/100000,0)</f>
        <v>5140</v>
      </c>
      <c r="L112">
        <f>transport__2[[#This Row],[Cena_zakupu]]-transport__2[[#This Row],[am1]]-transport__2[[#This Row],[am2]]</f>
        <v>161910</v>
      </c>
    </row>
    <row r="113" spans="4:12" x14ac:dyDescent="0.25">
      <c r="D113" s="1" t="s">
        <v>136</v>
      </c>
      <c r="E113">
        <v>2012</v>
      </c>
      <c r="F113">
        <v>240000</v>
      </c>
      <c r="G113" s="1" t="s">
        <v>138</v>
      </c>
      <c r="H113">
        <v>315988</v>
      </c>
      <c r="I113" s="2">
        <v>42185</v>
      </c>
      <c r="J113">
        <f>0.05*transport__2[[#This Row],[Cena_zakupu]]*(2017-transport__2[[#This Row],[Rok_produkcji]])</f>
        <v>60000</v>
      </c>
      <c r="K113">
        <f>0.02*transport__2[[#This Row],[Cena_zakupu]]*ROUNDDOWN(transport__2[[#This Row],[Przebieg]]/100000,0)</f>
        <v>14400</v>
      </c>
      <c r="L113">
        <f>transport__2[[#This Row],[Cena_zakupu]]-transport__2[[#This Row],[am1]]-transport__2[[#This Row],[am2]]</f>
        <v>165600</v>
      </c>
    </row>
    <row r="114" spans="4:12" x14ac:dyDescent="0.25">
      <c r="D114" s="1" t="s">
        <v>62</v>
      </c>
      <c r="E114">
        <v>2009</v>
      </c>
      <c r="F114">
        <v>291000</v>
      </c>
      <c r="G114" s="1" t="s">
        <v>63</v>
      </c>
      <c r="H114">
        <v>166000</v>
      </c>
      <c r="I114" s="2">
        <v>42297</v>
      </c>
      <c r="J114">
        <f>0.05*transport__2[[#This Row],[Cena_zakupu]]*(2017-transport__2[[#This Row],[Rok_produkcji]])</f>
        <v>116400</v>
      </c>
      <c r="K114">
        <f>0.02*transport__2[[#This Row],[Cena_zakupu]]*ROUNDDOWN(transport__2[[#This Row],[Przebieg]]/100000,0)</f>
        <v>5820</v>
      </c>
      <c r="L114">
        <f>transport__2[[#This Row],[Cena_zakupu]]-transport__2[[#This Row],[am1]]-transport__2[[#This Row],[am2]]</f>
        <v>168780</v>
      </c>
    </row>
    <row r="115" spans="4:12" x14ac:dyDescent="0.25">
      <c r="D115" s="1" t="s">
        <v>136</v>
      </c>
      <c r="E115">
        <v>2012</v>
      </c>
      <c r="F115">
        <v>240000</v>
      </c>
      <c r="G115" s="1" t="s">
        <v>137</v>
      </c>
      <c r="H115">
        <v>301344</v>
      </c>
      <c r="I115" s="2">
        <v>42185</v>
      </c>
      <c r="J115">
        <f>0.05*transport__2[[#This Row],[Cena_zakupu]]*(2017-transport__2[[#This Row],[Rok_produkcji]])</f>
        <v>60000</v>
      </c>
      <c r="K115">
        <f>0.02*transport__2[[#This Row],[Cena_zakupu]]*ROUNDDOWN(transport__2[[#This Row],[Przebieg]]/100000,0)</f>
        <v>14400</v>
      </c>
      <c r="L115">
        <f>transport__2[[#This Row],[Cena_zakupu]]-transport__2[[#This Row],[am1]]-transport__2[[#This Row],[am2]]</f>
        <v>165600</v>
      </c>
    </row>
    <row r="116" spans="4:12" x14ac:dyDescent="0.25">
      <c r="D116" s="1" t="s">
        <v>136</v>
      </c>
      <c r="E116">
        <v>2012</v>
      </c>
      <c r="F116">
        <v>240000</v>
      </c>
      <c r="G116" s="1" t="s">
        <v>139</v>
      </c>
      <c r="H116">
        <v>234760</v>
      </c>
      <c r="I116" s="2">
        <v>42185</v>
      </c>
      <c r="J116">
        <f>0.05*transport__2[[#This Row],[Cena_zakupu]]*(2017-transport__2[[#This Row],[Rok_produkcji]])</f>
        <v>60000</v>
      </c>
      <c r="K116">
        <f>0.02*transport__2[[#This Row],[Cena_zakupu]]*ROUNDDOWN(transport__2[[#This Row],[Przebieg]]/100000,0)</f>
        <v>9600</v>
      </c>
      <c r="L116">
        <f>transport__2[[#This Row],[Cena_zakupu]]-transport__2[[#This Row],[am1]]-transport__2[[#This Row],[am2]]</f>
        <v>170400</v>
      </c>
    </row>
    <row r="117" spans="4:12" x14ac:dyDescent="0.25">
      <c r="D117" s="1" t="s">
        <v>136</v>
      </c>
      <c r="E117">
        <v>2012</v>
      </c>
      <c r="F117">
        <v>240000</v>
      </c>
      <c r="G117" s="1" t="s">
        <v>140</v>
      </c>
      <c r="H117">
        <v>210780</v>
      </c>
      <c r="I117" s="2">
        <v>42185</v>
      </c>
      <c r="J117">
        <f>0.05*transport__2[[#This Row],[Cena_zakupu]]*(2017-transport__2[[#This Row],[Rok_produkcji]])</f>
        <v>60000</v>
      </c>
      <c r="K117">
        <f>0.02*transport__2[[#This Row],[Cena_zakupu]]*ROUNDDOWN(transport__2[[#This Row],[Przebieg]]/100000,0)</f>
        <v>9600</v>
      </c>
      <c r="L117">
        <f>transport__2[[#This Row],[Cena_zakupu]]-transport__2[[#This Row],[am1]]-transport__2[[#This Row],[am2]]</f>
        <v>170400</v>
      </c>
    </row>
    <row r="118" spans="4:12" x14ac:dyDescent="0.25">
      <c r="D118" s="1" t="s">
        <v>136</v>
      </c>
      <c r="E118">
        <v>2012</v>
      </c>
      <c r="F118">
        <v>240000</v>
      </c>
      <c r="G118" s="1" t="s">
        <v>141</v>
      </c>
      <c r="H118">
        <v>198240</v>
      </c>
      <c r="I118" s="2">
        <v>42185</v>
      </c>
      <c r="J118">
        <f>0.05*transport__2[[#This Row],[Cena_zakupu]]*(2017-transport__2[[#This Row],[Rok_produkcji]])</f>
        <v>60000</v>
      </c>
      <c r="K118">
        <f>0.02*transport__2[[#This Row],[Cena_zakupu]]*ROUNDDOWN(transport__2[[#This Row],[Przebieg]]/100000,0)</f>
        <v>4800</v>
      </c>
      <c r="L118">
        <f>transport__2[[#This Row],[Cena_zakupu]]-transport__2[[#This Row],[am1]]-transport__2[[#This Row],[am2]]</f>
        <v>175200</v>
      </c>
    </row>
    <row r="119" spans="4:12" x14ac:dyDescent="0.25">
      <c r="D119" s="1" t="s">
        <v>136</v>
      </c>
      <c r="E119">
        <v>2013</v>
      </c>
      <c r="F119">
        <v>240000</v>
      </c>
      <c r="G119" s="1" t="s">
        <v>149</v>
      </c>
      <c r="H119">
        <v>301232</v>
      </c>
      <c r="I119" s="2">
        <v>42719</v>
      </c>
      <c r="J119">
        <f>0.05*transport__2[[#This Row],[Cena_zakupu]]*(2017-transport__2[[#This Row],[Rok_produkcji]])</f>
        <v>48000</v>
      </c>
      <c r="K119">
        <f>0.02*transport__2[[#This Row],[Cena_zakupu]]*ROUNDDOWN(transport__2[[#This Row],[Przebieg]]/100000,0)</f>
        <v>14400</v>
      </c>
      <c r="L119">
        <f>transport__2[[#This Row],[Cena_zakupu]]-transport__2[[#This Row],[am1]]-transport__2[[#This Row],[am2]]</f>
        <v>177600</v>
      </c>
    </row>
    <row r="120" spans="4:12" x14ac:dyDescent="0.25">
      <c r="D120" s="1" t="s">
        <v>136</v>
      </c>
      <c r="E120">
        <v>2013</v>
      </c>
      <c r="F120">
        <v>240000</v>
      </c>
      <c r="G120" s="1" t="s">
        <v>150</v>
      </c>
      <c r="H120">
        <v>289567</v>
      </c>
      <c r="I120" s="2">
        <v>42719</v>
      </c>
      <c r="J120">
        <f>0.05*transport__2[[#This Row],[Cena_zakupu]]*(2017-transport__2[[#This Row],[Rok_produkcji]])</f>
        <v>48000</v>
      </c>
      <c r="K120">
        <f>0.02*transport__2[[#This Row],[Cena_zakupu]]*ROUNDDOWN(transport__2[[#This Row],[Przebieg]]/100000,0)</f>
        <v>9600</v>
      </c>
      <c r="L120">
        <f>transport__2[[#This Row],[Cena_zakupu]]-transport__2[[#This Row],[am1]]-transport__2[[#This Row],[am2]]</f>
        <v>182400</v>
      </c>
    </row>
    <row r="121" spans="4:12" x14ac:dyDescent="0.25">
      <c r="D121" s="1" t="s">
        <v>136</v>
      </c>
      <c r="E121">
        <v>2013</v>
      </c>
      <c r="F121">
        <v>240000</v>
      </c>
      <c r="G121" s="1" t="s">
        <v>154</v>
      </c>
      <c r="H121">
        <v>250021</v>
      </c>
      <c r="I121" s="2">
        <v>42719</v>
      </c>
      <c r="J121">
        <f>0.05*transport__2[[#This Row],[Cena_zakupu]]*(2017-transport__2[[#This Row],[Rok_produkcji]])</f>
        <v>48000</v>
      </c>
      <c r="K121">
        <f>0.02*transport__2[[#This Row],[Cena_zakupu]]*ROUNDDOWN(transport__2[[#This Row],[Przebieg]]/100000,0)</f>
        <v>9600</v>
      </c>
      <c r="L121">
        <f>transport__2[[#This Row],[Cena_zakupu]]-transport__2[[#This Row],[am1]]-transport__2[[#This Row],[am2]]</f>
        <v>182400</v>
      </c>
    </row>
    <row r="122" spans="4:12" x14ac:dyDescent="0.25">
      <c r="D122" s="1" t="s">
        <v>136</v>
      </c>
      <c r="E122">
        <v>2013</v>
      </c>
      <c r="F122">
        <v>240000</v>
      </c>
      <c r="G122" s="1" t="s">
        <v>151</v>
      </c>
      <c r="H122">
        <v>245211</v>
      </c>
      <c r="I122" s="2">
        <v>42719</v>
      </c>
      <c r="J122">
        <f>0.05*transport__2[[#This Row],[Cena_zakupu]]*(2017-transport__2[[#This Row],[Rok_produkcji]])</f>
        <v>48000</v>
      </c>
      <c r="K122">
        <f>0.02*transport__2[[#This Row],[Cena_zakupu]]*ROUNDDOWN(transport__2[[#This Row],[Przebieg]]/100000,0)</f>
        <v>9600</v>
      </c>
      <c r="L122">
        <f>transport__2[[#This Row],[Cena_zakupu]]-transport__2[[#This Row],[am1]]-transport__2[[#This Row],[am2]]</f>
        <v>182400</v>
      </c>
    </row>
    <row r="123" spans="4:12" x14ac:dyDescent="0.25">
      <c r="D123" s="1" t="s">
        <v>35</v>
      </c>
      <c r="E123">
        <v>2014</v>
      </c>
      <c r="F123">
        <v>219000</v>
      </c>
      <c r="G123" s="1" t="s">
        <v>165</v>
      </c>
      <c r="H123">
        <v>126290</v>
      </c>
      <c r="I123" s="2">
        <v>42083</v>
      </c>
      <c r="J123">
        <f>0.05*transport__2[[#This Row],[Cena_zakupu]]*(2017-transport__2[[#This Row],[Rok_produkcji]])</f>
        <v>32850</v>
      </c>
      <c r="K123">
        <f>0.02*transport__2[[#This Row],[Cena_zakupu]]*ROUNDDOWN(transport__2[[#This Row],[Przebieg]]/100000,0)</f>
        <v>4380</v>
      </c>
      <c r="L123">
        <f>transport__2[[#This Row],[Cena_zakupu]]-transport__2[[#This Row],[am1]]-transport__2[[#This Row],[am2]]</f>
        <v>181770</v>
      </c>
    </row>
    <row r="124" spans="4:12" x14ac:dyDescent="0.25">
      <c r="D124" s="1" t="s">
        <v>136</v>
      </c>
      <c r="E124">
        <v>2013</v>
      </c>
      <c r="F124">
        <v>240000</v>
      </c>
      <c r="G124" s="1" t="s">
        <v>153</v>
      </c>
      <c r="H124">
        <v>235811</v>
      </c>
      <c r="I124" s="2">
        <v>42719</v>
      </c>
      <c r="J124">
        <f>0.05*transport__2[[#This Row],[Cena_zakupu]]*(2017-transport__2[[#This Row],[Rok_produkcji]])</f>
        <v>48000</v>
      </c>
      <c r="K124">
        <f>0.02*transport__2[[#This Row],[Cena_zakupu]]*ROUNDDOWN(transport__2[[#This Row],[Przebieg]]/100000,0)</f>
        <v>9600</v>
      </c>
      <c r="L124">
        <f>transport__2[[#This Row],[Cena_zakupu]]-transport__2[[#This Row],[am1]]-transport__2[[#This Row],[am2]]</f>
        <v>182400</v>
      </c>
    </row>
    <row r="125" spans="4:12" x14ac:dyDescent="0.25">
      <c r="D125" s="1" t="s">
        <v>136</v>
      </c>
      <c r="E125">
        <v>2013</v>
      </c>
      <c r="F125">
        <v>240000</v>
      </c>
      <c r="G125" s="1" t="s">
        <v>152</v>
      </c>
      <c r="H125">
        <v>200123</v>
      </c>
      <c r="I125" s="2">
        <v>42719</v>
      </c>
      <c r="J125">
        <f>0.05*transport__2[[#This Row],[Cena_zakupu]]*(2017-transport__2[[#This Row],[Rok_produkcji]])</f>
        <v>48000</v>
      </c>
      <c r="K125">
        <f>0.02*transport__2[[#This Row],[Cena_zakupu]]*ROUNDDOWN(transport__2[[#This Row],[Przebieg]]/100000,0)</f>
        <v>9600</v>
      </c>
      <c r="L125">
        <f>transport__2[[#This Row],[Cena_zakupu]]-transport__2[[#This Row],[am1]]-transport__2[[#This Row],[am2]]</f>
        <v>182400</v>
      </c>
    </row>
    <row r="126" spans="4:12" x14ac:dyDescent="0.25">
      <c r="D126" s="1" t="s">
        <v>136</v>
      </c>
      <c r="E126">
        <v>2013</v>
      </c>
      <c r="F126">
        <v>240000</v>
      </c>
      <c r="G126" s="1" t="s">
        <v>155</v>
      </c>
      <c r="H126">
        <v>198340</v>
      </c>
      <c r="I126" s="2">
        <v>42719</v>
      </c>
      <c r="J126">
        <f>0.05*transport__2[[#This Row],[Cena_zakupu]]*(2017-transport__2[[#This Row],[Rok_produkcji]])</f>
        <v>48000</v>
      </c>
      <c r="K126">
        <f>0.02*transport__2[[#This Row],[Cena_zakupu]]*ROUNDDOWN(transport__2[[#This Row],[Przebieg]]/100000,0)</f>
        <v>4800</v>
      </c>
      <c r="L126">
        <f>transport__2[[#This Row],[Cena_zakupu]]-transport__2[[#This Row],[am1]]-transport__2[[#This Row],[am2]]</f>
        <v>187200</v>
      </c>
    </row>
    <row r="127" spans="4:12" x14ac:dyDescent="0.25">
      <c r="D127" s="1" t="s">
        <v>136</v>
      </c>
      <c r="E127">
        <v>2013</v>
      </c>
      <c r="F127">
        <v>240000</v>
      </c>
      <c r="G127" s="1" t="s">
        <v>156</v>
      </c>
      <c r="H127">
        <v>189761</v>
      </c>
      <c r="I127" s="2">
        <v>42719</v>
      </c>
      <c r="J127">
        <f>0.05*transport__2[[#This Row],[Cena_zakupu]]*(2017-transport__2[[#This Row],[Rok_produkcji]])</f>
        <v>48000</v>
      </c>
      <c r="K127">
        <f>0.02*transport__2[[#This Row],[Cena_zakupu]]*ROUNDDOWN(transport__2[[#This Row],[Przebieg]]/100000,0)</f>
        <v>4800</v>
      </c>
      <c r="L127">
        <f>transport__2[[#This Row],[Cena_zakupu]]-transport__2[[#This Row],[am1]]-transport__2[[#This Row],[am2]]</f>
        <v>187200</v>
      </c>
    </row>
    <row r="128" spans="4:12" x14ac:dyDescent="0.25">
      <c r="D128" s="1" t="s">
        <v>35</v>
      </c>
      <c r="E128">
        <v>2015</v>
      </c>
      <c r="F128">
        <v>218000</v>
      </c>
      <c r="G128" s="1" t="s">
        <v>170</v>
      </c>
      <c r="H128">
        <v>130290</v>
      </c>
      <c r="I128" s="2">
        <v>42083</v>
      </c>
      <c r="J128">
        <f>0.05*transport__2[[#This Row],[Cena_zakupu]]*(2017-transport__2[[#This Row],[Rok_produkcji]])</f>
        <v>21800</v>
      </c>
      <c r="K128">
        <f>0.02*transport__2[[#This Row],[Cena_zakupu]]*ROUNDDOWN(transport__2[[#This Row],[Przebieg]]/100000,0)</f>
        <v>4360</v>
      </c>
      <c r="L128">
        <f>transport__2[[#This Row],[Cena_zakupu]]-transport__2[[#This Row],[am1]]-transport__2[[#This Row],[am2]]</f>
        <v>191840</v>
      </c>
    </row>
    <row r="129" spans="4:12" x14ac:dyDescent="0.25">
      <c r="D129" s="1" t="s">
        <v>136</v>
      </c>
      <c r="E129">
        <v>2014</v>
      </c>
      <c r="F129">
        <v>240000</v>
      </c>
      <c r="G129" s="1" t="s">
        <v>166</v>
      </c>
      <c r="H129">
        <v>183788</v>
      </c>
      <c r="I129" s="2">
        <v>42681</v>
      </c>
      <c r="J129">
        <f>0.05*transport__2[[#This Row],[Cena_zakupu]]*(2017-transport__2[[#This Row],[Rok_produkcji]])</f>
        <v>36000</v>
      </c>
      <c r="K129">
        <f>0.02*transport__2[[#This Row],[Cena_zakupu]]*ROUNDDOWN(transport__2[[#This Row],[Przebieg]]/100000,0)</f>
        <v>4800</v>
      </c>
      <c r="L129">
        <f>transport__2[[#This Row],[Cena_zakupu]]-transport__2[[#This Row],[am1]]-transport__2[[#This Row],[am2]]</f>
        <v>199200</v>
      </c>
    </row>
    <row r="130" spans="4:12" x14ac:dyDescent="0.25">
      <c r="D130" s="1" t="s">
        <v>136</v>
      </c>
      <c r="E130">
        <v>2014</v>
      </c>
      <c r="F130">
        <v>240000</v>
      </c>
      <c r="G130" s="1" t="s">
        <v>167</v>
      </c>
      <c r="H130">
        <v>160198</v>
      </c>
      <c r="I130" s="2">
        <v>42681</v>
      </c>
      <c r="J130">
        <f>0.05*transport__2[[#This Row],[Cena_zakupu]]*(2017-transport__2[[#This Row],[Rok_produkcji]])</f>
        <v>36000</v>
      </c>
      <c r="K130">
        <f>0.02*transport__2[[#This Row],[Cena_zakupu]]*ROUNDDOWN(transport__2[[#This Row],[Przebieg]]/100000,0)</f>
        <v>4800</v>
      </c>
      <c r="L130">
        <f>transport__2[[#This Row],[Cena_zakupu]]-transport__2[[#This Row],[am1]]-transport__2[[#This Row],[am2]]</f>
        <v>199200</v>
      </c>
    </row>
    <row r="131" spans="4:12" x14ac:dyDescent="0.25">
      <c r="D131" s="1" t="s">
        <v>136</v>
      </c>
      <c r="E131">
        <v>2014</v>
      </c>
      <c r="F131">
        <v>240000</v>
      </c>
      <c r="G131" s="1" t="s">
        <v>168</v>
      </c>
      <c r="H131">
        <v>156724</v>
      </c>
      <c r="I131" s="2">
        <v>42681</v>
      </c>
      <c r="J131">
        <f>0.05*transport__2[[#This Row],[Cena_zakupu]]*(2017-transport__2[[#This Row],[Rok_produkcji]])</f>
        <v>36000</v>
      </c>
      <c r="K131">
        <f>0.02*transport__2[[#This Row],[Cena_zakupu]]*ROUNDDOWN(transport__2[[#This Row],[Przebieg]]/100000,0)</f>
        <v>4800</v>
      </c>
      <c r="L131">
        <f>transport__2[[#This Row],[Cena_zakupu]]-transport__2[[#This Row],[am1]]-transport__2[[#This Row],[am2]]</f>
        <v>199200</v>
      </c>
    </row>
    <row r="132" spans="4:12" x14ac:dyDescent="0.25">
      <c r="D132" s="1" t="s">
        <v>62</v>
      </c>
      <c r="E132">
        <v>2012</v>
      </c>
      <c r="F132">
        <v>290000</v>
      </c>
      <c r="G132" s="1" t="s">
        <v>142</v>
      </c>
      <c r="H132">
        <v>170000</v>
      </c>
      <c r="I132" s="2">
        <v>42297</v>
      </c>
      <c r="J132">
        <f>0.05*transport__2[[#This Row],[Cena_zakupu]]*(2017-transport__2[[#This Row],[Rok_produkcji]])</f>
        <v>72500</v>
      </c>
      <c r="K132">
        <f>0.02*transport__2[[#This Row],[Cena_zakupu]]*ROUNDDOWN(transport__2[[#This Row],[Przebieg]]/100000,0)</f>
        <v>5800</v>
      </c>
      <c r="L132">
        <f>transport__2[[#This Row],[Cena_zakupu]]-transport__2[[#This Row],[am1]]-transport__2[[#This Row],[am2]]</f>
        <v>211700</v>
      </c>
    </row>
    <row r="133" spans="4:12" x14ac:dyDescent="0.25">
      <c r="D133" s="1" t="s">
        <v>157</v>
      </c>
      <c r="E133">
        <v>2013</v>
      </c>
      <c r="F133">
        <v>271000</v>
      </c>
      <c r="G133" s="1" t="s">
        <v>158</v>
      </c>
      <c r="H133">
        <v>153000</v>
      </c>
      <c r="I133" s="2">
        <v>42334</v>
      </c>
      <c r="J133">
        <f>0.05*transport__2[[#This Row],[Cena_zakupu]]*(2017-transport__2[[#This Row],[Rok_produkcji]])</f>
        <v>54200</v>
      </c>
      <c r="K133">
        <f>0.02*transport__2[[#This Row],[Cena_zakupu]]*ROUNDDOWN(transport__2[[#This Row],[Przebieg]]/100000,0)</f>
        <v>5420</v>
      </c>
      <c r="L133">
        <f>transport__2[[#This Row],[Cena_zakupu]]-transport__2[[#This Row],[am1]]-transport__2[[#This Row],[am2]]</f>
        <v>211380</v>
      </c>
    </row>
    <row r="134" spans="4:12" x14ac:dyDescent="0.25">
      <c r="D134" s="1" t="s">
        <v>157</v>
      </c>
      <c r="E134">
        <v>2013</v>
      </c>
      <c r="F134">
        <v>271000</v>
      </c>
      <c r="G134" s="1" t="s">
        <v>159</v>
      </c>
      <c r="H134">
        <v>123000</v>
      </c>
      <c r="I134" s="2">
        <v>42520</v>
      </c>
      <c r="J134">
        <f>0.05*transport__2[[#This Row],[Cena_zakupu]]*(2017-transport__2[[#This Row],[Rok_produkcji]])</f>
        <v>54200</v>
      </c>
      <c r="K134">
        <f>0.02*transport__2[[#This Row],[Cena_zakupu]]*ROUNDDOWN(transport__2[[#This Row],[Przebieg]]/100000,0)</f>
        <v>5420</v>
      </c>
      <c r="L134">
        <f>transport__2[[#This Row],[Cena_zakupu]]-transport__2[[#This Row],[am1]]-transport__2[[#This Row],[am2]]</f>
        <v>211380</v>
      </c>
    </row>
    <row r="135" spans="4:12" x14ac:dyDescent="0.25">
      <c r="D135" s="1" t="s">
        <v>157</v>
      </c>
      <c r="E135">
        <v>2014</v>
      </c>
      <c r="F135">
        <v>270000</v>
      </c>
      <c r="G135" s="1" t="s">
        <v>169</v>
      </c>
      <c r="H135">
        <v>157000</v>
      </c>
      <c r="I135" s="2">
        <v>42334</v>
      </c>
      <c r="J135">
        <f>0.05*transport__2[[#This Row],[Cena_zakupu]]*(2017-transport__2[[#This Row],[Rok_produkcji]])</f>
        <v>40500</v>
      </c>
      <c r="K135">
        <f>0.02*transport__2[[#This Row],[Cena_zakupu]]*ROUNDDOWN(transport__2[[#This Row],[Przebieg]]/100000,0)</f>
        <v>5400</v>
      </c>
      <c r="L135">
        <f>transport__2[[#This Row],[Cena_zakupu]]-transport__2[[#This Row],[am1]]-transport__2[[#This Row],[am2]]</f>
        <v>224100</v>
      </c>
    </row>
    <row r="136" spans="4:12" x14ac:dyDescent="0.25">
      <c r="D136" s="1" t="s">
        <v>62</v>
      </c>
      <c r="E136">
        <v>2015</v>
      </c>
      <c r="F136">
        <v>258000</v>
      </c>
      <c r="G136" s="1" t="s">
        <v>171</v>
      </c>
      <c r="H136">
        <v>160700</v>
      </c>
      <c r="I136" s="2">
        <v>42286</v>
      </c>
      <c r="J136">
        <f>0.05*transport__2[[#This Row],[Cena_zakupu]]*(2017-transport__2[[#This Row],[Rok_produkcji]])</f>
        <v>25800</v>
      </c>
      <c r="K136">
        <f>0.02*transport__2[[#This Row],[Cena_zakupu]]*ROUNDDOWN(transport__2[[#This Row],[Przebieg]]/100000,0)</f>
        <v>5160</v>
      </c>
      <c r="L136">
        <f>transport__2[[#This Row],[Cena_zakupu]]-transport__2[[#This Row],[am1]]-transport__2[[#This Row],[am2]]</f>
        <v>227040</v>
      </c>
    </row>
    <row r="137" spans="4:12" x14ac:dyDescent="0.25">
      <c r="D137" s="1" t="s">
        <v>172</v>
      </c>
      <c r="E137">
        <v>2015</v>
      </c>
      <c r="F137">
        <v>360000</v>
      </c>
      <c r="G137" s="1" t="s">
        <v>177</v>
      </c>
      <c r="H137">
        <v>140000</v>
      </c>
      <c r="I137" s="2">
        <v>42734</v>
      </c>
      <c r="J137">
        <f>0.05*transport__2[[#This Row],[Cena_zakupu]]*(2017-transport__2[[#This Row],[Rok_produkcji]])</f>
        <v>36000</v>
      </c>
      <c r="K137">
        <f>0.02*transport__2[[#This Row],[Cena_zakupu]]*ROUNDDOWN(transport__2[[#This Row],[Przebieg]]/100000,0)</f>
        <v>7200</v>
      </c>
      <c r="L137">
        <f>transport__2[[#This Row],[Cena_zakupu]]-transport__2[[#This Row],[am1]]-transport__2[[#This Row],[am2]]</f>
        <v>316800</v>
      </c>
    </row>
    <row r="138" spans="4:12" x14ac:dyDescent="0.25">
      <c r="D138" s="1" t="s">
        <v>172</v>
      </c>
      <c r="E138">
        <v>2015</v>
      </c>
      <c r="F138">
        <v>360000</v>
      </c>
      <c r="G138" s="1" t="s">
        <v>175</v>
      </c>
      <c r="H138">
        <v>132000</v>
      </c>
      <c r="I138" s="2">
        <v>42734</v>
      </c>
      <c r="J138">
        <f>0.05*transport__2[[#This Row],[Cena_zakupu]]*(2017-transport__2[[#This Row],[Rok_produkcji]])</f>
        <v>36000</v>
      </c>
      <c r="K138">
        <f>0.02*transport__2[[#This Row],[Cena_zakupu]]*ROUNDDOWN(transport__2[[#This Row],[Przebieg]]/100000,0)</f>
        <v>7200</v>
      </c>
      <c r="L138">
        <f>transport__2[[#This Row],[Cena_zakupu]]-transport__2[[#This Row],[am1]]-transport__2[[#This Row],[am2]]</f>
        <v>316800</v>
      </c>
    </row>
    <row r="139" spans="4:12" x14ac:dyDescent="0.25">
      <c r="D139" s="1" t="s">
        <v>172</v>
      </c>
      <c r="E139">
        <v>2015</v>
      </c>
      <c r="F139">
        <v>360000</v>
      </c>
      <c r="G139" s="1" t="s">
        <v>174</v>
      </c>
      <c r="H139">
        <v>115000</v>
      </c>
      <c r="I139" s="2">
        <v>42734</v>
      </c>
      <c r="J139">
        <f>0.05*transport__2[[#This Row],[Cena_zakupu]]*(2017-transport__2[[#This Row],[Rok_produkcji]])</f>
        <v>36000</v>
      </c>
      <c r="K139">
        <f>0.02*transport__2[[#This Row],[Cena_zakupu]]*ROUNDDOWN(transport__2[[#This Row],[Przebieg]]/100000,0)</f>
        <v>7200</v>
      </c>
      <c r="L139">
        <f>transport__2[[#This Row],[Cena_zakupu]]-transport__2[[#This Row],[am1]]-transport__2[[#This Row],[am2]]</f>
        <v>316800</v>
      </c>
    </row>
    <row r="140" spans="4:12" x14ac:dyDescent="0.25">
      <c r="D140" s="1" t="s">
        <v>172</v>
      </c>
      <c r="E140">
        <v>2015</v>
      </c>
      <c r="F140">
        <v>360000</v>
      </c>
      <c r="G140" s="1" t="s">
        <v>173</v>
      </c>
      <c r="H140">
        <v>100000</v>
      </c>
      <c r="I140" s="2">
        <v>42734</v>
      </c>
      <c r="J140">
        <f>0.05*transport__2[[#This Row],[Cena_zakupu]]*(2017-transport__2[[#This Row],[Rok_produkcji]])</f>
        <v>36000</v>
      </c>
      <c r="K140">
        <f>0.02*transport__2[[#This Row],[Cena_zakupu]]*ROUNDDOWN(transport__2[[#This Row],[Przebieg]]/100000,0)</f>
        <v>7200</v>
      </c>
      <c r="L140">
        <f>transport__2[[#This Row],[Cena_zakupu]]-transport__2[[#This Row],[am1]]-transport__2[[#This Row],[am2]]</f>
        <v>316800</v>
      </c>
    </row>
    <row r="141" spans="4:12" x14ac:dyDescent="0.25">
      <c r="D141" s="1" t="s">
        <v>172</v>
      </c>
      <c r="E141">
        <v>2015</v>
      </c>
      <c r="F141">
        <v>360000</v>
      </c>
      <c r="G141" s="1" t="s">
        <v>176</v>
      </c>
      <c r="H141">
        <v>108000</v>
      </c>
      <c r="I141" s="2">
        <v>42734</v>
      </c>
      <c r="J141">
        <f>0.05*transport__2[[#This Row],[Cena_zakupu]]*(2017-transport__2[[#This Row],[Rok_produkcji]])</f>
        <v>36000</v>
      </c>
      <c r="K141">
        <f>0.02*transport__2[[#This Row],[Cena_zakupu]]*ROUNDDOWN(transport__2[[#This Row],[Przebieg]]/100000,0)</f>
        <v>7200</v>
      </c>
      <c r="L141">
        <f>transport__2[[#This Row],[Cena_zakupu]]-transport__2[[#This Row],[am1]]-transport__2[[#This Row],[am2]]</f>
        <v>316800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8421A-AF57-45DC-8DB9-529BE39F4EBA}">
  <dimension ref="A3:F11"/>
  <sheetViews>
    <sheetView topLeftCell="B1" workbookViewId="0">
      <selection activeCell="E3" sqref="E3:F10"/>
    </sheetView>
  </sheetViews>
  <sheetFormatPr defaultRowHeight="15" x14ac:dyDescent="0.25"/>
  <cols>
    <col min="1" max="1" width="17.7109375" bestFit="1" customWidth="1"/>
    <col min="2" max="2" width="23" bestFit="1" customWidth="1"/>
    <col min="3" max="3" width="17.42578125" bestFit="1" customWidth="1"/>
    <col min="4" max="14" width="23" bestFit="1" customWidth="1"/>
    <col min="15" max="15" width="24.42578125" bestFit="1" customWidth="1"/>
    <col min="16" max="16" width="30.140625" bestFit="1" customWidth="1"/>
  </cols>
  <sheetData>
    <row r="3" spans="1:6" x14ac:dyDescent="0.25">
      <c r="A3" s="13" t="s">
        <v>194</v>
      </c>
      <c r="B3" t="s">
        <v>192</v>
      </c>
      <c r="C3" t="s">
        <v>193</v>
      </c>
      <c r="E3" t="s">
        <v>182</v>
      </c>
      <c r="F3" t="s">
        <v>195</v>
      </c>
    </row>
    <row r="4" spans="1:6" x14ac:dyDescent="0.25">
      <c r="A4" s="14" t="s">
        <v>184</v>
      </c>
      <c r="B4" s="1">
        <v>30</v>
      </c>
      <c r="C4" s="15">
        <v>273239.59999999998</v>
      </c>
      <c r="E4" s="14" t="s">
        <v>184</v>
      </c>
      <c r="F4" s="15">
        <v>273239.59999999998</v>
      </c>
    </row>
    <row r="5" spans="1:6" x14ac:dyDescent="0.25">
      <c r="A5" s="14" t="s">
        <v>185</v>
      </c>
      <c r="B5" s="1">
        <v>12</v>
      </c>
      <c r="C5" s="15">
        <v>657434.5</v>
      </c>
      <c r="E5" s="14" t="s">
        <v>185</v>
      </c>
      <c r="F5" s="15">
        <v>657434.5</v>
      </c>
    </row>
    <row r="6" spans="1:6" x14ac:dyDescent="0.25">
      <c r="A6" s="14" t="s">
        <v>186</v>
      </c>
      <c r="B6" s="1">
        <v>18</v>
      </c>
      <c r="C6" s="15">
        <v>289637.27777777775</v>
      </c>
      <c r="E6" s="14" t="s">
        <v>186</v>
      </c>
      <c r="F6" s="15">
        <v>289637.27777777775</v>
      </c>
    </row>
    <row r="7" spans="1:6" x14ac:dyDescent="0.25">
      <c r="A7" s="14" t="s">
        <v>187</v>
      </c>
      <c r="B7" s="1">
        <v>17</v>
      </c>
      <c r="C7" s="15">
        <v>486545.8823529412</v>
      </c>
      <c r="E7" s="14" t="s">
        <v>187</v>
      </c>
      <c r="F7" s="15">
        <v>486545.8823529412</v>
      </c>
    </row>
    <row r="8" spans="1:6" x14ac:dyDescent="0.25">
      <c r="A8" s="14" t="s">
        <v>188</v>
      </c>
      <c r="B8" s="1">
        <v>17</v>
      </c>
      <c r="C8" s="15">
        <v>519936.0588235294</v>
      </c>
      <c r="E8" s="14" t="s">
        <v>188</v>
      </c>
      <c r="F8" s="15">
        <v>519936.0588235294</v>
      </c>
    </row>
    <row r="9" spans="1:6" x14ac:dyDescent="0.25">
      <c r="A9" s="14" t="s">
        <v>189</v>
      </c>
      <c r="B9" s="1">
        <v>17</v>
      </c>
      <c r="C9" s="15">
        <v>557117.6470588235</v>
      </c>
      <c r="E9" s="14" t="s">
        <v>189</v>
      </c>
      <c r="F9" s="15">
        <v>557117.6470588235</v>
      </c>
    </row>
    <row r="10" spans="1:6" x14ac:dyDescent="0.25">
      <c r="A10" s="14" t="s">
        <v>190</v>
      </c>
      <c r="B10" s="1">
        <v>23</v>
      </c>
      <c r="C10" s="15">
        <v>307130.4347826087</v>
      </c>
      <c r="E10" s="14" t="s">
        <v>190</v>
      </c>
      <c r="F10" s="15">
        <v>307130.4347826087</v>
      </c>
    </row>
    <row r="11" spans="1:6" x14ac:dyDescent="0.25">
      <c r="A11" s="14" t="s">
        <v>191</v>
      </c>
      <c r="B11" s="1">
        <v>134</v>
      </c>
      <c r="C11" s="15">
        <v>410037.80597014923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3A735-566E-40C6-9C80-AA30BBBCCBEA}">
  <dimension ref="A3:I15"/>
  <sheetViews>
    <sheetView workbookViewId="0">
      <selection activeCell="C10" sqref="C10"/>
    </sheetView>
  </sheetViews>
  <sheetFormatPr defaultRowHeight="15" x14ac:dyDescent="0.25"/>
  <cols>
    <col min="1" max="2" width="17.7109375" bestFit="1" customWidth="1"/>
    <col min="3" max="3" width="6.140625" bestFit="1" customWidth="1"/>
    <col min="4" max="4" width="6" bestFit="1" customWidth="1"/>
    <col min="5" max="5" width="10.28515625" bestFit="1" customWidth="1"/>
    <col min="6" max="6" width="8.28515625" bestFit="1" customWidth="1"/>
    <col min="7" max="7" width="7" bestFit="1" customWidth="1"/>
    <col min="8" max="8" width="6.5703125" bestFit="1" customWidth="1"/>
    <col min="9" max="9" width="14.28515625" bestFit="1" customWidth="1"/>
  </cols>
  <sheetData>
    <row r="3" spans="1:9" x14ac:dyDescent="0.25">
      <c r="A3" s="13" t="s">
        <v>196</v>
      </c>
      <c r="B3" s="13" t="s">
        <v>183</v>
      </c>
    </row>
    <row r="4" spans="1:9" x14ac:dyDescent="0.25">
      <c r="A4" s="13" t="s">
        <v>194</v>
      </c>
      <c r="B4" t="s">
        <v>184</v>
      </c>
      <c r="C4" t="s">
        <v>185</v>
      </c>
      <c r="D4" t="s">
        <v>186</v>
      </c>
      <c r="E4" t="s">
        <v>187</v>
      </c>
      <c r="F4" t="s">
        <v>188</v>
      </c>
      <c r="G4" t="s">
        <v>189</v>
      </c>
      <c r="H4" t="s">
        <v>190</v>
      </c>
      <c r="I4" t="s">
        <v>191</v>
      </c>
    </row>
    <row r="5" spans="1:9" x14ac:dyDescent="0.25">
      <c r="A5" s="14">
        <v>2006</v>
      </c>
      <c r="B5" s="1"/>
      <c r="C5" s="1">
        <v>5</v>
      </c>
      <c r="D5" s="1"/>
      <c r="E5" s="1"/>
      <c r="F5" s="1"/>
      <c r="G5" s="1"/>
      <c r="H5" s="1"/>
      <c r="I5" s="1">
        <v>5</v>
      </c>
    </row>
    <row r="6" spans="1:9" x14ac:dyDescent="0.25">
      <c r="A6" s="14">
        <v>2007</v>
      </c>
      <c r="B6" s="1"/>
      <c r="C6" s="1"/>
      <c r="D6" s="1">
        <v>1</v>
      </c>
      <c r="E6" s="1">
        <v>1</v>
      </c>
      <c r="F6" s="1"/>
      <c r="G6" s="1"/>
      <c r="H6" s="1"/>
      <c r="I6" s="1">
        <v>2</v>
      </c>
    </row>
    <row r="7" spans="1:9" x14ac:dyDescent="0.25">
      <c r="A7" s="14">
        <v>2008</v>
      </c>
      <c r="B7" s="1"/>
      <c r="C7" s="1"/>
      <c r="D7" s="1"/>
      <c r="E7" s="1"/>
      <c r="F7" s="1"/>
      <c r="G7" s="1"/>
      <c r="H7" s="1">
        <v>4</v>
      </c>
      <c r="I7" s="1">
        <v>4</v>
      </c>
    </row>
    <row r="8" spans="1:9" x14ac:dyDescent="0.25">
      <c r="A8" s="14">
        <v>2009</v>
      </c>
      <c r="B8" s="1">
        <v>2</v>
      </c>
      <c r="C8" s="1">
        <v>2</v>
      </c>
      <c r="D8" s="1">
        <v>4</v>
      </c>
      <c r="E8" s="1">
        <v>4</v>
      </c>
      <c r="F8" s="1">
        <v>2</v>
      </c>
      <c r="G8" s="1">
        <v>4</v>
      </c>
      <c r="H8" s="1">
        <v>8</v>
      </c>
      <c r="I8" s="1">
        <v>26</v>
      </c>
    </row>
    <row r="9" spans="1:9" x14ac:dyDescent="0.25">
      <c r="A9" s="14">
        <v>2010</v>
      </c>
      <c r="B9" s="1">
        <v>4</v>
      </c>
      <c r="C9" s="1">
        <v>2</v>
      </c>
      <c r="D9" s="1">
        <v>2</v>
      </c>
      <c r="E9" s="1">
        <v>4</v>
      </c>
      <c r="F9" s="1">
        <v>6</v>
      </c>
      <c r="G9" s="1"/>
      <c r="H9" s="1">
        <v>2</v>
      </c>
      <c r="I9" s="1">
        <v>20</v>
      </c>
    </row>
    <row r="10" spans="1:9" x14ac:dyDescent="0.25">
      <c r="A10" s="14">
        <v>2011</v>
      </c>
      <c r="B10" s="1">
        <v>2</v>
      </c>
      <c r="C10" s="1"/>
      <c r="D10" s="1"/>
      <c r="E10" s="1">
        <v>4</v>
      </c>
      <c r="F10" s="1">
        <v>6</v>
      </c>
      <c r="G10" s="1">
        <v>6</v>
      </c>
      <c r="H10" s="1"/>
      <c r="I10" s="1">
        <v>18</v>
      </c>
    </row>
    <row r="11" spans="1:9" x14ac:dyDescent="0.25">
      <c r="A11" s="14">
        <v>2012</v>
      </c>
      <c r="B11" s="1">
        <v>8</v>
      </c>
      <c r="C11" s="1">
        <v>3</v>
      </c>
      <c r="D11" s="1">
        <v>3</v>
      </c>
      <c r="E11" s="1">
        <v>1</v>
      </c>
      <c r="F11" s="1">
        <v>3</v>
      </c>
      <c r="G11" s="1">
        <v>5</v>
      </c>
      <c r="H11" s="1">
        <v>4</v>
      </c>
      <c r="I11" s="1">
        <v>27</v>
      </c>
    </row>
    <row r="12" spans="1:9" x14ac:dyDescent="0.25">
      <c r="A12" s="14">
        <v>2013</v>
      </c>
      <c r="B12" s="1">
        <v>11</v>
      </c>
      <c r="C12" s="1"/>
      <c r="D12" s="1">
        <v>3</v>
      </c>
      <c r="E12" s="1"/>
      <c r="F12" s="1"/>
      <c r="G12" s="1">
        <v>2</v>
      </c>
      <c r="H12" s="1"/>
      <c r="I12" s="1">
        <v>16</v>
      </c>
    </row>
    <row r="13" spans="1:9" x14ac:dyDescent="0.25">
      <c r="A13" s="14">
        <v>2014</v>
      </c>
      <c r="B13" s="1">
        <v>3</v>
      </c>
      <c r="C13" s="1"/>
      <c r="D13" s="1">
        <v>5</v>
      </c>
      <c r="E13" s="1">
        <v>1</v>
      </c>
      <c r="F13" s="1"/>
      <c r="G13" s="1"/>
      <c r="H13" s="1"/>
      <c r="I13" s="1">
        <v>9</v>
      </c>
    </row>
    <row r="14" spans="1:9" x14ac:dyDescent="0.25">
      <c r="A14" s="14">
        <v>2015</v>
      </c>
      <c r="B14" s="1"/>
      <c r="C14" s="1"/>
      <c r="D14" s="1"/>
      <c r="E14" s="1">
        <v>2</v>
      </c>
      <c r="F14" s="1"/>
      <c r="G14" s="1"/>
      <c r="H14" s="1">
        <v>5</v>
      </c>
      <c r="I14" s="1">
        <v>7</v>
      </c>
    </row>
    <row r="15" spans="1:9" x14ac:dyDescent="0.25">
      <c r="A15" s="14" t="s">
        <v>191</v>
      </c>
      <c r="B15" s="1">
        <v>30</v>
      </c>
      <c r="C15" s="1">
        <v>12</v>
      </c>
      <c r="D15" s="1">
        <v>18</v>
      </c>
      <c r="E15" s="1">
        <v>17</v>
      </c>
      <c r="F15" s="1">
        <v>17</v>
      </c>
      <c r="G15" s="1">
        <v>17</v>
      </c>
      <c r="H15" s="1">
        <v>23</v>
      </c>
      <c r="I15" s="1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3143-83C6-49E2-89BB-23961D0ECF77}">
  <dimension ref="A4:K141"/>
  <sheetViews>
    <sheetView tabSelected="1" topLeftCell="C1" workbookViewId="0">
      <selection activeCell="L3" sqref="L3"/>
    </sheetView>
  </sheetViews>
  <sheetFormatPr defaultRowHeight="15" x14ac:dyDescent="0.25"/>
  <cols>
    <col min="1" max="1" width="10.140625" bestFit="1" customWidth="1"/>
    <col min="4" max="4" width="18" bestFit="1" customWidth="1"/>
    <col min="5" max="5" width="16" bestFit="1" customWidth="1"/>
    <col min="6" max="6" width="15" bestFit="1" customWidth="1"/>
    <col min="7" max="7" width="18" bestFit="1" customWidth="1"/>
    <col min="8" max="8" width="11" bestFit="1" customWidth="1"/>
    <col min="9" max="9" width="26.85546875" bestFit="1" customWidth="1"/>
    <col min="10" max="10" width="17" customWidth="1"/>
    <col min="11" max="11" width="12" customWidth="1"/>
  </cols>
  <sheetData>
    <row r="4" spans="1:11" x14ac:dyDescent="0.25">
      <c r="J4" s="2">
        <v>42736</v>
      </c>
    </row>
    <row r="7" spans="1:11" x14ac:dyDescent="0.25">
      <c r="D7" t="s">
        <v>0</v>
      </c>
      <c r="E7" t="s">
        <v>1</v>
      </c>
      <c r="F7" t="s">
        <v>2</v>
      </c>
      <c r="G7" t="s">
        <v>3</v>
      </c>
      <c r="H7" t="s">
        <v>4</v>
      </c>
      <c r="I7" t="s">
        <v>5</v>
      </c>
      <c r="J7" t="s">
        <v>182</v>
      </c>
      <c r="K7" t="s">
        <v>197</v>
      </c>
    </row>
    <row r="8" spans="1:11" x14ac:dyDescent="0.25">
      <c r="A8" s="2"/>
      <c r="D8" s="17" t="s">
        <v>35</v>
      </c>
      <c r="E8" s="16">
        <v>2009</v>
      </c>
      <c r="F8" s="16">
        <v>85000</v>
      </c>
      <c r="G8" s="17" t="s">
        <v>36</v>
      </c>
      <c r="H8" s="16">
        <v>946000</v>
      </c>
      <c r="I8" s="18">
        <v>42014</v>
      </c>
      <c r="J8" s="16" t="str">
        <f>LEFT(transport__3[[#This Row],[Marka_i_model]],FIND(" ",transport__3[[#This Row],[Marka_i_model]]))</f>
        <v xml:space="preserve">Mercedes </v>
      </c>
      <c r="K8" s="17">
        <f xml:space="preserve"> $J$4 - I8</f>
        <v>722</v>
      </c>
    </row>
    <row r="9" spans="1:11" x14ac:dyDescent="0.25">
      <c r="D9" s="17" t="s">
        <v>6</v>
      </c>
      <c r="E9" s="16">
        <v>2006</v>
      </c>
      <c r="F9" s="16">
        <v>85900</v>
      </c>
      <c r="G9" s="17" t="s">
        <v>9</v>
      </c>
      <c r="H9" s="16">
        <v>998704</v>
      </c>
      <c r="I9" s="18">
        <v>42028</v>
      </c>
      <c r="J9" s="16" t="str">
        <f>LEFT(transport__3[[#This Row],[Marka_i_model]],FIND(" ",transport__3[[#This Row],[Marka_i_model]]))</f>
        <v xml:space="preserve">Iveco </v>
      </c>
      <c r="K9" s="17">
        <f xml:space="preserve"> $J$4 - I9</f>
        <v>708</v>
      </c>
    </row>
    <row r="10" spans="1:11" x14ac:dyDescent="0.25">
      <c r="D10" s="17" t="s">
        <v>6</v>
      </c>
      <c r="E10" s="16">
        <v>2006</v>
      </c>
      <c r="F10" s="16">
        <v>85900</v>
      </c>
      <c r="G10" s="17" t="s">
        <v>10</v>
      </c>
      <c r="H10" s="16">
        <v>936780</v>
      </c>
      <c r="I10" s="18">
        <v>42028</v>
      </c>
      <c r="J10" s="16" t="str">
        <f>LEFT(transport__3[[#This Row],[Marka_i_model]],FIND(" ",transport__3[[#This Row],[Marka_i_model]]))</f>
        <v xml:space="preserve">Iveco </v>
      </c>
      <c r="K10" s="17">
        <f xml:space="preserve"> $J$4 - I10</f>
        <v>708</v>
      </c>
    </row>
    <row r="11" spans="1:11" x14ac:dyDescent="0.25">
      <c r="D11" s="17" t="s">
        <v>81</v>
      </c>
      <c r="E11" s="16">
        <v>2010</v>
      </c>
      <c r="F11" s="16">
        <v>160000</v>
      </c>
      <c r="G11" s="17" t="s">
        <v>82</v>
      </c>
      <c r="H11" s="16">
        <v>263000</v>
      </c>
      <c r="I11" s="18">
        <v>42028</v>
      </c>
      <c r="J11" s="16" t="str">
        <f>LEFT(transport__3[[#This Row],[Marka_i_model]],FIND(" ",transport__3[[#This Row],[Marka_i_model]]))</f>
        <v xml:space="preserve">Iveco </v>
      </c>
      <c r="K11" s="17">
        <f xml:space="preserve"> $J$4 - I11</f>
        <v>708</v>
      </c>
    </row>
    <row r="12" spans="1:11" x14ac:dyDescent="0.25">
      <c r="D12" s="1" t="s">
        <v>6</v>
      </c>
      <c r="E12">
        <v>2006</v>
      </c>
      <c r="F12">
        <v>85900</v>
      </c>
      <c r="G12" s="1" t="s">
        <v>8</v>
      </c>
      <c r="H12">
        <v>1068570</v>
      </c>
      <c r="I12" s="2">
        <v>42029</v>
      </c>
      <c r="J12" t="str">
        <f>LEFT(transport__3[[#This Row],[Marka_i_model]],FIND(" ",transport__3[[#This Row],[Marka_i_model]]))</f>
        <v xml:space="preserve">Iveco </v>
      </c>
      <c r="K12" s="1">
        <f xml:space="preserve"> $J$4 - I12</f>
        <v>707</v>
      </c>
    </row>
    <row r="13" spans="1:11" x14ac:dyDescent="0.25">
      <c r="D13" s="1" t="s">
        <v>35</v>
      </c>
      <c r="E13">
        <v>2010</v>
      </c>
      <c r="F13">
        <v>84000</v>
      </c>
      <c r="G13" s="1" t="s">
        <v>69</v>
      </c>
      <c r="H13">
        <v>950000</v>
      </c>
      <c r="I13" s="2">
        <v>42029</v>
      </c>
      <c r="J13" t="str">
        <f>LEFT(transport__3[[#This Row],[Marka_i_model]],FIND(" ",transport__3[[#This Row],[Marka_i_model]]))</f>
        <v xml:space="preserve">Mercedes </v>
      </c>
      <c r="K13" s="1">
        <f xml:space="preserve"> $J$4 - I13</f>
        <v>707</v>
      </c>
    </row>
    <row r="14" spans="1:11" x14ac:dyDescent="0.25">
      <c r="D14" s="1" t="s">
        <v>6</v>
      </c>
      <c r="E14">
        <v>2006</v>
      </c>
      <c r="F14">
        <v>85900</v>
      </c>
      <c r="G14" s="1" t="s">
        <v>11</v>
      </c>
      <c r="H14">
        <v>870233</v>
      </c>
      <c r="I14" s="2">
        <v>42034</v>
      </c>
      <c r="J14" t="str">
        <f>LEFT(transport__3[[#This Row],[Marka_i_model]],FIND(" ",transport__3[[#This Row],[Marka_i_model]]))</f>
        <v xml:space="preserve">Iveco </v>
      </c>
      <c r="K14" s="1">
        <f xml:space="preserve"> $J$4 - I14</f>
        <v>702</v>
      </c>
    </row>
    <row r="15" spans="1:11" x14ac:dyDescent="0.25">
      <c r="D15" s="1" t="s">
        <v>6</v>
      </c>
      <c r="E15">
        <v>2006</v>
      </c>
      <c r="F15">
        <v>85900</v>
      </c>
      <c r="G15" s="1" t="s">
        <v>7</v>
      </c>
      <c r="H15">
        <v>1200655</v>
      </c>
      <c r="I15" s="2">
        <v>42035</v>
      </c>
      <c r="J15" t="str">
        <f>LEFT(transport__3[[#This Row],[Marka_i_model]],FIND(" ",transport__3[[#This Row],[Marka_i_model]]))</f>
        <v xml:space="preserve">Iveco </v>
      </c>
      <c r="K15" s="1">
        <f xml:space="preserve"> $J$4 - I15</f>
        <v>701</v>
      </c>
    </row>
    <row r="16" spans="1:11" x14ac:dyDescent="0.25">
      <c r="D16" s="1" t="s">
        <v>119</v>
      </c>
      <c r="E16">
        <v>2012</v>
      </c>
      <c r="F16">
        <v>145000</v>
      </c>
      <c r="G16" s="1" t="s">
        <v>120</v>
      </c>
      <c r="H16">
        <v>386732</v>
      </c>
      <c r="I16" s="2">
        <v>42059</v>
      </c>
      <c r="J16" t="str">
        <f>LEFT(transport__3[[#This Row],[Marka_i_model]],FIND(" ",transport__3[[#This Row],[Marka_i_model]]))</f>
        <v xml:space="preserve">Iveco </v>
      </c>
      <c r="K16" s="1">
        <f xml:space="preserve"> $J$4 - I16</f>
        <v>677</v>
      </c>
    </row>
    <row r="17" spans="4:11" x14ac:dyDescent="0.25">
      <c r="D17" s="1" t="s">
        <v>119</v>
      </c>
      <c r="E17">
        <v>2012</v>
      </c>
      <c r="F17">
        <v>145000</v>
      </c>
      <c r="G17" s="1" t="s">
        <v>121</v>
      </c>
      <c r="H17">
        <v>312680</v>
      </c>
      <c r="I17" s="2">
        <v>42059</v>
      </c>
      <c r="J17" t="str">
        <f>LEFT(transport__3[[#This Row],[Marka_i_model]],FIND(" ",transport__3[[#This Row],[Marka_i_model]]))</f>
        <v xml:space="preserve">Iveco </v>
      </c>
      <c r="K17" s="1">
        <f xml:space="preserve"> $J$4 - I17</f>
        <v>677</v>
      </c>
    </row>
    <row r="18" spans="4:11" x14ac:dyDescent="0.25">
      <c r="D18" s="1" t="s">
        <v>50</v>
      </c>
      <c r="E18">
        <v>2010</v>
      </c>
      <c r="F18">
        <v>40830</v>
      </c>
      <c r="G18" s="1" t="s">
        <v>65</v>
      </c>
      <c r="H18">
        <v>326000</v>
      </c>
      <c r="I18" s="2">
        <v>42062</v>
      </c>
      <c r="J18" t="str">
        <f>LEFT(transport__3[[#This Row],[Marka_i_model]],FIND(" ",transport__3[[#This Row],[Marka_i_model]]))</f>
        <v xml:space="preserve">DAF </v>
      </c>
      <c r="K18" s="1">
        <f xml:space="preserve"> $J$4 - I18</f>
        <v>674</v>
      </c>
    </row>
    <row r="19" spans="4:11" x14ac:dyDescent="0.25">
      <c r="D19" s="1" t="s">
        <v>50</v>
      </c>
      <c r="E19">
        <v>2012</v>
      </c>
      <c r="F19">
        <v>39830</v>
      </c>
      <c r="G19" s="1" t="s">
        <v>111</v>
      </c>
      <c r="H19">
        <v>330000</v>
      </c>
      <c r="I19" s="2">
        <v>42062</v>
      </c>
      <c r="J19" t="str">
        <f>LEFT(transport__3[[#This Row],[Marka_i_model]],FIND(" ",transport__3[[#This Row],[Marka_i_model]]))</f>
        <v xml:space="preserve">DAF </v>
      </c>
      <c r="K19" s="1">
        <f xml:space="preserve"> $J$4 - I19</f>
        <v>674</v>
      </c>
    </row>
    <row r="20" spans="4:11" x14ac:dyDescent="0.25">
      <c r="D20" s="1" t="s">
        <v>79</v>
      </c>
      <c r="E20">
        <v>2010</v>
      </c>
      <c r="F20">
        <v>135000</v>
      </c>
      <c r="G20" s="1" t="s">
        <v>80</v>
      </c>
      <c r="H20">
        <v>251000</v>
      </c>
      <c r="I20" s="2">
        <v>42067</v>
      </c>
      <c r="J20" t="str">
        <f>LEFT(transport__3[[#This Row],[Marka_i_model]],FIND(" ",transport__3[[#This Row],[Marka_i_model]]))</f>
        <v xml:space="preserve">DAF </v>
      </c>
      <c r="K20" s="1">
        <f xml:space="preserve"> $J$4 - I20</f>
        <v>669</v>
      </c>
    </row>
    <row r="21" spans="4:11" x14ac:dyDescent="0.25">
      <c r="D21" s="1" t="s">
        <v>79</v>
      </c>
      <c r="E21">
        <v>2013</v>
      </c>
      <c r="F21">
        <v>136000</v>
      </c>
      <c r="G21" s="1" t="s">
        <v>147</v>
      </c>
      <c r="H21">
        <v>247000</v>
      </c>
      <c r="I21" s="2">
        <v>42067</v>
      </c>
      <c r="J21" t="str">
        <f>LEFT(transport__3[[#This Row],[Marka_i_model]],FIND(" ",transport__3[[#This Row],[Marka_i_model]]))</f>
        <v xml:space="preserve">DAF </v>
      </c>
      <c r="K21" s="1">
        <f xml:space="preserve"> $J$4 - I21</f>
        <v>669</v>
      </c>
    </row>
    <row r="22" spans="4:11" x14ac:dyDescent="0.25">
      <c r="D22" s="1" t="s">
        <v>45</v>
      </c>
      <c r="E22">
        <v>2009</v>
      </c>
      <c r="F22">
        <v>114400</v>
      </c>
      <c r="G22" s="1" t="s">
        <v>46</v>
      </c>
      <c r="H22">
        <v>226000</v>
      </c>
      <c r="I22" s="2">
        <v>42073</v>
      </c>
      <c r="J22" t="str">
        <f>LEFT(transport__3[[#This Row],[Marka_i_model]],FIND(" ",transport__3[[#This Row],[Marka_i_model]]))</f>
        <v xml:space="preserve">MAN </v>
      </c>
      <c r="K22" s="1">
        <f xml:space="preserve"> $J$4 - I22</f>
        <v>663</v>
      </c>
    </row>
    <row r="23" spans="4:11" x14ac:dyDescent="0.25">
      <c r="D23" s="1" t="s">
        <v>45</v>
      </c>
      <c r="E23">
        <v>2010</v>
      </c>
      <c r="F23">
        <v>113400</v>
      </c>
      <c r="G23" s="1" t="s">
        <v>78</v>
      </c>
      <c r="H23">
        <v>230000</v>
      </c>
      <c r="I23" s="2">
        <v>42073</v>
      </c>
      <c r="J23" t="str">
        <f>LEFT(transport__3[[#This Row],[Marka_i_model]],FIND(" ",transport__3[[#This Row],[Marka_i_model]]))</f>
        <v xml:space="preserve">MAN </v>
      </c>
      <c r="K23" s="1">
        <f xml:space="preserve"> $J$4 - I23</f>
        <v>663</v>
      </c>
    </row>
    <row r="24" spans="4:11" x14ac:dyDescent="0.25">
      <c r="D24" s="1" t="s">
        <v>22</v>
      </c>
      <c r="E24">
        <v>2008</v>
      </c>
      <c r="F24">
        <v>89000</v>
      </c>
      <c r="G24" s="1" t="s">
        <v>23</v>
      </c>
      <c r="H24">
        <v>305000</v>
      </c>
      <c r="I24" s="2">
        <v>42075</v>
      </c>
      <c r="J24" t="str">
        <f>LEFT(transport__3[[#This Row],[Marka_i_model]],FIND(" ",transport__3[[#This Row],[Marka_i_model]]))</f>
        <v xml:space="preserve">Volvo </v>
      </c>
      <c r="K24" s="1">
        <f xml:space="preserve"> $J$4 - I24</f>
        <v>661</v>
      </c>
    </row>
    <row r="25" spans="4:11" x14ac:dyDescent="0.25">
      <c r="D25" s="1" t="s">
        <v>22</v>
      </c>
      <c r="E25">
        <v>2009</v>
      </c>
      <c r="F25">
        <v>90000</v>
      </c>
      <c r="G25" s="1" t="s">
        <v>43</v>
      </c>
      <c r="H25">
        <v>301000</v>
      </c>
      <c r="I25" s="2">
        <v>42075</v>
      </c>
      <c r="J25" t="str">
        <f>LEFT(transport__3[[#This Row],[Marka_i_model]],FIND(" ",transport__3[[#This Row],[Marka_i_model]]))</f>
        <v xml:space="preserve">Volvo </v>
      </c>
      <c r="K25" s="1">
        <f xml:space="preserve"> $J$4 - I25</f>
        <v>661</v>
      </c>
    </row>
    <row r="26" spans="4:11" x14ac:dyDescent="0.25">
      <c r="D26" s="1" t="s">
        <v>22</v>
      </c>
      <c r="E26">
        <v>2012</v>
      </c>
      <c r="F26">
        <v>110000</v>
      </c>
      <c r="G26" s="1" t="s">
        <v>116</v>
      </c>
      <c r="H26">
        <v>201000</v>
      </c>
      <c r="I26" s="2">
        <v>42075</v>
      </c>
      <c r="J26" t="str">
        <f>LEFT(transport__3[[#This Row],[Marka_i_model]],FIND(" ",transport__3[[#This Row],[Marka_i_model]]))</f>
        <v xml:space="preserve">Volvo </v>
      </c>
      <c r="K26" s="1">
        <f xml:space="preserve"> $J$4 - I26</f>
        <v>661</v>
      </c>
    </row>
    <row r="27" spans="4:11" x14ac:dyDescent="0.25">
      <c r="D27" s="1" t="s">
        <v>35</v>
      </c>
      <c r="E27">
        <v>2014</v>
      </c>
      <c r="F27">
        <v>219000</v>
      </c>
      <c r="G27" s="1" t="s">
        <v>165</v>
      </c>
      <c r="H27">
        <v>126290</v>
      </c>
      <c r="I27" s="2">
        <v>42083</v>
      </c>
      <c r="J27" t="str">
        <f>LEFT(transport__3[[#This Row],[Marka_i_model]],FIND(" ",transport__3[[#This Row],[Marka_i_model]]))</f>
        <v xml:space="preserve">Mercedes </v>
      </c>
      <c r="K27" s="1">
        <f xml:space="preserve"> $J$4 - I27</f>
        <v>653</v>
      </c>
    </row>
    <row r="28" spans="4:11" x14ac:dyDescent="0.25">
      <c r="D28" s="1" t="s">
        <v>35</v>
      </c>
      <c r="E28">
        <v>2015</v>
      </c>
      <c r="F28">
        <v>218000</v>
      </c>
      <c r="G28" s="1" t="s">
        <v>170</v>
      </c>
      <c r="H28">
        <v>130290</v>
      </c>
      <c r="I28" s="2">
        <v>42083</v>
      </c>
      <c r="J28" t="str">
        <f>LEFT(transport__3[[#This Row],[Marka_i_model]],FIND(" ",transport__3[[#This Row],[Marka_i_model]]))</f>
        <v xml:space="preserve">Mercedes </v>
      </c>
      <c r="K28" s="1">
        <f xml:space="preserve"> $J$4 - I28</f>
        <v>653</v>
      </c>
    </row>
    <row r="29" spans="4:11" x14ac:dyDescent="0.25">
      <c r="D29" s="1" t="s">
        <v>50</v>
      </c>
      <c r="E29">
        <v>2012</v>
      </c>
      <c r="F29">
        <v>48800</v>
      </c>
      <c r="G29" s="1" t="s">
        <v>112</v>
      </c>
      <c r="H29">
        <v>268650</v>
      </c>
      <c r="I29" s="2">
        <v>42117</v>
      </c>
      <c r="J29" t="str">
        <f>LEFT(transport__3[[#This Row],[Marka_i_model]],FIND(" ",transport__3[[#This Row],[Marka_i_model]]))</f>
        <v xml:space="preserve">DAF </v>
      </c>
      <c r="K29" s="1">
        <f xml:space="preserve"> $J$4 - I29</f>
        <v>619</v>
      </c>
    </row>
    <row r="30" spans="4:11" x14ac:dyDescent="0.25">
      <c r="D30" s="1" t="s">
        <v>50</v>
      </c>
      <c r="E30">
        <v>2013</v>
      </c>
      <c r="F30">
        <v>47800</v>
      </c>
      <c r="G30" s="1" t="s">
        <v>143</v>
      </c>
      <c r="H30">
        <v>272650</v>
      </c>
      <c r="I30" s="2">
        <v>42117</v>
      </c>
      <c r="J30" t="str">
        <f>LEFT(transport__3[[#This Row],[Marka_i_model]],FIND(" ",transport__3[[#This Row],[Marka_i_model]]))</f>
        <v xml:space="preserve">DAF </v>
      </c>
      <c r="K30" s="1">
        <f xml:space="preserve"> $J$4 - I30</f>
        <v>619</v>
      </c>
    </row>
    <row r="31" spans="4:11" x14ac:dyDescent="0.25">
      <c r="D31" s="1" t="s">
        <v>25</v>
      </c>
      <c r="E31">
        <v>2009</v>
      </c>
      <c r="F31">
        <v>68000</v>
      </c>
      <c r="G31" s="1" t="s">
        <v>26</v>
      </c>
      <c r="H31">
        <v>992600</v>
      </c>
      <c r="I31" s="2">
        <v>42157</v>
      </c>
      <c r="J31" t="str">
        <f>LEFT(transport__3[[#This Row],[Marka_i_model]],FIND(" ",transport__3[[#This Row],[Marka_i_model]]))</f>
        <v xml:space="preserve">Iveco </v>
      </c>
      <c r="K31" s="1">
        <f xml:space="preserve"> $J$4 - I31</f>
        <v>579</v>
      </c>
    </row>
    <row r="32" spans="4:11" x14ac:dyDescent="0.25">
      <c r="D32" s="1" t="s">
        <v>25</v>
      </c>
      <c r="E32">
        <v>2010</v>
      </c>
      <c r="F32">
        <v>67000</v>
      </c>
      <c r="G32" s="1" t="s">
        <v>70</v>
      </c>
      <c r="H32">
        <v>103260</v>
      </c>
      <c r="I32" s="2">
        <v>42157</v>
      </c>
      <c r="J32" t="str">
        <f>LEFT(transport__3[[#This Row],[Marka_i_model]],FIND(" ",transport__3[[#This Row],[Marka_i_model]]))</f>
        <v xml:space="preserve">Iveco </v>
      </c>
      <c r="K32" s="1">
        <f xml:space="preserve"> $J$4 - I32</f>
        <v>579</v>
      </c>
    </row>
    <row r="33" spans="4:11" x14ac:dyDescent="0.25">
      <c r="D33" s="1" t="s">
        <v>35</v>
      </c>
      <c r="E33">
        <v>2009</v>
      </c>
      <c r="F33">
        <v>91000</v>
      </c>
      <c r="G33" s="1" t="s">
        <v>44</v>
      </c>
      <c r="H33">
        <v>360000</v>
      </c>
      <c r="I33" s="2">
        <v>42174</v>
      </c>
      <c r="J33" t="str">
        <f>LEFT(transport__3[[#This Row],[Marka_i_model]],FIND(" ",transport__3[[#This Row],[Marka_i_model]]))</f>
        <v xml:space="preserve">Mercedes </v>
      </c>
      <c r="K33" s="1">
        <f xml:space="preserve"> $J$4 - I33</f>
        <v>562</v>
      </c>
    </row>
    <row r="34" spans="4:11" x14ac:dyDescent="0.25">
      <c r="D34" s="1" t="s">
        <v>71</v>
      </c>
      <c r="E34">
        <v>2010</v>
      </c>
      <c r="F34">
        <v>75300</v>
      </c>
      <c r="G34" s="1" t="s">
        <v>72</v>
      </c>
      <c r="H34">
        <v>302000</v>
      </c>
      <c r="I34" s="2">
        <v>42174</v>
      </c>
      <c r="J34" t="str">
        <f>LEFT(transport__3[[#This Row],[Marka_i_model]],FIND(" ",transport__3[[#This Row],[Marka_i_model]]))</f>
        <v xml:space="preserve">Renault </v>
      </c>
      <c r="K34" s="1">
        <f xml:space="preserve"> $J$4 - I34</f>
        <v>562</v>
      </c>
    </row>
    <row r="35" spans="4:11" x14ac:dyDescent="0.25">
      <c r="D35" s="1" t="s">
        <v>35</v>
      </c>
      <c r="E35">
        <v>2010</v>
      </c>
      <c r="F35">
        <v>92000</v>
      </c>
      <c r="G35" s="1" t="s">
        <v>74</v>
      </c>
      <c r="H35">
        <v>356000</v>
      </c>
      <c r="I35" s="2">
        <v>42174</v>
      </c>
      <c r="J35" t="str">
        <f>LEFT(transport__3[[#This Row],[Marka_i_model]],FIND(" ",transport__3[[#This Row],[Marka_i_model]]))</f>
        <v xml:space="preserve">Mercedes </v>
      </c>
      <c r="K35" s="1">
        <f xml:space="preserve"> $J$4 - I35</f>
        <v>562</v>
      </c>
    </row>
    <row r="36" spans="4:11" x14ac:dyDescent="0.25">
      <c r="D36" s="1" t="s">
        <v>71</v>
      </c>
      <c r="E36">
        <v>2011</v>
      </c>
      <c r="F36">
        <v>74300</v>
      </c>
      <c r="G36" s="1" t="s">
        <v>95</v>
      </c>
      <c r="H36">
        <v>306000</v>
      </c>
      <c r="I36" s="2">
        <v>42174</v>
      </c>
      <c r="J36" t="str">
        <f>LEFT(transport__3[[#This Row],[Marka_i_model]],FIND(" ",transport__3[[#This Row],[Marka_i_model]]))</f>
        <v xml:space="preserve">Renault </v>
      </c>
      <c r="K36" s="1">
        <f xml:space="preserve"> $J$4 - I36</f>
        <v>562</v>
      </c>
    </row>
    <row r="37" spans="4:11" x14ac:dyDescent="0.25">
      <c r="D37" s="1" t="s">
        <v>136</v>
      </c>
      <c r="E37">
        <v>2012</v>
      </c>
      <c r="F37">
        <v>240000</v>
      </c>
      <c r="G37" s="1" t="s">
        <v>137</v>
      </c>
      <c r="H37">
        <v>301344</v>
      </c>
      <c r="I37" s="2">
        <v>42185</v>
      </c>
      <c r="J37" t="str">
        <f>LEFT(transport__3[[#This Row],[Marka_i_model]],FIND(" ",transport__3[[#This Row],[Marka_i_model]]))</f>
        <v xml:space="preserve">DAF </v>
      </c>
      <c r="K37" s="1">
        <f xml:space="preserve"> $J$4 - I37</f>
        <v>551</v>
      </c>
    </row>
    <row r="38" spans="4:11" x14ac:dyDescent="0.25">
      <c r="D38" s="1" t="s">
        <v>136</v>
      </c>
      <c r="E38">
        <v>2012</v>
      </c>
      <c r="F38">
        <v>240000</v>
      </c>
      <c r="G38" s="1" t="s">
        <v>138</v>
      </c>
      <c r="H38">
        <v>315988</v>
      </c>
      <c r="I38" s="2">
        <v>42185</v>
      </c>
      <c r="J38" t="str">
        <f>LEFT(transport__3[[#This Row],[Marka_i_model]],FIND(" ",transport__3[[#This Row],[Marka_i_model]]))</f>
        <v xml:space="preserve">DAF </v>
      </c>
      <c r="K38" s="1">
        <f xml:space="preserve"> $J$4 - I38</f>
        <v>551</v>
      </c>
    </row>
    <row r="39" spans="4:11" x14ac:dyDescent="0.25">
      <c r="D39" s="1" t="s">
        <v>136</v>
      </c>
      <c r="E39">
        <v>2012</v>
      </c>
      <c r="F39">
        <v>240000</v>
      </c>
      <c r="G39" s="1" t="s">
        <v>139</v>
      </c>
      <c r="H39">
        <v>234760</v>
      </c>
      <c r="I39" s="2">
        <v>42185</v>
      </c>
      <c r="J39" t="str">
        <f>LEFT(transport__3[[#This Row],[Marka_i_model]],FIND(" ",transport__3[[#This Row],[Marka_i_model]]))</f>
        <v xml:space="preserve">DAF </v>
      </c>
      <c r="K39" s="1">
        <f xml:space="preserve"> $J$4 - I39</f>
        <v>551</v>
      </c>
    </row>
    <row r="40" spans="4:11" x14ac:dyDescent="0.25">
      <c r="D40" s="1" t="s">
        <v>136</v>
      </c>
      <c r="E40">
        <v>2012</v>
      </c>
      <c r="F40">
        <v>240000</v>
      </c>
      <c r="G40" s="1" t="s">
        <v>140</v>
      </c>
      <c r="H40">
        <v>210780</v>
      </c>
      <c r="I40" s="2">
        <v>42185</v>
      </c>
      <c r="J40" t="str">
        <f>LEFT(transport__3[[#This Row],[Marka_i_model]],FIND(" ",transport__3[[#This Row],[Marka_i_model]]))</f>
        <v xml:space="preserve">DAF </v>
      </c>
      <c r="K40" s="1">
        <f xml:space="preserve"> $J$4 - I40</f>
        <v>551</v>
      </c>
    </row>
    <row r="41" spans="4:11" x14ac:dyDescent="0.25">
      <c r="D41" s="1" t="s">
        <v>136</v>
      </c>
      <c r="E41">
        <v>2012</v>
      </c>
      <c r="F41">
        <v>240000</v>
      </c>
      <c r="G41" s="1" t="s">
        <v>141</v>
      </c>
      <c r="H41">
        <v>198240</v>
      </c>
      <c r="I41" s="2">
        <v>42185</v>
      </c>
      <c r="J41" t="str">
        <f>LEFT(transport__3[[#This Row],[Marka_i_model]],FIND(" ",transport__3[[#This Row],[Marka_i_model]]))</f>
        <v xml:space="preserve">DAF </v>
      </c>
      <c r="K41" s="1">
        <f xml:space="preserve"> $J$4 - I41</f>
        <v>551</v>
      </c>
    </row>
    <row r="42" spans="4:11" x14ac:dyDescent="0.25">
      <c r="D42" s="1" t="s">
        <v>28</v>
      </c>
      <c r="E42">
        <v>2009</v>
      </c>
      <c r="F42">
        <v>67900</v>
      </c>
      <c r="G42" s="1" t="s">
        <v>29</v>
      </c>
      <c r="H42">
        <v>850000</v>
      </c>
      <c r="I42" s="2">
        <v>42194</v>
      </c>
      <c r="J42" t="str">
        <f>LEFT(transport__3[[#This Row],[Marka_i_model]],FIND(" ",transport__3[[#This Row],[Marka_i_model]]))</f>
        <v xml:space="preserve">Scania </v>
      </c>
      <c r="K42" s="1">
        <f xml:space="preserve"> $J$4 - I42</f>
        <v>542</v>
      </c>
    </row>
    <row r="43" spans="4:11" x14ac:dyDescent="0.25">
      <c r="D43" s="1" t="s">
        <v>28</v>
      </c>
      <c r="E43">
        <v>2009</v>
      </c>
      <c r="F43">
        <v>68900</v>
      </c>
      <c r="G43" s="1" t="s">
        <v>31</v>
      </c>
      <c r="H43">
        <v>846000</v>
      </c>
      <c r="I43" s="2">
        <v>42194</v>
      </c>
      <c r="J43" t="str">
        <f>LEFT(transport__3[[#This Row],[Marka_i_model]],FIND(" ",transport__3[[#This Row],[Marka_i_model]]))</f>
        <v xml:space="preserve">Scania </v>
      </c>
      <c r="K43" s="1">
        <f xml:space="preserve"> $J$4 - I43</f>
        <v>542</v>
      </c>
    </row>
    <row r="44" spans="4:11" x14ac:dyDescent="0.25">
      <c r="D44" s="1" t="s">
        <v>41</v>
      </c>
      <c r="E44">
        <v>2009</v>
      </c>
      <c r="F44">
        <v>86133</v>
      </c>
      <c r="G44" s="1" t="s">
        <v>42</v>
      </c>
      <c r="H44">
        <v>380000</v>
      </c>
      <c r="I44" s="2">
        <v>42208</v>
      </c>
      <c r="J44" t="str">
        <f>LEFT(transport__3[[#This Row],[Marka_i_model]],FIND(" ",transport__3[[#This Row],[Marka_i_model]]))</f>
        <v xml:space="preserve">Iveco </v>
      </c>
      <c r="K44" s="1">
        <f xml:space="preserve"> $J$4 - I44</f>
        <v>528</v>
      </c>
    </row>
    <row r="45" spans="4:11" x14ac:dyDescent="0.25">
      <c r="D45" s="1" t="s">
        <v>41</v>
      </c>
      <c r="E45">
        <v>2012</v>
      </c>
      <c r="F45">
        <v>87133</v>
      </c>
      <c r="G45" s="1" t="s">
        <v>115</v>
      </c>
      <c r="H45">
        <v>376000</v>
      </c>
      <c r="I45" s="2">
        <v>42208</v>
      </c>
      <c r="J45" t="str">
        <f>LEFT(transport__3[[#This Row],[Marka_i_model]],FIND(" ",transport__3[[#This Row],[Marka_i_model]]))</f>
        <v xml:space="preserve">Iveco </v>
      </c>
      <c r="K45" s="1">
        <f xml:space="preserve"> $J$4 - I45</f>
        <v>528</v>
      </c>
    </row>
    <row r="46" spans="4:11" x14ac:dyDescent="0.25">
      <c r="D46" s="1" t="s">
        <v>16</v>
      </c>
      <c r="E46">
        <v>2008</v>
      </c>
      <c r="F46">
        <v>49411</v>
      </c>
      <c r="G46" s="1" t="s">
        <v>17</v>
      </c>
      <c r="H46">
        <v>186000</v>
      </c>
      <c r="I46" s="2">
        <v>42210</v>
      </c>
      <c r="J46" t="str">
        <f>LEFT(transport__3[[#This Row],[Marka_i_model]],FIND(" ",transport__3[[#This Row],[Marka_i_model]]))</f>
        <v xml:space="preserve">Volvo </v>
      </c>
      <c r="K46" s="1">
        <f xml:space="preserve"> $J$4 - I46</f>
        <v>526</v>
      </c>
    </row>
    <row r="47" spans="4:11" x14ac:dyDescent="0.25">
      <c r="D47" s="1" t="s">
        <v>16</v>
      </c>
      <c r="E47">
        <v>2009</v>
      </c>
      <c r="F47">
        <v>48411</v>
      </c>
      <c r="G47" s="1" t="s">
        <v>24</v>
      </c>
      <c r="H47">
        <v>190000</v>
      </c>
      <c r="I47" s="2">
        <v>42210</v>
      </c>
      <c r="J47" t="str">
        <f>LEFT(transport__3[[#This Row],[Marka_i_model]],FIND(" ",transport__3[[#This Row],[Marka_i_model]]))</f>
        <v xml:space="preserve">Volvo </v>
      </c>
      <c r="K47" s="1">
        <f xml:space="preserve"> $J$4 - I47</f>
        <v>526</v>
      </c>
    </row>
    <row r="48" spans="4:11" x14ac:dyDescent="0.25">
      <c r="D48" s="1" t="s">
        <v>16</v>
      </c>
      <c r="E48">
        <v>2009</v>
      </c>
      <c r="F48">
        <v>49411</v>
      </c>
      <c r="G48" s="1" t="s">
        <v>27</v>
      </c>
      <c r="H48">
        <v>186000</v>
      </c>
      <c r="I48" s="2">
        <v>42210</v>
      </c>
      <c r="J48" t="str">
        <f>LEFT(transport__3[[#This Row],[Marka_i_model]],FIND(" ",transport__3[[#This Row],[Marka_i_model]]))</f>
        <v xml:space="preserve">Volvo </v>
      </c>
      <c r="K48" s="1">
        <f xml:space="preserve"> $J$4 - I48</f>
        <v>526</v>
      </c>
    </row>
    <row r="49" spans="4:11" x14ac:dyDescent="0.25">
      <c r="D49" s="1" t="s">
        <v>67</v>
      </c>
      <c r="E49">
        <v>2010</v>
      </c>
      <c r="F49">
        <v>60000</v>
      </c>
      <c r="G49" s="1" t="s">
        <v>68</v>
      </c>
      <c r="H49">
        <v>99250</v>
      </c>
      <c r="I49" s="2">
        <v>42226</v>
      </c>
      <c r="J49" t="str">
        <f>LEFT(transport__3[[#This Row],[Marka_i_model]],FIND(" ",transport__3[[#This Row],[Marka_i_model]]))</f>
        <v xml:space="preserve">Renault </v>
      </c>
      <c r="K49" s="1">
        <f xml:space="preserve"> $J$4 - I49</f>
        <v>510</v>
      </c>
    </row>
    <row r="50" spans="4:11" x14ac:dyDescent="0.25">
      <c r="D50" s="1" t="s">
        <v>67</v>
      </c>
      <c r="E50">
        <v>2011</v>
      </c>
      <c r="F50">
        <v>59000</v>
      </c>
      <c r="G50" s="1" t="s">
        <v>94</v>
      </c>
      <c r="H50">
        <v>103250</v>
      </c>
      <c r="I50" s="2">
        <v>42226</v>
      </c>
      <c r="J50" t="str">
        <f>LEFT(transport__3[[#This Row],[Marka_i_model]],FIND(" ",transport__3[[#This Row],[Marka_i_model]]))</f>
        <v xml:space="preserve">Renault </v>
      </c>
      <c r="K50" s="1">
        <f xml:space="preserve"> $J$4 - I50</f>
        <v>510</v>
      </c>
    </row>
    <row r="51" spans="4:11" x14ac:dyDescent="0.25">
      <c r="D51" s="1" t="s">
        <v>83</v>
      </c>
      <c r="E51">
        <v>2010</v>
      </c>
      <c r="F51">
        <v>265000</v>
      </c>
      <c r="G51" s="1" t="s">
        <v>84</v>
      </c>
      <c r="H51">
        <v>930000</v>
      </c>
      <c r="I51" s="2">
        <v>42236</v>
      </c>
      <c r="J51" t="str">
        <f>LEFT(transport__3[[#This Row],[Marka_i_model]],FIND(" ",transport__3[[#This Row],[Marka_i_model]]))</f>
        <v xml:space="preserve">Renault </v>
      </c>
      <c r="K51" s="1">
        <f xml:space="preserve"> $J$4 - I51</f>
        <v>500</v>
      </c>
    </row>
    <row r="52" spans="4:11" x14ac:dyDescent="0.25">
      <c r="D52" s="1" t="s">
        <v>83</v>
      </c>
      <c r="E52">
        <v>2010</v>
      </c>
      <c r="F52">
        <v>265000</v>
      </c>
      <c r="G52" s="1" t="s">
        <v>85</v>
      </c>
      <c r="H52">
        <v>912000</v>
      </c>
      <c r="I52" s="2">
        <v>42236</v>
      </c>
      <c r="J52" t="str">
        <f>LEFT(transport__3[[#This Row],[Marka_i_model]],FIND(" ",transport__3[[#This Row],[Marka_i_model]]))</f>
        <v xml:space="preserve">Renault </v>
      </c>
      <c r="K52" s="1">
        <f xml:space="preserve"> $J$4 - I52</f>
        <v>500</v>
      </c>
    </row>
    <row r="53" spans="4:11" x14ac:dyDescent="0.25">
      <c r="D53" s="1" t="s">
        <v>83</v>
      </c>
      <c r="E53">
        <v>2010</v>
      </c>
      <c r="F53">
        <v>265000</v>
      </c>
      <c r="G53" s="1" t="s">
        <v>86</v>
      </c>
      <c r="H53">
        <v>856000</v>
      </c>
      <c r="I53" s="2">
        <v>42236</v>
      </c>
      <c r="J53" t="str">
        <f>LEFT(transport__3[[#This Row],[Marka_i_model]],FIND(" ",transport__3[[#This Row],[Marka_i_model]]))</f>
        <v xml:space="preserve">Renault </v>
      </c>
      <c r="K53" s="1">
        <f xml:space="preserve"> $J$4 - I53</f>
        <v>500</v>
      </c>
    </row>
    <row r="54" spans="4:11" x14ac:dyDescent="0.25">
      <c r="D54" s="1" t="s">
        <v>91</v>
      </c>
      <c r="E54">
        <v>2011</v>
      </c>
      <c r="F54">
        <v>56700</v>
      </c>
      <c r="G54" s="1" t="s">
        <v>92</v>
      </c>
      <c r="H54">
        <v>290000</v>
      </c>
      <c r="I54" s="2">
        <v>42236</v>
      </c>
      <c r="J54" t="str">
        <f>LEFT(transport__3[[#This Row],[Marka_i_model]],FIND(" ",transport__3[[#This Row],[Marka_i_model]]))</f>
        <v xml:space="preserve">Renault </v>
      </c>
      <c r="K54" s="1">
        <f xml:space="preserve"> $J$4 - I54</f>
        <v>500</v>
      </c>
    </row>
    <row r="55" spans="4:11" x14ac:dyDescent="0.25">
      <c r="D55" s="1" t="s">
        <v>91</v>
      </c>
      <c r="E55">
        <v>2011</v>
      </c>
      <c r="F55">
        <v>57700</v>
      </c>
      <c r="G55" s="1" t="s">
        <v>93</v>
      </c>
      <c r="H55">
        <v>286000</v>
      </c>
      <c r="I55" s="2">
        <v>42236</v>
      </c>
      <c r="J55" t="str">
        <f>LEFT(transport__3[[#This Row],[Marka_i_model]],FIND(" ",transport__3[[#This Row],[Marka_i_model]]))</f>
        <v xml:space="preserve">Renault </v>
      </c>
      <c r="K55" s="1">
        <f xml:space="preserve"> $J$4 - I55</f>
        <v>500</v>
      </c>
    </row>
    <row r="56" spans="4:11" x14ac:dyDescent="0.25">
      <c r="D56" s="1" t="s">
        <v>100</v>
      </c>
      <c r="E56">
        <v>2011</v>
      </c>
      <c r="F56">
        <v>220000</v>
      </c>
      <c r="G56" s="1" t="s">
        <v>101</v>
      </c>
      <c r="H56">
        <v>731000</v>
      </c>
      <c r="I56" s="2">
        <v>42236</v>
      </c>
      <c r="J56" t="str">
        <f>LEFT(transport__3[[#This Row],[Marka_i_model]],FIND(" ",transport__3[[#This Row],[Marka_i_model]]))</f>
        <v xml:space="preserve">Renault </v>
      </c>
      <c r="K56" s="1">
        <f xml:space="preserve"> $J$4 - I56</f>
        <v>500</v>
      </c>
    </row>
    <row r="57" spans="4:11" x14ac:dyDescent="0.25">
      <c r="D57" s="1" t="s">
        <v>100</v>
      </c>
      <c r="E57">
        <v>2011</v>
      </c>
      <c r="F57">
        <v>220000</v>
      </c>
      <c r="G57" s="1" t="s">
        <v>102</v>
      </c>
      <c r="H57">
        <v>685413</v>
      </c>
      <c r="I57" s="2">
        <v>42236</v>
      </c>
      <c r="J57" t="str">
        <f>LEFT(transport__3[[#This Row],[Marka_i_model]],FIND(" ",transport__3[[#This Row],[Marka_i_model]]))</f>
        <v xml:space="preserve">Renault </v>
      </c>
      <c r="K57" s="1">
        <f xml:space="preserve"> $J$4 - I57</f>
        <v>500</v>
      </c>
    </row>
    <row r="58" spans="4:11" x14ac:dyDescent="0.25">
      <c r="D58" s="1" t="s">
        <v>76</v>
      </c>
      <c r="E58">
        <v>2010</v>
      </c>
      <c r="F58">
        <v>94000</v>
      </c>
      <c r="G58" s="1" t="s">
        <v>77</v>
      </c>
      <c r="H58">
        <v>91000</v>
      </c>
      <c r="I58" s="2">
        <v>42268</v>
      </c>
      <c r="J58" t="str">
        <f>LEFT(transport__3[[#This Row],[Marka_i_model]],FIND(" ",transport__3[[#This Row],[Marka_i_model]]))</f>
        <v xml:space="preserve">DAF </v>
      </c>
      <c r="K58" s="1">
        <f xml:space="preserve"> $J$4 - I58</f>
        <v>468</v>
      </c>
    </row>
    <row r="59" spans="4:11" x14ac:dyDescent="0.25">
      <c r="D59" s="1" t="s">
        <v>76</v>
      </c>
      <c r="E59">
        <v>2013</v>
      </c>
      <c r="F59">
        <v>93000</v>
      </c>
      <c r="G59" s="1" t="s">
        <v>146</v>
      </c>
      <c r="H59">
        <v>195000</v>
      </c>
      <c r="I59" s="2">
        <v>42268</v>
      </c>
      <c r="J59" t="str">
        <f>LEFT(transport__3[[#This Row],[Marka_i_model]],FIND(" ",transport__3[[#This Row],[Marka_i_model]]))</f>
        <v xml:space="preserve">DAF </v>
      </c>
      <c r="K59" s="1">
        <f xml:space="preserve"> $J$4 - I59</f>
        <v>468</v>
      </c>
    </row>
    <row r="60" spans="4:11" x14ac:dyDescent="0.25">
      <c r="D60" s="1" t="s">
        <v>18</v>
      </c>
      <c r="E60">
        <v>2008</v>
      </c>
      <c r="F60">
        <v>58000</v>
      </c>
      <c r="G60" s="1" t="s">
        <v>19</v>
      </c>
      <c r="H60">
        <v>306000</v>
      </c>
      <c r="I60" s="2">
        <v>42271</v>
      </c>
      <c r="J60" t="str">
        <f>LEFT(transport__3[[#This Row],[Marka_i_model]],FIND(" ",transport__3[[#This Row],[Marka_i_model]]))</f>
        <v xml:space="preserve">Volvo </v>
      </c>
      <c r="K60" s="1">
        <f xml:space="preserve"> $J$4 - I60</f>
        <v>465</v>
      </c>
    </row>
    <row r="61" spans="4:11" x14ac:dyDescent="0.25">
      <c r="D61" s="1" t="s">
        <v>18</v>
      </c>
      <c r="E61">
        <v>2009</v>
      </c>
      <c r="F61">
        <v>59000</v>
      </c>
      <c r="G61" s="1" t="s">
        <v>32</v>
      </c>
      <c r="H61">
        <v>302000</v>
      </c>
      <c r="I61" s="2">
        <v>42271</v>
      </c>
      <c r="J61" t="str">
        <f>LEFT(transport__3[[#This Row],[Marka_i_model]],FIND(" ",transport__3[[#This Row],[Marka_i_model]]))</f>
        <v xml:space="preserve">Volvo </v>
      </c>
      <c r="K61" s="1">
        <f xml:space="preserve"> $J$4 - I61</f>
        <v>465</v>
      </c>
    </row>
    <row r="62" spans="4:11" x14ac:dyDescent="0.25">
      <c r="D62" s="1" t="s">
        <v>18</v>
      </c>
      <c r="E62">
        <v>2012</v>
      </c>
      <c r="F62">
        <v>59000</v>
      </c>
      <c r="G62" s="1" t="s">
        <v>113</v>
      </c>
      <c r="H62">
        <v>302000</v>
      </c>
      <c r="I62" s="2">
        <v>42271</v>
      </c>
      <c r="J62" t="str">
        <f>LEFT(transport__3[[#This Row],[Marka_i_model]],FIND(" ",transport__3[[#This Row],[Marka_i_model]]))</f>
        <v xml:space="preserve">Volvo </v>
      </c>
      <c r="K62" s="1">
        <f xml:space="preserve"> $J$4 - I62</f>
        <v>465</v>
      </c>
    </row>
    <row r="63" spans="4:11" x14ac:dyDescent="0.25">
      <c r="D63" s="1" t="s">
        <v>54</v>
      </c>
      <c r="E63">
        <v>2009</v>
      </c>
      <c r="F63">
        <v>168800</v>
      </c>
      <c r="G63" s="1" t="s">
        <v>55</v>
      </c>
      <c r="H63">
        <v>186300</v>
      </c>
      <c r="I63" s="2">
        <v>42272</v>
      </c>
      <c r="J63" t="str">
        <f>LEFT(transport__3[[#This Row],[Marka_i_model]],FIND(" ",transport__3[[#This Row],[Marka_i_model]]))</f>
        <v xml:space="preserve">MAN </v>
      </c>
      <c r="K63" s="1">
        <f xml:space="preserve"> $J$4 - I63</f>
        <v>464</v>
      </c>
    </row>
    <row r="64" spans="4:11" x14ac:dyDescent="0.25">
      <c r="D64" s="1" t="s">
        <v>54</v>
      </c>
      <c r="E64">
        <v>2014</v>
      </c>
      <c r="F64">
        <v>167800</v>
      </c>
      <c r="G64" s="1" t="s">
        <v>164</v>
      </c>
      <c r="H64">
        <v>190300</v>
      </c>
      <c r="I64" s="2">
        <v>42272</v>
      </c>
      <c r="J64" t="str">
        <f>LEFT(transport__3[[#This Row],[Marka_i_model]],FIND(" ",transport__3[[#This Row],[Marka_i_model]]))</f>
        <v xml:space="preserve">MAN </v>
      </c>
      <c r="K64" s="1">
        <f xml:space="preserve"> $J$4 - I64</f>
        <v>464</v>
      </c>
    </row>
    <row r="65" spans="4:11" x14ac:dyDescent="0.25">
      <c r="D65" s="1" t="s">
        <v>58</v>
      </c>
      <c r="E65">
        <v>2009</v>
      </c>
      <c r="F65">
        <v>195340</v>
      </c>
      <c r="G65" s="1" t="s">
        <v>59</v>
      </c>
      <c r="H65">
        <v>190000</v>
      </c>
      <c r="I65" s="2">
        <v>42278</v>
      </c>
      <c r="J65" t="str">
        <f>LEFT(transport__3[[#This Row],[Marka_i_model]],FIND(" ",transport__3[[#This Row],[Marka_i_model]]))</f>
        <v xml:space="preserve">DAF </v>
      </c>
      <c r="K65" s="1">
        <f xml:space="preserve"> $J$4 - I65</f>
        <v>458</v>
      </c>
    </row>
    <row r="66" spans="4:11" x14ac:dyDescent="0.25">
      <c r="D66" s="1" t="s">
        <v>58</v>
      </c>
      <c r="E66">
        <v>2011</v>
      </c>
      <c r="F66">
        <v>196340</v>
      </c>
      <c r="G66" s="1" t="s">
        <v>103</v>
      </c>
      <c r="H66">
        <v>186000</v>
      </c>
      <c r="I66" s="2">
        <v>42278</v>
      </c>
      <c r="J66" t="str">
        <f>LEFT(transport__3[[#This Row],[Marka_i_model]],FIND(" ",transport__3[[#This Row],[Marka_i_model]]))</f>
        <v xml:space="preserve">DAF </v>
      </c>
      <c r="K66" s="1">
        <f xml:space="preserve"> $J$4 - I66</f>
        <v>458</v>
      </c>
    </row>
    <row r="67" spans="4:11" x14ac:dyDescent="0.25">
      <c r="D67" s="1" t="s">
        <v>62</v>
      </c>
      <c r="E67">
        <v>2010</v>
      </c>
      <c r="F67">
        <v>257000</v>
      </c>
      <c r="G67" s="1" t="s">
        <v>89</v>
      </c>
      <c r="H67">
        <v>164700</v>
      </c>
      <c r="I67" s="2">
        <v>42286</v>
      </c>
      <c r="J67" t="str">
        <f>LEFT(transport__3[[#This Row],[Marka_i_model]],FIND(" ",transport__3[[#This Row],[Marka_i_model]]))</f>
        <v xml:space="preserve">Mercedes </v>
      </c>
      <c r="K67" s="1">
        <f xml:space="preserve"> $J$4 - I67</f>
        <v>450</v>
      </c>
    </row>
    <row r="68" spans="4:11" x14ac:dyDescent="0.25">
      <c r="D68" s="1" t="s">
        <v>62</v>
      </c>
      <c r="E68">
        <v>2015</v>
      </c>
      <c r="F68">
        <v>258000</v>
      </c>
      <c r="G68" s="1" t="s">
        <v>171</v>
      </c>
      <c r="H68">
        <v>160700</v>
      </c>
      <c r="I68" s="2">
        <v>42286</v>
      </c>
      <c r="J68" t="str">
        <f>LEFT(transport__3[[#This Row],[Marka_i_model]],FIND(" ",transport__3[[#This Row],[Marka_i_model]]))</f>
        <v xml:space="preserve">Mercedes </v>
      </c>
      <c r="K68" s="1">
        <f xml:space="preserve"> $J$4 - I68</f>
        <v>450</v>
      </c>
    </row>
    <row r="69" spans="4:11" x14ac:dyDescent="0.25">
      <c r="D69" s="1" t="s">
        <v>62</v>
      </c>
      <c r="E69">
        <v>2009</v>
      </c>
      <c r="F69">
        <v>291000</v>
      </c>
      <c r="G69" s="1" t="s">
        <v>63</v>
      </c>
      <c r="H69">
        <v>166000</v>
      </c>
      <c r="I69" s="2">
        <v>42297</v>
      </c>
      <c r="J69" t="str">
        <f>LEFT(transport__3[[#This Row],[Marka_i_model]],FIND(" ",transport__3[[#This Row],[Marka_i_model]]))</f>
        <v xml:space="preserve">Mercedes </v>
      </c>
      <c r="K69" s="1">
        <f xml:space="preserve"> $J$4 - I69</f>
        <v>439</v>
      </c>
    </row>
    <row r="70" spans="4:11" x14ac:dyDescent="0.25">
      <c r="D70" s="1" t="s">
        <v>62</v>
      </c>
      <c r="E70">
        <v>2012</v>
      </c>
      <c r="F70">
        <v>290000</v>
      </c>
      <c r="G70" s="1" t="s">
        <v>142</v>
      </c>
      <c r="H70">
        <v>170000</v>
      </c>
      <c r="I70" s="2">
        <v>42297</v>
      </c>
      <c r="J70" t="str">
        <f>LEFT(transport__3[[#This Row],[Marka_i_model]],FIND(" ",transport__3[[#This Row],[Marka_i_model]]))</f>
        <v xml:space="preserve">Mercedes </v>
      </c>
      <c r="K70" s="1">
        <f xml:space="preserve"> $J$4 - I70</f>
        <v>439</v>
      </c>
    </row>
    <row r="71" spans="4:11" x14ac:dyDescent="0.25">
      <c r="D71" s="1" t="s">
        <v>60</v>
      </c>
      <c r="E71">
        <v>2009</v>
      </c>
      <c r="F71">
        <v>230000</v>
      </c>
      <c r="G71" s="1" t="s">
        <v>61</v>
      </c>
      <c r="H71">
        <v>305000</v>
      </c>
      <c r="I71" s="2">
        <v>42307</v>
      </c>
      <c r="J71" t="str">
        <f>LEFT(transport__3[[#This Row],[Marka_i_model]],FIND(" ",transport__3[[#This Row],[Marka_i_model]]))</f>
        <v xml:space="preserve">Mercedes </v>
      </c>
      <c r="K71" s="1">
        <f xml:space="preserve"> $J$4 - I71</f>
        <v>429</v>
      </c>
    </row>
    <row r="72" spans="4:11" x14ac:dyDescent="0.25">
      <c r="D72" s="1" t="s">
        <v>60</v>
      </c>
      <c r="E72">
        <v>2010</v>
      </c>
      <c r="F72">
        <v>231000</v>
      </c>
      <c r="G72" s="1" t="s">
        <v>88</v>
      </c>
      <c r="H72">
        <v>301000</v>
      </c>
      <c r="I72" s="2">
        <v>42307</v>
      </c>
      <c r="J72" t="str">
        <f>LEFT(transport__3[[#This Row],[Marka_i_model]],FIND(" ",transport__3[[#This Row],[Marka_i_model]]))</f>
        <v xml:space="preserve">Mercedes </v>
      </c>
      <c r="K72" s="1">
        <f xml:space="preserve"> $J$4 - I72</f>
        <v>429</v>
      </c>
    </row>
    <row r="73" spans="4:11" x14ac:dyDescent="0.25">
      <c r="D73" s="1" t="s">
        <v>50</v>
      </c>
      <c r="E73">
        <v>2010</v>
      </c>
      <c r="F73">
        <v>37000</v>
      </c>
      <c r="G73" s="1" t="s">
        <v>64</v>
      </c>
      <c r="H73">
        <v>978000</v>
      </c>
      <c r="I73" s="2">
        <v>42309</v>
      </c>
      <c r="J73" t="str">
        <f>LEFT(transport__3[[#This Row],[Marka_i_model]],FIND(" ",transport__3[[#This Row],[Marka_i_model]]))</f>
        <v xml:space="preserve">DAF </v>
      </c>
      <c r="K73" s="1">
        <f xml:space="preserve"> $J$4 - I73</f>
        <v>427</v>
      </c>
    </row>
    <row r="74" spans="4:11" x14ac:dyDescent="0.25">
      <c r="D74" s="1" t="s">
        <v>50</v>
      </c>
      <c r="E74">
        <v>2011</v>
      </c>
      <c r="F74">
        <v>38000</v>
      </c>
      <c r="G74" s="1" t="s">
        <v>90</v>
      </c>
      <c r="H74">
        <v>574000</v>
      </c>
      <c r="I74" s="2">
        <v>42309</v>
      </c>
      <c r="J74" t="str">
        <f>LEFT(transport__3[[#This Row],[Marka_i_model]],FIND(" ",transport__3[[#This Row],[Marka_i_model]]))</f>
        <v xml:space="preserve">DAF </v>
      </c>
      <c r="K74" s="1">
        <f xml:space="preserve"> $J$4 - I74</f>
        <v>427</v>
      </c>
    </row>
    <row r="75" spans="4:11" x14ac:dyDescent="0.25">
      <c r="D75" s="1" t="s">
        <v>33</v>
      </c>
      <c r="E75">
        <v>2009</v>
      </c>
      <c r="F75">
        <v>162800</v>
      </c>
      <c r="G75" s="1" t="s">
        <v>53</v>
      </c>
      <c r="H75">
        <v>370000</v>
      </c>
      <c r="I75" s="2">
        <v>42329</v>
      </c>
      <c r="J75" t="str">
        <f>LEFT(transport__3[[#This Row],[Marka_i_model]],FIND(" ",transport__3[[#This Row],[Marka_i_model]]))</f>
        <v xml:space="preserve">Renault </v>
      </c>
      <c r="K75" s="1">
        <f xml:space="preserve"> $J$4 - I75</f>
        <v>407</v>
      </c>
    </row>
    <row r="76" spans="4:11" x14ac:dyDescent="0.25">
      <c r="D76" s="1" t="s">
        <v>33</v>
      </c>
      <c r="E76">
        <v>2012</v>
      </c>
      <c r="F76">
        <v>163800</v>
      </c>
      <c r="G76" s="1" t="s">
        <v>122</v>
      </c>
      <c r="H76">
        <v>366000</v>
      </c>
      <c r="I76" s="2">
        <v>42329</v>
      </c>
      <c r="J76" t="str">
        <f>LEFT(transport__3[[#This Row],[Marka_i_model]],FIND(" ",transport__3[[#This Row],[Marka_i_model]]))</f>
        <v xml:space="preserve">Renault </v>
      </c>
      <c r="K76" s="1">
        <f xml:space="preserve"> $J$4 - I76</f>
        <v>407</v>
      </c>
    </row>
    <row r="77" spans="4:11" x14ac:dyDescent="0.25">
      <c r="D77" s="1" t="s">
        <v>157</v>
      </c>
      <c r="E77">
        <v>2013</v>
      </c>
      <c r="F77">
        <v>271000</v>
      </c>
      <c r="G77" s="1" t="s">
        <v>158</v>
      </c>
      <c r="H77">
        <v>153000</v>
      </c>
      <c r="I77" s="2">
        <v>42334</v>
      </c>
      <c r="J77" t="str">
        <f>LEFT(transport__3[[#This Row],[Marka_i_model]],FIND(" ",transport__3[[#This Row],[Marka_i_model]]))</f>
        <v xml:space="preserve">MAN </v>
      </c>
      <c r="K77" s="1">
        <f xml:space="preserve"> $J$4 - I77</f>
        <v>402</v>
      </c>
    </row>
    <row r="78" spans="4:11" x14ac:dyDescent="0.25">
      <c r="D78" s="1" t="s">
        <v>157</v>
      </c>
      <c r="E78">
        <v>2014</v>
      </c>
      <c r="F78">
        <v>270000</v>
      </c>
      <c r="G78" s="1" t="s">
        <v>169</v>
      </c>
      <c r="H78">
        <v>157000</v>
      </c>
      <c r="I78" s="2">
        <v>42334</v>
      </c>
      <c r="J78" t="str">
        <f>LEFT(transport__3[[#This Row],[Marka_i_model]],FIND(" ",transport__3[[#This Row],[Marka_i_model]]))</f>
        <v xml:space="preserve">MAN </v>
      </c>
      <c r="K78" s="1">
        <f xml:space="preserve"> $J$4 - I78</f>
        <v>402</v>
      </c>
    </row>
    <row r="79" spans="4:11" x14ac:dyDescent="0.25">
      <c r="D79" s="1" t="s">
        <v>160</v>
      </c>
      <c r="E79">
        <v>2014</v>
      </c>
      <c r="F79">
        <v>98000</v>
      </c>
      <c r="G79" s="1" t="s">
        <v>161</v>
      </c>
      <c r="H79">
        <v>251000</v>
      </c>
      <c r="I79" s="2">
        <v>42344</v>
      </c>
      <c r="J79" t="str">
        <f>LEFT(transport__3[[#This Row],[Marka_i_model]],FIND(" ",transport__3[[#This Row],[Marka_i_model]]))</f>
        <v xml:space="preserve">MAN </v>
      </c>
      <c r="K79" s="1">
        <f xml:space="preserve"> $J$4 - I79</f>
        <v>392</v>
      </c>
    </row>
    <row r="80" spans="4:11" x14ac:dyDescent="0.25">
      <c r="D80" s="1" t="s">
        <v>160</v>
      </c>
      <c r="E80">
        <v>2014</v>
      </c>
      <c r="F80">
        <v>99000</v>
      </c>
      <c r="G80" s="1" t="s">
        <v>162</v>
      </c>
      <c r="H80">
        <v>247000</v>
      </c>
      <c r="I80" s="2">
        <v>42344</v>
      </c>
      <c r="J80" t="str">
        <f>LEFT(transport__3[[#This Row],[Marka_i_model]],FIND(" ",transport__3[[#This Row],[Marka_i_model]]))</f>
        <v xml:space="preserve">MAN </v>
      </c>
      <c r="K80" s="1">
        <f xml:space="preserve"> $J$4 - I80</f>
        <v>392</v>
      </c>
    </row>
    <row r="81" spans="4:11" x14ac:dyDescent="0.25">
      <c r="D81" s="1" t="s">
        <v>50</v>
      </c>
      <c r="E81">
        <v>2009</v>
      </c>
      <c r="F81">
        <v>131780</v>
      </c>
      <c r="G81" s="1" t="s">
        <v>51</v>
      </c>
      <c r="H81">
        <v>306000</v>
      </c>
      <c r="I81" s="2">
        <v>42365</v>
      </c>
      <c r="J81" t="str">
        <f>LEFT(transport__3[[#This Row],[Marka_i_model]],FIND(" ",transport__3[[#This Row],[Marka_i_model]]))</f>
        <v xml:space="preserve">DAF </v>
      </c>
      <c r="K81" s="1">
        <f xml:space="preserve"> $J$4 - I81</f>
        <v>371</v>
      </c>
    </row>
    <row r="82" spans="4:11" x14ac:dyDescent="0.25">
      <c r="D82" s="1" t="s">
        <v>50</v>
      </c>
      <c r="E82">
        <v>2012</v>
      </c>
      <c r="F82">
        <v>130780</v>
      </c>
      <c r="G82" s="1" t="s">
        <v>117</v>
      </c>
      <c r="H82">
        <v>310000</v>
      </c>
      <c r="I82" s="2">
        <v>42365</v>
      </c>
      <c r="J82" t="str">
        <f>LEFT(transport__3[[#This Row],[Marka_i_model]],FIND(" ",transport__3[[#This Row],[Marka_i_model]]))</f>
        <v xml:space="preserve">DAF </v>
      </c>
      <c r="K82" s="1">
        <f xml:space="preserve"> $J$4 - I82</f>
        <v>371</v>
      </c>
    </row>
    <row r="83" spans="4:11" x14ac:dyDescent="0.25">
      <c r="D83" s="1" t="s">
        <v>33</v>
      </c>
      <c r="E83">
        <v>2009</v>
      </c>
      <c r="F83">
        <v>77000</v>
      </c>
      <c r="G83" s="1" t="s">
        <v>34</v>
      </c>
      <c r="H83">
        <v>846000</v>
      </c>
      <c r="I83" s="2">
        <v>42376</v>
      </c>
      <c r="J83" t="str">
        <f>LEFT(transport__3[[#This Row],[Marka_i_model]],FIND(" ",transport__3[[#This Row],[Marka_i_model]]))</f>
        <v xml:space="preserve">Renault </v>
      </c>
      <c r="K83" s="1">
        <f xml:space="preserve"> $J$4 - I83</f>
        <v>360</v>
      </c>
    </row>
    <row r="84" spans="4:11" x14ac:dyDescent="0.25">
      <c r="D84" s="1" t="s">
        <v>33</v>
      </c>
      <c r="E84">
        <v>2012</v>
      </c>
      <c r="F84">
        <v>76000</v>
      </c>
      <c r="G84" s="1" t="s">
        <v>114</v>
      </c>
      <c r="H84">
        <v>850000</v>
      </c>
      <c r="I84" s="2">
        <v>42376</v>
      </c>
      <c r="J84" t="str">
        <f>LEFT(transport__3[[#This Row],[Marka_i_model]],FIND(" ",transport__3[[#This Row],[Marka_i_model]]))</f>
        <v xml:space="preserve">Renault </v>
      </c>
      <c r="K84" s="1">
        <f xml:space="preserve"> $J$4 - I84</f>
        <v>360</v>
      </c>
    </row>
    <row r="85" spans="4:11" x14ac:dyDescent="0.25">
      <c r="D85" s="1" t="s">
        <v>37</v>
      </c>
      <c r="E85">
        <v>2009</v>
      </c>
      <c r="F85">
        <v>79000</v>
      </c>
      <c r="G85" s="1" t="s">
        <v>38</v>
      </c>
      <c r="H85">
        <v>390000</v>
      </c>
      <c r="I85" s="2">
        <v>42379</v>
      </c>
      <c r="J85" t="str">
        <f>LEFT(transport__3[[#This Row],[Marka_i_model]],FIND(" ",transport__3[[#This Row],[Marka_i_model]]))</f>
        <v xml:space="preserve">Scania </v>
      </c>
      <c r="K85" s="1">
        <f xml:space="preserve"> $J$4 - I85</f>
        <v>357</v>
      </c>
    </row>
    <row r="86" spans="4:11" x14ac:dyDescent="0.25">
      <c r="D86" s="1" t="s">
        <v>37</v>
      </c>
      <c r="E86">
        <v>2009</v>
      </c>
      <c r="F86">
        <v>79000</v>
      </c>
      <c r="G86" s="1" t="s">
        <v>39</v>
      </c>
      <c r="H86">
        <v>390000</v>
      </c>
      <c r="I86" s="2">
        <v>42379</v>
      </c>
      <c r="J86" t="str">
        <f>LEFT(transport__3[[#This Row],[Marka_i_model]],FIND(" ",transport__3[[#This Row],[Marka_i_model]]))</f>
        <v xml:space="preserve">Scania </v>
      </c>
      <c r="K86" s="1">
        <f xml:space="preserve"> $J$4 - I86</f>
        <v>357</v>
      </c>
    </row>
    <row r="87" spans="4:11" x14ac:dyDescent="0.25">
      <c r="D87" s="1" t="s">
        <v>37</v>
      </c>
      <c r="E87">
        <v>2013</v>
      </c>
      <c r="F87">
        <v>80000</v>
      </c>
      <c r="G87" s="1" t="s">
        <v>144</v>
      </c>
      <c r="H87">
        <v>350000</v>
      </c>
      <c r="I87" s="2">
        <v>42379</v>
      </c>
      <c r="J87" t="str">
        <f>LEFT(transport__3[[#This Row],[Marka_i_model]],FIND(" ",transport__3[[#This Row],[Marka_i_model]]))</f>
        <v xml:space="preserve">Scania </v>
      </c>
      <c r="K87" s="1">
        <f xml:space="preserve"> $J$4 - I87</f>
        <v>357</v>
      </c>
    </row>
    <row r="88" spans="4:11" x14ac:dyDescent="0.25">
      <c r="D88" s="1" t="s">
        <v>37</v>
      </c>
      <c r="E88">
        <v>2013</v>
      </c>
      <c r="F88">
        <v>80000</v>
      </c>
      <c r="G88" s="1" t="s">
        <v>145</v>
      </c>
      <c r="H88">
        <v>235000</v>
      </c>
      <c r="I88" s="2">
        <v>42379</v>
      </c>
      <c r="J88" t="str">
        <f>LEFT(transport__3[[#This Row],[Marka_i_model]],FIND(" ",transport__3[[#This Row],[Marka_i_model]]))</f>
        <v xml:space="preserve">Scania </v>
      </c>
      <c r="K88" s="1">
        <f xml:space="preserve"> $J$4 - I88</f>
        <v>357</v>
      </c>
    </row>
    <row r="89" spans="4:11" x14ac:dyDescent="0.25">
      <c r="D89" s="1" t="s">
        <v>20</v>
      </c>
      <c r="E89">
        <v>2008</v>
      </c>
      <c r="F89">
        <v>84000</v>
      </c>
      <c r="G89" s="1" t="s">
        <v>21</v>
      </c>
      <c r="H89">
        <v>266000</v>
      </c>
      <c r="I89" s="2">
        <v>42382</v>
      </c>
      <c r="J89" t="str">
        <f>LEFT(transport__3[[#This Row],[Marka_i_model]],FIND(" ",transport__3[[#This Row],[Marka_i_model]]))</f>
        <v xml:space="preserve">Volvo </v>
      </c>
      <c r="K89" s="1">
        <f xml:space="preserve"> $J$4 - I89</f>
        <v>354</v>
      </c>
    </row>
    <row r="90" spans="4:11" x14ac:dyDescent="0.25">
      <c r="D90" s="1" t="s">
        <v>20</v>
      </c>
      <c r="E90">
        <v>2009</v>
      </c>
      <c r="F90">
        <v>83000</v>
      </c>
      <c r="G90" s="1" t="s">
        <v>40</v>
      </c>
      <c r="H90">
        <v>270000</v>
      </c>
      <c r="I90" s="2">
        <v>42382</v>
      </c>
      <c r="J90" t="str">
        <f>LEFT(transport__3[[#This Row],[Marka_i_model]],FIND(" ",transport__3[[#This Row],[Marka_i_model]]))</f>
        <v xml:space="preserve">Volvo </v>
      </c>
      <c r="K90" s="1">
        <f xml:space="preserve"> $J$4 - I90</f>
        <v>354</v>
      </c>
    </row>
    <row r="91" spans="4:11" x14ac:dyDescent="0.25">
      <c r="D91" s="1" t="s">
        <v>20</v>
      </c>
      <c r="E91">
        <v>2010</v>
      </c>
      <c r="F91">
        <v>84000</v>
      </c>
      <c r="G91" s="1" t="s">
        <v>73</v>
      </c>
      <c r="H91">
        <v>266000</v>
      </c>
      <c r="I91" s="2">
        <v>42382</v>
      </c>
      <c r="J91" t="str">
        <f>LEFT(transport__3[[#This Row],[Marka_i_model]],FIND(" ",transport__3[[#This Row],[Marka_i_model]]))</f>
        <v xml:space="preserve">Volvo </v>
      </c>
      <c r="K91" s="1">
        <f xml:space="preserve"> $J$4 - I91</f>
        <v>354</v>
      </c>
    </row>
    <row r="92" spans="4:11" x14ac:dyDescent="0.25">
      <c r="D92" s="1" t="s">
        <v>45</v>
      </c>
      <c r="E92">
        <v>2010</v>
      </c>
      <c r="F92">
        <v>89000</v>
      </c>
      <c r="G92" s="1" t="s">
        <v>75</v>
      </c>
      <c r="H92">
        <v>266000</v>
      </c>
      <c r="I92" s="2">
        <v>42382</v>
      </c>
      <c r="J92" t="str">
        <f>LEFT(transport__3[[#This Row],[Marka_i_model]],FIND(" ",transport__3[[#This Row],[Marka_i_model]]))</f>
        <v xml:space="preserve">MAN </v>
      </c>
      <c r="K92" s="1">
        <f xml:space="preserve"> $J$4 - I92</f>
        <v>354</v>
      </c>
    </row>
    <row r="93" spans="4:11" x14ac:dyDescent="0.25">
      <c r="D93" s="1" t="s">
        <v>16</v>
      </c>
      <c r="E93">
        <v>2009</v>
      </c>
      <c r="F93">
        <v>65000</v>
      </c>
      <c r="G93" s="1" t="s">
        <v>30</v>
      </c>
      <c r="H93">
        <v>740000</v>
      </c>
      <c r="I93" s="2">
        <v>42385</v>
      </c>
      <c r="J93" t="str">
        <f>LEFT(transport__3[[#This Row],[Marka_i_model]],FIND(" ",transport__3[[#This Row],[Marka_i_model]]))</f>
        <v xml:space="preserve">Volvo </v>
      </c>
      <c r="K93" s="1">
        <f xml:space="preserve"> $J$4 - I93</f>
        <v>351</v>
      </c>
    </row>
    <row r="94" spans="4:11" x14ac:dyDescent="0.25">
      <c r="D94" s="1" t="s">
        <v>47</v>
      </c>
      <c r="E94">
        <v>2009</v>
      </c>
      <c r="F94">
        <v>134000</v>
      </c>
      <c r="G94" s="1" t="s">
        <v>48</v>
      </c>
      <c r="H94">
        <v>482000</v>
      </c>
      <c r="I94" s="2">
        <v>42385</v>
      </c>
      <c r="J94" t="str">
        <f>LEFT(transport__3[[#This Row],[Marka_i_model]],FIND(" ",transport__3[[#This Row],[Marka_i_model]]))</f>
        <v xml:space="preserve">Volvo </v>
      </c>
      <c r="K94" s="1">
        <f xml:space="preserve"> $J$4 - I94</f>
        <v>351</v>
      </c>
    </row>
    <row r="95" spans="4:11" x14ac:dyDescent="0.25">
      <c r="D95" s="1" t="s">
        <v>47</v>
      </c>
      <c r="E95">
        <v>2009</v>
      </c>
      <c r="F95">
        <v>135000</v>
      </c>
      <c r="G95" s="1" t="s">
        <v>49</v>
      </c>
      <c r="H95">
        <v>478000</v>
      </c>
      <c r="I95" s="2">
        <v>42385</v>
      </c>
      <c r="J95" t="str">
        <f>LEFT(transport__3[[#This Row],[Marka_i_model]],FIND(" ",transport__3[[#This Row],[Marka_i_model]]))</f>
        <v xml:space="preserve">Volvo </v>
      </c>
      <c r="K95" s="1">
        <f xml:space="preserve"> $J$4 - I95</f>
        <v>351</v>
      </c>
    </row>
    <row r="96" spans="4:11" x14ac:dyDescent="0.25">
      <c r="D96" s="1" t="s">
        <v>16</v>
      </c>
      <c r="E96">
        <v>2010</v>
      </c>
      <c r="F96">
        <v>66000</v>
      </c>
      <c r="G96" s="1" t="s">
        <v>66</v>
      </c>
      <c r="H96">
        <v>736000</v>
      </c>
      <c r="I96" s="2">
        <v>42385</v>
      </c>
      <c r="J96" t="str">
        <f>LEFT(transport__3[[#This Row],[Marka_i_model]],FIND(" ",transport__3[[#This Row],[Marka_i_model]]))</f>
        <v xml:space="preserve">Volvo </v>
      </c>
      <c r="K96" s="1">
        <f xml:space="preserve"> $J$4 - I96</f>
        <v>351</v>
      </c>
    </row>
    <row r="97" spans="4:11" x14ac:dyDescent="0.25">
      <c r="D97" s="1" t="s">
        <v>129</v>
      </c>
      <c r="E97">
        <v>2012</v>
      </c>
      <c r="F97">
        <v>210000</v>
      </c>
      <c r="G97" s="1" t="s">
        <v>130</v>
      </c>
      <c r="H97">
        <v>517000</v>
      </c>
      <c r="I97" s="2">
        <v>42415</v>
      </c>
      <c r="J97" t="str">
        <f>LEFT(transport__3[[#This Row],[Marka_i_model]],FIND(" ",transport__3[[#This Row],[Marka_i_model]]))</f>
        <v xml:space="preserve">Volvo </v>
      </c>
      <c r="K97" s="1">
        <f xml:space="preserve"> $J$4 - I97</f>
        <v>321</v>
      </c>
    </row>
    <row r="98" spans="4:11" x14ac:dyDescent="0.25">
      <c r="D98" s="1" t="s">
        <v>129</v>
      </c>
      <c r="E98">
        <v>2012</v>
      </c>
      <c r="F98">
        <v>210000</v>
      </c>
      <c r="G98" s="1" t="s">
        <v>132</v>
      </c>
      <c r="H98">
        <v>435000</v>
      </c>
      <c r="I98" s="2">
        <v>42415</v>
      </c>
      <c r="J98" t="str">
        <f>LEFT(transport__3[[#This Row],[Marka_i_model]],FIND(" ",transport__3[[#This Row],[Marka_i_model]]))</f>
        <v xml:space="preserve">Volvo </v>
      </c>
      <c r="K98" s="1">
        <f xml:space="preserve"> $J$4 - I98</f>
        <v>321</v>
      </c>
    </row>
    <row r="99" spans="4:11" x14ac:dyDescent="0.25">
      <c r="D99" s="1" t="s">
        <v>33</v>
      </c>
      <c r="E99">
        <v>2010</v>
      </c>
      <c r="F99">
        <v>230000</v>
      </c>
      <c r="G99" s="1" t="s">
        <v>87</v>
      </c>
      <c r="H99">
        <v>455000</v>
      </c>
      <c r="I99" s="2">
        <v>42439</v>
      </c>
      <c r="J99" t="str">
        <f>LEFT(transport__3[[#This Row],[Marka_i_model]],FIND(" ",transport__3[[#This Row],[Marka_i_model]]))</f>
        <v xml:space="preserve">Renault </v>
      </c>
      <c r="K99" s="1">
        <f xml:space="preserve"> $J$4 - I99</f>
        <v>297</v>
      </c>
    </row>
    <row r="100" spans="4:11" x14ac:dyDescent="0.25">
      <c r="D100" s="1" t="s">
        <v>33</v>
      </c>
      <c r="E100">
        <v>2012</v>
      </c>
      <c r="F100">
        <v>231000</v>
      </c>
      <c r="G100" s="1" t="s">
        <v>135</v>
      </c>
      <c r="H100">
        <v>451000</v>
      </c>
      <c r="I100" s="2">
        <v>42439</v>
      </c>
      <c r="J100" t="str">
        <f>LEFT(transport__3[[#This Row],[Marka_i_model]],FIND(" ",transport__3[[#This Row],[Marka_i_model]]))</f>
        <v xml:space="preserve">Renault </v>
      </c>
      <c r="K100" s="1">
        <f xml:space="preserve"> $J$4 - I100</f>
        <v>297</v>
      </c>
    </row>
    <row r="101" spans="4:11" x14ac:dyDescent="0.25">
      <c r="D101" s="1" t="s">
        <v>123</v>
      </c>
      <c r="E101">
        <v>2012</v>
      </c>
      <c r="F101">
        <v>183000</v>
      </c>
      <c r="G101" s="1" t="s">
        <v>124</v>
      </c>
      <c r="H101">
        <v>520000</v>
      </c>
      <c r="I101" s="2">
        <v>42444</v>
      </c>
      <c r="J101" t="str">
        <f>LEFT(transport__3[[#This Row],[Marka_i_model]],FIND(" ",transport__3[[#This Row],[Marka_i_model]]))</f>
        <v xml:space="preserve">Scania </v>
      </c>
      <c r="K101" s="1">
        <f xml:space="preserve"> $J$4 - I101</f>
        <v>292</v>
      </c>
    </row>
    <row r="102" spans="4:11" x14ac:dyDescent="0.25">
      <c r="D102" s="1" t="s">
        <v>123</v>
      </c>
      <c r="E102">
        <v>2012</v>
      </c>
      <c r="F102">
        <v>183000</v>
      </c>
      <c r="G102" s="1" t="s">
        <v>125</v>
      </c>
      <c r="H102">
        <v>530000</v>
      </c>
      <c r="I102" s="2">
        <v>42444</v>
      </c>
      <c r="J102" t="str">
        <f>LEFT(transport__3[[#This Row],[Marka_i_model]],FIND(" ",transport__3[[#This Row],[Marka_i_model]]))</f>
        <v xml:space="preserve">Scania </v>
      </c>
      <c r="K102" s="1">
        <f xml:space="preserve"> $J$4 - I102</f>
        <v>292</v>
      </c>
    </row>
    <row r="103" spans="4:11" x14ac:dyDescent="0.25">
      <c r="D103" s="1" t="s">
        <v>123</v>
      </c>
      <c r="E103">
        <v>2012</v>
      </c>
      <c r="F103">
        <v>183000</v>
      </c>
      <c r="G103" s="1" t="s">
        <v>126</v>
      </c>
      <c r="H103">
        <v>490000</v>
      </c>
      <c r="I103" s="2">
        <v>42444</v>
      </c>
      <c r="J103" t="str">
        <f>LEFT(transport__3[[#This Row],[Marka_i_model]],FIND(" ",transport__3[[#This Row],[Marka_i_model]]))</f>
        <v xml:space="preserve">Scania </v>
      </c>
      <c r="K103" s="1">
        <f xml:space="preserve"> $J$4 - I103</f>
        <v>292</v>
      </c>
    </row>
    <row r="104" spans="4:11" x14ac:dyDescent="0.25">
      <c r="D104" s="1" t="s">
        <v>123</v>
      </c>
      <c r="E104">
        <v>2012</v>
      </c>
      <c r="F104">
        <v>183000</v>
      </c>
      <c r="G104" s="1" t="s">
        <v>127</v>
      </c>
      <c r="H104">
        <v>481000</v>
      </c>
      <c r="I104" s="2">
        <v>42444</v>
      </c>
      <c r="J104" t="str">
        <f>LEFT(transport__3[[#This Row],[Marka_i_model]],FIND(" ",transport__3[[#This Row],[Marka_i_model]]))</f>
        <v xml:space="preserve">Scania </v>
      </c>
      <c r="K104" s="1">
        <f xml:space="preserve"> $J$4 - I104</f>
        <v>292</v>
      </c>
    </row>
    <row r="105" spans="4:11" x14ac:dyDescent="0.25">
      <c r="D105" s="1" t="s">
        <v>123</v>
      </c>
      <c r="E105">
        <v>2012</v>
      </c>
      <c r="F105">
        <v>183000</v>
      </c>
      <c r="G105" s="1" t="s">
        <v>128</v>
      </c>
      <c r="H105">
        <v>454000</v>
      </c>
      <c r="I105" s="2">
        <v>42444</v>
      </c>
      <c r="J105" t="str">
        <f>LEFT(transport__3[[#This Row],[Marka_i_model]],FIND(" ",transport__3[[#This Row],[Marka_i_model]]))</f>
        <v xml:space="preserve">Scania </v>
      </c>
      <c r="K105" s="1">
        <f xml:space="preserve"> $J$4 - I105</f>
        <v>292</v>
      </c>
    </row>
    <row r="106" spans="4:11" x14ac:dyDescent="0.25">
      <c r="D106" s="1" t="s">
        <v>104</v>
      </c>
      <c r="E106">
        <v>2011</v>
      </c>
      <c r="F106">
        <v>245000</v>
      </c>
      <c r="G106" s="1" t="s">
        <v>105</v>
      </c>
      <c r="H106">
        <v>720000</v>
      </c>
      <c r="I106" s="2">
        <v>42462</v>
      </c>
      <c r="J106" t="str">
        <f>LEFT(transport__3[[#This Row],[Marka_i_model]],FIND(" ",transport__3[[#This Row],[Marka_i_model]]))</f>
        <v xml:space="preserve">Scania </v>
      </c>
      <c r="K106" s="1">
        <f xml:space="preserve"> $J$4 - I106</f>
        <v>274</v>
      </c>
    </row>
    <row r="107" spans="4:11" x14ac:dyDescent="0.25">
      <c r="D107" s="1" t="s">
        <v>104</v>
      </c>
      <c r="E107">
        <v>2011</v>
      </c>
      <c r="F107">
        <v>245000</v>
      </c>
      <c r="G107" s="1" t="s">
        <v>106</v>
      </c>
      <c r="H107">
        <v>680000</v>
      </c>
      <c r="I107" s="2">
        <v>42462</v>
      </c>
      <c r="J107" t="str">
        <f>LEFT(transport__3[[#This Row],[Marka_i_model]],FIND(" ",transport__3[[#This Row],[Marka_i_model]]))</f>
        <v xml:space="preserve">Scania </v>
      </c>
      <c r="K107" s="1">
        <f xml:space="preserve"> $J$4 - I107</f>
        <v>274</v>
      </c>
    </row>
    <row r="108" spans="4:11" x14ac:dyDescent="0.25">
      <c r="D108" s="1" t="s">
        <v>104</v>
      </c>
      <c r="E108">
        <v>2011</v>
      </c>
      <c r="F108">
        <v>245000</v>
      </c>
      <c r="G108" s="1" t="s">
        <v>107</v>
      </c>
      <c r="H108">
        <v>660000</v>
      </c>
      <c r="I108" s="2">
        <v>42462</v>
      </c>
      <c r="J108" t="str">
        <f>LEFT(transport__3[[#This Row],[Marka_i_model]],FIND(" ",transport__3[[#This Row],[Marka_i_model]]))</f>
        <v xml:space="preserve">Scania </v>
      </c>
      <c r="K108" s="1">
        <f xml:space="preserve"> $J$4 - I108</f>
        <v>274</v>
      </c>
    </row>
    <row r="109" spans="4:11" x14ac:dyDescent="0.25">
      <c r="D109" s="1" t="s">
        <v>104</v>
      </c>
      <c r="E109">
        <v>2011</v>
      </c>
      <c r="F109">
        <v>245000</v>
      </c>
      <c r="G109" s="1" t="s">
        <v>108</v>
      </c>
      <c r="H109">
        <v>630000</v>
      </c>
      <c r="I109" s="2">
        <v>42462</v>
      </c>
      <c r="J109" t="str">
        <f>LEFT(transport__3[[#This Row],[Marka_i_model]],FIND(" ",transport__3[[#This Row],[Marka_i_model]]))</f>
        <v xml:space="preserve">Scania </v>
      </c>
      <c r="K109" s="1">
        <f xml:space="preserve"> $J$4 - I109</f>
        <v>274</v>
      </c>
    </row>
    <row r="110" spans="4:11" x14ac:dyDescent="0.25">
      <c r="D110" s="1" t="s">
        <v>104</v>
      </c>
      <c r="E110">
        <v>2011</v>
      </c>
      <c r="F110">
        <v>245000</v>
      </c>
      <c r="G110" s="1" t="s">
        <v>109</v>
      </c>
      <c r="H110">
        <v>655000</v>
      </c>
      <c r="I110" s="2">
        <v>42462</v>
      </c>
      <c r="J110" t="str">
        <f>LEFT(transport__3[[#This Row],[Marka_i_model]],FIND(" ",transport__3[[#This Row],[Marka_i_model]]))</f>
        <v xml:space="preserve">Scania </v>
      </c>
      <c r="K110" s="1">
        <f xml:space="preserve"> $J$4 - I110</f>
        <v>274</v>
      </c>
    </row>
    <row r="111" spans="4:11" x14ac:dyDescent="0.25">
      <c r="D111" s="1" t="s">
        <v>104</v>
      </c>
      <c r="E111">
        <v>2011</v>
      </c>
      <c r="F111">
        <v>245000</v>
      </c>
      <c r="G111" s="1" t="s">
        <v>110</v>
      </c>
      <c r="H111">
        <v>590000</v>
      </c>
      <c r="I111" s="2">
        <v>42462</v>
      </c>
      <c r="J111" t="str">
        <f>LEFT(transport__3[[#This Row],[Marka_i_model]],FIND(" ",transport__3[[#This Row],[Marka_i_model]]))</f>
        <v xml:space="preserve">Scania </v>
      </c>
      <c r="K111" s="1">
        <f xml:space="preserve"> $J$4 - I111</f>
        <v>274</v>
      </c>
    </row>
    <row r="112" spans="4:11" x14ac:dyDescent="0.25">
      <c r="D112" s="1" t="s">
        <v>56</v>
      </c>
      <c r="E112">
        <v>2009</v>
      </c>
      <c r="F112">
        <v>195370</v>
      </c>
      <c r="G112" s="1" t="s">
        <v>57</v>
      </c>
      <c r="H112">
        <v>290000</v>
      </c>
      <c r="I112" s="2">
        <v>42467</v>
      </c>
      <c r="J112" t="str">
        <f>LEFT(transport__3[[#This Row],[Marka_i_model]],FIND(" ",transport__3[[#This Row],[Marka_i_model]]))</f>
        <v xml:space="preserve">MAN </v>
      </c>
      <c r="K112" s="1">
        <f xml:space="preserve"> $J$4 - I112</f>
        <v>269</v>
      </c>
    </row>
    <row r="113" spans="4:11" x14ac:dyDescent="0.25">
      <c r="D113" s="1" t="s">
        <v>56</v>
      </c>
      <c r="E113">
        <v>2012</v>
      </c>
      <c r="F113">
        <v>196370</v>
      </c>
      <c r="G113" s="1" t="s">
        <v>131</v>
      </c>
      <c r="H113">
        <v>286000</v>
      </c>
      <c r="I113" s="2">
        <v>42467</v>
      </c>
      <c r="J113" t="str">
        <f>LEFT(transport__3[[#This Row],[Marka_i_model]],FIND(" ",transport__3[[#This Row],[Marka_i_model]]))</f>
        <v xml:space="preserve">MAN </v>
      </c>
      <c r="K113" s="1">
        <f xml:space="preserve"> $J$4 - I113</f>
        <v>269</v>
      </c>
    </row>
    <row r="114" spans="4:11" x14ac:dyDescent="0.25">
      <c r="D114" s="1" t="s">
        <v>45</v>
      </c>
      <c r="E114">
        <v>2012</v>
      </c>
      <c r="F114">
        <v>135502</v>
      </c>
      <c r="G114" s="1" t="s">
        <v>118</v>
      </c>
      <c r="H114">
        <v>247000</v>
      </c>
      <c r="I114" s="2">
        <v>42476</v>
      </c>
      <c r="J114" t="str">
        <f>LEFT(transport__3[[#This Row],[Marka_i_model]],FIND(" ",transport__3[[#This Row],[Marka_i_model]]))</f>
        <v xml:space="preserve">MAN </v>
      </c>
      <c r="K114" s="1">
        <f xml:space="preserve"> $J$4 - I114</f>
        <v>260</v>
      </c>
    </row>
    <row r="115" spans="4:11" x14ac:dyDescent="0.25">
      <c r="D115" s="1" t="s">
        <v>45</v>
      </c>
      <c r="E115">
        <v>2014</v>
      </c>
      <c r="F115">
        <v>136502</v>
      </c>
      <c r="G115" s="1" t="s">
        <v>163</v>
      </c>
      <c r="H115">
        <v>243000</v>
      </c>
      <c r="I115" s="2">
        <v>42476</v>
      </c>
      <c r="J115" t="str">
        <f>LEFT(transport__3[[#This Row],[Marka_i_model]],FIND(" ",transport__3[[#This Row],[Marka_i_model]]))</f>
        <v xml:space="preserve">MAN </v>
      </c>
      <c r="K115" s="1">
        <f xml:space="preserve"> $J$4 - I115</f>
        <v>260</v>
      </c>
    </row>
    <row r="116" spans="4:11" x14ac:dyDescent="0.25">
      <c r="D116" s="1" t="s">
        <v>62</v>
      </c>
      <c r="E116">
        <v>2011</v>
      </c>
      <c r="F116">
        <v>210000</v>
      </c>
      <c r="G116" s="1" t="s">
        <v>96</v>
      </c>
      <c r="H116">
        <v>780000</v>
      </c>
      <c r="I116" s="2">
        <v>42481</v>
      </c>
      <c r="J116" t="str">
        <f>LEFT(transport__3[[#This Row],[Marka_i_model]],FIND(" ",transport__3[[#This Row],[Marka_i_model]]))</f>
        <v xml:space="preserve">Mercedes </v>
      </c>
      <c r="K116" s="1">
        <f xml:space="preserve"> $J$4 - I116</f>
        <v>255</v>
      </c>
    </row>
    <row r="117" spans="4:11" x14ac:dyDescent="0.25">
      <c r="D117" s="1" t="s">
        <v>62</v>
      </c>
      <c r="E117">
        <v>2011</v>
      </c>
      <c r="F117">
        <v>210000</v>
      </c>
      <c r="G117" s="1" t="s">
        <v>97</v>
      </c>
      <c r="H117">
        <v>760300</v>
      </c>
      <c r="I117" s="2">
        <v>42481</v>
      </c>
      <c r="J117" t="str">
        <f>LEFT(transport__3[[#This Row],[Marka_i_model]],FIND(" ",transport__3[[#This Row],[Marka_i_model]]))</f>
        <v xml:space="preserve">Mercedes </v>
      </c>
      <c r="K117" s="1">
        <f xml:space="preserve"> $J$4 - I117</f>
        <v>255</v>
      </c>
    </row>
    <row r="118" spans="4:11" x14ac:dyDescent="0.25">
      <c r="D118" s="1" t="s">
        <v>62</v>
      </c>
      <c r="E118">
        <v>2011</v>
      </c>
      <c r="F118">
        <v>210000</v>
      </c>
      <c r="G118" s="1" t="s">
        <v>98</v>
      </c>
      <c r="H118">
        <v>680000</v>
      </c>
      <c r="I118" s="2">
        <v>42481</v>
      </c>
      <c r="J118" t="str">
        <f>LEFT(transport__3[[#This Row],[Marka_i_model]],FIND(" ",transport__3[[#This Row],[Marka_i_model]]))</f>
        <v xml:space="preserve">Mercedes </v>
      </c>
      <c r="K118" s="1">
        <f xml:space="preserve"> $J$4 - I118</f>
        <v>255</v>
      </c>
    </row>
    <row r="119" spans="4:11" x14ac:dyDescent="0.25">
      <c r="D119" s="1" t="s">
        <v>62</v>
      </c>
      <c r="E119">
        <v>2011</v>
      </c>
      <c r="F119">
        <v>210000</v>
      </c>
      <c r="G119" s="1" t="s">
        <v>99</v>
      </c>
      <c r="H119">
        <v>655000</v>
      </c>
      <c r="I119" s="2">
        <v>42481</v>
      </c>
      <c r="J119" t="str">
        <f>LEFT(transport__3[[#This Row],[Marka_i_model]],FIND(" ",transport__3[[#This Row],[Marka_i_model]]))</f>
        <v xml:space="preserve">Mercedes </v>
      </c>
      <c r="K119" s="1">
        <f xml:space="preserve"> $J$4 - I119</f>
        <v>255</v>
      </c>
    </row>
    <row r="120" spans="4:11" x14ac:dyDescent="0.25">
      <c r="D120" s="1" t="s">
        <v>12</v>
      </c>
      <c r="E120">
        <v>2007</v>
      </c>
      <c r="F120">
        <v>205000</v>
      </c>
      <c r="G120" s="1" t="s">
        <v>13</v>
      </c>
      <c r="H120">
        <v>1260000</v>
      </c>
      <c r="I120" s="2">
        <v>42483</v>
      </c>
      <c r="J120" t="str">
        <f>LEFT(transport__3[[#This Row],[Marka_i_model]],FIND(" ",transport__3[[#This Row],[Marka_i_model]]))</f>
        <v xml:space="preserve">Mercedes </v>
      </c>
      <c r="K120" s="1">
        <f xml:space="preserve"> $J$4 - I120</f>
        <v>253</v>
      </c>
    </row>
    <row r="121" spans="4:11" x14ac:dyDescent="0.25">
      <c r="D121" s="1" t="s">
        <v>14</v>
      </c>
      <c r="E121">
        <v>2007</v>
      </c>
      <c r="F121">
        <v>198000</v>
      </c>
      <c r="G121" s="1" t="s">
        <v>15</v>
      </c>
      <c r="H121">
        <v>890200</v>
      </c>
      <c r="I121" s="2">
        <v>42520</v>
      </c>
      <c r="J121" t="str">
        <f>LEFT(transport__3[[#This Row],[Marka_i_model]],FIND(" ",transport__3[[#This Row],[Marka_i_model]]))</f>
        <v xml:space="preserve">MAN </v>
      </c>
      <c r="K121" s="1">
        <f xml:space="preserve"> $J$4 - I121</f>
        <v>216</v>
      </c>
    </row>
    <row r="122" spans="4:11" x14ac:dyDescent="0.25">
      <c r="D122" s="1" t="s">
        <v>133</v>
      </c>
      <c r="E122">
        <v>2012</v>
      </c>
      <c r="F122">
        <v>210300</v>
      </c>
      <c r="G122" s="1" t="s">
        <v>134</v>
      </c>
      <c r="H122">
        <v>417671</v>
      </c>
      <c r="I122" s="2">
        <v>42520</v>
      </c>
      <c r="J122" t="str">
        <f>LEFT(transport__3[[#This Row],[Marka_i_model]],FIND(" ",transport__3[[#This Row],[Marka_i_model]]))</f>
        <v xml:space="preserve">MAN </v>
      </c>
      <c r="K122" s="1">
        <f xml:space="preserve"> $J$4 - I122</f>
        <v>216</v>
      </c>
    </row>
    <row r="123" spans="4:11" x14ac:dyDescent="0.25">
      <c r="D123" s="1" t="s">
        <v>157</v>
      </c>
      <c r="E123">
        <v>2013</v>
      </c>
      <c r="F123">
        <v>271000</v>
      </c>
      <c r="G123" s="1" t="s">
        <v>159</v>
      </c>
      <c r="H123">
        <v>123000</v>
      </c>
      <c r="I123" s="2">
        <v>42520</v>
      </c>
      <c r="J123" t="str">
        <f>LEFT(transport__3[[#This Row],[Marka_i_model]],FIND(" ",transport__3[[#This Row],[Marka_i_model]]))</f>
        <v xml:space="preserve">MAN </v>
      </c>
      <c r="K123" s="1">
        <f xml:space="preserve"> $J$4 - I123</f>
        <v>216</v>
      </c>
    </row>
    <row r="124" spans="4:11" x14ac:dyDescent="0.25">
      <c r="D124" s="1" t="s">
        <v>45</v>
      </c>
      <c r="E124">
        <v>2009</v>
      </c>
      <c r="F124">
        <v>159000</v>
      </c>
      <c r="G124" s="1" t="s">
        <v>52</v>
      </c>
      <c r="H124">
        <v>403000</v>
      </c>
      <c r="I124" s="2">
        <v>42681</v>
      </c>
      <c r="J124" t="str">
        <f>LEFT(transport__3[[#This Row],[Marka_i_model]],FIND(" ",transport__3[[#This Row],[Marka_i_model]]))</f>
        <v xml:space="preserve">MAN </v>
      </c>
      <c r="K124" s="1">
        <f xml:space="preserve"> $J$4 - I124</f>
        <v>55</v>
      </c>
    </row>
    <row r="125" spans="4:11" x14ac:dyDescent="0.25">
      <c r="D125" s="1" t="s">
        <v>45</v>
      </c>
      <c r="E125">
        <v>2013</v>
      </c>
      <c r="F125">
        <v>158000</v>
      </c>
      <c r="G125" s="1" t="s">
        <v>148</v>
      </c>
      <c r="H125">
        <v>407000</v>
      </c>
      <c r="I125" s="2">
        <v>42681</v>
      </c>
      <c r="J125" t="str">
        <f>LEFT(transport__3[[#This Row],[Marka_i_model]],FIND(" ",transport__3[[#This Row],[Marka_i_model]]))</f>
        <v xml:space="preserve">MAN </v>
      </c>
      <c r="K125" s="1">
        <f xml:space="preserve"> $J$4 - I125</f>
        <v>55</v>
      </c>
    </row>
    <row r="126" spans="4:11" x14ac:dyDescent="0.25">
      <c r="D126" s="1" t="s">
        <v>136</v>
      </c>
      <c r="E126">
        <v>2014</v>
      </c>
      <c r="F126">
        <v>240000</v>
      </c>
      <c r="G126" s="1" t="s">
        <v>166</v>
      </c>
      <c r="H126">
        <v>183788</v>
      </c>
      <c r="I126" s="2">
        <v>42681</v>
      </c>
      <c r="J126" t="str">
        <f>LEFT(transport__3[[#This Row],[Marka_i_model]],FIND(" ",transport__3[[#This Row],[Marka_i_model]]))</f>
        <v xml:space="preserve">DAF </v>
      </c>
      <c r="K126" s="1">
        <f xml:space="preserve"> $J$4 - I126</f>
        <v>55</v>
      </c>
    </row>
    <row r="127" spans="4:11" x14ac:dyDescent="0.25">
      <c r="D127" s="1" t="s">
        <v>136</v>
      </c>
      <c r="E127">
        <v>2014</v>
      </c>
      <c r="F127">
        <v>240000</v>
      </c>
      <c r="G127" s="1" t="s">
        <v>167</v>
      </c>
      <c r="H127">
        <v>160198</v>
      </c>
      <c r="I127" s="2">
        <v>42681</v>
      </c>
      <c r="J127" t="str">
        <f>LEFT(transport__3[[#This Row],[Marka_i_model]],FIND(" ",transport__3[[#This Row],[Marka_i_model]]))</f>
        <v xml:space="preserve">DAF </v>
      </c>
      <c r="K127" s="1">
        <f xml:space="preserve"> $J$4 - I127</f>
        <v>55</v>
      </c>
    </row>
    <row r="128" spans="4:11" x14ac:dyDescent="0.25">
      <c r="D128" s="1" t="s">
        <v>136</v>
      </c>
      <c r="E128">
        <v>2014</v>
      </c>
      <c r="F128">
        <v>240000</v>
      </c>
      <c r="G128" s="1" t="s">
        <v>168</v>
      </c>
      <c r="H128">
        <v>156724</v>
      </c>
      <c r="I128" s="2">
        <v>42681</v>
      </c>
      <c r="J128" t="str">
        <f>LEFT(transport__3[[#This Row],[Marka_i_model]],FIND(" ",transport__3[[#This Row],[Marka_i_model]]))</f>
        <v xml:space="preserve">DAF </v>
      </c>
      <c r="K128" s="1">
        <f xml:space="preserve"> $J$4 - I128</f>
        <v>55</v>
      </c>
    </row>
    <row r="129" spans="4:11" x14ac:dyDescent="0.25">
      <c r="D129" s="1" t="s">
        <v>136</v>
      </c>
      <c r="E129">
        <v>2013</v>
      </c>
      <c r="F129">
        <v>240000</v>
      </c>
      <c r="G129" s="1" t="s">
        <v>149</v>
      </c>
      <c r="H129">
        <v>301232</v>
      </c>
      <c r="I129" s="2">
        <v>42719</v>
      </c>
      <c r="J129" t="str">
        <f>LEFT(transport__3[[#This Row],[Marka_i_model]],FIND(" ",transport__3[[#This Row],[Marka_i_model]]))</f>
        <v xml:space="preserve">DAF </v>
      </c>
      <c r="K129" s="1">
        <f xml:space="preserve"> $J$4 - I129</f>
        <v>17</v>
      </c>
    </row>
    <row r="130" spans="4:11" x14ac:dyDescent="0.25">
      <c r="D130" s="1" t="s">
        <v>136</v>
      </c>
      <c r="E130">
        <v>2013</v>
      </c>
      <c r="F130">
        <v>240000</v>
      </c>
      <c r="G130" s="1" t="s">
        <v>150</v>
      </c>
      <c r="H130">
        <v>289567</v>
      </c>
      <c r="I130" s="2">
        <v>42719</v>
      </c>
      <c r="J130" t="str">
        <f>LEFT(transport__3[[#This Row],[Marka_i_model]],FIND(" ",transport__3[[#This Row],[Marka_i_model]]))</f>
        <v xml:space="preserve">DAF </v>
      </c>
      <c r="K130" s="1">
        <f xml:space="preserve"> $J$4 - I130</f>
        <v>17</v>
      </c>
    </row>
    <row r="131" spans="4:11" x14ac:dyDescent="0.25">
      <c r="D131" s="1" t="s">
        <v>136</v>
      </c>
      <c r="E131">
        <v>2013</v>
      </c>
      <c r="F131">
        <v>240000</v>
      </c>
      <c r="G131" s="1" t="s">
        <v>151</v>
      </c>
      <c r="H131">
        <v>245211</v>
      </c>
      <c r="I131" s="2">
        <v>42719</v>
      </c>
      <c r="J131" t="str">
        <f>LEFT(transport__3[[#This Row],[Marka_i_model]],FIND(" ",transport__3[[#This Row],[Marka_i_model]]))</f>
        <v xml:space="preserve">DAF </v>
      </c>
      <c r="K131" s="1">
        <f xml:space="preserve"> $J$4 - I131</f>
        <v>17</v>
      </c>
    </row>
    <row r="132" spans="4:11" x14ac:dyDescent="0.25">
      <c r="D132" s="1" t="s">
        <v>136</v>
      </c>
      <c r="E132">
        <v>2013</v>
      </c>
      <c r="F132">
        <v>240000</v>
      </c>
      <c r="G132" s="1" t="s">
        <v>152</v>
      </c>
      <c r="H132">
        <v>200123</v>
      </c>
      <c r="I132" s="2">
        <v>42719</v>
      </c>
      <c r="J132" t="str">
        <f>LEFT(transport__3[[#This Row],[Marka_i_model]],FIND(" ",transport__3[[#This Row],[Marka_i_model]]))</f>
        <v xml:space="preserve">DAF </v>
      </c>
      <c r="K132" s="1">
        <f xml:space="preserve"> $J$4 - I132</f>
        <v>17</v>
      </c>
    </row>
    <row r="133" spans="4:11" x14ac:dyDescent="0.25">
      <c r="D133" s="1" t="s">
        <v>136</v>
      </c>
      <c r="E133">
        <v>2013</v>
      </c>
      <c r="F133">
        <v>240000</v>
      </c>
      <c r="G133" s="1" t="s">
        <v>153</v>
      </c>
      <c r="H133">
        <v>235811</v>
      </c>
      <c r="I133" s="2">
        <v>42719</v>
      </c>
      <c r="J133" t="str">
        <f>LEFT(transport__3[[#This Row],[Marka_i_model]],FIND(" ",transport__3[[#This Row],[Marka_i_model]]))</f>
        <v xml:space="preserve">DAF </v>
      </c>
      <c r="K133" s="1">
        <f xml:space="preserve"> $J$4 - I133</f>
        <v>17</v>
      </c>
    </row>
    <row r="134" spans="4:11" x14ac:dyDescent="0.25">
      <c r="D134" s="1" t="s">
        <v>136</v>
      </c>
      <c r="E134">
        <v>2013</v>
      </c>
      <c r="F134">
        <v>240000</v>
      </c>
      <c r="G134" s="1" t="s">
        <v>154</v>
      </c>
      <c r="H134">
        <v>250021</v>
      </c>
      <c r="I134" s="2">
        <v>42719</v>
      </c>
      <c r="J134" t="str">
        <f>LEFT(transport__3[[#This Row],[Marka_i_model]],FIND(" ",transport__3[[#This Row],[Marka_i_model]]))</f>
        <v xml:space="preserve">DAF </v>
      </c>
      <c r="K134" s="1">
        <f xml:space="preserve"> $J$4 - I134</f>
        <v>17</v>
      </c>
    </row>
    <row r="135" spans="4:11" x14ac:dyDescent="0.25">
      <c r="D135" s="1" t="s">
        <v>136</v>
      </c>
      <c r="E135">
        <v>2013</v>
      </c>
      <c r="F135">
        <v>240000</v>
      </c>
      <c r="G135" s="1" t="s">
        <v>155</v>
      </c>
      <c r="H135">
        <v>198340</v>
      </c>
      <c r="I135" s="2">
        <v>42719</v>
      </c>
      <c r="J135" t="str">
        <f>LEFT(transport__3[[#This Row],[Marka_i_model]],FIND(" ",transport__3[[#This Row],[Marka_i_model]]))</f>
        <v xml:space="preserve">DAF </v>
      </c>
      <c r="K135" s="1">
        <f xml:space="preserve"> $J$4 - I135</f>
        <v>17</v>
      </c>
    </row>
    <row r="136" spans="4:11" x14ac:dyDescent="0.25">
      <c r="D136" s="1" t="s">
        <v>136</v>
      </c>
      <c r="E136">
        <v>2013</v>
      </c>
      <c r="F136">
        <v>240000</v>
      </c>
      <c r="G136" s="1" t="s">
        <v>156</v>
      </c>
      <c r="H136">
        <v>189761</v>
      </c>
      <c r="I136" s="2">
        <v>42719</v>
      </c>
      <c r="J136" t="str">
        <f>LEFT(transport__3[[#This Row],[Marka_i_model]],FIND(" ",transport__3[[#This Row],[Marka_i_model]]))</f>
        <v xml:space="preserve">DAF </v>
      </c>
      <c r="K136" s="1">
        <f xml:space="preserve"> $J$4 - I136</f>
        <v>17</v>
      </c>
    </row>
    <row r="137" spans="4:11" x14ac:dyDescent="0.25">
      <c r="D137" s="1" t="s">
        <v>172</v>
      </c>
      <c r="E137">
        <v>2015</v>
      </c>
      <c r="F137">
        <v>360000</v>
      </c>
      <c r="G137" s="1" t="s">
        <v>173</v>
      </c>
      <c r="H137">
        <v>100000</v>
      </c>
      <c r="I137" s="2">
        <v>42734</v>
      </c>
      <c r="J137" t="str">
        <f>LEFT(transport__3[[#This Row],[Marka_i_model]],FIND(" ",transport__3[[#This Row],[Marka_i_model]]))</f>
        <v xml:space="preserve">Volvo </v>
      </c>
      <c r="K137" s="1">
        <f xml:space="preserve"> $J$4 - I137</f>
        <v>2</v>
      </c>
    </row>
    <row r="138" spans="4:11" x14ac:dyDescent="0.25">
      <c r="D138" s="1" t="s">
        <v>172</v>
      </c>
      <c r="E138">
        <v>2015</v>
      </c>
      <c r="F138">
        <v>360000</v>
      </c>
      <c r="G138" s="1" t="s">
        <v>174</v>
      </c>
      <c r="H138">
        <v>115000</v>
      </c>
      <c r="I138" s="2">
        <v>42734</v>
      </c>
      <c r="J138" t="str">
        <f>LEFT(transport__3[[#This Row],[Marka_i_model]],FIND(" ",transport__3[[#This Row],[Marka_i_model]]))</f>
        <v xml:space="preserve">Volvo </v>
      </c>
      <c r="K138" s="1">
        <f xml:space="preserve"> $J$4 - I138</f>
        <v>2</v>
      </c>
    </row>
    <row r="139" spans="4:11" x14ac:dyDescent="0.25">
      <c r="D139" s="1" t="s">
        <v>172</v>
      </c>
      <c r="E139">
        <v>2015</v>
      </c>
      <c r="F139">
        <v>360000</v>
      </c>
      <c r="G139" s="1" t="s">
        <v>175</v>
      </c>
      <c r="H139">
        <v>132000</v>
      </c>
      <c r="I139" s="2">
        <v>42734</v>
      </c>
      <c r="J139" t="str">
        <f>LEFT(transport__3[[#This Row],[Marka_i_model]],FIND(" ",transport__3[[#This Row],[Marka_i_model]]))</f>
        <v xml:space="preserve">Volvo </v>
      </c>
      <c r="K139" s="1">
        <f xml:space="preserve"> $J$4 - I139</f>
        <v>2</v>
      </c>
    </row>
    <row r="140" spans="4:11" x14ac:dyDescent="0.25">
      <c r="D140" s="1" t="s">
        <v>172</v>
      </c>
      <c r="E140">
        <v>2015</v>
      </c>
      <c r="F140">
        <v>360000</v>
      </c>
      <c r="G140" s="1" t="s">
        <v>176</v>
      </c>
      <c r="H140">
        <v>108000</v>
      </c>
      <c r="I140" s="2">
        <v>42734</v>
      </c>
      <c r="J140" t="str">
        <f>LEFT(transport__3[[#This Row],[Marka_i_model]],FIND(" ",transport__3[[#This Row],[Marka_i_model]]))</f>
        <v xml:space="preserve">Volvo </v>
      </c>
      <c r="K140" s="1">
        <f xml:space="preserve"> $J$4 - I140</f>
        <v>2</v>
      </c>
    </row>
    <row r="141" spans="4:11" x14ac:dyDescent="0.25">
      <c r="D141" s="1" t="s">
        <v>172</v>
      </c>
      <c r="E141">
        <v>2015</v>
      </c>
      <c r="F141">
        <v>360000</v>
      </c>
      <c r="G141" s="1" t="s">
        <v>177</v>
      </c>
      <c r="H141">
        <v>140000</v>
      </c>
      <c r="I141" s="2">
        <v>42734</v>
      </c>
      <c r="J141" t="str">
        <f>LEFT(transport__3[[#This Row],[Marka_i_model]],FIND(" ",transport__3[[#This Row],[Marka_i_model]]))</f>
        <v xml:space="preserve">Volvo </v>
      </c>
      <c r="K141" s="1">
        <f xml:space="preserve"> $J$4 - I141</f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d 2 O t U N X q l H C o A A A A + A A A A B I A H A B D b 2 5 m a W c v U G F j a 2 F n Z S 5 4 b W w g o h g A K K A U A A A A A A A A A A A A A A A A A A A A A A A A A A A A h Y 9 B D o I w F E S v Q r q n L R X U m E 9 Z u I W E x M S 4 J a V C I x R C i + V u L j y S V 5 B E U X c u Z / I m e f O 4 3 S G Z 2 s a 7 y s G o T s c o w B R 5 U o u u V L q K 0 W j P / h Y l H P J C X I p K e j O s z W 4 y K k a 1 t f 2 O E O c c d i v c D R V h l A b k l K U H U c u 2 8 J U 2 t t B C o s + q / L 9 C H I 4 v G c 7 w h u E o i t Y 4 D A M g S w 2 Z 0 l + E z c a Y A v k p Y T 8 2 d h w k 7 x s / T 4 E s E c j 7 B X 8 C U E s D B B Q A A g A I A H d j r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Y 6 1 Q J f Y r K r k B A A C K B w A A E w A c A E Z v c m 1 1 b G F z L 1 N l Y 3 R p b 2 4 x L m 0 g o h g A K K A U A A A A A A A A A A A A A A A A A A A A A A A A A A A A 7 Z K x b t s w E I b n G v A 7 E M x i A 4 o Q u 2 0 K t N A Q S C m a I U J S u 0 u i Q m C k i 0 u L 5 A n k q b F s e M k r Z S r Q L f B 7 l a 7 b O I A 7 d G o X c y G P P / g f / 8 P n o C C J h o 0 2 + + B d t 9 P t u C / C Q s n I C u N q t M Q i p o C 6 H e b X 6 p t 9 f C h X 9 + g v Y / c 1 T L B o N B j q v Z c K w h g N + c L 1 e P w 2 + + T A u q w S 2 s k s A V c R 1 p k 0 t 5 k W 1 F i R D Y 8 G b + K r D G Y F q O z 8 L D 1 M T t L T w / V t 9 t Q 5 p B n x f n C d g J J a E t i I v + A B i 1 E 1 2 r j o O G C n p s B S m k k 0 G L 4 + C t h l g w Q j a h V E 2 2 O Y o o H P / W C T 4 I C n Y r K 6 f 3 y 4 q y R D V m N 5 1 6 6 + u z m a V v t q L l F L 4 D 7 e W N z 4 t x c W t T f 6 A K L 0 c X p P + Q N 2 / U s 6 U W p U C C W s i 8 g 2 z x t d e S f j x 4 q M 2 n p r O V 7 H u 0 W r N z n G b Q 2 u 9 3 f f C h Y L f i 5 s J X K Z a y x B + W l 4 b 2 A E M 1 o G b M E / Y p X X F s u m K q b S q 2 e G j l + F 6 x 4 / 5 R i M y O e i a u p m V 0 x t b m E K z s + / a K e m 3 T G / s H O 4 k T D Z f Z o I E j k 6 E m S 8 j t 5 H e x a a 3 w 6 l I F g u + 9 2 O N H 8 e z n P w D v g W v d 6 w z / f 8 7 f n 7 b / y 9 3 P O 3 5 + 8 f 8 P c D U E s B A i 0 A F A A C A A g A d 2 O t U N X q l H C o A A A A + A A A A B I A A A A A A A A A A A A A A A A A A A A A A E N v b m Z p Z y 9 Q Y W N r Y W d l L n h t b F B L A Q I t A B Q A A g A I A H d j r V A P y u m r p A A A A O k A A A A T A A A A A A A A A A A A A A A A A P Q A A A B b Q 2 9 u d G V u d F 9 U e X B l c 1 0 u e G 1 s U E s B A i 0 A F A A C A A g A d 2 O t U C X 2 K y q 5 A Q A A i g c A A B M A A A A A A A A A A A A A A A A A 5 Q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C I A A A A A A A B G I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3 V z e j E i I C 8 + P E V u d H J 5 I F R 5 c G U 9 I l J l Y 2 9 2 Z X J 5 V G F y Z 2 V 0 Q 2 9 s d W 1 u I i B W Y W x 1 Z T 0 i b D U i I C 8 + P E V u d H J 5 I F R 5 c G U 9 I l J l Y 2 9 2 Z X J 5 V G F y Z 2 V 0 U m 9 3 I i B W Y W x 1 Z T 0 i b D g i I C 8 + P E V u d H J 5 I F R 5 c G U 9 I k Z p b G x U Y X J n Z X Q i I F Z h b H V l P S J z d H J h b n N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w O T o 0 N z o y N C 4 5 N j M 0 O T E w W i I g L z 4 8 R W 5 0 c n k g V H l w Z T 0 i R m l s b E N v b H V t b l R 5 c G V z I i B W Y W x 1 Z T 0 i c 0 J n T U R C Z 0 1 K I i A v P j x F b n R y e S B U e X B l P S J G a W x s Q 2 9 s d W 1 u T m F t Z X M i I F Z h b H V l P S J z W y Z x d W 9 0 O 0 1 h c m t h X 2 l f b W 9 k Z W w m c X V v d D s s J n F 1 b 3 Q 7 U m 9 r X 3 B y b 2 R 1 a 2 N q a S Z x d W 9 0 O y w m c X V v d D t D Z W 5 h X 3 p h a 3 V w d S Z x d W 9 0 O y w m c X V v d D t O c l 9 y Z W p l c 3 R y Y W N 5 a m 5 5 J n F 1 b 3 Q 7 L C Z x d W 9 0 O 1 B y e m V i a W V n J n F 1 b 3 Q 7 L C Z x d W 9 0 O 0 R h d G F f b 3 N 0 Y X R u a W V n b 1 9 y Z W 1 v b n R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L 1 p t a W V u a W 9 u b y B 0 e X A u e 0 1 h c m t h X 2 l f b W 9 k Z W w s M H 0 m c X V v d D s s J n F 1 b 3 Q 7 U 2 V j d G l v b j E v d H J h b n N w b 3 J 0 L 1 p t a W V u a W 9 u b y B 0 e X A u e 1 J v a 1 9 w c m 9 k d W t j a m k s M X 0 m c X V v d D s s J n F 1 b 3 Q 7 U 2 V j d G l v b j E v d H J h b n N w b 3 J 0 L 1 p t a W V u a W 9 u b y B 0 e X A u e 0 N l b m F f e m F r d X B 1 L D J 9 J n F 1 b 3 Q 7 L C Z x d W 9 0 O 1 N l Y 3 R p b 2 4 x L 3 R y Y W 5 z c G 9 y d C 9 a b W l l b m l v b m 8 g d H l w L n t O c l 9 y Z W p l c 3 R y Y W N 5 a m 5 5 L D N 9 J n F 1 b 3 Q 7 L C Z x d W 9 0 O 1 N l Y 3 R p b 2 4 x L 3 R y Y W 5 z c G 9 y d C 9 a b W l l b m l v b m 8 g d H l w L n t Q c n p l Y m l l Z y w 0 f S Z x d W 9 0 O y w m c X V v d D t T Z W N 0 a W 9 u M S 9 0 c m F u c 3 B v c n Q v W m 1 p Z W 5 p b 2 5 v I H R 5 c C 5 7 R G F 0 Y V 9 v c 3 R h d G 5 p Z W d v X 3 J l b W 9 u d H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w b 3 J 0 L 1 p t a W V u a W 9 u b y B 0 e X A u e 0 1 h c m t h X 2 l f b W 9 k Z W w s M H 0 m c X V v d D s s J n F 1 b 3 Q 7 U 2 V j d G l v b j E v d H J h b n N w b 3 J 0 L 1 p t a W V u a W 9 u b y B 0 e X A u e 1 J v a 1 9 w c m 9 k d W t j a m k s M X 0 m c X V v d D s s J n F 1 b 3 Q 7 U 2 V j d G l v b j E v d H J h b n N w b 3 J 0 L 1 p t a W V u a W 9 u b y B 0 e X A u e 0 N l b m F f e m F r d X B 1 L D J 9 J n F 1 b 3 Q 7 L C Z x d W 9 0 O 1 N l Y 3 R p b 2 4 x L 3 R y Y W 5 z c G 9 y d C 9 a b W l l b m l v b m 8 g d H l w L n t O c l 9 y Z W p l c 3 R y Y W N 5 a m 5 5 L D N 9 J n F 1 b 3 Q 7 L C Z x d W 9 0 O 1 N l Y 3 R p b 2 4 x L 3 R y Y W 5 z c G 9 y d C 9 a b W l l b m l v b m 8 g d H l w L n t Q c n p l Y m l l Z y w 0 f S Z x d W 9 0 O y w m c X V v d D t T Z W N 0 a W 9 u M S 9 0 c m F u c 3 B v c n Q v W m 1 p Z W 5 p b 2 5 v I H R 5 c C 5 7 R G F 0 Y V 9 v c 3 R h d G 5 p Z W d v X 3 J l b W 9 u d H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G 9 y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X J r d X N 6 M y I g L z 4 8 R W 5 0 c n k g V H l w Z T 0 i U m V j b 3 Z l c n l U Y X J n Z X R D b 2 x 1 b W 4 i I F Z h b H V l P S J s N C I g L z 4 8 R W 5 0 c n k g V H l w Z T 0 i U m V j b 3 Z l c n l U Y X J n Z X R S b 3 c i I F Z h b H V l P S J s N y I g L z 4 8 R W 5 0 c n k g V H l w Z T 0 i R m l s b F R h c m d l d C I g V m F s d W U 9 I n N 0 c m F u c 3 B v c n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E w O j E w O j Q y L j Q 5 N j g 3 N j d a I i A v P j x F b n R y e S B U e X B l P S J G a W x s Q 2 9 s d W 1 u V H l w Z X M i I F Z h b H V l P S J z Q m d N R E J n T U o i I C 8 + P E V u d H J 5 I F R 5 c G U 9 I k Z p b G x D b 2 x 1 b W 5 O Y W 1 l c y I g V m F s d W U 9 I n N b J n F 1 b 3 Q 7 T W F y a 2 F f a V 9 t b 2 R l b C Z x d W 9 0 O y w m c X V v d D t S b 2 t f c H J v Z H V r Y 2 p p J n F 1 b 3 Q 7 L C Z x d W 9 0 O 0 N l b m F f e m F r d X B 1 J n F 1 b 3 Q 7 L C Z x d W 9 0 O 0 5 y X 3 J l a m V z d H J h Y 3 l q b n k m c X V v d D s s J n F 1 b 3 Q 7 U H J 6 Z W J p Z W c m c X V v d D s s J n F 1 b 3 Q 7 R G F 0 Y V 9 v c 3 R h d G 5 p Z W d v X 3 J l b W 9 u d H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v c n Q g K D I p L 1 p t a W V u a W 9 u b y B 0 e X A u e 0 1 h c m t h X 2 l f b W 9 k Z W w s M H 0 m c X V v d D s s J n F 1 b 3 Q 7 U 2 V j d G l v b j E v d H J h b n N w b 3 J 0 I C g y K S 9 a b W l l b m l v b m 8 g d H l w L n t S b 2 t f c H J v Z H V r Y 2 p p L D F 9 J n F 1 b 3 Q 7 L C Z x d W 9 0 O 1 N l Y 3 R p b 2 4 x L 3 R y Y W 5 z c G 9 y d C A o M i k v W m 1 p Z W 5 p b 2 5 v I H R 5 c C 5 7 Q 2 V u Y V 9 6 Y W t 1 c H U s M n 0 m c X V v d D s s J n F 1 b 3 Q 7 U 2 V j d G l v b j E v d H J h b n N w b 3 J 0 I C g y K S 9 a b W l l b m l v b m 8 g d H l w L n t O c l 9 y Z W p l c 3 R y Y W N 5 a m 5 5 L D N 9 J n F 1 b 3 Q 7 L C Z x d W 9 0 O 1 N l Y 3 R p b 2 4 x L 3 R y Y W 5 z c G 9 y d C A o M i k v W m 1 p Z W 5 p b 2 5 v I H R 5 c C 5 7 U H J 6 Z W J p Z W c s N H 0 m c X V v d D s s J n F 1 b 3 Q 7 U 2 V j d G l v b j E v d H J h b n N w b 3 J 0 I C g y K S 9 a b W l l b m l v b m 8 g d H l w L n t E Y X R h X 2 9 z d G F 0 b m l l Z 2 9 f c m V t b 2 5 0 d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c m F u c 3 B v c n Q g K D I p L 1 p t a W V u a W 9 u b y B 0 e X A u e 0 1 h c m t h X 2 l f b W 9 k Z W w s M H 0 m c X V v d D s s J n F 1 b 3 Q 7 U 2 V j d G l v b j E v d H J h b n N w b 3 J 0 I C g y K S 9 a b W l l b m l v b m 8 g d H l w L n t S b 2 t f c H J v Z H V r Y 2 p p L D F 9 J n F 1 b 3 Q 7 L C Z x d W 9 0 O 1 N l Y 3 R p b 2 4 x L 3 R y Y W 5 z c G 9 y d C A o M i k v W m 1 p Z W 5 p b 2 5 v I H R 5 c C 5 7 Q 2 V u Y V 9 6 Y W t 1 c H U s M n 0 m c X V v d D s s J n F 1 b 3 Q 7 U 2 V j d G l v b j E v d H J h b n N w b 3 J 0 I C g y K S 9 a b W l l b m l v b m 8 g d H l w L n t O c l 9 y Z W p l c 3 R y Y W N 5 a m 5 5 L D N 9 J n F 1 b 3 Q 7 L C Z x d W 9 0 O 1 N l Y 3 R p b 2 4 x L 3 R y Y W 5 z c G 9 y d C A o M i k v W m 1 p Z W 5 p b 2 5 v I H R 5 c C 5 7 U H J 6 Z W J p Z W c s N H 0 m c X V v d D s s J n F 1 b 3 Q 7 U 2 V j d G l v b j E v d H J h b n N w b 3 J 0 I C g y K S 9 a b W l l b m l v b m 8 g d H l w L n t E Y X R h X 2 9 z d G F 0 b m l l Z 2 9 f c m V t b 2 5 0 d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b 3 J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B c m t 1 c 3 o 0 I i A v P j x F b n R y e S B U e X B l P S J S Z W N v d m V y e V R h c m d l d E N v b H V t b i I g V m F s d W U 9 I m w 0 I i A v P j x F b n R y e S B U e X B l P S J S Z W N v d m V y e V R h c m d l d F J v d y I g V m F s d W U 9 I m w 3 I i A v P j x F b n R y e S B U e X B l P S J G a W x s V G F y Z 2 V 0 I i B W Y W x 1 Z T 0 i c 3 R y Y W 5 z c G 9 y d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T A 6 M j c 6 N D c u M T I x M T c 2 N 1 o i I C 8 + P E V u d H J 5 I F R 5 c G U 9 I k Z p b G x D b 2 x 1 b W 5 U e X B l c y I g V m F s d W U 9 I n N C Z 0 1 E Q m d N S i I g L z 4 8 R W 5 0 c n k g V H l w Z T 0 i R m l s b E N v b H V t b k 5 h b W V z I i B W Y W x 1 Z T 0 i c 1 s m c X V v d D t N Y X J r Y V 9 p X 2 1 v Z G V s J n F 1 b 3 Q 7 L C Z x d W 9 0 O 1 J v a 1 9 w c m 9 k d W t j a m k m c X V v d D s s J n F 1 b 3 Q 7 Q 2 V u Y V 9 6 Y W t 1 c H U m c X V v d D s s J n F 1 b 3 Q 7 T n J f c m V q Z X N 0 c m F j e W p u e S Z x d W 9 0 O y w m c X V v d D t Q c n p l Y m l l Z y Z x d W 9 0 O y w m c X V v d D t E Y X R h X 2 9 z d G F 0 b m l l Z 2 9 f c m V t b 2 5 0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G 9 y d C A o M y k v W m 1 p Z W 5 p b 2 5 v I H R 5 c C 5 7 T W F y a 2 F f a V 9 t b 2 R l b C w w f S Z x d W 9 0 O y w m c X V v d D t T Z W N 0 a W 9 u M S 9 0 c m F u c 3 B v c n Q g K D M p L 1 p t a W V u a W 9 u b y B 0 e X A u e 1 J v a 1 9 w c m 9 k d W t j a m k s M X 0 m c X V v d D s s J n F 1 b 3 Q 7 U 2 V j d G l v b j E v d H J h b n N w b 3 J 0 I C g z K S 9 a b W l l b m l v b m 8 g d H l w L n t D Z W 5 h X 3 p h a 3 V w d S w y f S Z x d W 9 0 O y w m c X V v d D t T Z W N 0 a W 9 u M S 9 0 c m F u c 3 B v c n Q g K D M p L 1 p t a W V u a W 9 u b y B 0 e X A u e 0 5 y X 3 J l a m V z d H J h Y 3 l q b n k s M 3 0 m c X V v d D s s J n F 1 b 3 Q 7 U 2 V j d G l v b j E v d H J h b n N w b 3 J 0 I C g z K S 9 a b W l l b m l v b m 8 g d H l w L n t Q c n p l Y m l l Z y w 0 f S Z x d W 9 0 O y w m c X V v d D t T Z W N 0 a W 9 u M S 9 0 c m F u c 3 B v c n Q g K D M p L 1 p t a W V u a W 9 u b y B 0 e X A u e 0 R h d G F f b 3 N 0 Y X R u a W V n b 1 9 y Z W 1 v b n R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y Y W 5 z c G 9 y d C A o M y k v W m 1 p Z W 5 p b 2 5 v I H R 5 c C 5 7 T W F y a 2 F f a V 9 t b 2 R l b C w w f S Z x d W 9 0 O y w m c X V v d D t T Z W N 0 a W 9 u M S 9 0 c m F u c 3 B v c n Q g K D M p L 1 p t a W V u a W 9 u b y B 0 e X A u e 1 J v a 1 9 w c m 9 k d W t j a m k s M X 0 m c X V v d D s s J n F 1 b 3 Q 7 U 2 V j d G l v b j E v d H J h b n N w b 3 J 0 I C g z K S 9 a b W l l b m l v b m 8 g d H l w L n t D Z W 5 h X 3 p h a 3 V w d S w y f S Z x d W 9 0 O y w m c X V v d D t T Z W N 0 a W 9 u M S 9 0 c m F u c 3 B v c n Q g K D M p L 1 p t a W V u a W 9 u b y B 0 e X A u e 0 5 y X 3 J l a m V z d H J h Y 3 l q b n k s M 3 0 m c X V v d D s s J n F 1 b 3 Q 7 U 2 V j d G l v b j E v d H J h b n N w b 3 J 0 I C g z K S 9 a b W l l b m l v b m 8 g d H l w L n t Q c n p l Y m l l Z y w 0 f S Z x d W 9 0 O y w m c X V v d D t T Z W N 0 a W 9 u M S 9 0 c m F u c 3 B v c n Q g K D M p L 1 p t a W V u a W 9 u b y B 0 e X A u e 0 R h d G F f b 3 N 0 Y X R u a W V n b 1 9 y Z W 1 v b n R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v c n Q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h a e 2 F D T g Q q Y y V m K Z U 2 v i A A A A A A I A A A A A A B B m A A A A A Q A A I A A A A F I m P I j e P v L 0 D v 2 m 6 u n r J y f F 8 T r J S P 9 O Q r E c 5 8 0 q T J 5 I A A A A A A 6 A A A A A A g A A I A A A A O n o y m A 2 3 h t 7 v 2 8 f j 6 l B Q i d Z o o Y + 0 x u r y Y 1 G f 2 Y H x D o / U A A A A E j c W i H 9 e c Z p M P G e O p r I r B K 8 u e G f N 4 Y P T d H e y 5 z U w M e m w H F v R V Z A Q Q T X a 5 6 T 2 I k 0 h b X 6 Z u o D e S H e / g v A D g j 8 Z a l O V W e i f 0 G c G 6 8 C 2 X O J z g 6 n Q A A A A I V O l v x A / R 0 g Z j i H J t P i n W s p 1 c S W E 5 Y U 0 n A V m R i G C 6 T 7 W M 6 2 D r z Y 5 J G j / H D g 1 S 4 v 3 N l d x f C X K j 6 V t 4 / T s g 5 x L g Y = < / D a t a M a s h u p > 
</file>

<file path=customXml/itemProps1.xml><?xml version="1.0" encoding="utf-8"?>
<ds:datastoreItem xmlns:ds="http://schemas.openxmlformats.org/officeDocument/2006/customXml" ds:itemID="{0086A583-8AED-480B-869E-80848C0C79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5.1 a</vt:lpstr>
      <vt:lpstr>5.1 b</vt:lpstr>
      <vt:lpstr>5.2</vt:lpstr>
      <vt:lpstr>5.3</vt:lpstr>
      <vt:lpstr>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kamsil 12</dc:creator>
  <cp:lastModifiedBy>kamsil 12</cp:lastModifiedBy>
  <dcterms:created xsi:type="dcterms:W3CDTF">2015-06-05T18:19:34Z</dcterms:created>
  <dcterms:modified xsi:type="dcterms:W3CDTF">2020-05-13T10:45:42Z</dcterms:modified>
</cp:coreProperties>
</file>