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si\Desktop\inf\matura\2016CZ\"/>
    </mc:Choice>
  </mc:AlternateContent>
  <xr:revisionPtr revIDLastSave="0" documentId="13_ncr:1_{D223E2ED-E9C5-4CE0-A017-0411510557AC}" xr6:coauthVersionLast="44" xr6:coauthVersionMax="44" xr10:uidLastSave="{00000000-0000-0000-0000-000000000000}"/>
  <bookViews>
    <workbookView xWindow="300" yWindow="735" windowWidth="17205" windowHeight="13350" activeTab="5" xr2:uid="{00000000-000D-0000-FFFF-FFFF00000000}"/>
  </bookViews>
  <sheets>
    <sheet name="4.1" sheetId="4" r:id="rId1"/>
    <sheet name="4.2" sheetId="8" r:id="rId2"/>
    <sheet name="4.3" sheetId="15" r:id="rId3"/>
    <sheet name="4.1 .2 .3" sheetId="1" r:id="rId4"/>
    <sheet name="4.4" sheetId="16" r:id="rId5"/>
    <sheet name="Arkusz18" sheetId="18" r:id="rId6"/>
  </sheets>
  <definedNames>
    <definedName name="_xlcn.WorksheetConnection_zad4.xlsxubezpieczenia__21" hidden="1">ubezpieczenia__2[]</definedName>
    <definedName name="DaneZewnętrzne_1" localSheetId="3" hidden="1">'4.1 .2 .3'!$D$7:$G$338</definedName>
    <definedName name="DaneZewnętrzne_1" localSheetId="4" hidden="1">'4.4'!$D$6:$G$337</definedName>
    <definedName name="DaneZewnętrzne_1" localSheetId="5" hidden="1">Arkusz18!$M$15:$P$346</definedName>
  </definedNames>
  <calcPr calcId="191029"/>
  <pivotCaches>
    <pivotCache cacheId="36" r:id="rId7"/>
    <pivotCache cacheId="22" r:id="rId8"/>
    <pivotCache cacheId="4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bezpieczenia__2" name="ubezpieczenia__2" connection="WorksheetConnection_zad 4.xlsx!ubezpieczenia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6" l="1"/>
  <c r="U7" i="16"/>
  <c r="T7" i="16"/>
  <c r="S7" i="16"/>
  <c r="R7" i="16"/>
  <c r="Q7" i="16"/>
  <c r="N338" i="16"/>
  <c r="M338" i="16"/>
  <c r="L338" i="16"/>
  <c r="K338" i="16"/>
  <c r="J338" i="16"/>
  <c r="L73" i="16"/>
  <c r="K57" i="16"/>
  <c r="K121" i="16"/>
  <c r="K185" i="16"/>
  <c r="K233" i="16"/>
  <c r="K265" i="16"/>
  <c r="K297" i="16"/>
  <c r="K329" i="16"/>
  <c r="J93" i="16"/>
  <c r="J101" i="16"/>
  <c r="J109" i="16"/>
  <c r="J117" i="16"/>
  <c r="J125" i="16"/>
  <c r="J133" i="16"/>
  <c r="J141" i="16"/>
  <c r="J149" i="16"/>
  <c r="J157" i="16"/>
  <c r="J165" i="16"/>
  <c r="J173" i="16"/>
  <c r="J181" i="16"/>
  <c r="J189" i="16"/>
  <c r="J197" i="16"/>
  <c r="J205" i="16"/>
  <c r="J213" i="16"/>
  <c r="J221" i="16"/>
  <c r="J229" i="16"/>
  <c r="J237" i="16"/>
  <c r="J245" i="16"/>
  <c r="J253" i="16"/>
  <c r="J261" i="16"/>
  <c r="J269" i="16"/>
  <c r="J277" i="16"/>
  <c r="J285" i="16"/>
  <c r="J293" i="16"/>
  <c r="J301" i="16"/>
  <c r="J309" i="16"/>
  <c r="J317" i="16"/>
  <c r="J325" i="16"/>
  <c r="J333" i="16"/>
  <c r="I266" i="16"/>
  <c r="M7" i="16"/>
  <c r="I7" i="16"/>
  <c r="H8" i="16"/>
  <c r="H9" i="16"/>
  <c r="L9" i="16" s="1"/>
  <c r="H10" i="16"/>
  <c r="H11" i="16"/>
  <c r="H12" i="16"/>
  <c r="H13" i="16"/>
  <c r="H14" i="16"/>
  <c r="H15" i="16"/>
  <c r="J15" i="16" s="1"/>
  <c r="H16" i="16"/>
  <c r="H17" i="16"/>
  <c r="I17" i="16" s="1"/>
  <c r="H18" i="16"/>
  <c r="H19" i="16"/>
  <c r="H20" i="16"/>
  <c r="H21" i="16"/>
  <c r="H22" i="16"/>
  <c r="H23" i="16"/>
  <c r="I23" i="16" s="1"/>
  <c r="H24" i="16"/>
  <c r="H25" i="16"/>
  <c r="I25" i="16" s="1"/>
  <c r="H26" i="16"/>
  <c r="H27" i="16"/>
  <c r="H28" i="16"/>
  <c r="H29" i="16"/>
  <c r="H30" i="16"/>
  <c r="H31" i="16"/>
  <c r="I31" i="16" s="1"/>
  <c r="H32" i="16"/>
  <c r="H33" i="16"/>
  <c r="I33" i="16" s="1"/>
  <c r="H34" i="16"/>
  <c r="H35" i="16"/>
  <c r="H36" i="16"/>
  <c r="H37" i="16"/>
  <c r="H38" i="16"/>
  <c r="H39" i="16"/>
  <c r="I39" i="16" s="1"/>
  <c r="H40" i="16"/>
  <c r="H41" i="16"/>
  <c r="K41" i="16" s="1"/>
  <c r="H42" i="16"/>
  <c r="H43" i="16"/>
  <c r="H44" i="16"/>
  <c r="H45" i="16"/>
  <c r="H46" i="16"/>
  <c r="H47" i="16"/>
  <c r="J47" i="16" s="1"/>
  <c r="H48" i="16"/>
  <c r="H49" i="16"/>
  <c r="I49" i="16" s="1"/>
  <c r="H50" i="16"/>
  <c r="H51" i="16"/>
  <c r="H52" i="16"/>
  <c r="H53" i="16"/>
  <c r="H54" i="16"/>
  <c r="H55" i="16"/>
  <c r="I55" i="16" s="1"/>
  <c r="H56" i="16"/>
  <c r="H57" i="16"/>
  <c r="I57" i="16" s="1"/>
  <c r="H58" i="16"/>
  <c r="H59" i="16"/>
  <c r="H60" i="16"/>
  <c r="H61" i="16"/>
  <c r="H62" i="16"/>
  <c r="H63" i="16"/>
  <c r="I63" i="16" s="1"/>
  <c r="H64" i="16"/>
  <c r="H65" i="16"/>
  <c r="I65" i="16" s="1"/>
  <c r="H66" i="16"/>
  <c r="H67" i="16"/>
  <c r="H68" i="16"/>
  <c r="H69" i="16"/>
  <c r="H70" i="16"/>
  <c r="H71" i="16"/>
  <c r="H72" i="16"/>
  <c r="H73" i="16"/>
  <c r="I73" i="16" s="1"/>
  <c r="H74" i="16"/>
  <c r="H75" i="16"/>
  <c r="J75" i="16" s="1"/>
  <c r="H76" i="16"/>
  <c r="H77" i="16"/>
  <c r="H78" i="16"/>
  <c r="H79" i="16"/>
  <c r="H80" i="16"/>
  <c r="H81" i="16"/>
  <c r="I81" i="16" s="1"/>
  <c r="H82" i="16"/>
  <c r="H83" i="16"/>
  <c r="J83" i="16" s="1"/>
  <c r="H84" i="16"/>
  <c r="H85" i="16"/>
  <c r="H86" i="16"/>
  <c r="H87" i="16"/>
  <c r="H88" i="16"/>
  <c r="H89" i="16"/>
  <c r="I89" i="16" s="1"/>
  <c r="H90" i="16"/>
  <c r="H91" i="16"/>
  <c r="J91" i="16" s="1"/>
  <c r="H92" i="16"/>
  <c r="H93" i="16"/>
  <c r="H94" i="16"/>
  <c r="H95" i="16"/>
  <c r="I95" i="16" s="1"/>
  <c r="H96" i="16"/>
  <c r="H97" i="16"/>
  <c r="I97" i="16" s="1"/>
  <c r="H98" i="16"/>
  <c r="H99" i="16"/>
  <c r="H100" i="16"/>
  <c r="H101" i="16"/>
  <c r="H102" i="16"/>
  <c r="H103" i="16"/>
  <c r="H104" i="16"/>
  <c r="H105" i="16"/>
  <c r="K105" i="16" s="1"/>
  <c r="H106" i="16"/>
  <c r="H107" i="16"/>
  <c r="J107" i="16" s="1"/>
  <c r="H108" i="16"/>
  <c r="H109" i="16"/>
  <c r="H110" i="16"/>
  <c r="H111" i="16"/>
  <c r="H112" i="16"/>
  <c r="H113" i="16"/>
  <c r="I113" i="16" s="1"/>
  <c r="H114" i="16"/>
  <c r="H115" i="16"/>
  <c r="J115" i="16" s="1"/>
  <c r="H116" i="16"/>
  <c r="H117" i="16"/>
  <c r="H118" i="16"/>
  <c r="H119" i="16"/>
  <c r="I119" i="16" s="1"/>
  <c r="H120" i="16"/>
  <c r="H121" i="16"/>
  <c r="I121" i="16" s="1"/>
  <c r="H122" i="16"/>
  <c r="H123" i="16"/>
  <c r="H124" i="16"/>
  <c r="H125" i="16"/>
  <c r="H126" i="16"/>
  <c r="H127" i="16"/>
  <c r="H128" i="16"/>
  <c r="H129" i="16"/>
  <c r="I129" i="16" s="1"/>
  <c r="H130" i="16"/>
  <c r="H131" i="16"/>
  <c r="J131" i="16" s="1"/>
  <c r="H132" i="16"/>
  <c r="H133" i="16"/>
  <c r="H134" i="16"/>
  <c r="H135" i="16"/>
  <c r="H136" i="16"/>
  <c r="H137" i="16"/>
  <c r="I137" i="16" s="1"/>
  <c r="H138" i="16"/>
  <c r="H139" i="16"/>
  <c r="J139" i="16" s="1"/>
  <c r="H140" i="16"/>
  <c r="H141" i="16"/>
  <c r="H142" i="16"/>
  <c r="H143" i="16"/>
  <c r="H144" i="16"/>
  <c r="H145" i="16"/>
  <c r="I145" i="16" s="1"/>
  <c r="H146" i="16"/>
  <c r="H147" i="16"/>
  <c r="I147" i="16" s="1"/>
  <c r="H148" i="16"/>
  <c r="H149" i="16"/>
  <c r="H150" i="16"/>
  <c r="H151" i="16"/>
  <c r="H152" i="16"/>
  <c r="H153" i="16"/>
  <c r="I153" i="16" s="1"/>
  <c r="H154" i="16"/>
  <c r="H155" i="16"/>
  <c r="J155" i="16" s="1"/>
  <c r="H156" i="16"/>
  <c r="H157" i="16"/>
  <c r="H158" i="16"/>
  <c r="H159" i="16"/>
  <c r="I159" i="16" s="1"/>
  <c r="H160" i="16"/>
  <c r="H161" i="16"/>
  <c r="I161" i="16" s="1"/>
  <c r="H162" i="16"/>
  <c r="H163" i="16"/>
  <c r="H164" i="16"/>
  <c r="H165" i="16"/>
  <c r="H166" i="16"/>
  <c r="H167" i="16"/>
  <c r="I167" i="16" s="1"/>
  <c r="H168" i="16"/>
  <c r="H169" i="16"/>
  <c r="K169" i="16" s="1"/>
  <c r="H170" i="16"/>
  <c r="H171" i="16"/>
  <c r="J171" i="16" s="1"/>
  <c r="H172" i="16"/>
  <c r="H173" i="16"/>
  <c r="H174" i="16"/>
  <c r="H175" i="16"/>
  <c r="H176" i="16"/>
  <c r="H177" i="16"/>
  <c r="I177" i="16" s="1"/>
  <c r="H178" i="16"/>
  <c r="H179" i="16"/>
  <c r="L179" i="16" s="1"/>
  <c r="H180" i="16"/>
  <c r="H181" i="16"/>
  <c r="H182" i="16"/>
  <c r="H183" i="16"/>
  <c r="H184" i="16"/>
  <c r="H185" i="16"/>
  <c r="I185" i="16" s="1"/>
  <c r="H186" i="16"/>
  <c r="H187" i="16"/>
  <c r="J187" i="16" s="1"/>
  <c r="H188" i="16"/>
  <c r="H189" i="16"/>
  <c r="H190" i="16"/>
  <c r="H191" i="16"/>
  <c r="H192" i="16"/>
  <c r="H193" i="16"/>
  <c r="I193" i="16" s="1"/>
  <c r="H194" i="16"/>
  <c r="H195" i="16"/>
  <c r="J195" i="16" s="1"/>
  <c r="H196" i="16"/>
  <c r="H197" i="16"/>
  <c r="H198" i="16"/>
  <c r="H199" i="16"/>
  <c r="I199" i="16" s="1"/>
  <c r="H200" i="16"/>
  <c r="H201" i="16"/>
  <c r="I201" i="16" s="1"/>
  <c r="H202" i="16"/>
  <c r="H203" i="16"/>
  <c r="H204" i="16"/>
  <c r="H205" i="16"/>
  <c r="H206" i="16"/>
  <c r="H207" i="16"/>
  <c r="H208" i="16"/>
  <c r="H209" i="16"/>
  <c r="I209" i="16" s="1"/>
  <c r="H210" i="16"/>
  <c r="H211" i="16"/>
  <c r="H212" i="16"/>
  <c r="H213" i="16"/>
  <c r="H214" i="16"/>
  <c r="H215" i="16"/>
  <c r="I215" i="16" s="1"/>
  <c r="H216" i="16"/>
  <c r="H217" i="16"/>
  <c r="I217" i="16" s="1"/>
  <c r="H218" i="16"/>
  <c r="H219" i="16"/>
  <c r="J219" i="16" s="1"/>
  <c r="H220" i="16"/>
  <c r="H221" i="16"/>
  <c r="H222" i="16"/>
  <c r="H223" i="16"/>
  <c r="H224" i="16"/>
  <c r="H225" i="16"/>
  <c r="K225" i="16" s="1"/>
  <c r="H226" i="16"/>
  <c r="H227" i="16"/>
  <c r="L227" i="16" s="1"/>
  <c r="H228" i="16"/>
  <c r="H229" i="16"/>
  <c r="H230" i="16"/>
  <c r="H231" i="16"/>
  <c r="H232" i="16"/>
  <c r="H233" i="16"/>
  <c r="I233" i="16" s="1"/>
  <c r="H234" i="16"/>
  <c r="H235" i="16"/>
  <c r="H236" i="16"/>
  <c r="H237" i="16"/>
  <c r="H238" i="16"/>
  <c r="H239" i="16"/>
  <c r="I239" i="16" s="1"/>
  <c r="H240" i="16"/>
  <c r="H241" i="16"/>
  <c r="I241" i="16" s="1"/>
  <c r="H242" i="16"/>
  <c r="H243" i="16"/>
  <c r="H244" i="16"/>
  <c r="H245" i="16"/>
  <c r="H246" i="16"/>
  <c r="H247" i="16"/>
  <c r="H248" i="16"/>
  <c r="H249" i="16"/>
  <c r="I249" i="16" s="1"/>
  <c r="H250" i="16"/>
  <c r="H251" i="16"/>
  <c r="J251" i="16" s="1"/>
  <c r="H252" i="16"/>
  <c r="H253" i="16"/>
  <c r="H254" i="16"/>
  <c r="H255" i="16"/>
  <c r="H256" i="16"/>
  <c r="H257" i="16"/>
  <c r="K257" i="16" s="1"/>
  <c r="H258" i="16"/>
  <c r="H259" i="16"/>
  <c r="L259" i="16" s="1"/>
  <c r="H260" i="16"/>
  <c r="H261" i="16"/>
  <c r="H262" i="16"/>
  <c r="H263" i="16"/>
  <c r="H264" i="16"/>
  <c r="H265" i="16"/>
  <c r="I265" i="16" s="1"/>
  <c r="H266" i="16"/>
  <c r="H267" i="16"/>
  <c r="H268" i="16"/>
  <c r="H269" i="16"/>
  <c r="H270" i="16"/>
  <c r="H271" i="16"/>
  <c r="H272" i="16"/>
  <c r="H273" i="16"/>
  <c r="H274" i="16"/>
  <c r="H275" i="16"/>
  <c r="J275" i="16" s="1"/>
  <c r="H276" i="16"/>
  <c r="H277" i="16"/>
  <c r="H278" i="16"/>
  <c r="H279" i="16"/>
  <c r="H280" i="16"/>
  <c r="H281" i="16"/>
  <c r="H282" i="16"/>
  <c r="H283" i="16"/>
  <c r="I283" i="16" s="1"/>
  <c r="H284" i="16"/>
  <c r="H285" i="16"/>
  <c r="H286" i="16"/>
  <c r="H287" i="16"/>
  <c r="H288" i="16"/>
  <c r="H289" i="16"/>
  <c r="K289" i="16" s="1"/>
  <c r="H290" i="16"/>
  <c r="H291" i="16"/>
  <c r="L291" i="16" s="1"/>
  <c r="H292" i="16"/>
  <c r="H293" i="16"/>
  <c r="H294" i="16"/>
  <c r="H295" i="16"/>
  <c r="H296" i="16"/>
  <c r="H297" i="16"/>
  <c r="H298" i="16"/>
  <c r="H299" i="16"/>
  <c r="J299" i="16" s="1"/>
  <c r="H300" i="16"/>
  <c r="H301" i="16"/>
  <c r="H302" i="16"/>
  <c r="H303" i="16"/>
  <c r="I303" i="16" s="1"/>
  <c r="H304" i="16"/>
  <c r="H305" i="16"/>
  <c r="H306" i="16"/>
  <c r="H307" i="16"/>
  <c r="H308" i="16"/>
  <c r="H309" i="16"/>
  <c r="H310" i="16"/>
  <c r="H311" i="16"/>
  <c r="I311" i="16" s="1"/>
  <c r="H312" i="16"/>
  <c r="H313" i="16"/>
  <c r="H314" i="16"/>
  <c r="H315" i="16"/>
  <c r="H316" i="16"/>
  <c r="H317" i="16"/>
  <c r="H318" i="16"/>
  <c r="H319" i="16"/>
  <c r="H320" i="16"/>
  <c r="H321" i="16"/>
  <c r="K321" i="16" s="1"/>
  <c r="H322" i="16"/>
  <c r="H323" i="16"/>
  <c r="J323" i="16" s="1"/>
  <c r="H324" i="16"/>
  <c r="H325" i="16"/>
  <c r="H326" i="16"/>
  <c r="H327" i="16"/>
  <c r="H328" i="16"/>
  <c r="H329" i="16"/>
  <c r="H330" i="16"/>
  <c r="H331" i="16"/>
  <c r="I331" i="16" s="1"/>
  <c r="H332" i="16"/>
  <c r="H333" i="16"/>
  <c r="H334" i="16"/>
  <c r="H335" i="16"/>
  <c r="I335" i="16" s="1"/>
  <c r="H336" i="16"/>
  <c r="H337" i="16"/>
  <c r="H7" i="16"/>
  <c r="L7" i="16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8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J8" i="1"/>
  <c r="M23" i="1"/>
  <c r="M39" i="1"/>
  <c r="M55" i="1"/>
  <c r="M71" i="1"/>
  <c r="M87" i="1"/>
  <c r="M103" i="1"/>
  <c r="M119" i="1"/>
  <c r="M151" i="1"/>
  <c r="M183" i="1"/>
  <c r="M215" i="1"/>
  <c r="M247" i="1"/>
  <c r="M279" i="1"/>
  <c r="M311" i="1"/>
  <c r="L40" i="1"/>
  <c r="K9" i="1"/>
  <c r="K10" i="1"/>
  <c r="K11" i="1"/>
  <c r="K12" i="1"/>
  <c r="K13" i="1"/>
  <c r="K14" i="1"/>
  <c r="M14" i="1" s="1"/>
  <c r="K15" i="1"/>
  <c r="K16" i="1"/>
  <c r="K17" i="1"/>
  <c r="K18" i="1"/>
  <c r="K19" i="1"/>
  <c r="K20" i="1"/>
  <c r="K21" i="1"/>
  <c r="K22" i="1"/>
  <c r="K23" i="1"/>
  <c r="L23" i="1" s="1"/>
  <c r="K24" i="1"/>
  <c r="K25" i="1"/>
  <c r="K26" i="1"/>
  <c r="K27" i="1"/>
  <c r="K28" i="1"/>
  <c r="L28" i="1" s="1"/>
  <c r="K29" i="1"/>
  <c r="K30" i="1"/>
  <c r="K31" i="1"/>
  <c r="L31" i="1" s="1"/>
  <c r="K32" i="1"/>
  <c r="K33" i="1"/>
  <c r="K34" i="1"/>
  <c r="K35" i="1"/>
  <c r="K36" i="1"/>
  <c r="K37" i="1"/>
  <c r="K38" i="1"/>
  <c r="K39" i="1"/>
  <c r="L39" i="1" s="1"/>
  <c r="K40" i="1"/>
  <c r="K41" i="1"/>
  <c r="K42" i="1"/>
  <c r="K43" i="1"/>
  <c r="K44" i="1"/>
  <c r="K45" i="1"/>
  <c r="K46" i="1"/>
  <c r="K47" i="1"/>
  <c r="L47" i="1" s="1"/>
  <c r="K48" i="1"/>
  <c r="K49" i="1"/>
  <c r="K50" i="1"/>
  <c r="K51" i="1"/>
  <c r="K52" i="1"/>
  <c r="L52" i="1" s="1"/>
  <c r="K53" i="1"/>
  <c r="K54" i="1"/>
  <c r="K55" i="1"/>
  <c r="L55" i="1" s="1"/>
  <c r="K56" i="1"/>
  <c r="K57" i="1"/>
  <c r="K58" i="1"/>
  <c r="K59" i="1"/>
  <c r="K60" i="1"/>
  <c r="K61" i="1"/>
  <c r="K62" i="1"/>
  <c r="K63" i="1"/>
  <c r="L63" i="1" s="1"/>
  <c r="K64" i="1"/>
  <c r="K65" i="1"/>
  <c r="K66" i="1"/>
  <c r="K67" i="1"/>
  <c r="K68" i="1"/>
  <c r="K69" i="1"/>
  <c r="K70" i="1"/>
  <c r="K71" i="1"/>
  <c r="L71" i="1" s="1"/>
  <c r="K72" i="1"/>
  <c r="L72" i="1" s="1"/>
  <c r="K73" i="1"/>
  <c r="K74" i="1"/>
  <c r="K75" i="1"/>
  <c r="K76" i="1"/>
  <c r="K77" i="1"/>
  <c r="K78" i="1"/>
  <c r="K79" i="1"/>
  <c r="L79" i="1" s="1"/>
  <c r="K80" i="1"/>
  <c r="K81" i="1"/>
  <c r="K82" i="1"/>
  <c r="K83" i="1"/>
  <c r="K84" i="1"/>
  <c r="K85" i="1"/>
  <c r="K86" i="1"/>
  <c r="K87" i="1"/>
  <c r="L87" i="1" s="1"/>
  <c r="K88" i="1"/>
  <c r="K89" i="1"/>
  <c r="K90" i="1"/>
  <c r="K91" i="1"/>
  <c r="K92" i="1"/>
  <c r="L92" i="1" s="1"/>
  <c r="K93" i="1"/>
  <c r="K94" i="1"/>
  <c r="K95" i="1"/>
  <c r="L95" i="1" s="1"/>
  <c r="K96" i="1"/>
  <c r="K97" i="1"/>
  <c r="K98" i="1"/>
  <c r="K99" i="1"/>
  <c r="K100" i="1"/>
  <c r="K101" i="1"/>
  <c r="K102" i="1"/>
  <c r="K103" i="1"/>
  <c r="L103" i="1" s="1"/>
  <c r="K104" i="1"/>
  <c r="L104" i="1" s="1"/>
  <c r="K105" i="1"/>
  <c r="K106" i="1"/>
  <c r="K107" i="1"/>
  <c r="K108" i="1"/>
  <c r="L108" i="1" s="1"/>
  <c r="K109" i="1"/>
  <c r="K110" i="1"/>
  <c r="K111" i="1"/>
  <c r="L111" i="1" s="1"/>
  <c r="K112" i="1"/>
  <c r="K113" i="1"/>
  <c r="K114" i="1"/>
  <c r="K115" i="1"/>
  <c r="K116" i="1"/>
  <c r="K117" i="1"/>
  <c r="K118" i="1"/>
  <c r="K119" i="1"/>
  <c r="L119" i="1" s="1"/>
  <c r="K120" i="1"/>
  <c r="K121" i="1"/>
  <c r="K122" i="1"/>
  <c r="K123" i="1"/>
  <c r="L123" i="1" s="1"/>
  <c r="K124" i="1"/>
  <c r="K125" i="1"/>
  <c r="K126" i="1"/>
  <c r="K127" i="1"/>
  <c r="K128" i="1"/>
  <c r="L128" i="1" s="1"/>
  <c r="K129" i="1"/>
  <c r="K130" i="1"/>
  <c r="K131" i="1"/>
  <c r="K132" i="1"/>
  <c r="K133" i="1"/>
  <c r="K134" i="1"/>
  <c r="K135" i="1"/>
  <c r="L135" i="1" s="1"/>
  <c r="K136" i="1"/>
  <c r="L136" i="1" s="1"/>
  <c r="K137" i="1"/>
  <c r="K138" i="1"/>
  <c r="K139" i="1"/>
  <c r="L139" i="1" s="1"/>
  <c r="K140" i="1"/>
  <c r="K141" i="1"/>
  <c r="K142" i="1"/>
  <c r="K143" i="1"/>
  <c r="K144" i="1"/>
  <c r="L144" i="1" s="1"/>
  <c r="K145" i="1"/>
  <c r="K146" i="1"/>
  <c r="K147" i="1"/>
  <c r="K148" i="1"/>
  <c r="K149" i="1"/>
  <c r="K150" i="1"/>
  <c r="K151" i="1"/>
  <c r="L151" i="1" s="1"/>
  <c r="K152" i="1"/>
  <c r="K153" i="1"/>
  <c r="K154" i="1"/>
  <c r="K155" i="1"/>
  <c r="L155" i="1" s="1"/>
  <c r="K156" i="1"/>
  <c r="K157" i="1"/>
  <c r="K158" i="1"/>
  <c r="K159" i="1"/>
  <c r="K160" i="1"/>
  <c r="L160" i="1" s="1"/>
  <c r="K161" i="1"/>
  <c r="K162" i="1"/>
  <c r="K163" i="1"/>
  <c r="K164" i="1"/>
  <c r="K165" i="1"/>
  <c r="K166" i="1"/>
  <c r="K167" i="1"/>
  <c r="L167" i="1" s="1"/>
  <c r="K168" i="1"/>
  <c r="K169" i="1"/>
  <c r="K170" i="1"/>
  <c r="K171" i="1"/>
  <c r="L171" i="1" s="1"/>
  <c r="K172" i="1"/>
  <c r="K173" i="1"/>
  <c r="K174" i="1"/>
  <c r="K175" i="1"/>
  <c r="K176" i="1"/>
  <c r="L176" i="1" s="1"/>
  <c r="K177" i="1"/>
  <c r="K178" i="1"/>
  <c r="K179" i="1"/>
  <c r="K180" i="1"/>
  <c r="K181" i="1"/>
  <c r="K182" i="1"/>
  <c r="K183" i="1"/>
  <c r="L183" i="1" s="1"/>
  <c r="K184" i="1"/>
  <c r="K185" i="1"/>
  <c r="K186" i="1"/>
  <c r="K187" i="1"/>
  <c r="L187" i="1" s="1"/>
  <c r="K188" i="1"/>
  <c r="K189" i="1"/>
  <c r="K190" i="1"/>
  <c r="K191" i="1"/>
  <c r="K192" i="1"/>
  <c r="L192" i="1" s="1"/>
  <c r="K193" i="1"/>
  <c r="K194" i="1"/>
  <c r="K195" i="1"/>
  <c r="K196" i="1"/>
  <c r="K197" i="1"/>
  <c r="K198" i="1"/>
  <c r="K199" i="1"/>
  <c r="L199" i="1" s="1"/>
  <c r="K200" i="1"/>
  <c r="L200" i="1" s="1"/>
  <c r="K201" i="1"/>
  <c r="K202" i="1"/>
  <c r="K203" i="1"/>
  <c r="L203" i="1" s="1"/>
  <c r="K204" i="1"/>
  <c r="K205" i="1"/>
  <c r="K206" i="1"/>
  <c r="K207" i="1"/>
  <c r="K208" i="1"/>
  <c r="L208" i="1" s="1"/>
  <c r="K209" i="1"/>
  <c r="K210" i="1"/>
  <c r="K211" i="1"/>
  <c r="K212" i="1"/>
  <c r="K213" i="1"/>
  <c r="K214" i="1"/>
  <c r="K215" i="1"/>
  <c r="L215" i="1" s="1"/>
  <c r="K216" i="1"/>
  <c r="K217" i="1"/>
  <c r="K218" i="1"/>
  <c r="K219" i="1"/>
  <c r="L219" i="1" s="1"/>
  <c r="K220" i="1"/>
  <c r="K221" i="1"/>
  <c r="K222" i="1"/>
  <c r="K223" i="1"/>
  <c r="K224" i="1"/>
  <c r="L224" i="1" s="1"/>
  <c r="K225" i="1"/>
  <c r="K226" i="1"/>
  <c r="K227" i="1"/>
  <c r="K228" i="1"/>
  <c r="K229" i="1"/>
  <c r="K230" i="1"/>
  <c r="K231" i="1"/>
  <c r="L231" i="1" s="1"/>
  <c r="K232" i="1"/>
  <c r="K233" i="1"/>
  <c r="K234" i="1"/>
  <c r="K235" i="1"/>
  <c r="L235" i="1" s="1"/>
  <c r="K236" i="1"/>
  <c r="K237" i="1"/>
  <c r="K238" i="1"/>
  <c r="K239" i="1"/>
  <c r="K240" i="1"/>
  <c r="L240" i="1" s="1"/>
  <c r="K241" i="1"/>
  <c r="K242" i="1"/>
  <c r="K243" i="1"/>
  <c r="K244" i="1"/>
  <c r="K245" i="1"/>
  <c r="K246" i="1"/>
  <c r="K247" i="1"/>
  <c r="L247" i="1" s="1"/>
  <c r="K248" i="1"/>
  <c r="K249" i="1"/>
  <c r="K250" i="1"/>
  <c r="K251" i="1"/>
  <c r="L251" i="1" s="1"/>
  <c r="K252" i="1"/>
  <c r="K253" i="1"/>
  <c r="K254" i="1"/>
  <c r="K255" i="1"/>
  <c r="K256" i="1"/>
  <c r="L256" i="1" s="1"/>
  <c r="K257" i="1"/>
  <c r="K258" i="1"/>
  <c r="K259" i="1"/>
  <c r="K260" i="1"/>
  <c r="K261" i="1"/>
  <c r="K262" i="1"/>
  <c r="K263" i="1"/>
  <c r="L263" i="1" s="1"/>
  <c r="K264" i="1"/>
  <c r="K265" i="1"/>
  <c r="K266" i="1"/>
  <c r="K267" i="1"/>
  <c r="L267" i="1" s="1"/>
  <c r="K268" i="1"/>
  <c r="L268" i="1" s="1"/>
  <c r="K269" i="1"/>
  <c r="K270" i="1"/>
  <c r="K271" i="1"/>
  <c r="K272" i="1"/>
  <c r="L272" i="1" s="1"/>
  <c r="K273" i="1"/>
  <c r="K274" i="1"/>
  <c r="K275" i="1"/>
  <c r="K276" i="1"/>
  <c r="K277" i="1"/>
  <c r="K278" i="1"/>
  <c r="K279" i="1"/>
  <c r="L279" i="1" s="1"/>
  <c r="K280" i="1"/>
  <c r="K281" i="1"/>
  <c r="K282" i="1"/>
  <c r="K283" i="1"/>
  <c r="L283" i="1" s="1"/>
  <c r="K284" i="1"/>
  <c r="K285" i="1"/>
  <c r="K286" i="1"/>
  <c r="K287" i="1"/>
  <c r="K288" i="1"/>
  <c r="L288" i="1" s="1"/>
  <c r="K289" i="1"/>
  <c r="K290" i="1"/>
  <c r="K291" i="1"/>
  <c r="K292" i="1"/>
  <c r="K293" i="1"/>
  <c r="K294" i="1"/>
  <c r="K295" i="1"/>
  <c r="L295" i="1" s="1"/>
  <c r="K296" i="1"/>
  <c r="L296" i="1" s="1"/>
  <c r="K297" i="1"/>
  <c r="K298" i="1"/>
  <c r="K299" i="1"/>
  <c r="L299" i="1" s="1"/>
  <c r="K300" i="1"/>
  <c r="K301" i="1"/>
  <c r="K302" i="1"/>
  <c r="K303" i="1"/>
  <c r="K304" i="1"/>
  <c r="L304" i="1" s="1"/>
  <c r="K305" i="1"/>
  <c r="K306" i="1"/>
  <c r="K307" i="1"/>
  <c r="K308" i="1"/>
  <c r="K309" i="1"/>
  <c r="K310" i="1"/>
  <c r="K311" i="1"/>
  <c r="L311" i="1" s="1"/>
  <c r="K312" i="1"/>
  <c r="K313" i="1"/>
  <c r="K314" i="1"/>
  <c r="K315" i="1"/>
  <c r="L315" i="1" s="1"/>
  <c r="K316" i="1"/>
  <c r="K317" i="1"/>
  <c r="K318" i="1"/>
  <c r="K319" i="1"/>
  <c r="K320" i="1"/>
  <c r="L320" i="1" s="1"/>
  <c r="K321" i="1"/>
  <c r="K322" i="1"/>
  <c r="K323" i="1"/>
  <c r="K324" i="1"/>
  <c r="K325" i="1"/>
  <c r="K326" i="1"/>
  <c r="K327" i="1"/>
  <c r="L327" i="1" s="1"/>
  <c r="K328" i="1"/>
  <c r="L328" i="1" s="1"/>
  <c r="K329" i="1"/>
  <c r="K330" i="1"/>
  <c r="K331" i="1"/>
  <c r="L331" i="1" s="1"/>
  <c r="K332" i="1"/>
  <c r="L332" i="1" s="1"/>
  <c r="K333" i="1"/>
  <c r="K334" i="1"/>
  <c r="K335" i="1"/>
  <c r="K336" i="1"/>
  <c r="L336" i="1" s="1"/>
  <c r="K337" i="1"/>
  <c r="K338" i="1"/>
  <c r="K8" i="1"/>
  <c r="I9" i="1"/>
  <c r="J9" i="1" s="1"/>
  <c r="I10" i="1"/>
  <c r="J10" i="1" s="1"/>
  <c r="L10" i="1" s="1"/>
  <c r="I11" i="1"/>
  <c r="J11" i="1" s="1"/>
  <c r="I12" i="1"/>
  <c r="J12" i="1" s="1"/>
  <c r="I13" i="1"/>
  <c r="J13" i="1" s="1"/>
  <c r="I14" i="1"/>
  <c r="J14" i="1" s="1"/>
  <c r="L14" i="1" s="1"/>
  <c r="I15" i="1"/>
  <c r="J15" i="1" s="1"/>
  <c r="I16" i="1"/>
  <c r="J16" i="1" s="1"/>
  <c r="I17" i="1"/>
  <c r="J17" i="1" s="1"/>
  <c r="I18" i="1"/>
  <c r="J18" i="1" s="1"/>
  <c r="L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L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L56" i="1" s="1"/>
  <c r="I57" i="1"/>
  <c r="J57" i="1" s="1"/>
  <c r="I58" i="1"/>
  <c r="J58" i="1" s="1"/>
  <c r="I59" i="1"/>
  <c r="J59" i="1" s="1"/>
  <c r="I60" i="1"/>
  <c r="J60" i="1" s="1"/>
  <c r="L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8" i="1"/>
  <c r="N327" i="16" l="1"/>
  <c r="M327" i="16"/>
  <c r="K327" i="16"/>
  <c r="L327" i="16"/>
  <c r="N315" i="16"/>
  <c r="M315" i="16"/>
  <c r="K315" i="16"/>
  <c r="L315" i="16"/>
  <c r="N307" i="16"/>
  <c r="K307" i="16"/>
  <c r="M307" i="16"/>
  <c r="N295" i="16"/>
  <c r="M295" i="16"/>
  <c r="K295" i="16"/>
  <c r="L295" i="16"/>
  <c r="N279" i="16"/>
  <c r="M279" i="16"/>
  <c r="K279" i="16"/>
  <c r="L279" i="16"/>
  <c r="N267" i="16"/>
  <c r="M267" i="16"/>
  <c r="K267" i="16"/>
  <c r="L267" i="16"/>
  <c r="N255" i="16"/>
  <c r="M255" i="16"/>
  <c r="K255" i="16"/>
  <c r="L255" i="16"/>
  <c r="N243" i="16"/>
  <c r="M243" i="16"/>
  <c r="K243" i="16"/>
  <c r="N235" i="16"/>
  <c r="M235" i="16"/>
  <c r="K235" i="16"/>
  <c r="L235" i="16"/>
  <c r="N223" i="16"/>
  <c r="M223" i="16"/>
  <c r="K223" i="16"/>
  <c r="L223" i="16"/>
  <c r="N211" i="16"/>
  <c r="M211" i="16"/>
  <c r="K211" i="16"/>
  <c r="N203" i="16"/>
  <c r="M203" i="16"/>
  <c r="K203" i="16"/>
  <c r="L203" i="16"/>
  <c r="N191" i="16"/>
  <c r="M191" i="16"/>
  <c r="K191" i="16"/>
  <c r="L191" i="16"/>
  <c r="N175" i="16"/>
  <c r="M175" i="16"/>
  <c r="K175" i="16"/>
  <c r="L175" i="16"/>
  <c r="N163" i="16"/>
  <c r="M163" i="16"/>
  <c r="K163" i="16"/>
  <c r="N151" i="16"/>
  <c r="M151" i="16"/>
  <c r="K151" i="16"/>
  <c r="L151" i="16"/>
  <c r="N143" i="16"/>
  <c r="M143" i="16"/>
  <c r="K143" i="16"/>
  <c r="L143" i="16"/>
  <c r="N135" i="16"/>
  <c r="M135" i="16"/>
  <c r="K135" i="16"/>
  <c r="N123" i="16"/>
  <c r="L123" i="16"/>
  <c r="K123" i="16"/>
  <c r="M123" i="16"/>
  <c r="N111" i="16"/>
  <c r="M111" i="16"/>
  <c r="L111" i="16"/>
  <c r="K111" i="16"/>
  <c r="N99" i="16"/>
  <c r="M99" i="16"/>
  <c r="L99" i="16"/>
  <c r="K99" i="16"/>
  <c r="N87" i="16"/>
  <c r="L87" i="16"/>
  <c r="M87" i="16"/>
  <c r="K87" i="16"/>
  <c r="N79" i="16"/>
  <c r="M79" i="16"/>
  <c r="L79" i="16"/>
  <c r="K79" i="16"/>
  <c r="N71" i="16"/>
  <c r="L71" i="16"/>
  <c r="M71" i="16"/>
  <c r="K71" i="16"/>
  <c r="N59" i="16"/>
  <c r="L59" i="16"/>
  <c r="K59" i="16"/>
  <c r="M59" i="16"/>
  <c r="J59" i="16"/>
  <c r="N51" i="16"/>
  <c r="M51" i="16"/>
  <c r="L51" i="16"/>
  <c r="K51" i="16"/>
  <c r="J51" i="16"/>
  <c r="N43" i="16"/>
  <c r="L43" i="16"/>
  <c r="K43" i="16"/>
  <c r="M43" i="16"/>
  <c r="J43" i="16"/>
  <c r="N35" i="16"/>
  <c r="M35" i="16"/>
  <c r="L35" i="16"/>
  <c r="K35" i="16"/>
  <c r="J35" i="16"/>
  <c r="N27" i="16"/>
  <c r="L27" i="16"/>
  <c r="M27" i="16"/>
  <c r="K27" i="16"/>
  <c r="J27" i="16"/>
  <c r="N19" i="16"/>
  <c r="M19" i="16"/>
  <c r="L19" i="16"/>
  <c r="K19" i="16"/>
  <c r="J19" i="16"/>
  <c r="N11" i="16"/>
  <c r="M11" i="16"/>
  <c r="L11" i="16"/>
  <c r="K11" i="16"/>
  <c r="J11" i="16"/>
  <c r="I323" i="16"/>
  <c r="I291" i="16"/>
  <c r="I243" i="16"/>
  <c r="I219" i="16"/>
  <c r="I203" i="16"/>
  <c r="I187" i="16"/>
  <c r="I163" i="16"/>
  <c r="I139" i="16"/>
  <c r="I107" i="16"/>
  <c r="I83" i="16"/>
  <c r="I59" i="16"/>
  <c r="I43" i="16"/>
  <c r="I19" i="16"/>
  <c r="J31" i="16"/>
  <c r="N334" i="16"/>
  <c r="M334" i="16"/>
  <c r="K334" i="16"/>
  <c r="L334" i="16"/>
  <c r="J334" i="16"/>
  <c r="N330" i="16"/>
  <c r="M330" i="16"/>
  <c r="K330" i="16"/>
  <c r="L330" i="16"/>
  <c r="J330" i="16"/>
  <c r="M326" i="16"/>
  <c r="N326" i="16"/>
  <c r="K326" i="16"/>
  <c r="L326" i="16"/>
  <c r="J326" i="16"/>
  <c r="N322" i="16"/>
  <c r="M322" i="16"/>
  <c r="K322" i="16"/>
  <c r="L322" i="16"/>
  <c r="J322" i="16"/>
  <c r="N318" i="16"/>
  <c r="M318" i="16"/>
  <c r="K318" i="16"/>
  <c r="L318" i="16"/>
  <c r="J318" i="16"/>
  <c r="N314" i="16"/>
  <c r="M314" i="16"/>
  <c r="K314" i="16"/>
  <c r="L314" i="16"/>
  <c r="J314" i="16"/>
  <c r="N310" i="16"/>
  <c r="M310" i="16"/>
  <c r="K310" i="16"/>
  <c r="L310" i="16"/>
  <c r="J310" i="16"/>
  <c r="N306" i="16"/>
  <c r="M306" i="16"/>
  <c r="K306" i="16"/>
  <c r="L306" i="16"/>
  <c r="J306" i="16"/>
  <c r="N302" i="16"/>
  <c r="M302" i="16"/>
  <c r="K302" i="16"/>
  <c r="L302" i="16"/>
  <c r="J302" i="16"/>
  <c r="N298" i="16"/>
  <c r="M298" i="16"/>
  <c r="K298" i="16"/>
  <c r="L298" i="16"/>
  <c r="J298" i="16"/>
  <c r="N294" i="16"/>
  <c r="M294" i="16"/>
  <c r="K294" i="16"/>
  <c r="L294" i="16"/>
  <c r="J294" i="16"/>
  <c r="N290" i="16"/>
  <c r="M290" i="16"/>
  <c r="K290" i="16"/>
  <c r="L290" i="16"/>
  <c r="J290" i="16"/>
  <c r="N286" i="16"/>
  <c r="M286" i="16"/>
  <c r="K286" i="16"/>
  <c r="L286" i="16"/>
  <c r="J286" i="16"/>
  <c r="N282" i="16"/>
  <c r="M282" i="16"/>
  <c r="K282" i="16"/>
  <c r="L282" i="16"/>
  <c r="J282" i="16"/>
  <c r="N278" i="16"/>
  <c r="M278" i="16"/>
  <c r="K278" i="16"/>
  <c r="L278" i="16"/>
  <c r="J278" i="16"/>
  <c r="N274" i="16"/>
  <c r="M274" i="16"/>
  <c r="K274" i="16"/>
  <c r="L274" i="16"/>
  <c r="J274" i="16"/>
  <c r="N270" i="16"/>
  <c r="M270" i="16"/>
  <c r="K270" i="16"/>
  <c r="L270" i="16"/>
  <c r="J270" i="16"/>
  <c r="N266" i="16"/>
  <c r="K266" i="16"/>
  <c r="M266" i="16"/>
  <c r="L266" i="16"/>
  <c r="J266" i="16"/>
  <c r="M262" i="16"/>
  <c r="K262" i="16"/>
  <c r="L262" i="16"/>
  <c r="N262" i="16"/>
  <c r="J262" i="16"/>
  <c r="I262" i="16"/>
  <c r="N258" i="16"/>
  <c r="M258" i="16"/>
  <c r="K258" i="16"/>
  <c r="L258" i="16"/>
  <c r="J258" i="16"/>
  <c r="I258" i="16"/>
  <c r="N254" i="16"/>
  <c r="K254" i="16"/>
  <c r="L254" i="16"/>
  <c r="J254" i="16"/>
  <c r="M254" i="16"/>
  <c r="I254" i="16"/>
  <c r="N250" i="16"/>
  <c r="M250" i="16"/>
  <c r="K250" i="16"/>
  <c r="L250" i="16"/>
  <c r="J250" i="16"/>
  <c r="I250" i="16"/>
  <c r="N246" i="16"/>
  <c r="K246" i="16"/>
  <c r="M246" i="16"/>
  <c r="L246" i="16"/>
  <c r="J246" i="16"/>
  <c r="I246" i="16"/>
  <c r="N242" i="16"/>
  <c r="M242" i="16"/>
  <c r="K242" i="16"/>
  <c r="L242" i="16"/>
  <c r="J242" i="16"/>
  <c r="I242" i="16"/>
  <c r="N238" i="16"/>
  <c r="K238" i="16"/>
  <c r="M238" i="16"/>
  <c r="L238" i="16"/>
  <c r="J238" i="16"/>
  <c r="I238" i="16"/>
  <c r="N234" i="16"/>
  <c r="M234" i="16"/>
  <c r="K234" i="16"/>
  <c r="L234" i="16"/>
  <c r="J234" i="16"/>
  <c r="I234" i="16"/>
  <c r="N230" i="16"/>
  <c r="M230" i="16"/>
  <c r="K230" i="16"/>
  <c r="L230" i="16"/>
  <c r="J230" i="16"/>
  <c r="I230" i="16"/>
  <c r="N226" i="16"/>
  <c r="M226" i="16"/>
  <c r="K226" i="16"/>
  <c r="L226" i="16"/>
  <c r="J226" i="16"/>
  <c r="I226" i="16"/>
  <c r="N222" i="16"/>
  <c r="K222" i="16"/>
  <c r="L222" i="16"/>
  <c r="J222" i="16"/>
  <c r="M222" i="16"/>
  <c r="I222" i="16"/>
  <c r="N218" i="16"/>
  <c r="M218" i="16"/>
  <c r="K218" i="16"/>
  <c r="L218" i="16"/>
  <c r="J218" i="16"/>
  <c r="I218" i="16"/>
  <c r="N214" i="16"/>
  <c r="K214" i="16"/>
  <c r="M214" i="16"/>
  <c r="L214" i="16"/>
  <c r="J214" i="16"/>
  <c r="I214" i="16"/>
  <c r="N210" i="16"/>
  <c r="M210" i="16"/>
  <c r="K210" i="16"/>
  <c r="L210" i="16"/>
  <c r="J210" i="16"/>
  <c r="I210" i="16"/>
  <c r="N206" i="16"/>
  <c r="K206" i="16"/>
  <c r="M206" i="16"/>
  <c r="L206" i="16"/>
  <c r="J206" i="16"/>
  <c r="I206" i="16"/>
  <c r="N202" i="16"/>
  <c r="M202" i="16"/>
  <c r="K202" i="16"/>
  <c r="L202" i="16"/>
  <c r="J202" i="16"/>
  <c r="I202" i="16"/>
  <c r="M198" i="16"/>
  <c r="K198" i="16"/>
  <c r="N198" i="16"/>
  <c r="L198" i="16"/>
  <c r="J198" i="16"/>
  <c r="I198" i="16"/>
  <c r="N194" i="16"/>
  <c r="M194" i="16"/>
  <c r="K194" i="16"/>
  <c r="L194" i="16"/>
  <c r="J194" i="16"/>
  <c r="I194" i="16"/>
  <c r="N190" i="16"/>
  <c r="K190" i="16"/>
  <c r="L190" i="16"/>
  <c r="M190" i="16"/>
  <c r="J190" i="16"/>
  <c r="I190" i="16"/>
  <c r="N186" i="16"/>
  <c r="M186" i="16"/>
  <c r="K186" i="16"/>
  <c r="L186" i="16"/>
  <c r="J186" i="16"/>
  <c r="I186" i="16"/>
  <c r="N182" i="16"/>
  <c r="K182" i="16"/>
  <c r="M182" i="16"/>
  <c r="L182" i="16"/>
  <c r="J182" i="16"/>
  <c r="I182" i="16"/>
  <c r="N178" i="16"/>
  <c r="M178" i="16"/>
  <c r="K178" i="16"/>
  <c r="L178" i="16"/>
  <c r="J178" i="16"/>
  <c r="I178" i="16"/>
  <c r="N174" i="16"/>
  <c r="K174" i="16"/>
  <c r="M174" i="16"/>
  <c r="L174" i="16"/>
  <c r="J174" i="16"/>
  <c r="I174" i="16"/>
  <c r="N170" i="16"/>
  <c r="M170" i="16"/>
  <c r="K170" i="16"/>
  <c r="L170" i="16"/>
  <c r="J170" i="16"/>
  <c r="I170" i="16"/>
  <c r="N166" i="16"/>
  <c r="M166" i="16"/>
  <c r="K166" i="16"/>
  <c r="L166" i="16"/>
  <c r="J166" i="16"/>
  <c r="I166" i="16"/>
  <c r="N162" i="16"/>
  <c r="M162" i="16"/>
  <c r="K162" i="16"/>
  <c r="L162" i="16"/>
  <c r="J162" i="16"/>
  <c r="I162" i="16"/>
  <c r="N158" i="16"/>
  <c r="L158" i="16"/>
  <c r="K158" i="16"/>
  <c r="J158" i="16"/>
  <c r="I158" i="16"/>
  <c r="N154" i="16"/>
  <c r="L154" i="16"/>
  <c r="M154" i="16"/>
  <c r="K154" i="16"/>
  <c r="J154" i="16"/>
  <c r="I154" i="16"/>
  <c r="N150" i="16"/>
  <c r="L150" i="16"/>
  <c r="K150" i="16"/>
  <c r="M150" i="16"/>
  <c r="J150" i="16"/>
  <c r="I150" i="16"/>
  <c r="N146" i="16"/>
  <c r="L146" i="16"/>
  <c r="M146" i="16"/>
  <c r="K146" i="16"/>
  <c r="J146" i="16"/>
  <c r="I146" i="16"/>
  <c r="N142" i="16"/>
  <c r="L142" i="16"/>
  <c r="K142" i="16"/>
  <c r="M142" i="16"/>
  <c r="J142" i="16"/>
  <c r="I142" i="16"/>
  <c r="N138" i="16"/>
  <c r="L138" i="16"/>
  <c r="M138" i="16"/>
  <c r="K138" i="16"/>
  <c r="J138" i="16"/>
  <c r="I138" i="16"/>
  <c r="L134" i="16"/>
  <c r="M134" i="16"/>
  <c r="K134" i="16"/>
  <c r="N134" i="16"/>
  <c r="J134" i="16"/>
  <c r="I134" i="16"/>
  <c r="N130" i="16"/>
  <c r="L130" i="16"/>
  <c r="M130" i="16"/>
  <c r="K130" i="16"/>
  <c r="J130" i="16"/>
  <c r="I130" i="16"/>
  <c r="N126" i="16"/>
  <c r="M126" i="16"/>
  <c r="L126" i="16"/>
  <c r="K126" i="16"/>
  <c r="J126" i="16"/>
  <c r="I126" i="16"/>
  <c r="N122" i="16"/>
  <c r="M122" i="16"/>
  <c r="L122" i="16"/>
  <c r="K122" i="16"/>
  <c r="J122" i="16"/>
  <c r="I122" i="16"/>
  <c r="M118" i="16"/>
  <c r="L118" i="16"/>
  <c r="N118" i="16"/>
  <c r="K118" i="16"/>
  <c r="J118" i="16"/>
  <c r="I118" i="16"/>
  <c r="N114" i="16"/>
  <c r="M114" i="16"/>
  <c r="L114" i="16"/>
  <c r="K114" i="16"/>
  <c r="J114" i="16"/>
  <c r="I114" i="16"/>
  <c r="N110" i="16"/>
  <c r="M110" i="16"/>
  <c r="L110" i="16"/>
  <c r="K110" i="16"/>
  <c r="J110" i="16"/>
  <c r="I110" i="16"/>
  <c r="N106" i="16"/>
  <c r="M106" i="16"/>
  <c r="L106" i="16"/>
  <c r="K106" i="16"/>
  <c r="J106" i="16"/>
  <c r="I106" i="16"/>
  <c r="M102" i="16"/>
  <c r="L102" i="16"/>
  <c r="N102" i="16"/>
  <c r="K102" i="16"/>
  <c r="J102" i="16"/>
  <c r="I102" i="16"/>
  <c r="N98" i="16"/>
  <c r="M98" i="16"/>
  <c r="L98" i="16"/>
  <c r="K98" i="16"/>
  <c r="J98" i="16"/>
  <c r="I98" i="16"/>
  <c r="N94" i="16"/>
  <c r="M94" i="16"/>
  <c r="L94" i="16"/>
  <c r="K94" i="16"/>
  <c r="J94" i="16"/>
  <c r="I94" i="16"/>
  <c r="N90" i="16"/>
  <c r="M90" i="16"/>
  <c r="L90" i="16"/>
  <c r="K90" i="16"/>
  <c r="J90" i="16"/>
  <c r="I90" i="16"/>
  <c r="M86" i="16"/>
  <c r="N86" i="16"/>
  <c r="L86" i="16"/>
  <c r="K86" i="16"/>
  <c r="J86" i="16"/>
  <c r="I86" i="16"/>
  <c r="N82" i="16"/>
  <c r="M82" i="16"/>
  <c r="L82" i="16"/>
  <c r="K82" i="16"/>
  <c r="J82" i="16"/>
  <c r="I82" i="16"/>
  <c r="N78" i="16"/>
  <c r="M78" i="16"/>
  <c r="L78" i="16"/>
  <c r="K78" i="16"/>
  <c r="J78" i="16"/>
  <c r="I78" i="16"/>
  <c r="N74" i="16"/>
  <c r="M74" i="16"/>
  <c r="L74" i="16"/>
  <c r="K74" i="16"/>
  <c r="J74" i="16"/>
  <c r="I74" i="16"/>
  <c r="M70" i="16"/>
  <c r="L70" i="16"/>
  <c r="N70" i="16"/>
  <c r="K70" i="16"/>
  <c r="J70" i="16"/>
  <c r="I70" i="16"/>
  <c r="N66" i="16"/>
  <c r="M66" i="16"/>
  <c r="L66" i="16"/>
  <c r="K66" i="16"/>
  <c r="J66" i="16"/>
  <c r="I66" i="16"/>
  <c r="N62" i="16"/>
  <c r="M62" i="16"/>
  <c r="L62" i="16"/>
  <c r="K62" i="16"/>
  <c r="J62" i="16"/>
  <c r="I62" i="16"/>
  <c r="N58" i="16"/>
  <c r="M58" i="16"/>
  <c r="L58" i="16"/>
  <c r="K58" i="16"/>
  <c r="J58" i="16"/>
  <c r="I58" i="16"/>
  <c r="M54" i="16"/>
  <c r="L54" i="16"/>
  <c r="N54" i="16"/>
  <c r="K54" i="16"/>
  <c r="J54" i="16"/>
  <c r="I54" i="16"/>
  <c r="N50" i="16"/>
  <c r="M50" i="16"/>
  <c r="L50" i="16"/>
  <c r="K50" i="16"/>
  <c r="J50" i="16"/>
  <c r="I50" i="16"/>
  <c r="N46" i="16"/>
  <c r="M46" i="16"/>
  <c r="L46" i="16"/>
  <c r="K46" i="16"/>
  <c r="J46" i="16"/>
  <c r="I46" i="16"/>
  <c r="N42" i="16"/>
  <c r="M42" i="16"/>
  <c r="L42" i="16"/>
  <c r="K42" i="16"/>
  <c r="J42" i="16"/>
  <c r="I42" i="16"/>
  <c r="M38" i="16"/>
  <c r="L38" i="16"/>
  <c r="N38" i="16"/>
  <c r="K38" i="16"/>
  <c r="J38" i="16"/>
  <c r="I38" i="16"/>
  <c r="N34" i="16"/>
  <c r="M34" i="16"/>
  <c r="L34" i="16"/>
  <c r="K34" i="16"/>
  <c r="J34" i="16"/>
  <c r="I34" i="16"/>
  <c r="N30" i="16"/>
  <c r="M30" i="16"/>
  <c r="L30" i="16"/>
  <c r="K30" i="16"/>
  <c r="J30" i="16"/>
  <c r="I30" i="16"/>
  <c r="N26" i="16"/>
  <c r="M26" i="16"/>
  <c r="L26" i="16"/>
  <c r="K26" i="16"/>
  <c r="J26" i="16"/>
  <c r="I26" i="16"/>
  <c r="M22" i="16"/>
  <c r="N22" i="16"/>
  <c r="L22" i="16"/>
  <c r="K22" i="16"/>
  <c r="J22" i="16"/>
  <c r="I22" i="16"/>
  <c r="N18" i="16"/>
  <c r="M18" i="16"/>
  <c r="L18" i="16"/>
  <c r="K18" i="16"/>
  <c r="J18" i="16"/>
  <c r="I18" i="16"/>
  <c r="M14" i="16"/>
  <c r="N14" i="16"/>
  <c r="L14" i="16"/>
  <c r="K14" i="16"/>
  <c r="J14" i="16"/>
  <c r="I14" i="16"/>
  <c r="M10" i="16"/>
  <c r="N10" i="16"/>
  <c r="L10" i="16"/>
  <c r="K10" i="16"/>
  <c r="J10" i="16"/>
  <c r="I10" i="16"/>
  <c r="J7" i="16"/>
  <c r="N7" i="16"/>
  <c r="I334" i="16"/>
  <c r="I330" i="16"/>
  <c r="I326" i="16"/>
  <c r="I322" i="16"/>
  <c r="I318" i="16"/>
  <c r="I314" i="16"/>
  <c r="I310" i="16"/>
  <c r="I306" i="16"/>
  <c r="I302" i="16"/>
  <c r="I298" i="16"/>
  <c r="I294" i="16"/>
  <c r="I290" i="16"/>
  <c r="I286" i="16"/>
  <c r="I282" i="16"/>
  <c r="I278" i="16"/>
  <c r="I274" i="16"/>
  <c r="I270" i="16"/>
  <c r="I257" i="16"/>
  <c r="I225" i="16"/>
  <c r="I169" i="16"/>
  <c r="I105" i="16"/>
  <c r="I41" i="16"/>
  <c r="I9" i="16"/>
  <c r="J331" i="16"/>
  <c r="J315" i="16"/>
  <c r="J307" i="16"/>
  <c r="J291" i="16"/>
  <c r="J283" i="16"/>
  <c r="J267" i="16"/>
  <c r="J259" i="16"/>
  <c r="J243" i="16"/>
  <c r="J235" i="16"/>
  <c r="J227" i="16"/>
  <c r="J211" i="16"/>
  <c r="J203" i="16"/>
  <c r="J179" i="16"/>
  <c r="J163" i="16"/>
  <c r="J147" i="16"/>
  <c r="J123" i="16"/>
  <c r="J99" i="16"/>
  <c r="J79" i="16"/>
  <c r="J55" i="16"/>
  <c r="J23" i="16"/>
  <c r="L307" i="16"/>
  <c r="L243" i="16"/>
  <c r="N335" i="16"/>
  <c r="K335" i="16"/>
  <c r="M335" i="16"/>
  <c r="L335" i="16"/>
  <c r="N323" i="16"/>
  <c r="K323" i="16"/>
  <c r="M323" i="16"/>
  <c r="N311" i="16"/>
  <c r="M311" i="16"/>
  <c r="K311" i="16"/>
  <c r="L311" i="16"/>
  <c r="N299" i="16"/>
  <c r="M299" i="16"/>
  <c r="K299" i="16"/>
  <c r="L299" i="16"/>
  <c r="N287" i="16"/>
  <c r="K287" i="16"/>
  <c r="M287" i="16"/>
  <c r="L287" i="16"/>
  <c r="N275" i="16"/>
  <c r="K275" i="16"/>
  <c r="N263" i="16"/>
  <c r="M263" i="16"/>
  <c r="K263" i="16"/>
  <c r="L263" i="16"/>
  <c r="N247" i="16"/>
  <c r="M247" i="16"/>
  <c r="K247" i="16"/>
  <c r="L247" i="16"/>
  <c r="N231" i="16"/>
  <c r="M231" i="16"/>
  <c r="K231" i="16"/>
  <c r="L231" i="16"/>
  <c r="N219" i="16"/>
  <c r="M219" i="16"/>
  <c r="K219" i="16"/>
  <c r="L219" i="16"/>
  <c r="N207" i="16"/>
  <c r="M207" i="16"/>
  <c r="K207" i="16"/>
  <c r="L207" i="16"/>
  <c r="N195" i="16"/>
  <c r="M195" i="16"/>
  <c r="K195" i="16"/>
  <c r="N183" i="16"/>
  <c r="M183" i="16"/>
  <c r="K183" i="16"/>
  <c r="L183" i="16"/>
  <c r="N171" i="16"/>
  <c r="M171" i="16"/>
  <c r="K171" i="16"/>
  <c r="L171" i="16"/>
  <c r="N155" i="16"/>
  <c r="M155" i="16"/>
  <c r="L155" i="16"/>
  <c r="K155" i="16"/>
  <c r="N139" i="16"/>
  <c r="M139" i="16"/>
  <c r="L139" i="16"/>
  <c r="K139" i="16"/>
  <c r="N127" i="16"/>
  <c r="M127" i="16"/>
  <c r="L127" i="16"/>
  <c r="K127" i="16"/>
  <c r="N115" i="16"/>
  <c r="M115" i="16"/>
  <c r="L115" i="16"/>
  <c r="K115" i="16"/>
  <c r="N103" i="16"/>
  <c r="L103" i="16"/>
  <c r="M103" i="16"/>
  <c r="K103" i="16"/>
  <c r="N91" i="16"/>
  <c r="L91" i="16"/>
  <c r="M91" i="16"/>
  <c r="K91" i="16"/>
  <c r="N67" i="16"/>
  <c r="M67" i="16"/>
  <c r="L67" i="16"/>
  <c r="K67" i="16"/>
  <c r="J67" i="16"/>
  <c r="I315" i="16"/>
  <c r="I299" i="16"/>
  <c r="I275" i="16"/>
  <c r="I259" i="16"/>
  <c r="I235" i="16"/>
  <c r="I211" i="16"/>
  <c r="I171" i="16"/>
  <c r="I123" i="16"/>
  <c r="I99" i="16"/>
  <c r="I75" i="16"/>
  <c r="I35" i="16"/>
  <c r="I11" i="16"/>
  <c r="J63" i="16"/>
  <c r="N337" i="16"/>
  <c r="M337" i="16"/>
  <c r="L337" i="16"/>
  <c r="N333" i="16"/>
  <c r="M333" i="16"/>
  <c r="L333" i="16"/>
  <c r="K333" i="16"/>
  <c r="N329" i="16"/>
  <c r="M329" i="16"/>
  <c r="L329" i="16"/>
  <c r="N325" i="16"/>
  <c r="M325" i="16"/>
  <c r="L325" i="16"/>
  <c r="K325" i="16"/>
  <c r="N321" i="16"/>
  <c r="M321" i="16"/>
  <c r="L321" i="16"/>
  <c r="N317" i="16"/>
  <c r="M317" i="16"/>
  <c r="L317" i="16"/>
  <c r="K317" i="16"/>
  <c r="N313" i="16"/>
  <c r="M313" i="16"/>
  <c r="L313" i="16"/>
  <c r="N309" i="16"/>
  <c r="M309" i="16"/>
  <c r="L309" i="16"/>
  <c r="K309" i="16"/>
  <c r="N305" i="16"/>
  <c r="M305" i="16"/>
  <c r="L305" i="16"/>
  <c r="N301" i="16"/>
  <c r="M301" i="16"/>
  <c r="L301" i="16"/>
  <c r="K301" i="16"/>
  <c r="N297" i="16"/>
  <c r="M297" i="16"/>
  <c r="L297" i="16"/>
  <c r="N293" i="16"/>
  <c r="M293" i="16"/>
  <c r="L293" i="16"/>
  <c r="K293" i="16"/>
  <c r="N289" i="16"/>
  <c r="M289" i="16"/>
  <c r="L289" i="16"/>
  <c r="N285" i="16"/>
  <c r="M285" i="16"/>
  <c r="L285" i="16"/>
  <c r="K285" i="16"/>
  <c r="N281" i="16"/>
  <c r="M281" i="16"/>
  <c r="L281" i="16"/>
  <c r="N277" i="16"/>
  <c r="M277" i="16"/>
  <c r="L277" i="16"/>
  <c r="K277" i="16"/>
  <c r="N273" i="16"/>
  <c r="M273" i="16"/>
  <c r="L273" i="16"/>
  <c r="N269" i="16"/>
  <c r="M269" i="16"/>
  <c r="L269" i="16"/>
  <c r="K269" i="16"/>
  <c r="N265" i="16"/>
  <c r="M265" i="16"/>
  <c r="L265" i="16"/>
  <c r="N261" i="16"/>
  <c r="M261" i="16"/>
  <c r="L261" i="16"/>
  <c r="K261" i="16"/>
  <c r="N257" i="16"/>
  <c r="M257" i="16"/>
  <c r="L257" i="16"/>
  <c r="N253" i="16"/>
  <c r="M253" i="16"/>
  <c r="L253" i="16"/>
  <c r="K253" i="16"/>
  <c r="N249" i="16"/>
  <c r="M249" i="16"/>
  <c r="L249" i="16"/>
  <c r="N245" i="16"/>
  <c r="M245" i="16"/>
  <c r="L245" i="16"/>
  <c r="K245" i="16"/>
  <c r="N241" i="16"/>
  <c r="M241" i="16"/>
  <c r="L241" i="16"/>
  <c r="N237" i="16"/>
  <c r="M237" i="16"/>
  <c r="L237" i="16"/>
  <c r="K237" i="16"/>
  <c r="N233" i="16"/>
  <c r="M233" i="16"/>
  <c r="L233" i="16"/>
  <c r="N229" i="16"/>
  <c r="M229" i="16"/>
  <c r="L229" i="16"/>
  <c r="K229" i="16"/>
  <c r="N225" i="16"/>
  <c r="M225" i="16"/>
  <c r="L225" i="16"/>
  <c r="N221" i="16"/>
  <c r="M221" i="16"/>
  <c r="L221" i="16"/>
  <c r="K221" i="16"/>
  <c r="N217" i="16"/>
  <c r="M217" i="16"/>
  <c r="L217" i="16"/>
  <c r="N213" i="16"/>
  <c r="M213" i="16"/>
  <c r="L213" i="16"/>
  <c r="K213" i="16"/>
  <c r="N209" i="16"/>
  <c r="M209" i="16"/>
  <c r="L209" i="16"/>
  <c r="K209" i="16"/>
  <c r="N205" i="16"/>
  <c r="M205" i="16"/>
  <c r="L205" i="16"/>
  <c r="K205" i="16"/>
  <c r="N201" i="16"/>
  <c r="M201" i="16"/>
  <c r="L201" i="16"/>
  <c r="N197" i="16"/>
  <c r="M197" i="16"/>
  <c r="L197" i="16"/>
  <c r="K197" i="16"/>
  <c r="N193" i="16"/>
  <c r="M193" i="16"/>
  <c r="L193" i="16"/>
  <c r="K193" i="16"/>
  <c r="N189" i="16"/>
  <c r="M189" i="16"/>
  <c r="L189" i="16"/>
  <c r="K189" i="16"/>
  <c r="N185" i="16"/>
  <c r="M185" i="16"/>
  <c r="L185" i="16"/>
  <c r="N181" i="16"/>
  <c r="M181" i="16"/>
  <c r="L181" i="16"/>
  <c r="K181" i="16"/>
  <c r="N177" i="16"/>
  <c r="M177" i="16"/>
  <c r="L177" i="16"/>
  <c r="K177" i="16"/>
  <c r="N173" i="16"/>
  <c r="M173" i="16"/>
  <c r="L173" i="16"/>
  <c r="K173" i="16"/>
  <c r="N169" i="16"/>
  <c r="M169" i="16"/>
  <c r="L169" i="16"/>
  <c r="N165" i="16"/>
  <c r="M165" i="16"/>
  <c r="L165" i="16"/>
  <c r="K165" i="16"/>
  <c r="N161" i="16"/>
  <c r="M161" i="16"/>
  <c r="L161" i="16"/>
  <c r="K161" i="16"/>
  <c r="N157" i="16"/>
  <c r="M157" i="16"/>
  <c r="L157" i="16"/>
  <c r="K157" i="16"/>
  <c r="N153" i="16"/>
  <c r="M153" i="16"/>
  <c r="L153" i="16"/>
  <c r="N149" i="16"/>
  <c r="M149" i="16"/>
  <c r="L149" i="16"/>
  <c r="K149" i="16"/>
  <c r="N145" i="16"/>
  <c r="M145" i="16"/>
  <c r="L145" i="16"/>
  <c r="K145" i="16"/>
  <c r="N141" i="16"/>
  <c r="M141" i="16"/>
  <c r="L141" i="16"/>
  <c r="K141" i="16"/>
  <c r="N137" i="16"/>
  <c r="M137" i="16"/>
  <c r="L137" i="16"/>
  <c r="N133" i="16"/>
  <c r="M133" i="16"/>
  <c r="L133" i="16"/>
  <c r="K133" i="16"/>
  <c r="N129" i="16"/>
  <c r="M129" i="16"/>
  <c r="L129" i="16"/>
  <c r="K129" i="16"/>
  <c r="N125" i="16"/>
  <c r="M125" i="16"/>
  <c r="L125" i="16"/>
  <c r="K125" i="16"/>
  <c r="N121" i="16"/>
  <c r="M121" i="16"/>
  <c r="L121" i="16"/>
  <c r="N117" i="16"/>
  <c r="M117" i="16"/>
  <c r="L117" i="16"/>
  <c r="K117" i="16"/>
  <c r="N113" i="16"/>
  <c r="M113" i="16"/>
  <c r="L113" i="16"/>
  <c r="K113" i="16"/>
  <c r="N109" i="16"/>
  <c r="M109" i="16"/>
  <c r="L109" i="16"/>
  <c r="K109" i="16"/>
  <c r="N105" i="16"/>
  <c r="M105" i="16"/>
  <c r="L105" i="16"/>
  <c r="N101" i="16"/>
  <c r="M101" i="16"/>
  <c r="L101" i="16"/>
  <c r="K101" i="16"/>
  <c r="N97" i="16"/>
  <c r="M97" i="16"/>
  <c r="L97" i="16"/>
  <c r="K97" i="16"/>
  <c r="N93" i="16"/>
  <c r="M93" i="16"/>
  <c r="L93" i="16"/>
  <c r="K93" i="16"/>
  <c r="N89" i="16"/>
  <c r="M89" i="16"/>
  <c r="L89" i="16"/>
  <c r="N85" i="16"/>
  <c r="M85" i="16"/>
  <c r="J85" i="16"/>
  <c r="L85" i="16"/>
  <c r="K85" i="16"/>
  <c r="N81" i="16"/>
  <c r="M81" i="16"/>
  <c r="L81" i="16"/>
  <c r="J81" i="16"/>
  <c r="K81" i="16"/>
  <c r="N77" i="16"/>
  <c r="M77" i="16"/>
  <c r="L77" i="16"/>
  <c r="J77" i="16"/>
  <c r="K77" i="16"/>
  <c r="N73" i="16"/>
  <c r="M73" i="16"/>
  <c r="J73" i="16"/>
  <c r="N69" i="16"/>
  <c r="M69" i="16"/>
  <c r="J69" i="16"/>
  <c r="L69" i="16"/>
  <c r="K69" i="16"/>
  <c r="N65" i="16"/>
  <c r="M65" i="16"/>
  <c r="L65" i="16"/>
  <c r="J65" i="16"/>
  <c r="K65" i="16"/>
  <c r="N61" i="16"/>
  <c r="M61" i="16"/>
  <c r="L61" i="16"/>
  <c r="J61" i="16"/>
  <c r="K61" i="16"/>
  <c r="N57" i="16"/>
  <c r="M57" i="16"/>
  <c r="J57" i="16"/>
  <c r="L57" i="16"/>
  <c r="N53" i="16"/>
  <c r="M53" i="16"/>
  <c r="J53" i="16"/>
  <c r="L53" i="16"/>
  <c r="K53" i="16"/>
  <c r="N49" i="16"/>
  <c r="M49" i="16"/>
  <c r="L49" i="16"/>
  <c r="J49" i="16"/>
  <c r="K49" i="16"/>
  <c r="N45" i="16"/>
  <c r="M45" i="16"/>
  <c r="L45" i="16"/>
  <c r="J45" i="16"/>
  <c r="K45" i="16"/>
  <c r="N41" i="16"/>
  <c r="M41" i="16"/>
  <c r="J41" i="16"/>
  <c r="L41" i="16"/>
  <c r="N37" i="16"/>
  <c r="M37" i="16"/>
  <c r="J37" i="16"/>
  <c r="L37" i="16"/>
  <c r="K37" i="16"/>
  <c r="N33" i="16"/>
  <c r="M33" i="16"/>
  <c r="L33" i="16"/>
  <c r="J33" i="16"/>
  <c r="K33" i="16"/>
  <c r="N29" i="16"/>
  <c r="M29" i="16"/>
  <c r="L29" i="16"/>
  <c r="J29" i="16"/>
  <c r="K29" i="16"/>
  <c r="N25" i="16"/>
  <c r="M25" i="16"/>
  <c r="J25" i="16"/>
  <c r="L25" i="16"/>
  <c r="N21" i="16"/>
  <c r="M21" i="16"/>
  <c r="J21" i="16"/>
  <c r="L21" i="16"/>
  <c r="K21" i="16"/>
  <c r="N17" i="16"/>
  <c r="M17" i="16"/>
  <c r="L17" i="16"/>
  <c r="J17" i="16"/>
  <c r="K17" i="16"/>
  <c r="M13" i="16"/>
  <c r="N13" i="16"/>
  <c r="L13" i="16"/>
  <c r="J13" i="16"/>
  <c r="K13" i="16"/>
  <c r="M9" i="16"/>
  <c r="N9" i="16"/>
  <c r="J9" i="16"/>
  <c r="K7" i="16"/>
  <c r="I337" i="16"/>
  <c r="I333" i="16"/>
  <c r="I329" i="16"/>
  <c r="I325" i="16"/>
  <c r="I321" i="16"/>
  <c r="I317" i="16"/>
  <c r="I313" i="16"/>
  <c r="I309" i="16"/>
  <c r="I305" i="16"/>
  <c r="I301" i="16"/>
  <c r="I297" i="16"/>
  <c r="I293" i="16"/>
  <c r="I289" i="16"/>
  <c r="I285" i="16"/>
  <c r="I281" i="16"/>
  <c r="I277" i="16"/>
  <c r="I273" i="16"/>
  <c r="I269" i="16"/>
  <c r="I263" i="16"/>
  <c r="I255" i="16"/>
  <c r="I247" i="16"/>
  <c r="I231" i="16"/>
  <c r="I223" i="16"/>
  <c r="I207" i="16"/>
  <c r="I191" i="16"/>
  <c r="I183" i="16"/>
  <c r="I175" i="16"/>
  <c r="I151" i="16"/>
  <c r="I143" i="16"/>
  <c r="I135" i="16"/>
  <c r="I127" i="16"/>
  <c r="I111" i="16"/>
  <c r="I103" i="16"/>
  <c r="I87" i="16"/>
  <c r="I79" i="16"/>
  <c r="I71" i="16"/>
  <c r="I47" i="16"/>
  <c r="I15" i="16"/>
  <c r="J337" i="16"/>
  <c r="J329" i="16"/>
  <c r="J321" i="16"/>
  <c r="J313" i="16"/>
  <c r="J305" i="16"/>
  <c r="J297" i="16"/>
  <c r="J289" i="16"/>
  <c r="J281" i="16"/>
  <c r="J273" i="16"/>
  <c r="J265" i="16"/>
  <c r="J257" i="16"/>
  <c r="J249" i="16"/>
  <c r="J241" i="16"/>
  <c r="J233" i="16"/>
  <c r="J225" i="16"/>
  <c r="J217" i="16"/>
  <c r="J209" i="16"/>
  <c r="J201" i="16"/>
  <c r="J193" i="16"/>
  <c r="J185" i="16"/>
  <c r="J177" i="16"/>
  <c r="J169" i="16"/>
  <c r="J161" i="16"/>
  <c r="J153" i="16"/>
  <c r="J145" i="16"/>
  <c r="J137" i="16"/>
  <c r="J129" i="16"/>
  <c r="J121" i="16"/>
  <c r="J113" i="16"/>
  <c r="J105" i="16"/>
  <c r="J97" i="16"/>
  <c r="J89" i="16"/>
  <c r="K313" i="16"/>
  <c r="K281" i="16"/>
  <c r="K249" i="16"/>
  <c r="K217" i="16"/>
  <c r="K153" i="16"/>
  <c r="K89" i="16"/>
  <c r="K25" i="16"/>
  <c r="L163" i="16"/>
  <c r="M275" i="16"/>
  <c r="N331" i="16"/>
  <c r="M331" i="16"/>
  <c r="K331" i="16"/>
  <c r="L331" i="16"/>
  <c r="N319" i="16"/>
  <c r="K319" i="16"/>
  <c r="M319" i="16"/>
  <c r="L319" i="16"/>
  <c r="N303" i="16"/>
  <c r="K303" i="16"/>
  <c r="M303" i="16"/>
  <c r="L303" i="16"/>
  <c r="N291" i="16"/>
  <c r="K291" i="16"/>
  <c r="M291" i="16"/>
  <c r="N283" i="16"/>
  <c r="M283" i="16"/>
  <c r="K283" i="16"/>
  <c r="L283" i="16"/>
  <c r="N271" i="16"/>
  <c r="K271" i="16"/>
  <c r="M271" i="16"/>
  <c r="L271" i="16"/>
  <c r="N259" i="16"/>
  <c r="M259" i="16"/>
  <c r="K259" i="16"/>
  <c r="N251" i="16"/>
  <c r="M251" i="16"/>
  <c r="K251" i="16"/>
  <c r="L251" i="16"/>
  <c r="N239" i="16"/>
  <c r="M239" i="16"/>
  <c r="K239" i="16"/>
  <c r="L239" i="16"/>
  <c r="N227" i="16"/>
  <c r="M227" i="16"/>
  <c r="K227" i="16"/>
  <c r="N215" i="16"/>
  <c r="M215" i="16"/>
  <c r="K215" i="16"/>
  <c r="L215" i="16"/>
  <c r="N199" i="16"/>
  <c r="M199" i="16"/>
  <c r="K199" i="16"/>
  <c r="L199" i="16"/>
  <c r="N187" i="16"/>
  <c r="M187" i="16"/>
  <c r="K187" i="16"/>
  <c r="L187" i="16"/>
  <c r="N179" i="16"/>
  <c r="M179" i="16"/>
  <c r="K179" i="16"/>
  <c r="N167" i="16"/>
  <c r="M167" i="16"/>
  <c r="K167" i="16"/>
  <c r="L167" i="16"/>
  <c r="N159" i="16"/>
  <c r="M159" i="16"/>
  <c r="K159" i="16"/>
  <c r="L159" i="16"/>
  <c r="N147" i="16"/>
  <c r="M147" i="16"/>
  <c r="L147" i="16"/>
  <c r="K147" i="16"/>
  <c r="N131" i="16"/>
  <c r="L131" i="16"/>
  <c r="M131" i="16"/>
  <c r="K131" i="16"/>
  <c r="N119" i="16"/>
  <c r="L119" i="16"/>
  <c r="M119" i="16"/>
  <c r="K119" i="16"/>
  <c r="N107" i="16"/>
  <c r="L107" i="16"/>
  <c r="K107" i="16"/>
  <c r="M107" i="16"/>
  <c r="N95" i="16"/>
  <c r="M95" i="16"/>
  <c r="L95" i="16"/>
  <c r="K95" i="16"/>
  <c r="N83" i="16"/>
  <c r="M83" i="16"/>
  <c r="L83" i="16"/>
  <c r="K83" i="16"/>
  <c r="N75" i="16"/>
  <c r="L75" i="16"/>
  <c r="M75" i="16"/>
  <c r="K75" i="16"/>
  <c r="N63" i="16"/>
  <c r="M63" i="16"/>
  <c r="L63" i="16"/>
  <c r="K63" i="16"/>
  <c r="N55" i="16"/>
  <c r="L55" i="16"/>
  <c r="M55" i="16"/>
  <c r="K55" i="16"/>
  <c r="N47" i="16"/>
  <c r="M47" i="16"/>
  <c r="L47" i="16"/>
  <c r="K47" i="16"/>
  <c r="N39" i="16"/>
  <c r="L39" i="16"/>
  <c r="M39" i="16"/>
  <c r="K39" i="16"/>
  <c r="N31" i="16"/>
  <c r="M31" i="16"/>
  <c r="L31" i="16"/>
  <c r="K31" i="16"/>
  <c r="N23" i="16"/>
  <c r="L23" i="16"/>
  <c r="M23" i="16"/>
  <c r="K23" i="16"/>
  <c r="N15" i="16"/>
  <c r="M15" i="16"/>
  <c r="L15" i="16"/>
  <c r="K15" i="16"/>
  <c r="I327" i="16"/>
  <c r="I319" i="16"/>
  <c r="I307" i="16"/>
  <c r="I295" i="16"/>
  <c r="I287" i="16"/>
  <c r="I279" i="16"/>
  <c r="I271" i="16"/>
  <c r="I251" i="16"/>
  <c r="I227" i="16"/>
  <c r="I195" i="16"/>
  <c r="I179" i="16"/>
  <c r="I155" i="16"/>
  <c r="I131" i="16"/>
  <c r="I115" i="16"/>
  <c r="I91" i="16"/>
  <c r="I67" i="16"/>
  <c r="I51" i="16"/>
  <c r="I27" i="16"/>
  <c r="L323" i="16"/>
  <c r="L195" i="16"/>
  <c r="N336" i="16"/>
  <c r="M336" i="16"/>
  <c r="L336" i="16"/>
  <c r="K336" i="16"/>
  <c r="J336" i="16"/>
  <c r="N332" i="16"/>
  <c r="M332" i="16"/>
  <c r="L332" i="16"/>
  <c r="K332" i="16"/>
  <c r="J332" i="16"/>
  <c r="N328" i="16"/>
  <c r="M328" i="16"/>
  <c r="L328" i="16"/>
  <c r="K328" i="16"/>
  <c r="J328" i="16"/>
  <c r="N324" i="16"/>
  <c r="M324" i="16"/>
  <c r="L324" i="16"/>
  <c r="K324" i="16"/>
  <c r="J324" i="16"/>
  <c r="N320" i="16"/>
  <c r="M320" i="16"/>
  <c r="L320" i="16"/>
  <c r="K320" i="16"/>
  <c r="J320" i="16"/>
  <c r="N316" i="16"/>
  <c r="M316" i="16"/>
  <c r="L316" i="16"/>
  <c r="K316" i="16"/>
  <c r="J316" i="16"/>
  <c r="N312" i="16"/>
  <c r="M312" i="16"/>
  <c r="L312" i="16"/>
  <c r="K312" i="16"/>
  <c r="J312" i="16"/>
  <c r="N308" i="16"/>
  <c r="M308" i="16"/>
  <c r="L308" i="16"/>
  <c r="K308" i="16"/>
  <c r="J308" i="16"/>
  <c r="N304" i="16"/>
  <c r="M304" i="16"/>
  <c r="L304" i="16"/>
  <c r="K304" i="16"/>
  <c r="J304" i="16"/>
  <c r="N300" i="16"/>
  <c r="M300" i="16"/>
  <c r="L300" i="16"/>
  <c r="K300" i="16"/>
  <c r="J300" i="16"/>
  <c r="N296" i="16"/>
  <c r="M296" i="16"/>
  <c r="L296" i="16"/>
  <c r="K296" i="16"/>
  <c r="J296" i="16"/>
  <c r="N292" i="16"/>
  <c r="M292" i="16"/>
  <c r="L292" i="16"/>
  <c r="K292" i="16"/>
  <c r="J292" i="16"/>
  <c r="N288" i="16"/>
  <c r="M288" i="16"/>
  <c r="L288" i="16"/>
  <c r="K288" i="16"/>
  <c r="J288" i="16"/>
  <c r="N284" i="16"/>
  <c r="M284" i="16"/>
  <c r="L284" i="16"/>
  <c r="K284" i="16"/>
  <c r="J284" i="16"/>
  <c r="N280" i="16"/>
  <c r="M280" i="16"/>
  <c r="L280" i="16"/>
  <c r="K280" i="16"/>
  <c r="J280" i="16"/>
  <c r="N276" i="16"/>
  <c r="M276" i="16"/>
  <c r="L276" i="16"/>
  <c r="K276" i="16"/>
  <c r="J276" i="16"/>
  <c r="N272" i="16"/>
  <c r="M272" i="16"/>
  <c r="L272" i="16"/>
  <c r="K272" i="16"/>
  <c r="J272" i="16"/>
  <c r="N268" i="16"/>
  <c r="M268" i="16"/>
  <c r="L268" i="16"/>
  <c r="K268" i="16"/>
  <c r="I268" i="16"/>
  <c r="J268" i="16"/>
  <c r="N264" i="16"/>
  <c r="M264" i="16"/>
  <c r="L264" i="16"/>
  <c r="K264" i="16"/>
  <c r="I264" i="16"/>
  <c r="J264" i="16"/>
  <c r="N260" i="16"/>
  <c r="M260" i="16"/>
  <c r="L260" i="16"/>
  <c r="K260" i="16"/>
  <c r="I260" i="16"/>
  <c r="J260" i="16"/>
  <c r="N256" i="16"/>
  <c r="M256" i="16"/>
  <c r="L256" i="16"/>
  <c r="K256" i="16"/>
  <c r="I256" i="16"/>
  <c r="J256" i="16"/>
  <c r="N252" i="16"/>
  <c r="M252" i="16"/>
  <c r="L252" i="16"/>
  <c r="K252" i="16"/>
  <c r="I252" i="16"/>
  <c r="J252" i="16"/>
  <c r="N248" i="16"/>
  <c r="M248" i="16"/>
  <c r="L248" i="16"/>
  <c r="K248" i="16"/>
  <c r="I248" i="16"/>
  <c r="J248" i="16"/>
  <c r="N244" i="16"/>
  <c r="M244" i="16"/>
  <c r="L244" i="16"/>
  <c r="K244" i="16"/>
  <c r="I244" i="16"/>
  <c r="J244" i="16"/>
  <c r="N240" i="16"/>
  <c r="M240" i="16"/>
  <c r="L240" i="16"/>
  <c r="K240" i="16"/>
  <c r="I240" i="16"/>
  <c r="J240" i="16"/>
  <c r="N236" i="16"/>
  <c r="M236" i="16"/>
  <c r="L236" i="16"/>
  <c r="K236" i="16"/>
  <c r="I236" i="16"/>
  <c r="J236" i="16"/>
  <c r="N232" i="16"/>
  <c r="M232" i="16"/>
  <c r="L232" i="16"/>
  <c r="K232" i="16"/>
  <c r="I232" i="16"/>
  <c r="J232" i="16"/>
  <c r="N228" i="16"/>
  <c r="M228" i="16"/>
  <c r="L228" i="16"/>
  <c r="K228" i="16"/>
  <c r="I228" i="16"/>
  <c r="J228" i="16"/>
  <c r="N224" i="16"/>
  <c r="M224" i="16"/>
  <c r="L224" i="16"/>
  <c r="K224" i="16"/>
  <c r="I224" i="16"/>
  <c r="J224" i="16"/>
  <c r="N220" i="16"/>
  <c r="M220" i="16"/>
  <c r="L220" i="16"/>
  <c r="K220" i="16"/>
  <c r="I220" i="16"/>
  <c r="J220" i="16"/>
  <c r="N216" i="16"/>
  <c r="M216" i="16"/>
  <c r="L216" i="16"/>
  <c r="K216" i="16"/>
  <c r="I216" i="16"/>
  <c r="J216" i="16"/>
  <c r="N212" i="16"/>
  <c r="M212" i="16"/>
  <c r="L212" i="16"/>
  <c r="K212" i="16"/>
  <c r="I212" i="16"/>
  <c r="J212" i="16"/>
  <c r="N208" i="16"/>
  <c r="M208" i="16"/>
  <c r="L208" i="16"/>
  <c r="K208" i="16"/>
  <c r="I208" i="16"/>
  <c r="J208" i="16"/>
  <c r="N204" i="16"/>
  <c r="M204" i="16"/>
  <c r="L204" i="16"/>
  <c r="K204" i="16"/>
  <c r="I204" i="16"/>
  <c r="J204" i="16"/>
  <c r="N200" i="16"/>
  <c r="M200" i="16"/>
  <c r="L200" i="16"/>
  <c r="K200" i="16"/>
  <c r="I200" i="16"/>
  <c r="J200" i="16"/>
  <c r="N196" i="16"/>
  <c r="M196" i="16"/>
  <c r="L196" i="16"/>
  <c r="K196" i="16"/>
  <c r="I196" i="16"/>
  <c r="J196" i="16"/>
  <c r="N192" i="16"/>
  <c r="M192" i="16"/>
  <c r="L192" i="16"/>
  <c r="K192" i="16"/>
  <c r="I192" i="16"/>
  <c r="J192" i="16"/>
  <c r="N188" i="16"/>
  <c r="M188" i="16"/>
  <c r="L188" i="16"/>
  <c r="K188" i="16"/>
  <c r="I188" i="16"/>
  <c r="J188" i="16"/>
  <c r="N184" i="16"/>
  <c r="M184" i="16"/>
  <c r="L184" i="16"/>
  <c r="K184" i="16"/>
  <c r="I184" i="16"/>
  <c r="J184" i="16"/>
  <c r="N180" i="16"/>
  <c r="M180" i="16"/>
  <c r="L180" i="16"/>
  <c r="K180" i="16"/>
  <c r="I180" i="16"/>
  <c r="J180" i="16"/>
  <c r="N176" i="16"/>
  <c r="M176" i="16"/>
  <c r="L176" i="16"/>
  <c r="K176" i="16"/>
  <c r="I176" i="16"/>
  <c r="J176" i="16"/>
  <c r="N172" i="16"/>
  <c r="M172" i="16"/>
  <c r="L172" i="16"/>
  <c r="K172" i="16"/>
  <c r="I172" i="16"/>
  <c r="J172" i="16"/>
  <c r="N168" i="16"/>
  <c r="M168" i="16"/>
  <c r="L168" i="16"/>
  <c r="K168" i="16"/>
  <c r="I168" i="16"/>
  <c r="J168" i="16"/>
  <c r="N164" i="16"/>
  <c r="M164" i="16"/>
  <c r="L164" i="16"/>
  <c r="K164" i="16"/>
  <c r="I164" i="16"/>
  <c r="J164" i="16"/>
  <c r="N160" i="16"/>
  <c r="M160" i="16"/>
  <c r="L160" i="16"/>
  <c r="K160" i="16"/>
  <c r="I160" i="16"/>
  <c r="J160" i="16"/>
  <c r="N156" i="16"/>
  <c r="M156" i="16"/>
  <c r="L156" i="16"/>
  <c r="K156" i="16"/>
  <c r="I156" i="16"/>
  <c r="J156" i="16"/>
  <c r="N152" i="16"/>
  <c r="M152" i="16"/>
  <c r="L152" i="16"/>
  <c r="K152" i="16"/>
  <c r="I152" i="16"/>
  <c r="J152" i="16"/>
  <c r="N148" i="16"/>
  <c r="M148" i="16"/>
  <c r="L148" i="16"/>
  <c r="K148" i="16"/>
  <c r="I148" i="16"/>
  <c r="J148" i="16"/>
  <c r="N144" i="16"/>
  <c r="M144" i="16"/>
  <c r="L144" i="16"/>
  <c r="K144" i="16"/>
  <c r="I144" i="16"/>
  <c r="J144" i="16"/>
  <c r="N140" i="16"/>
  <c r="M140" i="16"/>
  <c r="L140" i="16"/>
  <c r="K140" i="16"/>
  <c r="I140" i="16"/>
  <c r="J140" i="16"/>
  <c r="N136" i="16"/>
  <c r="M136" i="16"/>
  <c r="L136" i="16"/>
  <c r="K136" i="16"/>
  <c r="I136" i="16"/>
  <c r="J136" i="16"/>
  <c r="N132" i="16"/>
  <c r="M132" i="16"/>
  <c r="L132" i="16"/>
  <c r="K132" i="16"/>
  <c r="I132" i="16"/>
  <c r="J132" i="16"/>
  <c r="N128" i="16"/>
  <c r="M128" i="16"/>
  <c r="L128" i="16"/>
  <c r="K128" i="16"/>
  <c r="I128" i="16"/>
  <c r="J128" i="16"/>
  <c r="N124" i="16"/>
  <c r="M124" i="16"/>
  <c r="L124" i="16"/>
  <c r="K124" i="16"/>
  <c r="I124" i="16"/>
  <c r="J124" i="16"/>
  <c r="N120" i="16"/>
  <c r="M120" i="16"/>
  <c r="L120" i="16"/>
  <c r="K120" i="16"/>
  <c r="I120" i="16"/>
  <c r="J120" i="16"/>
  <c r="N116" i="16"/>
  <c r="M116" i="16"/>
  <c r="L116" i="16"/>
  <c r="K116" i="16"/>
  <c r="I116" i="16"/>
  <c r="J116" i="16"/>
  <c r="N112" i="16"/>
  <c r="M112" i="16"/>
  <c r="L112" i="16"/>
  <c r="K112" i="16"/>
  <c r="I112" i="16"/>
  <c r="J112" i="16"/>
  <c r="N108" i="16"/>
  <c r="M108" i="16"/>
  <c r="L108" i="16"/>
  <c r="K108" i="16"/>
  <c r="I108" i="16"/>
  <c r="J108" i="16"/>
  <c r="N104" i="16"/>
  <c r="M104" i="16"/>
  <c r="L104" i="16"/>
  <c r="K104" i="16"/>
  <c r="I104" i="16"/>
  <c r="J104" i="16"/>
  <c r="N100" i="16"/>
  <c r="M100" i="16"/>
  <c r="L100" i="16"/>
  <c r="K100" i="16"/>
  <c r="I100" i="16"/>
  <c r="J100" i="16"/>
  <c r="N96" i="16"/>
  <c r="M96" i="16"/>
  <c r="L96" i="16"/>
  <c r="K96" i="16"/>
  <c r="I96" i="16"/>
  <c r="J96" i="16"/>
  <c r="N92" i="16"/>
  <c r="M92" i="16"/>
  <c r="L92" i="16"/>
  <c r="K92" i="16"/>
  <c r="I92" i="16"/>
  <c r="J92" i="16"/>
  <c r="N88" i="16"/>
  <c r="M88" i="16"/>
  <c r="L88" i="16"/>
  <c r="K88" i="16"/>
  <c r="I88" i="16"/>
  <c r="J88" i="16"/>
  <c r="N84" i="16"/>
  <c r="M84" i="16"/>
  <c r="L84" i="16"/>
  <c r="J84" i="16"/>
  <c r="K84" i="16"/>
  <c r="I84" i="16"/>
  <c r="N80" i="16"/>
  <c r="M80" i="16"/>
  <c r="L80" i="16"/>
  <c r="J80" i="16"/>
  <c r="K80" i="16"/>
  <c r="I80" i="16"/>
  <c r="N76" i="16"/>
  <c r="M76" i="16"/>
  <c r="L76" i="16"/>
  <c r="J76" i="16"/>
  <c r="K76" i="16"/>
  <c r="I76" i="16"/>
  <c r="N72" i="16"/>
  <c r="M72" i="16"/>
  <c r="L72" i="16"/>
  <c r="J72" i="16"/>
  <c r="K72" i="16"/>
  <c r="I72" i="16"/>
  <c r="N68" i="16"/>
  <c r="M68" i="16"/>
  <c r="L68" i="16"/>
  <c r="J68" i="16"/>
  <c r="K68" i="16"/>
  <c r="I68" i="16"/>
  <c r="N64" i="16"/>
  <c r="M64" i="16"/>
  <c r="L64" i="16"/>
  <c r="J64" i="16"/>
  <c r="K64" i="16"/>
  <c r="I64" i="16"/>
  <c r="N60" i="16"/>
  <c r="M60" i="16"/>
  <c r="L60" i="16"/>
  <c r="J60" i="16"/>
  <c r="K60" i="16"/>
  <c r="I60" i="16"/>
  <c r="N56" i="16"/>
  <c r="M56" i="16"/>
  <c r="L56" i="16"/>
  <c r="J56" i="16"/>
  <c r="K56" i="16"/>
  <c r="I56" i="16"/>
  <c r="N52" i="16"/>
  <c r="M52" i="16"/>
  <c r="L52" i="16"/>
  <c r="J52" i="16"/>
  <c r="K52" i="16"/>
  <c r="I52" i="16"/>
  <c r="N48" i="16"/>
  <c r="M48" i="16"/>
  <c r="L48" i="16"/>
  <c r="J48" i="16"/>
  <c r="K48" i="16"/>
  <c r="I48" i="16"/>
  <c r="N44" i="16"/>
  <c r="M44" i="16"/>
  <c r="L44" i="16"/>
  <c r="J44" i="16"/>
  <c r="K44" i="16"/>
  <c r="I44" i="16"/>
  <c r="N40" i="16"/>
  <c r="M40" i="16"/>
  <c r="L40" i="16"/>
  <c r="J40" i="16"/>
  <c r="K40" i="16"/>
  <c r="I40" i="16"/>
  <c r="N36" i="16"/>
  <c r="M36" i="16"/>
  <c r="L36" i="16"/>
  <c r="J36" i="16"/>
  <c r="K36" i="16"/>
  <c r="I36" i="16"/>
  <c r="N32" i="16"/>
  <c r="M32" i="16"/>
  <c r="L32" i="16"/>
  <c r="J32" i="16"/>
  <c r="K32" i="16"/>
  <c r="I32" i="16"/>
  <c r="N28" i="16"/>
  <c r="M28" i="16"/>
  <c r="L28" i="16"/>
  <c r="J28" i="16"/>
  <c r="K28" i="16"/>
  <c r="I28" i="16"/>
  <c r="N24" i="16"/>
  <c r="M24" i="16"/>
  <c r="L24" i="16"/>
  <c r="J24" i="16"/>
  <c r="K24" i="16"/>
  <c r="I24" i="16"/>
  <c r="N20" i="16"/>
  <c r="M20" i="16"/>
  <c r="L20" i="16"/>
  <c r="J20" i="16"/>
  <c r="K20" i="16"/>
  <c r="I20" i="16"/>
  <c r="N16" i="16"/>
  <c r="M16" i="16"/>
  <c r="L16" i="16"/>
  <c r="J16" i="16"/>
  <c r="K16" i="16"/>
  <c r="I16" i="16"/>
  <c r="N12" i="16"/>
  <c r="M12" i="16"/>
  <c r="L12" i="16"/>
  <c r="J12" i="16"/>
  <c r="K12" i="16"/>
  <c r="I12" i="16"/>
  <c r="N8" i="16"/>
  <c r="M8" i="16"/>
  <c r="L8" i="16"/>
  <c r="J8" i="16"/>
  <c r="K8" i="16"/>
  <c r="I8" i="16"/>
  <c r="I338" i="16" s="1"/>
  <c r="I336" i="16"/>
  <c r="I332" i="16"/>
  <c r="I328" i="16"/>
  <c r="I324" i="16"/>
  <c r="I320" i="16"/>
  <c r="I316" i="16"/>
  <c r="I312" i="16"/>
  <c r="I308" i="16"/>
  <c r="I304" i="16"/>
  <c r="I300" i="16"/>
  <c r="I296" i="16"/>
  <c r="I292" i="16"/>
  <c r="I288" i="16"/>
  <c r="I284" i="16"/>
  <c r="I280" i="16"/>
  <c r="I276" i="16"/>
  <c r="I272" i="16"/>
  <c r="I267" i="16"/>
  <c r="I261" i="16"/>
  <c r="I253" i="16"/>
  <c r="I245" i="16"/>
  <c r="I237" i="16"/>
  <c r="I229" i="16"/>
  <c r="I221" i="16"/>
  <c r="I213" i="16"/>
  <c r="I205" i="16"/>
  <c r="I197" i="16"/>
  <c r="I189" i="16"/>
  <c r="I181" i="16"/>
  <c r="I173" i="16"/>
  <c r="I165" i="16"/>
  <c r="I157" i="16"/>
  <c r="I149" i="16"/>
  <c r="I141" i="16"/>
  <c r="I133" i="16"/>
  <c r="I125" i="16"/>
  <c r="I117" i="16"/>
  <c r="I109" i="16"/>
  <c r="I101" i="16"/>
  <c r="I93" i="16"/>
  <c r="I85" i="16"/>
  <c r="I77" i="16"/>
  <c r="I69" i="16"/>
  <c r="I61" i="16"/>
  <c r="I53" i="16"/>
  <c r="I45" i="16"/>
  <c r="I37" i="16"/>
  <c r="I29" i="16"/>
  <c r="I21" i="16"/>
  <c r="I13" i="16"/>
  <c r="J335" i="16"/>
  <c r="J327" i="16"/>
  <c r="J319" i="16"/>
  <c r="J311" i="16"/>
  <c r="J303" i="16"/>
  <c r="J295" i="16"/>
  <c r="J287" i="16"/>
  <c r="J279" i="16"/>
  <c r="J271" i="16"/>
  <c r="J263" i="16"/>
  <c r="J255" i="16"/>
  <c r="J247" i="16"/>
  <c r="J239" i="16"/>
  <c r="J231" i="16"/>
  <c r="J223" i="16"/>
  <c r="J215" i="16"/>
  <c r="J207" i="16"/>
  <c r="J199" i="16"/>
  <c r="J191" i="16"/>
  <c r="J183" i="16"/>
  <c r="J175" i="16"/>
  <c r="J167" i="16"/>
  <c r="J159" i="16"/>
  <c r="J151" i="16"/>
  <c r="J143" i="16"/>
  <c r="J135" i="16"/>
  <c r="J127" i="16"/>
  <c r="J119" i="16"/>
  <c r="J111" i="16"/>
  <c r="J103" i="16"/>
  <c r="J95" i="16"/>
  <c r="J87" i="16"/>
  <c r="J71" i="16"/>
  <c r="J39" i="16"/>
  <c r="K337" i="16"/>
  <c r="K305" i="16"/>
  <c r="K273" i="16"/>
  <c r="K241" i="16"/>
  <c r="K201" i="16"/>
  <c r="K137" i="16"/>
  <c r="K73" i="16"/>
  <c r="K9" i="16"/>
  <c r="L275" i="16"/>
  <c r="L211" i="16"/>
  <c r="L135" i="16"/>
  <c r="M158" i="16"/>
  <c r="M156" i="1"/>
  <c r="M204" i="1"/>
  <c r="L324" i="1"/>
  <c r="M324" i="1" s="1"/>
  <c r="M308" i="1"/>
  <c r="L308" i="1"/>
  <c r="L292" i="1"/>
  <c r="M292" i="1" s="1"/>
  <c r="M280" i="1"/>
  <c r="M196" i="1"/>
  <c r="L196" i="1"/>
  <c r="M152" i="1"/>
  <c r="M148" i="1"/>
  <c r="L148" i="1"/>
  <c r="L132" i="1"/>
  <c r="M132" i="1" s="1"/>
  <c r="M116" i="1"/>
  <c r="L116" i="1"/>
  <c r="L112" i="1"/>
  <c r="M112" i="1" s="1"/>
  <c r="L100" i="1"/>
  <c r="M100" i="1" s="1"/>
  <c r="L96" i="1"/>
  <c r="M96" i="1" s="1"/>
  <c r="L300" i="1"/>
  <c r="M300" i="1" s="1"/>
  <c r="L204" i="1"/>
  <c r="M268" i="1"/>
  <c r="L8" i="1"/>
  <c r="M8" i="1" s="1"/>
  <c r="L335" i="1"/>
  <c r="M335" i="1"/>
  <c r="L307" i="1"/>
  <c r="M307" i="1" s="1"/>
  <c r="L303" i="1"/>
  <c r="M303" i="1"/>
  <c r="L255" i="1"/>
  <c r="M255" i="1" s="1"/>
  <c r="L243" i="1"/>
  <c r="M243" i="1"/>
  <c r="L239" i="1"/>
  <c r="M239" i="1" s="1"/>
  <c r="L227" i="1"/>
  <c r="M227" i="1"/>
  <c r="L223" i="1"/>
  <c r="M223" i="1" s="1"/>
  <c r="L211" i="1"/>
  <c r="M211" i="1"/>
  <c r="L207" i="1"/>
  <c r="M207" i="1" s="1"/>
  <c r="L195" i="1"/>
  <c r="M195" i="1"/>
  <c r="L191" i="1"/>
  <c r="M191" i="1" s="1"/>
  <c r="L179" i="1"/>
  <c r="M179" i="1"/>
  <c r="L175" i="1"/>
  <c r="M175" i="1" s="1"/>
  <c r="L163" i="1"/>
  <c r="M163" i="1"/>
  <c r="L159" i="1"/>
  <c r="M159" i="1" s="1"/>
  <c r="L147" i="1"/>
  <c r="M147" i="1"/>
  <c r="L143" i="1"/>
  <c r="M143" i="1" s="1"/>
  <c r="L131" i="1"/>
  <c r="M131" i="1"/>
  <c r="L127" i="1"/>
  <c r="M127" i="1" s="1"/>
  <c r="L115" i="1"/>
  <c r="M115" i="1"/>
  <c r="L107" i="1"/>
  <c r="M107" i="1" s="1"/>
  <c r="L99" i="1"/>
  <c r="M99" i="1"/>
  <c r="L91" i="1"/>
  <c r="M91" i="1" s="1"/>
  <c r="L83" i="1"/>
  <c r="M83" i="1"/>
  <c r="L75" i="1"/>
  <c r="M75" i="1" s="1"/>
  <c r="L67" i="1"/>
  <c r="M67" i="1"/>
  <c r="L59" i="1"/>
  <c r="M59" i="1" s="1"/>
  <c r="L51" i="1"/>
  <c r="M51" i="1"/>
  <c r="L43" i="1"/>
  <c r="M43" i="1" s="1"/>
  <c r="L35" i="1"/>
  <c r="M35" i="1"/>
  <c r="L27" i="1"/>
  <c r="M27" i="1" s="1"/>
  <c r="M11" i="1"/>
  <c r="L264" i="1"/>
  <c r="M264" i="1" s="1"/>
  <c r="L232" i="1"/>
  <c r="M232" i="1" s="1"/>
  <c r="L168" i="1"/>
  <c r="M168" i="1" s="1"/>
  <c r="M331" i="1"/>
  <c r="M320" i="1"/>
  <c r="M299" i="1"/>
  <c r="M288" i="1"/>
  <c r="M267" i="1"/>
  <c r="M256" i="1"/>
  <c r="M235" i="1"/>
  <c r="M224" i="1"/>
  <c r="M203" i="1"/>
  <c r="M192" i="1"/>
  <c r="M171" i="1"/>
  <c r="M160" i="1"/>
  <c r="M139" i="1"/>
  <c r="M128" i="1"/>
  <c r="L276" i="1"/>
  <c r="M276" i="1" s="1"/>
  <c r="M244" i="1"/>
  <c r="L244" i="1"/>
  <c r="L212" i="1"/>
  <c r="M212" i="1" s="1"/>
  <c r="M180" i="1"/>
  <c r="L180" i="1"/>
  <c r="M136" i="1"/>
  <c r="M104" i="1"/>
  <c r="M72" i="1"/>
  <c r="L172" i="1"/>
  <c r="M172" i="1" s="1"/>
  <c r="L140" i="1"/>
  <c r="M140" i="1" s="1"/>
  <c r="L76" i="1"/>
  <c r="M76" i="1" s="1"/>
  <c r="M332" i="1"/>
  <c r="L291" i="1"/>
  <c r="M291" i="1"/>
  <c r="L287" i="1"/>
  <c r="M287" i="1" s="1"/>
  <c r="L275" i="1"/>
  <c r="M275" i="1"/>
  <c r="L271" i="1"/>
  <c r="M271" i="1" s="1"/>
  <c r="L19" i="1"/>
  <c r="M19" i="1" s="1"/>
  <c r="L15" i="1"/>
  <c r="M15" i="1" s="1"/>
  <c r="L11" i="1"/>
  <c r="L338" i="1"/>
  <c r="L334" i="1"/>
  <c r="M334" i="1"/>
  <c r="L330" i="1"/>
  <c r="M330" i="1" s="1"/>
  <c r="L326" i="1"/>
  <c r="L322" i="1"/>
  <c r="M322" i="1" s="1"/>
  <c r="L318" i="1"/>
  <c r="M318" i="1" s="1"/>
  <c r="L314" i="1"/>
  <c r="M314" i="1"/>
  <c r="L310" i="1"/>
  <c r="M310" i="1" s="1"/>
  <c r="L306" i="1"/>
  <c r="L302" i="1"/>
  <c r="M302" i="1"/>
  <c r="L298" i="1"/>
  <c r="M298" i="1" s="1"/>
  <c r="L294" i="1"/>
  <c r="L290" i="1"/>
  <c r="M290" i="1" s="1"/>
  <c r="L286" i="1"/>
  <c r="M286" i="1" s="1"/>
  <c r="L282" i="1"/>
  <c r="M282" i="1"/>
  <c r="L278" i="1"/>
  <c r="M278" i="1" s="1"/>
  <c r="L274" i="1"/>
  <c r="L270" i="1"/>
  <c r="M270" i="1"/>
  <c r="L266" i="1"/>
  <c r="M266" i="1" s="1"/>
  <c r="L262" i="1"/>
  <c r="L258" i="1"/>
  <c r="M258" i="1" s="1"/>
  <c r="L254" i="1"/>
  <c r="M254" i="1" s="1"/>
  <c r="L250" i="1"/>
  <c r="M250" i="1"/>
  <c r="L246" i="1"/>
  <c r="M246" i="1" s="1"/>
  <c r="L242" i="1"/>
  <c r="L238" i="1"/>
  <c r="M238" i="1"/>
  <c r="L234" i="1"/>
  <c r="M234" i="1" s="1"/>
  <c r="L230" i="1"/>
  <c r="L226" i="1"/>
  <c r="M226" i="1" s="1"/>
  <c r="L222" i="1"/>
  <c r="M222" i="1" s="1"/>
  <c r="L218" i="1"/>
  <c r="M218" i="1"/>
  <c r="L214" i="1"/>
  <c r="M214" i="1" s="1"/>
  <c r="L210" i="1"/>
  <c r="L206" i="1"/>
  <c r="M206" i="1"/>
  <c r="L202" i="1"/>
  <c r="M202" i="1" s="1"/>
  <c r="L198" i="1"/>
  <c r="L194" i="1"/>
  <c r="M194" i="1" s="1"/>
  <c r="L190" i="1"/>
  <c r="M190" i="1" s="1"/>
  <c r="L186" i="1"/>
  <c r="M186" i="1"/>
  <c r="L182" i="1"/>
  <c r="M182" i="1" s="1"/>
  <c r="L178" i="1"/>
  <c r="L174" i="1"/>
  <c r="M174" i="1"/>
  <c r="L170" i="1"/>
  <c r="M170" i="1" s="1"/>
  <c r="L166" i="1"/>
  <c r="L162" i="1"/>
  <c r="M162" i="1" s="1"/>
  <c r="L158" i="1"/>
  <c r="M158" i="1" s="1"/>
  <c r="L154" i="1"/>
  <c r="M154" i="1"/>
  <c r="L150" i="1"/>
  <c r="M150" i="1" s="1"/>
  <c r="L146" i="1"/>
  <c r="L142" i="1"/>
  <c r="M142" i="1"/>
  <c r="L138" i="1"/>
  <c r="M138" i="1" s="1"/>
  <c r="L134" i="1"/>
  <c r="L130" i="1"/>
  <c r="M130" i="1" s="1"/>
  <c r="L126" i="1"/>
  <c r="M126" i="1" s="1"/>
  <c r="L122" i="1"/>
  <c r="M122" i="1"/>
  <c r="L118" i="1"/>
  <c r="M118" i="1" s="1"/>
  <c r="L114" i="1"/>
  <c r="M114" i="1"/>
  <c r="L110" i="1"/>
  <c r="M110" i="1" s="1"/>
  <c r="L106" i="1"/>
  <c r="M106" i="1" s="1"/>
  <c r="L102" i="1"/>
  <c r="M102" i="1" s="1"/>
  <c r="L98" i="1"/>
  <c r="M98" i="1" s="1"/>
  <c r="L94" i="1"/>
  <c r="L90" i="1"/>
  <c r="M90" i="1"/>
  <c r="L86" i="1"/>
  <c r="M86" i="1" s="1"/>
  <c r="L82" i="1"/>
  <c r="M82" i="1"/>
  <c r="L78" i="1"/>
  <c r="L74" i="1"/>
  <c r="M74" i="1" s="1"/>
  <c r="L70" i="1"/>
  <c r="M70" i="1" s="1"/>
  <c r="L66" i="1"/>
  <c r="M66" i="1" s="1"/>
  <c r="L62" i="1"/>
  <c r="L58" i="1"/>
  <c r="M58" i="1"/>
  <c r="L54" i="1"/>
  <c r="M54" i="1" s="1"/>
  <c r="L50" i="1"/>
  <c r="M50" i="1"/>
  <c r="L46" i="1"/>
  <c r="M46" i="1" s="1"/>
  <c r="L42" i="1"/>
  <c r="M42" i="1" s="1"/>
  <c r="L38" i="1"/>
  <c r="M38" i="1" s="1"/>
  <c r="L34" i="1"/>
  <c r="M34" i="1" s="1"/>
  <c r="L30" i="1"/>
  <c r="L26" i="1"/>
  <c r="M26" i="1"/>
  <c r="L22" i="1"/>
  <c r="M22" i="1" s="1"/>
  <c r="M18" i="1"/>
  <c r="M10" i="1"/>
  <c r="L316" i="1"/>
  <c r="M316" i="1" s="1"/>
  <c r="L284" i="1"/>
  <c r="M284" i="1" s="1"/>
  <c r="L252" i="1"/>
  <c r="M252" i="1" s="1"/>
  <c r="L220" i="1"/>
  <c r="M220" i="1" s="1"/>
  <c r="L188" i="1"/>
  <c r="M188" i="1" s="1"/>
  <c r="L156" i="1"/>
  <c r="L124" i="1"/>
  <c r="M124" i="1" s="1"/>
  <c r="M338" i="1"/>
  <c r="M327" i="1"/>
  <c r="M306" i="1"/>
  <c r="M295" i="1"/>
  <c r="M274" i="1"/>
  <c r="M263" i="1"/>
  <c r="M242" i="1"/>
  <c r="M231" i="1"/>
  <c r="M210" i="1"/>
  <c r="M199" i="1"/>
  <c r="M178" i="1"/>
  <c r="M167" i="1"/>
  <c r="M146" i="1"/>
  <c r="M135" i="1"/>
  <c r="M111" i="1"/>
  <c r="M95" i="1"/>
  <c r="M79" i="1"/>
  <c r="M63" i="1"/>
  <c r="M47" i="1"/>
  <c r="M31" i="1"/>
  <c r="M328" i="1"/>
  <c r="M312" i="1"/>
  <c r="M296" i="1"/>
  <c r="L260" i="1"/>
  <c r="M260" i="1" s="1"/>
  <c r="M228" i="1"/>
  <c r="L228" i="1"/>
  <c r="M200" i="1"/>
  <c r="M164" i="1"/>
  <c r="L164" i="1"/>
  <c r="M108" i="1"/>
  <c r="M92" i="1"/>
  <c r="M84" i="1"/>
  <c r="L84" i="1"/>
  <c r="L80" i="1"/>
  <c r="M80" i="1" s="1"/>
  <c r="M68" i="1"/>
  <c r="L68" i="1"/>
  <c r="L64" i="1"/>
  <c r="M64" i="1" s="1"/>
  <c r="L236" i="1"/>
  <c r="M236" i="1" s="1"/>
  <c r="L323" i="1"/>
  <c r="M323" i="1" s="1"/>
  <c r="L319" i="1"/>
  <c r="M319" i="1"/>
  <c r="L259" i="1"/>
  <c r="M259" i="1" s="1"/>
  <c r="L337" i="1"/>
  <c r="M337" i="1"/>
  <c r="L333" i="1"/>
  <c r="M333" i="1" s="1"/>
  <c r="L329" i="1"/>
  <c r="M329" i="1"/>
  <c r="L325" i="1"/>
  <c r="M325" i="1" s="1"/>
  <c r="L321" i="1"/>
  <c r="M321" i="1"/>
  <c r="L317" i="1"/>
  <c r="M317" i="1" s="1"/>
  <c r="L313" i="1"/>
  <c r="M313" i="1"/>
  <c r="L309" i="1"/>
  <c r="M309" i="1" s="1"/>
  <c r="L305" i="1"/>
  <c r="M305" i="1"/>
  <c r="L301" i="1"/>
  <c r="M301" i="1" s="1"/>
  <c r="L297" i="1"/>
  <c r="M297" i="1"/>
  <c r="L293" i="1"/>
  <c r="M293" i="1" s="1"/>
  <c r="L289" i="1"/>
  <c r="M289" i="1"/>
  <c r="L285" i="1"/>
  <c r="M285" i="1" s="1"/>
  <c r="L281" i="1"/>
  <c r="M281" i="1"/>
  <c r="L277" i="1"/>
  <c r="M277" i="1" s="1"/>
  <c r="L273" i="1"/>
  <c r="M273" i="1"/>
  <c r="L269" i="1"/>
  <c r="M269" i="1" s="1"/>
  <c r="L265" i="1"/>
  <c r="M265" i="1"/>
  <c r="L261" i="1"/>
  <c r="M261" i="1" s="1"/>
  <c r="L257" i="1"/>
  <c r="M257" i="1"/>
  <c r="L253" i="1"/>
  <c r="M253" i="1" s="1"/>
  <c r="L249" i="1"/>
  <c r="M249" i="1"/>
  <c r="L245" i="1"/>
  <c r="M245" i="1" s="1"/>
  <c r="L241" i="1"/>
  <c r="M241" i="1"/>
  <c r="L237" i="1"/>
  <c r="M237" i="1" s="1"/>
  <c r="L233" i="1"/>
  <c r="M233" i="1"/>
  <c r="L229" i="1"/>
  <c r="M229" i="1" s="1"/>
  <c r="L225" i="1"/>
  <c r="M225" i="1"/>
  <c r="L221" i="1"/>
  <c r="M221" i="1" s="1"/>
  <c r="L217" i="1"/>
  <c r="M217" i="1"/>
  <c r="L213" i="1"/>
  <c r="M213" i="1" s="1"/>
  <c r="L209" i="1"/>
  <c r="M209" i="1"/>
  <c r="L205" i="1"/>
  <c r="M205" i="1" s="1"/>
  <c r="L201" i="1"/>
  <c r="M201" i="1"/>
  <c r="L197" i="1"/>
  <c r="M197" i="1" s="1"/>
  <c r="L193" i="1"/>
  <c r="M193" i="1"/>
  <c r="L189" i="1"/>
  <c r="M189" i="1" s="1"/>
  <c r="L185" i="1"/>
  <c r="M185" i="1"/>
  <c r="L181" i="1"/>
  <c r="M181" i="1" s="1"/>
  <c r="L177" i="1"/>
  <c r="M177" i="1"/>
  <c r="L173" i="1"/>
  <c r="M173" i="1" s="1"/>
  <c r="L169" i="1"/>
  <c r="M169" i="1"/>
  <c r="L165" i="1"/>
  <c r="M165" i="1" s="1"/>
  <c r="L161" i="1"/>
  <c r="M161" i="1"/>
  <c r="L157" i="1"/>
  <c r="M157" i="1" s="1"/>
  <c r="L153" i="1"/>
  <c r="M153" i="1"/>
  <c r="L149" i="1"/>
  <c r="M149" i="1" s="1"/>
  <c r="L145" i="1"/>
  <c r="M145" i="1"/>
  <c r="L141" i="1"/>
  <c r="M141" i="1" s="1"/>
  <c r="L137" i="1"/>
  <c r="M137" i="1"/>
  <c r="L133" i="1"/>
  <c r="M133" i="1" s="1"/>
  <c r="L129" i="1"/>
  <c r="M129" i="1"/>
  <c r="L125" i="1"/>
  <c r="M125" i="1" s="1"/>
  <c r="L121" i="1"/>
  <c r="M121" i="1"/>
  <c r="L117" i="1"/>
  <c r="M117" i="1" s="1"/>
  <c r="L113" i="1"/>
  <c r="M113" i="1"/>
  <c r="L312" i="1"/>
  <c r="L280" i="1"/>
  <c r="L248" i="1"/>
  <c r="M248" i="1" s="1"/>
  <c r="L216" i="1"/>
  <c r="M216" i="1" s="1"/>
  <c r="L184" i="1"/>
  <c r="M184" i="1" s="1"/>
  <c r="L152" i="1"/>
  <c r="L120" i="1"/>
  <c r="M120" i="1" s="1"/>
  <c r="L88" i="1"/>
  <c r="M88" i="1" s="1"/>
  <c r="M336" i="1"/>
  <c r="M326" i="1"/>
  <c r="M315" i="1"/>
  <c r="M304" i="1"/>
  <c r="M294" i="1"/>
  <c r="M283" i="1"/>
  <c r="M272" i="1"/>
  <c r="M262" i="1"/>
  <c r="M251" i="1"/>
  <c r="M240" i="1"/>
  <c r="M230" i="1"/>
  <c r="M219" i="1"/>
  <c r="M208" i="1"/>
  <c r="M198" i="1"/>
  <c r="M187" i="1"/>
  <c r="M176" i="1"/>
  <c r="M166" i="1"/>
  <c r="M155" i="1"/>
  <c r="M144" i="1"/>
  <c r="M134" i="1"/>
  <c r="M123" i="1"/>
  <c r="M94" i="1"/>
  <c r="M78" i="1"/>
  <c r="M62" i="1"/>
  <c r="M30" i="1"/>
  <c r="L109" i="1"/>
  <c r="M109" i="1" s="1"/>
  <c r="L105" i="1"/>
  <c r="M105" i="1"/>
  <c r="L101" i="1"/>
  <c r="M101" i="1" s="1"/>
  <c r="L97" i="1"/>
  <c r="M97" i="1"/>
  <c r="L93" i="1"/>
  <c r="M93" i="1" s="1"/>
  <c r="L89" i="1"/>
  <c r="M89" i="1"/>
  <c r="L85" i="1"/>
  <c r="M85" i="1" s="1"/>
  <c r="L81" i="1"/>
  <c r="M81" i="1"/>
  <c r="L77" i="1"/>
  <c r="M77" i="1" s="1"/>
  <c r="L73" i="1"/>
  <c r="M73" i="1"/>
  <c r="L69" i="1"/>
  <c r="M69" i="1" s="1"/>
  <c r="L65" i="1"/>
  <c r="M65" i="1"/>
  <c r="L61" i="1"/>
  <c r="M61" i="1" s="1"/>
  <c r="L57" i="1"/>
  <c r="M57" i="1"/>
  <c r="L53" i="1"/>
  <c r="M53" i="1" s="1"/>
  <c r="L49" i="1"/>
  <c r="M49" i="1"/>
  <c r="L45" i="1"/>
  <c r="M45" i="1" s="1"/>
  <c r="L41" i="1"/>
  <c r="M41" i="1"/>
  <c r="L37" i="1"/>
  <c r="M37" i="1" s="1"/>
  <c r="L33" i="1"/>
  <c r="M33" i="1"/>
  <c r="L29" i="1"/>
  <c r="M29" i="1" s="1"/>
  <c r="L25" i="1"/>
  <c r="M25" i="1"/>
  <c r="L21" i="1"/>
  <c r="M21" i="1" s="1"/>
  <c r="L17" i="1"/>
  <c r="M17" i="1"/>
  <c r="L13" i="1"/>
  <c r="M13" i="1" s="1"/>
  <c r="L9" i="1"/>
  <c r="M9" i="1"/>
  <c r="M60" i="1"/>
  <c r="M56" i="1"/>
  <c r="M52" i="1"/>
  <c r="L48" i="1"/>
  <c r="M48" i="1" s="1"/>
  <c r="M44" i="1"/>
  <c r="M40" i="1"/>
  <c r="M36" i="1"/>
  <c r="M32" i="1"/>
  <c r="L32" i="1"/>
  <c r="M28" i="1"/>
  <c r="L20" i="1"/>
  <c r="M20" i="1" s="1"/>
  <c r="L16" i="1"/>
  <c r="M16" i="1"/>
  <c r="L12" i="1"/>
  <c r="M12" i="1" s="1"/>
  <c r="L44" i="1"/>
  <c r="L24" i="1"/>
  <c r="M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72007-6C08-4B6C-B0F9-12D2F2EB721A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6D6CCB-4FB0-4BA5-9CE3-771ECB63AB49}" name="WorksheetConnection_zad 4.xlsx!ubezpieczenia__2" type="102" refreshedVersion="6" minRefreshableVersion="5">
    <extLst>
      <ext xmlns:x15="http://schemas.microsoft.com/office/spreadsheetml/2010/11/main" uri="{DE250136-89BD-433C-8126-D09CA5730AF9}">
        <x15:connection id="ubezpieczenia__2" autoDelete="1">
          <x15:rangePr sourceName="_xlcn.WorksheetConnection_zad4.xlsxubezpieczenia__21"/>
        </x15:connection>
      </ext>
    </extLst>
  </connection>
  <connection id="3" xr16:uid="{0901DF3F-7E6C-4D0C-AB72-AD22FD9F41DC}" keepAlive="1" name="Zapytanie — ubezpieczenia" description="Połączenie z zapytaniem „ubezpieczenia” w skoroszycie." type="5" refreshedVersion="6" background="1">
    <dbPr connection="Provider=Microsoft.Mashup.OleDb.1;Data Source=$Workbook$;Location=ubezpieczenia;Extended Properties=&quot;&quot;" command="SELECT * FROM [ubezpieczenia]"/>
  </connection>
  <connection id="4" xr16:uid="{3560A553-B6CD-442F-8617-25BECDA28A92}" keepAlive="1" name="Zapytanie — ubezpieczenia (2)" description="Połączenie z zapytaniem „ubezpieczenia (2)” w skoroszycie." type="5" refreshedVersion="6" background="1" saveData="1">
    <dbPr connection="Provider=Microsoft.Mashup.OleDb.1;Data Source=$Workbook$;Location=ubezpieczenia (2);Extended Properties=&quot;&quot;" command="SELECT * FROM [ubezpieczenia (2)]"/>
  </connection>
  <connection id="5" xr16:uid="{4B002747-BCD4-431A-BEFE-85CF209106CA}" keepAlive="1" name="Zapytanie — ubezpieczenia (3)" description="Połączenie z zapytaniem „ubezpieczenia (3)” w skoroszycie." type="5" refreshedVersion="6" background="1" saveData="1">
    <dbPr connection="Provider=Microsoft.Mashup.OleDb.1;Data Source=$Workbook$;Location=ubezpieczenia (3);Extended Properties=&quot;&quot;" command="SELECT * FROM [ubezpieczenia (3)]"/>
  </connection>
  <connection id="6" xr16:uid="{F6A9B633-DFB8-4AD8-BF0B-79013FBA9FFC}" keepAlive="1" name="Zapytanie — ubezpieczenia (4)" description="Połączenie z zapytaniem „ubezpieczenia (4)” w skoroszycie." type="5" refreshedVersion="6" background="1" saveData="1">
    <dbPr connection="Provider=Microsoft.Mashup.OleDb.1;Data Source=$Workbook$;Location=ubezpieczenia (4);Extended Properties=&quot;&quot;" command="SELECT * FROM [ubezpieczenia (4)]"/>
  </connection>
  <connection id="7" xr16:uid="{3E7AF64D-921A-40D1-B308-E4426B36B11F}" keepAlive="1" name="Zapytanie — ubezpieczenia (5)" description="Połączenie z zapytaniem „ubezpieczenia (5)” w skoroszycie." type="5" refreshedVersion="6" background="1" saveData="1">
    <dbPr connection="Provider=Microsoft.Mashup.OleDb.1;Data Source=$Workbook$;Location=&quot;ubezpieczenia (5)&quot;;Extended Properties=&quot;&quot;" command="SELECT * FROM [ubezpieczenia (5)]"/>
  </connection>
</connections>
</file>

<file path=xl/sharedStrings.xml><?xml version="1.0" encoding="utf-8"?>
<sst xmlns="http://schemas.openxmlformats.org/spreadsheetml/2006/main" count="4023" uniqueCount="454">
  <si>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</si>
  <si>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</si>
  <si>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</si>
  <si>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</si>
  <si>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</si>
  <si>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</si>
  <si>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</si>
  <si>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</si>
  <si>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</si>
  <si>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</si>
  <si>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</si>
  <si>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</si>
  <si>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</si>
  <si>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</si>
  <si>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</si>
  <si>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</si>
  <si>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</si>
  <si>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</si>
  <si>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</si>
  <si>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</si>
  <si>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</si>
  <si>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</si>
  <si>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</si>
  <si>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</si>
  <si>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</si>
  <si>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</si>
  <si>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</si>
  <si>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</si>
  <si>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</si>
  <si>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</si>
  <si>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</si>
  <si>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</si>
  <si>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</si>
  <si>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</si>
  <si>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</si>
  <si>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</si>
  <si>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</si>
  <si>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</si>
  <si>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</si>
  <si>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</si>
  <si>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</si>
  <si>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</si>
  <si>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</si>
  <si>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</si>
  <si>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</si>
  <si>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</si>
  <si>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</si>
  <si>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</si>
  <si>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</si>
  <si>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</si>
  <si>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</si>
  <si>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</si>
  <si>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</si>
  <si>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</si>
  <si>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</si>
  <si>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</si>
  <si>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</si>
  <si>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</si>
  <si>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</si>
  <si>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</si>
  <si>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</si>
  <si>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</si>
  <si>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</si>
  <si>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</si>
  <si>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</si>
  <si>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</si>
  <si>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</si>
  <si>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</si>
  <si>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</si>
  <si>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</si>
  <si>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</si>
  <si>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</si>
  <si>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</si>
  <si>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</si>
  <si>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</si>
  <si>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</si>
  <si>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</si>
  <si>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</si>
  <si>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</si>
  <si>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</si>
  <si>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</si>
  <si>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</si>
  <si>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</si>
  <si>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</si>
  <si>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</si>
  <si>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</si>
  <si>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</si>
  <si>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</si>
  <si>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</si>
  <si>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</si>
  <si>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</si>
  <si>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</si>
  <si>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</si>
  <si>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</si>
  <si>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</si>
  <si>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</si>
  <si>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</si>
  <si>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</si>
  <si>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</si>
  <si>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</si>
  <si>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</si>
  <si>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</si>
  <si>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</si>
  <si>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</si>
  <si>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</si>
  <si>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</si>
  <si>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</si>
  <si>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</si>
  <si>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</si>
  <si>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</si>
  <si>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</si>
  <si>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</si>
  <si>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</si>
  <si>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</si>
  <si>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</si>
  <si>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</si>
  <si>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</si>
  <si>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</si>
  <si>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</si>
  <si>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</si>
  <si>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</si>
  <si>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</si>
  <si>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</si>
  <si>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</si>
  <si>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</si>
  <si>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</si>
  <si>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</si>
  <si>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</si>
  <si>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</si>
  <si>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</si>
  <si>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</si>
  <si>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</si>
  <si>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</si>
  <si>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</si>
  <si>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</si>
  <si>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</si>
  <si>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</si>
  <si>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</si>
  <si>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</si>
  <si>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</si>
  <si>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</si>
  <si>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</si>
  <si>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</si>
  <si>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</si>
  <si>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</si>
  <si>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</si>
  <si>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</si>
  <si>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</si>
  <si>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</si>
  <si>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</si>
  <si>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</si>
  <si>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</si>
  <si>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</si>
  <si>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</si>
  <si>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</si>
  <si>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</si>
  <si>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</si>
  <si>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</si>
  <si>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</si>
  <si>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</si>
  <si>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</si>
  <si>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</si>
  <si>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</si>
  <si>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</si>
  <si>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</si>
  <si>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</si>
  <si>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</si>
  <si>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</si>
  <si>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</si>
  <si>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</si>
  <si>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</si>
  <si>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</si>
  <si>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</si>
  <si>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</si>
  <si>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</si>
  <si>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</si>
  <si>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</si>
  <si>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</si>
  <si>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</si>
  <si>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</si>
  <si>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</si>
  <si>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</si>
  <si>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</si>
  <si>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</si>
  <si>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</si>
  <si>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</si>
  <si>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</si>
  <si>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</si>
  <si>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</si>
  <si>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</si>
  <si>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</si>
  <si>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</si>
  <si>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</si>
  <si>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</si>
  <si>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</si>
  <si>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</si>
  <si>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</si>
  <si>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</si>
  <si>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</si>
  <si>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</si>
  <si>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</si>
  <si>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</si>
  <si>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</si>
  <si>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</si>
  <si>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</si>
  <si>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</si>
  <si>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</si>
  <si>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</si>
  <si>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</si>
  <si>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</si>
  <si>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</si>
  <si>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</si>
  <si>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</si>
  <si>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</si>
  <si>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</si>
  <si>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</si>
  <si>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</si>
  <si>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</si>
  <si>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</si>
  <si>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</si>
  <si>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</si>
  <si>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</si>
  <si>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</si>
  <si>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</si>
  <si>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</si>
  <si>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</si>
  <si>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</si>
  <si>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</si>
  <si>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</si>
  <si>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</si>
  <si>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</si>
  <si>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</si>
  <si>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</si>
  <si>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</si>
  <si>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</si>
  <si>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</si>
  <si>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</si>
  <si>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</si>
  <si>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</si>
  <si>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</si>
  <si>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</si>
  <si>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</si>
  <si>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</si>
  <si>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</si>
  <si>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</si>
  <si>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</si>
  <si>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</si>
  <si>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</si>
  <si>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</si>
  <si>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</si>
  <si>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</si>
  <si>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</si>
  <si>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</si>
  <si>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</si>
  <si>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</si>
  <si>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</si>
  <si>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</si>
  <si>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</si>
  <si>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</si>
  <si>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</si>
  <si>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</si>
  <si>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</si>
  <si>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</si>
  <si>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</si>
  <si>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</si>
  <si>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</si>
  <si>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</si>
  <si>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</si>
  <si>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</si>
  <si>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</si>
  <si>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</si>
  <si>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</si>
  <si>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</si>
  <si>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</si>
  <si>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</si>
  <si>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</si>
  <si>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</si>
  <si>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</si>
  <si>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</si>
  <si>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</si>
  <si>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</si>
  <si>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</si>
  <si>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</si>
  <si>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</si>
  <si>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</si>
  <si>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</si>
  <si>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</si>
  <si>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</si>
  <si>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</si>
  <si>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</si>
  <si>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</si>
  <si>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</si>
  <si>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</si>
  <si>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</si>
  <si>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</si>
  <si>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</si>
  <si>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</si>
  <si>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</si>
  <si>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</si>
  <si>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</si>
  <si>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</si>
  <si>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</si>
  <si>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</si>
  <si>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</si>
  <si>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</si>
  <si>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</si>
  <si>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</si>
  <si>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</si>
  <si>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</si>
  <si>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</si>
  <si>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</si>
  <si>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</si>
  <si>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</si>
  <si>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</si>
  <si>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</si>
  <si>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</si>
  <si>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</si>
  <si>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</si>
  <si>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</si>
  <si>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</si>
  <si>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</si>
  <si>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</si>
  <si>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</si>
  <si>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</si>
  <si>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</si>
  <si>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</si>
  <si>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</si>
  <si>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</si>
  <si>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</si>
  <si>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</si>
  <si>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</si>
  <si>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</si>
  <si>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</si>
  <si>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</si>
  <si>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</si>
  <si>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</si>
  <si>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</si>
  <si>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</si>
  <si>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</si>
  <si>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</si>
  <si>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</si>
  <si>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</si>
  <si>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</si>
  <si>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</si>
  <si>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</si>
  <si>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</si>
  <si>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</si>
  <si>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</si>
  <si>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</si>
  <si>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</si>
  <si>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</si>
  <si>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</si>
  <si>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</si>
  <si>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</si>
  <si>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</si>
  <si>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</si>
  <si>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</si>
  <si>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</si>
  <si>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</si>
  <si>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</si>
  <si>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</si>
  <si>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</si>
  <si>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</si>
  <si>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</si>
  <si>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</si>
  <si>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</si>
  <si>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</si>
  <si>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</si>
  <si>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</si>
  <si>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</si>
  <si>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</si>
  <si>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</si>
  <si>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</si>
  <si>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</si>
  <si>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</si>
  <si>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</si>
  <si>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</si>
  <si>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</si>
  <si>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</si>
  <si>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</si>
  <si>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</si>
  <si>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</si>
  <si>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</si>
  <si>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</si>
  <si>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</si>
  <si>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</si>
  <si>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</si>
  <si>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</si>
  <si>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</si>
  <si>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</si>
  <si>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</si>
  <si>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</si>
  <si>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</si>
  <si>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</si>
  <si>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</si>
  <si>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</si>
  <si>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</si>
  <si>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</si>
  <si>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</si>
  <si>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</si>
  <si>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</si>
  <si>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</si>
  <si>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</si>
  <si>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</si>
  <si>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</si>
  <si>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</si>
  <si>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</si>
  <si>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</si>
  <si>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</si>
  <si>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</si>
  <si>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</si>
  <si>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</si>
  <si>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</si>
  <si>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</si>
  <si>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</si>
  <si>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</si>
  <si>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</si>
  <si>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</si>
  <si>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</si>
  <si>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</si>
  <si>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</si>
  <si>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</si>
  <si>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</si>
  <si>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</si>
  <si>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</si>
  <si>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</si>
  <si>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</si>
  <si>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</si>
  <si>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</si>
  <si>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</si>
  <si>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</si>
  <si>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</si>
  <si>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Etykiety kolumn</t>
  </si>
  <si>
    <t>Suma końcowa</t>
  </si>
  <si>
    <t>mies</t>
  </si>
  <si>
    <t>Liczba z Data_urodz</t>
  </si>
  <si>
    <t>kobieta</t>
  </si>
  <si>
    <t>ostatnia</t>
  </si>
  <si>
    <t>Suma kobieta</t>
  </si>
  <si>
    <t>K</t>
  </si>
  <si>
    <t>M</t>
  </si>
  <si>
    <t>wiek</t>
  </si>
  <si>
    <t>ub1</t>
  </si>
  <si>
    <t>ub2 z 49zl</t>
  </si>
  <si>
    <t>ub</t>
  </si>
  <si>
    <t>kob</t>
  </si>
  <si>
    <t>Suma z ub</t>
  </si>
  <si>
    <t xml:space="preserve">ub3 </t>
  </si>
  <si>
    <t>20 - 29</t>
  </si>
  <si>
    <t>30 -39</t>
  </si>
  <si>
    <t>40 - 49</t>
  </si>
  <si>
    <t>50 - 59</t>
  </si>
  <si>
    <t>60 - 69</t>
  </si>
  <si>
    <t>70 - 79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</si>
</sst>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2" fillId="4" borderId="4" xfId="0" applyFont="1" applyFill="1" applyBorder="1"/>
    <xf numFmtId="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0" fillId="3" borderId="6" xfId="0" applyNumberFormat="1" applyFont="1" applyFill="1" applyBorder="1"/>
    <xf numFmtId="0" fontId="0" fillId="3" borderId="7" xfId="0" applyNumberFormat="1" applyFont="1" applyFill="1" applyBorder="1"/>
    <xf numFmtId="0" fontId="2" fillId="4" borderId="5" xfId="0" applyNumberFormat="1" applyFont="1" applyFill="1" applyBorder="1"/>
    <xf numFmtId="0" fontId="0" fillId="3" borderId="1" xfId="0" applyNumberFormat="1" applyFont="1" applyFill="1" applyBorder="1"/>
    <xf numFmtId="14" fontId="0" fillId="3" borderId="2" xfId="0" applyNumberFormat="1" applyFont="1" applyFill="1" applyBorder="1"/>
    <xf numFmtId="0" fontId="0" fillId="0" borderId="1" xfId="0" applyNumberFormat="1" applyFont="1" applyBorder="1"/>
    <xf numFmtId="14" fontId="0" fillId="0" borderId="2" xfId="0" applyNumberFormat="1" applyFont="1" applyBorder="1"/>
    <xf numFmtId="0" fontId="2" fillId="0" borderId="8" xfId="0" applyNumberFormat="1" applyFont="1" applyBorder="1"/>
    <xf numFmtId="0" fontId="2" fillId="0" borderId="9" xfId="0" applyNumberFormat="1" applyFont="1" applyBorder="1"/>
  </cellXfs>
  <cellStyles count="1">
    <cellStyle name="Normalny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</a:t>
            </a:r>
            <a:r>
              <a:rPr lang="pl-PL" baseline="0"/>
              <a:t> osob w przedziale wiekowym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'4.4'!$Q$6:$V$6</c:f>
              <c:strCache>
                <c:ptCount val="6"/>
                <c:pt idx="0">
                  <c:v>20 - 29</c:v>
                </c:pt>
                <c:pt idx="1">
                  <c:v>30 -39</c:v>
                </c:pt>
                <c:pt idx="2">
                  <c:v>40 - 49</c:v>
                </c:pt>
                <c:pt idx="3">
                  <c:v>50 - 59</c:v>
                </c:pt>
                <c:pt idx="4">
                  <c:v>60 - 69</c:v>
                </c:pt>
                <c:pt idx="5">
                  <c:v>70 - 79</c:v>
                </c:pt>
              </c:strCache>
            </c:strRef>
          </c:cat>
          <c:val>
            <c:numRef>
              <c:f>'4.4'!$Q$7:$V$7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58B-89C2-F9C0EF14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140032"/>
        <c:axId val="1103145936"/>
      </c:barChart>
      <c:catAx>
        <c:axId val="11031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Przedzial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145936"/>
        <c:crosses val="autoZero"/>
        <c:auto val="1"/>
        <c:lblAlgn val="ctr"/>
        <c:lblOffset val="100"/>
        <c:noMultiLvlLbl val="0"/>
      </c:catAx>
      <c:valAx>
        <c:axId val="1103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osob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1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</xdr:colOff>
      <xdr:row>10</xdr:row>
      <xdr:rowOff>71437</xdr:rowOff>
    </xdr:from>
    <xdr:to>
      <xdr:col>22</xdr:col>
      <xdr:colOff>357187</xdr:colOff>
      <xdr:row>24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397EAA-2E71-443F-85F7-BA52519B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78.689790972225" createdVersion="6" refreshedVersion="6" minRefreshableVersion="3" recordCount="331" xr:uid="{A218BAC3-0C28-4CD5-BF5B-E1DE1EE6CB09}">
  <cacheSource type="worksheet">
    <worksheetSource name="ubezpieczenia__2"/>
  </cacheSource>
  <cacheFields count="5">
    <cacheField name="Nazwisko" numFmtId="0">
      <sharedItems/>
    </cacheField>
    <cacheField name="Imie" numFmtId="0">
      <sharedItems count="126">
        <s v="Ewelina"/>
        <s v="Piotr"/>
        <s v="Magdalena"/>
        <s v="Hubert"/>
        <s v="Maria"/>
        <s v="Adam"/>
        <s v="Anna"/>
        <s v="Laura"/>
        <s v="Urszula"/>
        <s v="Bogdan"/>
        <s v="Janusz"/>
        <s v="Damian"/>
        <s v="Konstanty"/>
        <s v="Paulina"/>
        <s v="Katarzyna"/>
        <s v="Monika"/>
        <s v="Marta"/>
        <s v="Ewa"/>
        <s v="Maciej"/>
        <s v="Karolina"/>
        <s v="Justyna"/>
        <s v="Natalia"/>
        <s v="Kostiantyn"/>
        <s v="Celina"/>
        <s v="Romuald"/>
        <s v="Tobiasz"/>
        <s v="Sebastian"/>
        <s v="Aleksandra"/>
        <s v="Adrian"/>
        <s v="Joanna"/>
        <s v="Danuta"/>
        <s v="Irena"/>
        <s v="Arkadiusz"/>
        <s v="Marek"/>
        <s v="Tadeusz"/>
        <s v="Patryk"/>
        <s v="Siergiu"/>
        <s v="Patrycja"/>
        <s v="Martyna"/>
        <s v="Agnieszka"/>
        <s v="Kacper"/>
        <s v="Karol"/>
        <s v="Barbara"/>
        <s v="Julia"/>
        <s v="Daniel"/>
        <s v="Olaf"/>
        <s v="Zofia"/>
        <s v="Alicja"/>
        <s v="Klaudia"/>
        <s v="Marcin"/>
        <s v="Bartosz"/>
        <s v="Kornelia"/>
        <s v="Leon"/>
        <s v="Marcelina"/>
        <s v="Maryla"/>
        <s v="Wojciech"/>
        <s v="Teresa"/>
        <s v="Marzena"/>
        <s v="Andrzej"/>
        <s v="Beata"/>
        <s v="Szymon"/>
        <s v="Robert"/>
        <s v="Malgorzata"/>
        <s v="Wioletta"/>
        <s v="Dominika"/>
        <s v="Jan"/>
        <s v="Roxana"/>
        <s v="Wiktoria"/>
        <s v="Ilona"/>
        <s v="Halina"/>
        <s v="Dorota"/>
        <s v="Kazimiera"/>
        <s v="Rozalia"/>
        <s v="Mariusz"/>
        <s v="Inga"/>
        <s v="Daria"/>
        <s v="Grazyna"/>
        <s v="Stefania"/>
        <s v="Stefan"/>
        <s v="Ewelia"/>
        <s v="Krystyna"/>
        <s v="Roman"/>
        <s v="Malwina"/>
        <s v="Cezary"/>
        <s v="Mieszko"/>
        <s v="Krzysztof"/>
        <s v="Jacek"/>
        <s v="Jakub"/>
        <s v="Jolanta"/>
        <s v="Zbigniew"/>
        <s v="Elwira"/>
        <s v="Konrad"/>
        <s v="Zuzanna"/>
        <s v="Genowefa"/>
        <s v="Alexandra"/>
        <s v="Kinga"/>
        <s v="Anita"/>
        <s v="Tymon"/>
        <s v="Jerzy"/>
        <s v="Cecylia"/>
        <s v="Tekla"/>
        <s v="Olivia"/>
        <s v="Mateusz"/>
        <s v="Dawid"/>
        <s v="Greta"/>
        <s v="Wanda"/>
        <s v="Karina"/>
        <s v="Jagoda"/>
        <s v="Agata"/>
        <s v="Grzegorz"/>
        <s v="Iwona"/>
        <s v="Irma"/>
        <s v="Kornel"/>
        <s v="Jadwiga"/>
        <s v="Alina"/>
        <s v="Artur"/>
        <s v="Enrika"/>
        <s v="Helena"/>
        <s v="Krystian"/>
        <s v="Norbert"/>
        <s v="Rita"/>
        <s v="Jegor"/>
        <s v="Zyta"/>
        <s v="Tomasz"/>
        <s v="Dominik"/>
        <s v="Maja"/>
      </sharedItems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mies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sil 12" refreshedDate="43978.694974189813" backgroundQuery="1" createdVersion="6" refreshedVersion="6" minRefreshableVersion="3" recordCount="0" supportSubquery="1" supportAdvancedDrill="1" xr:uid="{D091D193-4949-4489-ABBA-11BE9D59D0DE}">
  <cacheSource type="external" connectionId="1"/>
  <cacheFields count="2">
    <cacheField name="[ubezpieczenia__2].[Miejsce_zamieszkania].[Miejsce_zamieszkania]" caption="Miejsce_zamieszkania" numFmtId="0" hierarchy="3" level="1">
      <sharedItems count="4">
        <s v="duze miasto"/>
        <s v="male miasto"/>
        <s v="srednie miasto"/>
        <s v="wies"/>
      </sharedItems>
    </cacheField>
    <cacheField name="[Measures].[Suma kobieta]" caption="Suma kobieta" numFmtId="0" hierarchy="9" level="32767"/>
  </cacheFields>
  <cacheHierarchies count="10">
    <cacheHierarchy uniqueName="[ubezpieczenia__2].[Nazwisko]" caption="Nazwisko" attribute="1" defaultMemberUniqueName="[ubezpieczenia__2].[Nazwisko].[All]" allUniqueName="[ubezpieczenia__2].[Nazwisko].[All]" dimensionUniqueName="[ubezpieczenia__2]" displayFolder="" count="0" memberValueDatatype="130" unbalanced="0"/>
    <cacheHierarchy uniqueName="[ubezpieczenia__2].[Imie]" caption="Imie" attribute="1" defaultMemberUniqueName="[ubezpieczenia__2].[Imie].[All]" allUniqueName="[ubezpieczenia__2].[Imie].[All]" dimensionUniqueName="[ubezpieczenia__2]" displayFolder="" count="0" memberValueDatatype="130" unbalanced="0"/>
    <cacheHierarchy uniqueName="[ubezpieczenia__2].[Data_urodz]" caption="Data_urodz" attribute="1" time="1" defaultMemberUniqueName="[ubezpieczenia__2].[Data_urodz].[All]" allUniqueName="[ubezpieczenia__2].[Data_urodz].[All]" dimensionUniqueName="[ubezpieczenia__2]" displayFolder="" count="0" memberValueDatatype="7" unbalanced="0"/>
    <cacheHierarchy uniqueName="[ubezpieczenia__2].[Miejsce_zamieszkania]" caption="Miejsce_zamieszkania" attribute="1" defaultMemberUniqueName="[ubezpieczenia__2].[Miejsce_zamieszkania].[All]" allUniqueName="[ubezpieczenia__2].[Miejsce_zamieszkania].[All]" dimensionUniqueName="[ubezpieczenia__2]" displayFolder="" count="2" memberValueDatatype="130" unbalanced="0">
      <fieldsUsage count="2">
        <fieldUsage x="-1"/>
        <fieldUsage x="0"/>
      </fieldsUsage>
    </cacheHierarchy>
    <cacheHierarchy uniqueName="[ubezpieczenia__2].[mies]" caption="mies" attribute="1" defaultMemberUniqueName="[ubezpieczenia__2].[mies].[All]" allUniqueName="[ubezpieczenia__2].[mies].[All]" dimensionUniqueName="[ubezpieczenia__2]" displayFolder="" count="0" memberValueDatatype="20" unbalanced="0"/>
    <cacheHierarchy uniqueName="[ubezpieczenia__2].[ostatnia]" caption="ostatnia" attribute="1" defaultMemberUniqueName="[ubezpieczenia__2].[ostatnia].[All]" allUniqueName="[ubezpieczenia__2].[ostatnia].[All]" dimensionUniqueName="[ubezpieczenia__2]" displayFolder="" count="0" memberValueDatatype="130" unbalanced="0"/>
    <cacheHierarchy uniqueName="[ubezpieczenia__2].[kobieta]" caption="kobieta" attribute="1" defaultMemberUniqueName="[ubezpieczenia__2].[kobieta].[All]" allUniqueName="[ubezpieczenia__2].[kobieta].[All]" dimensionUniqueName="[ubezpieczenia__2]" displayFolder="" count="0" memberValueDatatype="20" unbalanced="0"/>
    <cacheHierarchy uniqueName="[Measures].[__XL_Count ubezpieczenia__2]" caption="__XL_Count ubezpieczenia__2" measure="1" displayFolder="" measureGroup="ubezpieczenia__2" count="0" hidden="1"/>
    <cacheHierarchy uniqueName="[Measures].[__No measures defined]" caption="__No measures defined" measure="1" displayFolder="" count="0" hidden="1"/>
    <cacheHierarchy uniqueName="[Measures].[Suma kobieta]" caption="Suma kobieta" measure="1" displayFolder="" measureGroup="ubezpieczenia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ubezpieczenia__2" uniqueName="[ubezpieczenia__2]" caption="ubezpieczenia__2"/>
  </dimensions>
  <measureGroups count="1">
    <measureGroup name="ubezpieczenia__2" caption="ubezpieczenia_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78.713133449077" createdVersion="6" refreshedVersion="6" minRefreshableVersion="3" recordCount="331" xr:uid="{2973CA29-D618-4F1A-A6FB-A93AA323EAF0}">
  <cacheSource type="worksheet">
    <worksheetSource name="Tabela3"/>
  </cacheSource>
  <cacheFields count="2">
    <cacheField name="kob" numFmtId="0">
      <sharedItems containsSemiMixedTypes="0" containsString="0" containsNumber="1" containsInteger="1" minValue="0" maxValue="1" count="2">
        <n v="1"/>
        <n v="0"/>
      </sharedItems>
    </cacheField>
    <cacheField name="ub" numFmtId="0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x v="0"/>
    <d v="1960-10-01T00:00:00"/>
    <x v="0"/>
    <x v="0"/>
  </r>
  <r>
    <s v="Nesterowicz"/>
    <x v="1"/>
    <d v="1984-09-27T00:00:00"/>
    <x v="1"/>
    <x v="1"/>
  </r>
  <r>
    <s v="Adamus"/>
    <x v="2"/>
    <d v="1967-10-08T00:00:00"/>
    <x v="2"/>
    <x v="0"/>
  </r>
  <r>
    <s v="Kowalski"/>
    <x v="3"/>
    <d v="1986-05-12T00:00:00"/>
    <x v="1"/>
    <x v="2"/>
  </r>
  <r>
    <s v="Zamojska"/>
    <x v="4"/>
    <d v="1962-05-14T00:00:00"/>
    <x v="1"/>
    <x v="2"/>
  </r>
  <r>
    <s v="Matecki"/>
    <x v="5"/>
    <d v="1986-10-09T00:00:00"/>
    <x v="2"/>
    <x v="0"/>
  </r>
  <r>
    <s v="Potocki"/>
    <x v="6"/>
    <d v="1991-11-27T00:00:00"/>
    <x v="0"/>
    <x v="3"/>
  </r>
  <r>
    <s v="Przybylska"/>
    <x v="7"/>
    <d v="1983-02-25T00:00:00"/>
    <x v="0"/>
    <x v="4"/>
  </r>
  <r>
    <s v="Monachijski"/>
    <x v="1"/>
    <d v="1991-11-26T00:00:00"/>
    <x v="0"/>
    <x v="3"/>
  </r>
  <r>
    <s v="Cender"/>
    <x v="8"/>
    <d v="1985-03-05T00:00:00"/>
    <x v="0"/>
    <x v="5"/>
  </r>
  <r>
    <s v="Badowski"/>
    <x v="9"/>
    <d v="1947-06-29T00:00:00"/>
    <x v="0"/>
    <x v="6"/>
  </r>
  <r>
    <s v="Mazurowski"/>
    <x v="10"/>
    <d v="1991-03-24T00:00:00"/>
    <x v="2"/>
    <x v="5"/>
  </r>
  <r>
    <s v="Lasota"/>
    <x v="1"/>
    <d v="1971-06-09T00:00:00"/>
    <x v="2"/>
    <x v="6"/>
  </r>
  <r>
    <s v="Olczak"/>
    <x v="11"/>
    <d v="1946-12-08T00:00:00"/>
    <x v="2"/>
    <x v="7"/>
  </r>
  <r>
    <s v="Kolesinski"/>
    <x v="12"/>
    <d v="1971-03-27T00:00:00"/>
    <x v="2"/>
    <x v="5"/>
  </r>
  <r>
    <s v="Pakulski"/>
    <x v="9"/>
    <d v="1982-08-30T00:00:00"/>
    <x v="0"/>
    <x v="8"/>
  </r>
  <r>
    <s v="Banasiak"/>
    <x v="13"/>
    <d v="1981-03-23T00:00:00"/>
    <x v="1"/>
    <x v="5"/>
  </r>
  <r>
    <s v="Bajdek"/>
    <x v="14"/>
    <d v="1995-09-03T00:00:00"/>
    <x v="3"/>
    <x v="1"/>
  </r>
  <r>
    <s v="Chojnacka"/>
    <x v="15"/>
    <d v="1963-10-25T00:00:00"/>
    <x v="1"/>
    <x v="0"/>
  </r>
  <r>
    <s v="Karpowicz"/>
    <x v="6"/>
    <d v="1945-03-02T00:00:00"/>
    <x v="0"/>
    <x v="5"/>
  </r>
  <r>
    <s v="Korcela"/>
    <x v="16"/>
    <d v="1954-05-28T00:00:00"/>
    <x v="2"/>
    <x v="2"/>
  </r>
  <r>
    <s v="Deska"/>
    <x v="17"/>
    <d v="1971-03-26T00:00:00"/>
    <x v="0"/>
    <x v="5"/>
  </r>
  <r>
    <s v="Krencik"/>
    <x v="18"/>
    <d v="1968-09-29T00:00:00"/>
    <x v="3"/>
    <x v="1"/>
  </r>
  <r>
    <s v="Nawrot"/>
    <x v="10"/>
    <d v="1991-06-22T00:00:00"/>
    <x v="1"/>
    <x v="6"/>
  </r>
  <r>
    <s v="Legnicka"/>
    <x v="19"/>
    <d v="1984-10-14T00:00:00"/>
    <x v="2"/>
    <x v="0"/>
  </r>
  <r>
    <s v="Wenecka"/>
    <x v="20"/>
    <d v="1953-01-09T00:00:00"/>
    <x v="2"/>
    <x v="9"/>
  </r>
  <r>
    <s v="Kaleta"/>
    <x v="21"/>
    <d v="1964-10-18T00:00:00"/>
    <x v="3"/>
    <x v="0"/>
  </r>
  <r>
    <s v="Samarskyi"/>
    <x v="22"/>
    <d v="1954-05-07T00:00:00"/>
    <x v="2"/>
    <x v="2"/>
  </r>
  <r>
    <s v="Tkacz"/>
    <x v="5"/>
    <d v="1948-12-29T00:00:00"/>
    <x v="1"/>
    <x v="7"/>
  </r>
  <r>
    <s v="Borsuk"/>
    <x v="2"/>
    <d v="1968-07-26T00:00:00"/>
    <x v="2"/>
    <x v="10"/>
  </r>
  <r>
    <s v="Anusz"/>
    <x v="6"/>
    <d v="1950-04-14T00:00:00"/>
    <x v="2"/>
    <x v="11"/>
  </r>
  <r>
    <s v="Trzebnicka"/>
    <x v="6"/>
    <d v="1959-03-21T00:00:00"/>
    <x v="0"/>
    <x v="5"/>
  </r>
  <r>
    <s v="Bardzio"/>
    <x v="23"/>
    <d v="1944-01-04T00:00:00"/>
    <x v="3"/>
    <x v="9"/>
  </r>
  <r>
    <s v="Firlej"/>
    <x v="6"/>
    <d v="1983-11-20T00:00:00"/>
    <x v="0"/>
    <x v="3"/>
  </r>
  <r>
    <s v="Sadcza"/>
    <x v="24"/>
    <d v="1959-03-24T00:00:00"/>
    <x v="2"/>
    <x v="5"/>
  </r>
  <r>
    <s v="Uniejewski"/>
    <x v="25"/>
    <d v="1962-07-16T00:00:00"/>
    <x v="0"/>
    <x v="10"/>
  </r>
  <r>
    <s v="Iwaszko"/>
    <x v="14"/>
    <d v="1962-10-25T00:00:00"/>
    <x v="2"/>
    <x v="0"/>
  </r>
  <r>
    <s v="Rutkowski"/>
    <x v="26"/>
    <d v="1979-01-01T00:00:00"/>
    <x v="0"/>
    <x v="9"/>
  </r>
  <r>
    <s v="Kubiak"/>
    <x v="27"/>
    <d v="1975-04-26T00:00:00"/>
    <x v="1"/>
    <x v="11"/>
  </r>
  <r>
    <s v="Krakowska"/>
    <x v="19"/>
    <d v="1967-09-29T00:00:00"/>
    <x v="2"/>
    <x v="1"/>
  </r>
  <r>
    <s v="Uss"/>
    <x v="28"/>
    <d v="1973-02-08T00:00:00"/>
    <x v="3"/>
    <x v="4"/>
  </r>
  <r>
    <s v="Zasada"/>
    <x v="29"/>
    <d v="1951-08-07T00:00:00"/>
    <x v="0"/>
    <x v="8"/>
  </r>
  <r>
    <s v="Majka"/>
    <x v="30"/>
    <d v="1992-10-22T00:00:00"/>
    <x v="2"/>
    <x v="0"/>
  </r>
  <r>
    <s v="Kaczmar"/>
    <x v="15"/>
    <d v="1995-03-15T00:00:00"/>
    <x v="2"/>
    <x v="5"/>
  </r>
  <r>
    <s v="Adamczyk"/>
    <x v="31"/>
    <d v="1979-03-15T00:00:00"/>
    <x v="0"/>
    <x v="5"/>
  </r>
  <r>
    <s v="Jasiak"/>
    <x v="15"/>
    <d v="1948-03-20T00:00:00"/>
    <x v="3"/>
    <x v="5"/>
  </r>
  <r>
    <s v="Sosnowski"/>
    <x v="32"/>
    <d v="1971-03-10T00:00:00"/>
    <x v="2"/>
    <x v="5"/>
  </r>
  <r>
    <s v="Bydgoska"/>
    <x v="19"/>
    <d v="1946-09-05T00:00:00"/>
    <x v="2"/>
    <x v="1"/>
  </r>
  <r>
    <s v="Szulgo"/>
    <x v="33"/>
    <d v="1948-08-12T00:00:00"/>
    <x v="0"/>
    <x v="8"/>
  </r>
  <r>
    <s v="Szczygielski"/>
    <x v="34"/>
    <d v="1982-07-23T00:00:00"/>
    <x v="0"/>
    <x v="10"/>
  </r>
  <r>
    <s v="Magierowicz"/>
    <x v="35"/>
    <d v="1962-04-22T00:00:00"/>
    <x v="3"/>
    <x v="11"/>
  </r>
  <r>
    <s v="Biegaj"/>
    <x v="19"/>
    <d v="1948-10-24T00:00:00"/>
    <x v="0"/>
    <x v="0"/>
  </r>
  <r>
    <s v="Boss"/>
    <x v="6"/>
    <d v="1944-04-06T00:00:00"/>
    <x v="0"/>
    <x v="11"/>
  </r>
  <r>
    <s v="Rusu"/>
    <x v="36"/>
    <d v="1987-12-07T00:00:00"/>
    <x v="0"/>
    <x v="7"/>
  </r>
  <r>
    <s v="Lipski"/>
    <x v="5"/>
    <d v="1955-08-31T00:00:00"/>
    <x v="2"/>
    <x v="8"/>
  </r>
  <r>
    <s v="Milcarz"/>
    <x v="18"/>
    <d v="1953-01-16T00:00:00"/>
    <x v="0"/>
    <x v="9"/>
  </r>
  <r>
    <s v="Czarnoleska"/>
    <x v="37"/>
    <d v="1995-04-29T00:00:00"/>
    <x v="2"/>
    <x v="11"/>
  </r>
  <r>
    <s v="Rejkowicz"/>
    <x v="4"/>
    <d v="1965-02-02T00:00:00"/>
    <x v="1"/>
    <x v="4"/>
  </r>
  <r>
    <s v="Rybicka"/>
    <x v="38"/>
    <d v="1980-05-30T00:00:00"/>
    <x v="2"/>
    <x v="2"/>
  </r>
  <r>
    <s v="Gajak"/>
    <x v="39"/>
    <d v="1974-12-07T00:00:00"/>
    <x v="2"/>
    <x v="7"/>
  </r>
  <r>
    <s v="Zakowicz"/>
    <x v="40"/>
    <d v="1952-02-08T00:00:00"/>
    <x v="0"/>
    <x v="4"/>
  </r>
  <r>
    <s v="Chorzowska"/>
    <x v="13"/>
    <d v="1975-03-22T00:00:00"/>
    <x v="2"/>
    <x v="5"/>
  </r>
  <r>
    <s v="Belgracka"/>
    <x v="19"/>
    <d v="1956-09-21T00:00:00"/>
    <x v="0"/>
    <x v="1"/>
  </r>
  <r>
    <s v="Paszewski"/>
    <x v="1"/>
    <d v="1960-10-17T00:00:00"/>
    <x v="3"/>
    <x v="0"/>
  </r>
  <r>
    <s v="Wielogorski"/>
    <x v="41"/>
    <d v="1947-07-28T00:00:00"/>
    <x v="2"/>
    <x v="10"/>
  </r>
  <r>
    <s v="Kowalczyk"/>
    <x v="41"/>
    <d v="1993-11-07T00:00:00"/>
    <x v="3"/>
    <x v="3"/>
  </r>
  <r>
    <s v="Marzec"/>
    <x v="18"/>
    <d v="1970-09-10T00:00:00"/>
    <x v="3"/>
    <x v="1"/>
  </r>
  <r>
    <s v="Kaczan"/>
    <x v="17"/>
    <d v="1955-06-02T00:00:00"/>
    <x v="3"/>
    <x v="6"/>
  </r>
  <r>
    <s v="Cichocka"/>
    <x v="6"/>
    <d v="1969-07-31T00:00:00"/>
    <x v="2"/>
    <x v="10"/>
  </r>
  <r>
    <s v="Wichrowa"/>
    <x v="17"/>
    <d v="1952-02-24T00:00:00"/>
    <x v="1"/>
    <x v="4"/>
  </r>
  <r>
    <s v="Wpawska"/>
    <x v="42"/>
    <d v="1951-07-02T00:00:00"/>
    <x v="2"/>
    <x v="10"/>
  </r>
  <r>
    <s v="Bugajska"/>
    <x v="43"/>
    <d v="1946-09-27T00:00:00"/>
    <x v="3"/>
    <x v="1"/>
  </r>
  <r>
    <s v="Adaszek"/>
    <x v="42"/>
    <d v="1991-02-08T00:00:00"/>
    <x v="0"/>
    <x v="4"/>
  </r>
  <r>
    <s v="Mielecka"/>
    <x v="29"/>
    <d v="1946-07-04T00:00:00"/>
    <x v="0"/>
    <x v="10"/>
  </r>
  <r>
    <s v="Radu"/>
    <x v="44"/>
    <d v="1991-06-19T00:00:00"/>
    <x v="3"/>
    <x v="6"/>
  </r>
  <r>
    <s v="Chorzowska"/>
    <x v="29"/>
    <d v="1968-08-20T00:00:00"/>
    <x v="0"/>
    <x v="8"/>
  </r>
  <r>
    <s v="Szymenderski"/>
    <x v="45"/>
    <d v="1993-05-11T00:00:00"/>
    <x v="3"/>
    <x v="2"/>
  </r>
  <r>
    <s v="Adamczyk"/>
    <x v="19"/>
    <d v="1953-06-12T00:00:00"/>
    <x v="1"/>
    <x v="6"/>
  </r>
  <r>
    <s v="Banasik"/>
    <x v="46"/>
    <d v="1974-09-12T00:00:00"/>
    <x v="1"/>
    <x v="1"/>
  </r>
  <r>
    <s v="Kostrzewa"/>
    <x v="1"/>
    <d v="1974-11-14T00:00:00"/>
    <x v="2"/>
    <x v="3"/>
  </r>
  <r>
    <s v="Gazda"/>
    <x v="47"/>
    <d v="1956-06-12T00:00:00"/>
    <x v="2"/>
    <x v="6"/>
  </r>
  <r>
    <s v="Lubelska"/>
    <x v="20"/>
    <d v="1952-09-19T00:00:00"/>
    <x v="2"/>
    <x v="1"/>
  </r>
  <r>
    <s v="Grabowska"/>
    <x v="48"/>
    <d v="1959-12-14T00:00:00"/>
    <x v="2"/>
    <x v="7"/>
  </r>
  <r>
    <s v="Talaska"/>
    <x v="49"/>
    <d v="1946-03-12T00:00:00"/>
    <x v="2"/>
    <x v="5"/>
  </r>
  <r>
    <s v="Lewandowski"/>
    <x v="50"/>
    <d v="1995-07-13T00:00:00"/>
    <x v="0"/>
    <x v="10"/>
  </r>
  <r>
    <s v="Durka"/>
    <x v="51"/>
    <d v="1943-11-18T00:00:00"/>
    <x v="2"/>
    <x v="3"/>
  </r>
  <r>
    <s v="Krynicka"/>
    <x v="20"/>
    <d v="1991-07-27T00:00:00"/>
    <x v="0"/>
    <x v="10"/>
  </r>
  <r>
    <s v="Baran"/>
    <x v="52"/>
    <d v="1951-09-21T00:00:00"/>
    <x v="0"/>
    <x v="1"/>
  </r>
  <r>
    <s v="Pleszewska"/>
    <x v="37"/>
    <d v="1988-03-17T00:00:00"/>
    <x v="2"/>
    <x v="5"/>
  </r>
  <r>
    <s v="Kika"/>
    <x v="53"/>
    <d v="1986-12-25T00:00:00"/>
    <x v="1"/>
    <x v="7"/>
  </r>
  <r>
    <s v="Legnicka"/>
    <x v="54"/>
    <d v="1983-11-13T00:00:00"/>
    <x v="3"/>
    <x v="3"/>
  </r>
  <r>
    <s v="Kijowski"/>
    <x v="55"/>
    <d v="1993-07-27T00:00:00"/>
    <x v="3"/>
    <x v="10"/>
  </r>
  <r>
    <s v="Antczak"/>
    <x v="48"/>
    <d v="1991-02-12T00:00:00"/>
    <x v="2"/>
    <x v="4"/>
  </r>
  <r>
    <s v="Krakowska"/>
    <x v="56"/>
    <d v="1959-12-13T00:00:00"/>
    <x v="2"/>
    <x v="7"/>
  </r>
  <r>
    <s v="Suwalska"/>
    <x v="13"/>
    <d v="1950-12-07T00:00:00"/>
    <x v="3"/>
    <x v="7"/>
  </r>
  <r>
    <s v="Karwatowska"/>
    <x v="57"/>
    <d v="1951-10-09T00:00:00"/>
    <x v="2"/>
    <x v="0"/>
  </r>
  <r>
    <s v="Sofijska"/>
    <x v="17"/>
    <d v="1946-09-11T00:00:00"/>
    <x v="1"/>
    <x v="1"/>
  </r>
  <r>
    <s v="Sadecki"/>
    <x v="58"/>
    <d v="1961-12-04T00:00:00"/>
    <x v="1"/>
    <x v="7"/>
  </r>
  <r>
    <s v="Podlaska"/>
    <x v="13"/>
    <d v="1954-01-16T00:00:00"/>
    <x v="2"/>
    <x v="9"/>
  </r>
  <r>
    <s v="Augustowska"/>
    <x v="46"/>
    <d v="1966-04-25T00:00:00"/>
    <x v="0"/>
    <x v="11"/>
  </r>
  <r>
    <s v="Piotrkowska"/>
    <x v="13"/>
    <d v="1947-01-29T00:00:00"/>
    <x v="3"/>
    <x v="9"/>
  </r>
  <r>
    <s v="Sopocka"/>
    <x v="19"/>
    <d v="1987-08-24T00:00:00"/>
    <x v="2"/>
    <x v="8"/>
  </r>
  <r>
    <s v="Piotrkowska"/>
    <x v="14"/>
    <d v="1964-10-29T00:00:00"/>
    <x v="2"/>
    <x v="0"/>
  </r>
  <r>
    <s v="Krakowska"/>
    <x v="59"/>
    <d v="1971-11-02T00:00:00"/>
    <x v="2"/>
    <x v="3"/>
  </r>
  <r>
    <s v="Kalinowski"/>
    <x v="60"/>
    <d v="1984-04-02T00:00:00"/>
    <x v="0"/>
    <x v="11"/>
  </r>
  <r>
    <s v="Rzymski"/>
    <x v="61"/>
    <d v="1970-09-07T00:00:00"/>
    <x v="0"/>
    <x v="1"/>
  </r>
  <r>
    <s v="Kowalik"/>
    <x v="62"/>
    <d v="1945-04-02T00:00:00"/>
    <x v="3"/>
    <x v="11"/>
  </r>
  <r>
    <s v="Bajda"/>
    <x v="0"/>
    <d v="1983-08-02T00:00:00"/>
    <x v="3"/>
    <x v="8"/>
  </r>
  <r>
    <s v="Kapala"/>
    <x v="28"/>
    <d v="1986-07-08T00:00:00"/>
    <x v="2"/>
    <x v="10"/>
  </r>
  <r>
    <s v="Szklarska"/>
    <x v="57"/>
    <d v="1977-10-29T00:00:00"/>
    <x v="2"/>
    <x v="0"/>
  </r>
  <r>
    <s v="Jagos"/>
    <x v="63"/>
    <d v="1963-05-08T00:00:00"/>
    <x v="2"/>
    <x v="2"/>
  </r>
  <r>
    <s v="Szklarska"/>
    <x v="64"/>
    <d v="1981-10-02T00:00:00"/>
    <x v="2"/>
    <x v="0"/>
  </r>
  <r>
    <s v="Bolkowski"/>
    <x v="65"/>
    <d v="1989-02-06T00:00:00"/>
    <x v="3"/>
    <x v="4"/>
  </r>
  <r>
    <s v="Barszcz"/>
    <x v="35"/>
    <d v="1980-05-20T00:00:00"/>
    <x v="2"/>
    <x v="2"/>
  </r>
  <r>
    <s v="Kot"/>
    <x v="18"/>
    <d v="1948-08-27T00:00:00"/>
    <x v="3"/>
    <x v="8"/>
  </r>
  <r>
    <s v="Junak"/>
    <x v="66"/>
    <d v="1978-03-31T00:00:00"/>
    <x v="0"/>
    <x v="5"/>
  </r>
  <r>
    <s v="Setniewska"/>
    <x v="67"/>
    <d v="1957-11-30T00:00:00"/>
    <x v="3"/>
    <x v="3"/>
  </r>
  <r>
    <s v="Hajkiewicz"/>
    <x v="20"/>
    <d v="1949-10-12T00:00:00"/>
    <x v="2"/>
    <x v="0"/>
  </r>
  <r>
    <s v="Balcerzak"/>
    <x v="68"/>
    <d v="1956-06-24T00:00:00"/>
    <x v="0"/>
    <x v="6"/>
  </r>
  <r>
    <s v="Litewka"/>
    <x v="18"/>
    <d v="1994-01-30T00:00:00"/>
    <x v="2"/>
    <x v="9"/>
  </r>
  <r>
    <s v="Kotala"/>
    <x v="6"/>
    <d v="1970-01-14T00:00:00"/>
    <x v="0"/>
    <x v="9"/>
  </r>
  <r>
    <s v="Aronowska"/>
    <x v="69"/>
    <d v="1980-05-09T00:00:00"/>
    <x v="2"/>
    <x v="2"/>
  </r>
  <r>
    <s v="Katowicka"/>
    <x v="70"/>
    <d v="1959-06-03T00:00:00"/>
    <x v="0"/>
    <x v="6"/>
  </r>
  <r>
    <s v="Bitner"/>
    <x v="69"/>
    <d v="1955-12-13T00:00:00"/>
    <x v="2"/>
    <x v="7"/>
  </r>
  <r>
    <s v="Sochacki"/>
    <x v="49"/>
    <d v="1967-01-03T00:00:00"/>
    <x v="2"/>
    <x v="9"/>
  </r>
  <r>
    <s v="Skrok"/>
    <x v="32"/>
    <d v="1973-04-19T00:00:00"/>
    <x v="0"/>
    <x v="11"/>
  </r>
  <r>
    <s v="Bartosiak"/>
    <x v="71"/>
    <d v="1948-05-15T00:00:00"/>
    <x v="2"/>
    <x v="2"/>
  </r>
  <r>
    <s v="Siedlecka"/>
    <x v="72"/>
    <d v="1947-08-03T00:00:00"/>
    <x v="2"/>
    <x v="8"/>
  </r>
  <r>
    <s v="Muchewicz"/>
    <x v="1"/>
    <d v="1946-06-23T00:00:00"/>
    <x v="0"/>
    <x v="6"/>
  </r>
  <r>
    <s v="Pilipczuk"/>
    <x v="73"/>
    <d v="1992-06-24T00:00:00"/>
    <x v="3"/>
    <x v="6"/>
  </r>
  <r>
    <s v="Krakowska"/>
    <x v="13"/>
    <d v="1992-10-08T00:00:00"/>
    <x v="0"/>
    <x v="0"/>
  </r>
  <r>
    <s v="Bielun"/>
    <x v="8"/>
    <d v="1983-07-01T00:00:00"/>
    <x v="1"/>
    <x v="10"/>
  </r>
  <r>
    <s v="Grzeskowiak"/>
    <x v="60"/>
    <d v="1960-06-23T00:00:00"/>
    <x v="1"/>
    <x v="6"/>
  </r>
  <r>
    <s v="Karpek"/>
    <x v="13"/>
    <d v="1976-06-27T00:00:00"/>
    <x v="0"/>
    <x v="6"/>
  </r>
  <r>
    <s v="Kowal"/>
    <x v="17"/>
    <d v="1965-01-20T00:00:00"/>
    <x v="2"/>
    <x v="9"/>
  </r>
  <r>
    <s v="Augustyn"/>
    <x v="46"/>
    <d v="1968-11-16T00:00:00"/>
    <x v="0"/>
    <x v="3"/>
  </r>
  <r>
    <s v="Filipczuk"/>
    <x v="13"/>
    <d v="1967-12-18T00:00:00"/>
    <x v="2"/>
    <x v="7"/>
  </r>
  <r>
    <s v="Miklas"/>
    <x v="18"/>
    <d v="1991-06-09T00:00:00"/>
    <x v="1"/>
    <x v="6"/>
  </r>
  <r>
    <s v="Vasina"/>
    <x v="5"/>
    <d v="1995-04-06T00:00:00"/>
    <x v="1"/>
    <x v="11"/>
  </r>
  <r>
    <s v="Bydgoska"/>
    <x v="74"/>
    <d v="1955-10-12T00:00:00"/>
    <x v="2"/>
    <x v="0"/>
  </r>
  <r>
    <s v="Banasiewicz"/>
    <x v="59"/>
    <d v="1969-08-01T00:00:00"/>
    <x v="2"/>
    <x v="8"/>
  </r>
  <r>
    <s v="Fryziel"/>
    <x v="75"/>
    <d v="1958-12-29T00:00:00"/>
    <x v="2"/>
    <x v="7"/>
  </r>
  <r>
    <s v="Bedka"/>
    <x v="20"/>
    <d v="1985-07-04T00:00:00"/>
    <x v="1"/>
    <x v="10"/>
  </r>
  <r>
    <s v="Banaszczyk"/>
    <x v="42"/>
    <d v="1977-12-13T00:00:00"/>
    <x v="2"/>
    <x v="7"/>
  </r>
  <r>
    <s v="Ptaszek"/>
    <x v="10"/>
    <d v="1993-11-14T00:00:00"/>
    <x v="2"/>
    <x v="3"/>
  </r>
  <r>
    <s v="Rey"/>
    <x v="34"/>
    <d v="1968-05-14T00:00:00"/>
    <x v="0"/>
    <x v="2"/>
  </r>
  <r>
    <s v="Zeller"/>
    <x v="56"/>
    <d v="1951-06-08T00:00:00"/>
    <x v="1"/>
    <x v="6"/>
  </r>
  <r>
    <s v="Majcherczyk"/>
    <x v="18"/>
    <d v="1975-08-05T00:00:00"/>
    <x v="1"/>
    <x v="8"/>
  </r>
  <r>
    <s v="Grabicka"/>
    <x v="76"/>
    <d v="1971-05-18T00:00:00"/>
    <x v="2"/>
    <x v="2"/>
  </r>
  <r>
    <s v="Praska"/>
    <x v="6"/>
    <d v="1950-01-22T00:00:00"/>
    <x v="0"/>
    <x v="9"/>
  </r>
  <r>
    <s v="Jakus"/>
    <x v="1"/>
    <d v="1992-04-02T00:00:00"/>
    <x v="2"/>
    <x v="11"/>
  </r>
  <r>
    <s v="Grdulska"/>
    <x v="30"/>
    <d v="1969-07-20T00:00:00"/>
    <x v="2"/>
    <x v="10"/>
  </r>
  <r>
    <s v="Badowski"/>
    <x v="41"/>
    <d v="1959-08-07T00:00:00"/>
    <x v="0"/>
    <x v="8"/>
  </r>
  <r>
    <s v="Majkut"/>
    <x v="18"/>
    <d v="1972-07-10T00:00:00"/>
    <x v="0"/>
    <x v="10"/>
  </r>
  <r>
    <s v="Cabaj"/>
    <x v="38"/>
    <d v="1979-02-11T00:00:00"/>
    <x v="1"/>
    <x v="4"/>
  </r>
  <r>
    <s v="Malecka"/>
    <x v="77"/>
    <d v="1991-08-04T00:00:00"/>
    <x v="2"/>
    <x v="8"/>
  </r>
  <r>
    <s v="Gagatek"/>
    <x v="78"/>
    <d v="1967-03-08T00:00:00"/>
    <x v="2"/>
    <x v="5"/>
  </r>
  <r>
    <s v="Otwocka"/>
    <x v="79"/>
    <d v="1976-08-20T00:00:00"/>
    <x v="0"/>
    <x v="8"/>
  </r>
  <r>
    <s v="Pleszewska"/>
    <x v="80"/>
    <d v="1972-02-06T00:00:00"/>
    <x v="3"/>
    <x v="4"/>
  </r>
  <r>
    <s v="Sabatowicz"/>
    <x v="60"/>
    <d v="1985-02-17T00:00:00"/>
    <x v="2"/>
    <x v="4"/>
  </r>
  <r>
    <s v="Magiera"/>
    <x v="61"/>
    <d v="1971-06-28T00:00:00"/>
    <x v="3"/>
    <x v="6"/>
  </r>
  <r>
    <s v="Klekotko"/>
    <x v="20"/>
    <d v="1963-09-18T00:00:00"/>
    <x v="0"/>
    <x v="1"/>
  </r>
  <r>
    <s v="Nowak"/>
    <x v="11"/>
    <d v="1990-03-20T00:00:00"/>
    <x v="3"/>
    <x v="5"/>
  </r>
  <r>
    <s v="Doszko"/>
    <x v="14"/>
    <d v="1954-02-04T00:00:00"/>
    <x v="1"/>
    <x v="4"/>
  </r>
  <r>
    <s v="Rozwalka"/>
    <x v="55"/>
    <d v="1974-10-22T00:00:00"/>
    <x v="1"/>
    <x v="0"/>
  </r>
  <r>
    <s v="Aleksandrowicz"/>
    <x v="80"/>
    <d v="1959-10-15T00:00:00"/>
    <x v="0"/>
    <x v="0"/>
  </r>
  <r>
    <s v="Kilarski"/>
    <x v="17"/>
    <d v="1957-08-19T00:00:00"/>
    <x v="3"/>
    <x v="8"/>
  </r>
  <r>
    <s v="Rykowski"/>
    <x v="81"/>
    <d v="1985-09-02T00:00:00"/>
    <x v="3"/>
    <x v="1"/>
  </r>
  <r>
    <s v="Skierniewicka"/>
    <x v="82"/>
    <d v="1947-01-12T00:00:00"/>
    <x v="2"/>
    <x v="9"/>
  </r>
  <r>
    <s v="Wronka"/>
    <x v="83"/>
    <d v="1988-06-11T00:00:00"/>
    <x v="0"/>
    <x v="6"/>
  </r>
  <r>
    <s v="Wroniszewski"/>
    <x v="84"/>
    <d v="1987-10-31T00:00:00"/>
    <x v="2"/>
    <x v="0"/>
  </r>
  <r>
    <s v="Andrzejewska"/>
    <x v="42"/>
    <d v="1986-12-03T00:00:00"/>
    <x v="0"/>
    <x v="7"/>
  </r>
  <r>
    <s v="Klimaszewski"/>
    <x v="85"/>
    <d v="1951-01-20T00:00:00"/>
    <x v="3"/>
    <x v="9"/>
  </r>
  <r>
    <s v="Pachnowski"/>
    <x v="86"/>
    <d v="1945-10-24T00:00:00"/>
    <x v="0"/>
    <x v="0"/>
  </r>
  <r>
    <s v="Klimaszewska"/>
    <x v="17"/>
    <d v="1968-07-17T00:00:00"/>
    <x v="2"/>
    <x v="10"/>
  </r>
  <r>
    <s v="Malik"/>
    <x v="87"/>
    <d v="1947-06-24T00:00:00"/>
    <x v="0"/>
    <x v="6"/>
  </r>
  <r>
    <s v="Grzeskowiak"/>
    <x v="60"/>
    <d v="1963-05-26T00:00:00"/>
    <x v="1"/>
    <x v="2"/>
  </r>
  <r>
    <s v="Lwowska"/>
    <x v="13"/>
    <d v="1946-12-30T00:00:00"/>
    <x v="2"/>
    <x v="7"/>
  </r>
  <r>
    <s v="Adamowicz"/>
    <x v="88"/>
    <d v="1966-12-30T00:00:00"/>
    <x v="2"/>
    <x v="7"/>
  </r>
  <r>
    <s v="Pastuszka"/>
    <x v="57"/>
    <d v="1994-07-08T00:00:00"/>
    <x v="0"/>
    <x v="10"/>
  </r>
  <r>
    <s v="Kalitowski"/>
    <x v="49"/>
    <d v="1950-04-01T00:00:00"/>
    <x v="0"/>
    <x v="11"/>
  </r>
  <r>
    <s v="Miller"/>
    <x v="89"/>
    <d v="1993-04-10T00:00:00"/>
    <x v="2"/>
    <x v="11"/>
  </r>
  <r>
    <s v="Bartkiewicz"/>
    <x v="90"/>
    <d v="1947-06-13T00:00:00"/>
    <x v="2"/>
    <x v="6"/>
  </r>
  <r>
    <s v="Dmochowska"/>
    <x v="14"/>
    <d v="1991-11-08T00:00:00"/>
    <x v="3"/>
    <x v="3"/>
  </r>
  <r>
    <s v="Szostek"/>
    <x v="85"/>
    <d v="1966-11-15T00:00:00"/>
    <x v="0"/>
    <x v="3"/>
  </r>
  <r>
    <s v="Paprocki"/>
    <x v="91"/>
    <d v="1952-11-09T00:00:00"/>
    <x v="3"/>
    <x v="3"/>
  </r>
  <r>
    <s v="Holmes"/>
    <x v="42"/>
    <d v="1972-11-23T00:00:00"/>
    <x v="2"/>
    <x v="3"/>
  </r>
  <r>
    <s v="Kozar"/>
    <x v="61"/>
    <d v="1959-12-13T00:00:00"/>
    <x v="2"/>
    <x v="7"/>
  </r>
  <r>
    <s v="Bednarska"/>
    <x v="19"/>
    <d v="1995-06-15T00:00:00"/>
    <x v="2"/>
    <x v="6"/>
  </r>
  <r>
    <s v="Piotrkowska"/>
    <x v="92"/>
    <d v="1953-12-19T00:00:00"/>
    <x v="2"/>
    <x v="7"/>
  </r>
  <r>
    <s v="Antos"/>
    <x v="19"/>
    <d v="1976-05-13T00:00:00"/>
    <x v="0"/>
    <x v="2"/>
  </r>
  <r>
    <s v="Kumur"/>
    <x v="93"/>
    <d v="1977-04-11T00:00:00"/>
    <x v="2"/>
    <x v="11"/>
  </r>
  <r>
    <s v="Wilczko"/>
    <x v="28"/>
    <d v="1982-01-03T00:00:00"/>
    <x v="1"/>
    <x v="9"/>
  </r>
  <r>
    <s v="Bugajski"/>
    <x v="65"/>
    <d v="1963-04-10T00:00:00"/>
    <x v="2"/>
    <x v="11"/>
  </r>
  <r>
    <s v="Florczuk"/>
    <x v="14"/>
    <d v="1967-12-02T00:00:00"/>
    <x v="2"/>
    <x v="7"/>
  </r>
  <r>
    <s v="Bielec"/>
    <x v="4"/>
    <d v="1948-03-09T00:00:00"/>
    <x v="3"/>
    <x v="5"/>
  </r>
  <r>
    <s v="Busz"/>
    <x v="65"/>
    <d v="1958-01-14T00:00:00"/>
    <x v="1"/>
    <x v="9"/>
  </r>
  <r>
    <s v="Balicka"/>
    <x v="6"/>
    <d v="1981-10-20T00:00:00"/>
    <x v="2"/>
    <x v="0"/>
  </r>
  <r>
    <s v="Badowska"/>
    <x v="30"/>
    <d v="1953-10-27T00:00:00"/>
    <x v="0"/>
    <x v="0"/>
  </r>
  <r>
    <s v="Labryga"/>
    <x v="1"/>
    <d v="1961-08-21T00:00:00"/>
    <x v="2"/>
    <x v="8"/>
  </r>
  <r>
    <s v="Barcik"/>
    <x v="42"/>
    <d v="1969-05-09T00:00:00"/>
    <x v="2"/>
    <x v="2"/>
  </r>
  <r>
    <s v="Ksel"/>
    <x v="85"/>
    <d v="1955-04-02T00:00:00"/>
    <x v="3"/>
    <x v="11"/>
  </r>
  <r>
    <s v="Skrzypek"/>
    <x v="50"/>
    <d v="1952-05-27T00:00:00"/>
    <x v="2"/>
    <x v="2"/>
  </r>
  <r>
    <s v="Konstantinova"/>
    <x v="94"/>
    <d v="1949-09-06T00:00:00"/>
    <x v="2"/>
    <x v="1"/>
  </r>
  <r>
    <s v="Kowalska"/>
    <x v="19"/>
    <d v="1971-08-01T00:00:00"/>
    <x v="0"/>
    <x v="8"/>
  </r>
  <r>
    <s v="Wojtkowiak"/>
    <x v="49"/>
    <d v="1984-04-26T00:00:00"/>
    <x v="3"/>
    <x v="11"/>
  </r>
  <r>
    <s v="Jurecka"/>
    <x v="95"/>
    <d v="1967-05-31T00:00:00"/>
    <x v="2"/>
    <x v="2"/>
  </r>
  <r>
    <s v="Popowski"/>
    <x v="5"/>
    <d v="1987-02-10T00:00:00"/>
    <x v="0"/>
    <x v="4"/>
  </r>
  <r>
    <s v="Pietrzyk"/>
    <x v="96"/>
    <d v="1993-08-20T00:00:00"/>
    <x v="2"/>
    <x v="8"/>
  </r>
  <r>
    <s v="Sieduszewski"/>
    <x v="1"/>
    <d v="1974-02-19T00:00:00"/>
    <x v="1"/>
    <x v="4"/>
  </r>
  <r>
    <s v="Pryk"/>
    <x v="97"/>
    <d v="1949-06-04T00:00:00"/>
    <x v="1"/>
    <x v="6"/>
  </r>
  <r>
    <s v="Maj"/>
    <x v="18"/>
    <d v="1974-01-30T00:00:00"/>
    <x v="2"/>
    <x v="9"/>
  </r>
  <r>
    <s v="Marciszewski"/>
    <x v="81"/>
    <d v="1984-12-23T00:00:00"/>
    <x v="0"/>
    <x v="7"/>
  </r>
  <r>
    <s v="Adamski"/>
    <x v="98"/>
    <d v="1995-07-13T00:00:00"/>
    <x v="2"/>
    <x v="10"/>
  </r>
  <r>
    <s v="Albert"/>
    <x v="98"/>
    <d v="1960-07-04T00:00:00"/>
    <x v="0"/>
    <x v="10"/>
  </r>
  <r>
    <s v="Polkowicka"/>
    <x v="64"/>
    <d v="1944-07-14T00:00:00"/>
    <x v="2"/>
    <x v="10"/>
  </r>
  <r>
    <s v="Cieplik"/>
    <x v="16"/>
    <d v="1987-11-22T00:00:00"/>
    <x v="2"/>
    <x v="3"/>
  </r>
  <r>
    <s v="Parczewska"/>
    <x v="82"/>
    <d v="1971-03-04T00:00:00"/>
    <x v="1"/>
    <x v="5"/>
  </r>
  <r>
    <s v="Pisarska"/>
    <x v="47"/>
    <d v="1990-06-16T00:00:00"/>
    <x v="2"/>
    <x v="6"/>
  </r>
  <r>
    <s v="Basiak"/>
    <x v="6"/>
    <d v="1983-12-21T00:00:00"/>
    <x v="1"/>
    <x v="7"/>
  </r>
  <r>
    <s v="Janicka"/>
    <x v="13"/>
    <d v="1969-02-09T00:00:00"/>
    <x v="2"/>
    <x v="4"/>
  </r>
  <r>
    <s v="Engel"/>
    <x v="6"/>
    <d v="1975-09-02T00:00:00"/>
    <x v="2"/>
    <x v="1"/>
  </r>
  <r>
    <s v="Plichta"/>
    <x v="61"/>
    <d v="1970-03-17T00:00:00"/>
    <x v="2"/>
    <x v="5"/>
  </r>
  <r>
    <s v="Barszczewska"/>
    <x v="99"/>
    <d v="1975-10-16T00:00:00"/>
    <x v="0"/>
    <x v="0"/>
  </r>
  <r>
    <s v="Szklarska"/>
    <x v="100"/>
    <d v="1989-09-14T00:00:00"/>
    <x v="1"/>
    <x v="1"/>
  </r>
  <r>
    <s v="Aleksandrowicz"/>
    <x v="42"/>
    <d v="1972-03-22T00:00:00"/>
    <x v="1"/>
    <x v="5"/>
  </r>
  <r>
    <s v="Kuc"/>
    <x v="30"/>
    <d v="1958-11-19T00:00:00"/>
    <x v="0"/>
    <x v="3"/>
  </r>
  <r>
    <s v="Kogut"/>
    <x v="2"/>
    <d v="1989-10-09T00:00:00"/>
    <x v="0"/>
    <x v="0"/>
  </r>
  <r>
    <s v="Sopocka"/>
    <x v="101"/>
    <d v="1966-07-15T00:00:00"/>
    <x v="0"/>
    <x v="10"/>
  </r>
  <r>
    <s v="Berezowska"/>
    <x v="96"/>
    <d v="1984-03-06T00:00:00"/>
    <x v="1"/>
    <x v="5"/>
  </r>
  <r>
    <s v="Walczak"/>
    <x v="18"/>
    <d v="1954-05-09T00:00:00"/>
    <x v="2"/>
    <x v="2"/>
  </r>
  <r>
    <s v="Guzik"/>
    <x v="6"/>
    <d v="1988-01-05T00:00:00"/>
    <x v="2"/>
    <x v="9"/>
  </r>
  <r>
    <s v="Modzelewski"/>
    <x v="102"/>
    <d v="1949-01-06T00:00:00"/>
    <x v="2"/>
    <x v="9"/>
  </r>
  <r>
    <s v="Dudek"/>
    <x v="57"/>
    <d v="1954-11-29T00:00:00"/>
    <x v="2"/>
    <x v="3"/>
  </r>
  <r>
    <s v="Banach"/>
    <x v="52"/>
    <d v="1984-06-30T00:00:00"/>
    <x v="1"/>
    <x v="6"/>
  </r>
  <r>
    <s v="Klasz"/>
    <x v="49"/>
    <d v="1961-06-03T00:00:00"/>
    <x v="0"/>
    <x v="6"/>
  </r>
  <r>
    <s v="Banasik"/>
    <x v="31"/>
    <d v="1946-09-03T00:00:00"/>
    <x v="2"/>
    <x v="1"/>
  </r>
  <r>
    <s v="Kisiel"/>
    <x v="103"/>
    <d v="1967-09-17T00:00:00"/>
    <x v="0"/>
    <x v="1"/>
  </r>
  <r>
    <s v="Geldner"/>
    <x v="2"/>
    <d v="1950-11-22T00:00:00"/>
    <x v="0"/>
    <x v="3"/>
  </r>
  <r>
    <s v="Rygielski"/>
    <x v="18"/>
    <d v="1956-09-29T00:00:00"/>
    <x v="2"/>
    <x v="1"/>
  </r>
  <r>
    <s v="Ossowski"/>
    <x v="41"/>
    <d v="1964-01-25T00:00:00"/>
    <x v="0"/>
    <x v="9"/>
  </r>
  <r>
    <s v="Kisielewska"/>
    <x v="104"/>
    <d v="1946-10-09T00:00:00"/>
    <x v="0"/>
    <x v="0"/>
  </r>
  <r>
    <s v="Nyski"/>
    <x v="1"/>
    <d v="1983-06-14T00:00:00"/>
    <x v="2"/>
    <x v="6"/>
  </r>
  <r>
    <s v="Kopec"/>
    <x v="6"/>
    <d v="1956-07-15T00:00:00"/>
    <x v="2"/>
    <x v="10"/>
  </r>
  <r>
    <s v="Sznyrowska"/>
    <x v="67"/>
    <d v="1989-03-13T00:00:00"/>
    <x v="2"/>
    <x v="5"/>
  </r>
  <r>
    <s v="Tichoniuk"/>
    <x v="49"/>
    <d v="1949-12-01T00:00:00"/>
    <x v="2"/>
    <x v="7"/>
  </r>
  <r>
    <s v="Dul"/>
    <x v="64"/>
    <d v="1966-04-28T00:00:00"/>
    <x v="0"/>
    <x v="11"/>
  </r>
  <r>
    <s v="Grzegorczyk"/>
    <x v="16"/>
    <d v="1974-09-27T00:00:00"/>
    <x v="0"/>
    <x v="1"/>
  </r>
  <r>
    <s v="Grzywacz"/>
    <x v="105"/>
    <d v="1950-05-15T00:00:00"/>
    <x v="2"/>
    <x v="2"/>
  </r>
  <r>
    <s v="Banach"/>
    <x v="70"/>
    <d v="1994-03-07T00:00:00"/>
    <x v="2"/>
    <x v="5"/>
  </r>
  <r>
    <s v="Legnicka"/>
    <x v="106"/>
    <d v="1958-11-24T00:00:00"/>
    <x v="2"/>
    <x v="3"/>
  </r>
  <r>
    <s v="Barabasz"/>
    <x v="80"/>
    <d v="1986-12-03T00:00:00"/>
    <x v="0"/>
    <x v="7"/>
  </r>
  <r>
    <s v="Borowska"/>
    <x v="0"/>
    <d v="1993-09-23T00:00:00"/>
    <x v="0"/>
    <x v="1"/>
  </r>
  <r>
    <s v="Cedro"/>
    <x v="46"/>
    <d v="1952-07-08T00:00:00"/>
    <x v="1"/>
    <x v="10"/>
  </r>
  <r>
    <s v="Sieradzki"/>
    <x v="1"/>
    <d v="1975-01-30T00:00:00"/>
    <x v="2"/>
    <x v="9"/>
  </r>
  <r>
    <s v="Sar"/>
    <x v="55"/>
    <d v="1964-10-15T00:00:00"/>
    <x v="2"/>
    <x v="0"/>
  </r>
  <r>
    <s v="Kordaszewska"/>
    <x v="2"/>
    <d v="1948-04-26T00:00:00"/>
    <x v="0"/>
    <x v="11"/>
  </r>
  <r>
    <s v="Bauer"/>
    <x v="107"/>
    <d v="1969-11-23T00:00:00"/>
    <x v="0"/>
    <x v="3"/>
  </r>
  <r>
    <s v="Brychcy"/>
    <x v="108"/>
    <d v="1995-02-28T00:00:00"/>
    <x v="1"/>
    <x v="4"/>
  </r>
  <r>
    <s v="Potocki"/>
    <x v="109"/>
    <d v="1947-12-30T00:00:00"/>
    <x v="2"/>
    <x v="7"/>
  </r>
  <r>
    <s v="Kordaszewski"/>
    <x v="1"/>
    <d v="1988-12-05T00:00:00"/>
    <x v="0"/>
    <x v="7"/>
  </r>
  <r>
    <s v="Wiatrowski"/>
    <x v="81"/>
    <d v="1994-07-18T00:00:00"/>
    <x v="2"/>
    <x v="10"/>
  </r>
  <r>
    <s v="Albert"/>
    <x v="29"/>
    <d v="1978-01-01T00:00:00"/>
    <x v="2"/>
    <x v="9"/>
  </r>
  <r>
    <s v="Balcer"/>
    <x v="110"/>
    <d v="1989-06-30T00:00:00"/>
    <x v="1"/>
    <x v="6"/>
  </r>
  <r>
    <s v="Augustowska"/>
    <x v="111"/>
    <d v="1974-03-24T00:00:00"/>
    <x v="0"/>
    <x v="5"/>
  </r>
  <r>
    <s v="Jackowska"/>
    <x v="4"/>
    <d v="1980-02-08T00:00:00"/>
    <x v="2"/>
    <x v="4"/>
  </r>
  <r>
    <s v="Adamczyk"/>
    <x v="43"/>
    <d v="1950-06-23T00:00:00"/>
    <x v="0"/>
    <x v="6"/>
  </r>
  <r>
    <s v="Sosnowiecka"/>
    <x v="70"/>
    <d v="1994-03-13T00:00:00"/>
    <x v="2"/>
    <x v="5"/>
  </r>
  <r>
    <s v="Henrykowski"/>
    <x v="112"/>
    <d v="1973-01-25T00:00:00"/>
    <x v="2"/>
    <x v="9"/>
  </r>
  <r>
    <s v="Szklarska"/>
    <x v="19"/>
    <d v="1966-10-11T00:00:00"/>
    <x v="0"/>
    <x v="0"/>
  </r>
  <r>
    <s v="Podczasiak"/>
    <x v="113"/>
    <d v="1960-04-04T00:00:00"/>
    <x v="2"/>
    <x v="11"/>
  </r>
  <r>
    <s v="Skrzydlowski"/>
    <x v="103"/>
    <d v="1947-02-09T00:00:00"/>
    <x v="1"/>
    <x v="4"/>
  </r>
  <r>
    <s v="Genewski"/>
    <x v="58"/>
    <d v="1961-09-23T00:00:00"/>
    <x v="0"/>
    <x v="1"/>
  </r>
  <r>
    <s v="Bienias"/>
    <x v="114"/>
    <d v="1956-09-24T00:00:00"/>
    <x v="2"/>
    <x v="1"/>
  </r>
  <r>
    <s v="Madrycki"/>
    <x v="10"/>
    <d v="1968-03-03T00:00:00"/>
    <x v="2"/>
    <x v="5"/>
  </r>
  <r>
    <s v="Opolska"/>
    <x v="13"/>
    <d v="1956-12-19T00:00:00"/>
    <x v="2"/>
    <x v="7"/>
  </r>
  <r>
    <s v="Barwicka"/>
    <x v="46"/>
    <d v="1982-10-11T00:00:00"/>
    <x v="2"/>
    <x v="0"/>
  </r>
  <r>
    <s v="Leniak"/>
    <x v="86"/>
    <d v="1958-02-05T00:00:00"/>
    <x v="1"/>
    <x v="4"/>
  </r>
  <r>
    <s v="Kapanowska"/>
    <x v="16"/>
    <d v="1955-04-14T00:00:00"/>
    <x v="0"/>
    <x v="11"/>
  </r>
  <r>
    <s v="Lech"/>
    <x v="50"/>
    <d v="1946-12-01T00:00:00"/>
    <x v="0"/>
    <x v="7"/>
  </r>
  <r>
    <s v="Kaczocha"/>
    <x v="18"/>
    <d v="1989-10-21T00:00:00"/>
    <x v="0"/>
    <x v="0"/>
  </r>
  <r>
    <s v="Nowak"/>
    <x v="6"/>
    <d v="1970-09-28T00:00:00"/>
    <x v="2"/>
    <x v="1"/>
  </r>
  <r>
    <s v="Kozar"/>
    <x v="115"/>
    <d v="1987-09-08T00:00:00"/>
    <x v="2"/>
    <x v="1"/>
  </r>
  <r>
    <s v="Barszczewska"/>
    <x v="69"/>
    <d v="1986-05-24T00:00:00"/>
    <x v="0"/>
    <x v="2"/>
  </r>
  <r>
    <s v="Bartoszek"/>
    <x v="20"/>
    <d v="1952-06-08T00:00:00"/>
    <x v="0"/>
    <x v="6"/>
  </r>
  <r>
    <s v="Gawlowska"/>
    <x v="116"/>
    <d v="1960-01-19T00:00:00"/>
    <x v="0"/>
    <x v="9"/>
  </r>
  <r>
    <s v="Balcerowska"/>
    <x v="110"/>
    <d v="1977-03-03T00:00:00"/>
    <x v="2"/>
    <x v="5"/>
  </r>
  <r>
    <s v="Nagaj"/>
    <x v="84"/>
    <d v="1993-11-18T00:00:00"/>
    <x v="2"/>
    <x v="3"/>
  </r>
  <r>
    <s v="Jakubczyk"/>
    <x v="39"/>
    <d v="1967-06-29T00:00:00"/>
    <x v="0"/>
    <x v="6"/>
  </r>
  <r>
    <s v="Aleksander"/>
    <x v="42"/>
    <d v="1949-04-22T00:00:00"/>
    <x v="0"/>
    <x v="11"/>
  </r>
  <r>
    <s v="Wiek"/>
    <x v="113"/>
    <d v="1972-07-26T00:00:00"/>
    <x v="3"/>
    <x v="10"/>
  </r>
  <r>
    <s v="Suchocki"/>
    <x v="58"/>
    <d v="1983-02-21T00:00:00"/>
    <x v="3"/>
    <x v="4"/>
  </r>
  <r>
    <s v="Augustowska"/>
    <x v="20"/>
    <d v="1946-07-08T00:00:00"/>
    <x v="2"/>
    <x v="10"/>
  </r>
  <r>
    <s v="Michalik"/>
    <x v="55"/>
    <d v="1965-07-27T00:00:00"/>
    <x v="2"/>
    <x v="10"/>
  </r>
  <r>
    <s v="Bandera"/>
    <x v="17"/>
    <d v="1973-07-26T00:00:00"/>
    <x v="2"/>
    <x v="10"/>
  </r>
  <r>
    <s v="Rybicki"/>
    <x v="87"/>
    <d v="1947-04-11T00:00:00"/>
    <x v="3"/>
    <x v="11"/>
  </r>
  <r>
    <s v="Lysiak"/>
    <x v="117"/>
    <d v="1986-07-19T00:00:00"/>
    <x v="0"/>
    <x v="10"/>
  </r>
  <r>
    <s v="Balcerek"/>
    <x v="46"/>
    <d v="1958-03-20T00:00:00"/>
    <x v="2"/>
    <x v="5"/>
  </r>
  <r>
    <s v="Blacharz"/>
    <x v="80"/>
    <d v="1981-02-05T00:00:00"/>
    <x v="3"/>
    <x v="4"/>
  </r>
  <r>
    <s v="Augustowska"/>
    <x v="6"/>
    <d v="1984-07-12T00:00:00"/>
    <x v="0"/>
    <x v="10"/>
  </r>
  <r>
    <s v="Kaczorowska"/>
    <x v="39"/>
    <d v="1987-05-27T00:00:00"/>
    <x v="2"/>
    <x v="2"/>
  </r>
  <r>
    <s v="Kisielewski"/>
    <x v="118"/>
    <d v="1964-01-08T00:00:00"/>
    <x v="2"/>
    <x v="9"/>
  </r>
  <r>
    <s v="Sikora"/>
    <x v="119"/>
    <d v="1987-11-16T00:00:00"/>
    <x v="0"/>
    <x v="3"/>
  </r>
  <r>
    <s v="Warszawska"/>
    <x v="120"/>
    <d v="1961-10-01T00:00:00"/>
    <x v="3"/>
    <x v="0"/>
  </r>
  <r>
    <s v="Barszczewska"/>
    <x v="6"/>
    <d v="1961-08-15T00:00:00"/>
    <x v="2"/>
    <x v="8"/>
  </r>
  <r>
    <s v="Moskiewski"/>
    <x v="26"/>
    <d v="1980-10-16T00:00:00"/>
    <x v="0"/>
    <x v="0"/>
  </r>
  <r>
    <s v="Pogrebniak"/>
    <x v="121"/>
    <d v="1961-04-27T00:00:00"/>
    <x v="2"/>
    <x v="11"/>
  </r>
  <r>
    <s v="Gates"/>
    <x v="6"/>
    <d v="1977-09-26T00:00:00"/>
    <x v="1"/>
    <x v="1"/>
  </r>
  <r>
    <s v="Zaprawa"/>
    <x v="49"/>
    <d v="1944-06-21T00:00:00"/>
    <x v="0"/>
    <x v="6"/>
  </r>
  <r>
    <s v="Mazgaj"/>
    <x v="60"/>
    <d v="1989-11-24T00:00:00"/>
    <x v="2"/>
    <x v="3"/>
  </r>
  <r>
    <s v="Samborski"/>
    <x v="50"/>
    <d v="1964-05-31T00:00:00"/>
    <x v="0"/>
    <x v="2"/>
  </r>
  <r>
    <s v="Barcikowska"/>
    <x v="122"/>
    <d v="1977-12-30T00:00:00"/>
    <x v="2"/>
    <x v="7"/>
  </r>
  <r>
    <s v="Radziejowski"/>
    <x v="118"/>
    <d v="1957-04-10T00:00:00"/>
    <x v="2"/>
    <x v="11"/>
  </r>
  <r>
    <s v="Baranek"/>
    <x v="2"/>
    <d v="1993-07-14T00:00:00"/>
    <x v="0"/>
    <x v="10"/>
  </r>
  <r>
    <s v="Wosiak"/>
    <x v="81"/>
    <d v="1988-07-17T00:00:00"/>
    <x v="0"/>
    <x v="10"/>
  </r>
  <r>
    <s v="Cichawa"/>
    <x v="70"/>
    <d v="1945-07-22T00:00:00"/>
    <x v="2"/>
    <x v="10"/>
  </r>
  <r>
    <s v="Smutnicki"/>
    <x v="123"/>
    <d v="1977-04-02T00:00:00"/>
    <x v="2"/>
    <x v="11"/>
  </r>
  <r>
    <s v="Kotala"/>
    <x v="124"/>
    <d v="1989-05-18T00:00:00"/>
    <x v="3"/>
    <x v="2"/>
  </r>
  <r>
    <s v="Gralewicz"/>
    <x v="0"/>
    <d v="1978-05-26T00:00:00"/>
    <x v="3"/>
    <x v="2"/>
  </r>
  <r>
    <s v="Matczak"/>
    <x v="1"/>
    <d v="1983-04-12T00:00:00"/>
    <x v="2"/>
    <x v="11"/>
  </r>
  <r>
    <s v="Chorzowska"/>
    <x v="113"/>
    <d v="1993-01-02T00:00:00"/>
    <x v="2"/>
    <x v="9"/>
  </r>
  <r>
    <s v="Grzybek"/>
    <x v="19"/>
    <d v="1973-11-06T00:00:00"/>
    <x v="2"/>
    <x v="3"/>
  </r>
  <r>
    <s v="Bartel"/>
    <x v="17"/>
    <d v="1958-06-03T00:00:00"/>
    <x v="2"/>
    <x v="6"/>
  </r>
  <r>
    <s v="Kosaty"/>
    <x v="33"/>
    <d v="1968-11-08T00:00:00"/>
    <x v="0"/>
    <x v="3"/>
  </r>
  <r>
    <s v="Pietkiewicz"/>
    <x v="1"/>
    <d v="1955-09-08T00:00:00"/>
    <x v="2"/>
    <x v="1"/>
  </r>
  <r>
    <s v="Alot"/>
    <x v="46"/>
    <d v="1943-12-05T00:00:00"/>
    <x v="0"/>
    <x v="7"/>
  </r>
  <r>
    <s v="Glazik"/>
    <x v="13"/>
    <d v="1950-11-01T00:00:00"/>
    <x v="2"/>
    <x v="3"/>
  </r>
  <r>
    <s v="Parczewska"/>
    <x v="71"/>
    <d v="1993-01-07T00:00:00"/>
    <x v="2"/>
    <x v="9"/>
  </r>
  <r>
    <s v="Barczuk"/>
    <x v="125"/>
    <d v="1984-02-08T00:00:00"/>
    <x v="2"/>
    <x v="4"/>
  </r>
  <r>
    <s v="Szkutnik"/>
    <x v="50"/>
    <d v="1961-11-19T00:00:00"/>
    <x v="1"/>
    <x v="3"/>
  </r>
  <r>
    <s v="Podstawa"/>
    <x v="113"/>
    <d v="1952-05-09T00:00:0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n v="30"/>
  </r>
  <r>
    <x v="1"/>
    <n v="45"/>
  </r>
  <r>
    <x v="0"/>
    <n v="30"/>
  </r>
  <r>
    <x v="1"/>
    <n v="30"/>
  </r>
  <r>
    <x v="0"/>
    <n v="30"/>
  </r>
  <r>
    <x v="1"/>
    <n v="30"/>
  </r>
  <r>
    <x v="0"/>
    <n v="25"/>
  </r>
  <r>
    <x v="0"/>
    <n v="37.5"/>
  </r>
  <r>
    <x v="1"/>
    <n v="30"/>
  </r>
  <r>
    <x v="0"/>
    <n v="37.5"/>
  </r>
  <r>
    <x v="1"/>
    <n v="85"/>
  </r>
  <r>
    <x v="1"/>
    <n v="30"/>
  </r>
  <r>
    <x v="1"/>
    <n v="45"/>
  </r>
  <r>
    <x v="1"/>
    <n v="85"/>
  </r>
  <r>
    <x v="1"/>
    <n v="45"/>
  </r>
  <r>
    <x v="1"/>
    <n v="45"/>
  </r>
  <r>
    <x v="0"/>
    <n v="37.5"/>
  </r>
  <r>
    <x v="0"/>
    <n v="25"/>
  </r>
  <r>
    <x v="0"/>
    <n v="30"/>
  </r>
  <r>
    <x v="0"/>
    <n v="79"/>
  </r>
  <r>
    <x v="0"/>
    <n v="79"/>
  </r>
  <r>
    <x v="0"/>
    <n v="37.5"/>
  </r>
  <r>
    <x v="1"/>
    <n v="36"/>
  </r>
  <r>
    <x v="1"/>
    <n v="30"/>
  </r>
  <r>
    <x v="0"/>
    <n v="37.5"/>
  </r>
  <r>
    <x v="0"/>
    <n v="79"/>
  </r>
  <r>
    <x v="0"/>
    <n v="30"/>
  </r>
  <r>
    <x v="1"/>
    <n v="85"/>
  </r>
  <r>
    <x v="1"/>
    <n v="85"/>
  </r>
  <r>
    <x v="0"/>
    <n v="30"/>
  </r>
  <r>
    <x v="0"/>
    <n v="79"/>
  </r>
  <r>
    <x v="0"/>
    <n v="30"/>
  </r>
  <r>
    <x v="0"/>
    <n v="79"/>
  </r>
  <r>
    <x v="0"/>
    <n v="37.5"/>
  </r>
  <r>
    <x v="1"/>
    <n v="36"/>
  </r>
  <r>
    <x v="1"/>
    <n v="36"/>
  </r>
  <r>
    <x v="0"/>
    <n v="30"/>
  </r>
  <r>
    <x v="1"/>
    <n v="45"/>
  </r>
  <r>
    <x v="0"/>
    <n v="37.5"/>
  </r>
  <r>
    <x v="0"/>
    <n v="30"/>
  </r>
  <r>
    <x v="1"/>
    <n v="45"/>
  </r>
  <r>
    <x v="0"/>
    <n v="79"/>
  </r>
  <r>
    <x v="0"/>
    <n v="25"/>
  </r>
  <r>
    <x v="0"/>
    <n v="25"/>
  </r>
  <r>
    <x v="0"/>
    <n v="37.5"/>
  </r>
  <r>
    <x v="0"/>
    <n v="79"/>
  </r>
  <r>
    <x v="1"/>
    <n v="45"/>
  </r>
  <r>
    <x v="0"/>
    <n v="79"/>
  </r>
  <r>
    <x v="1"/>
    <n v="85"/>
  </r>
  <r>
    <x v="1"/>
    <n v="45"/>
  </r>
  <r>
    <x v="1"/>
    <n v="36"/>
  </r>
  <r>
    <x v="0"/>
    <n v="79"/>
  </r>
  <r>
    <x v="0"/>
    <n v="79"/>
  </r>
  <r>
    <x v="1"/>
    <n v="30"/>
  </r>
  <r>
    <x v="1"/>
    <n v="85"/>
  </r>
  <r>
    <x v="1"/>
    <n v="85"/>
  </r>
  <r>
    <x v="0"/>
    <n v="25"/>
  </r>
  <r>
    <x v="0"/>
    <n v="30"/>
  </r>
  <r>
    <x v="0"/>
    <n v="37.5"/>
  </r>
  <r>
    <x v="0"/>
    <n v="37.5"/>
  </r>
  <r>
    <x v="1"/>
    <n v="85"/>
  </r>
  <r>
    <x v="0"/>
    <n v="37.5"/>
  </r>
  <r>
    <x v="0"/>
    <n v="30"/>
  </r>
  <r>
    <x v="1"/>
    <n v="36"/>
  </r>
  <r>
    <x v="1"/>
    <n v="85"/>
  </r>
  <r>
    <x v="1"/>
    <n v="30"/>
  </r>
  <r>
    <x v="1"/>
    <n v="36"/>
  </r>
  <r>
    <x v="0"/>
    <n v="79"/>
  </r>
  <r>
    <x v="0"/>
    <n v="30"/>
  </r>
  <r>
    <x v="0"/>
    <n v="79"/>
  </r>
  <r>
    <x v="0"/>
    <n v="79"/>
  </r>
  <r>
    <x v="0"/>
    <n v="79"/>
  </r>
  <r>
    <x v="0"/>
    <n v="25"/>
  </r>
  <r>
    <x v="0"/>
    <n v="79"/>
  </r>
  <r>
    <x v="1"/>
    <n v="30"/>
  </r>
  <r>
    <x v="0"/>
    <n v="30"/>
  </r>
  <r>
    <x v="1"/>
    <n v="30"/>
  </r>
  <r>
    <x v="0"/>
    <n v="79"/>
  </r>
  <r>
    <x v="0"/>
    <n v="37.5"/>
  </r>
  <r>
    <x v="1"/>
    <n v="45"/>
  </r>
  <r>
    <x v="0"/>
    <n v="30"/>
  </r>
  <r>
    <x v="0"/>
    <n v="79"/>
  </r>
  <r>
    <x v="0"/>
    <n v="30"/>
  </r>
  <r>
    <x v="1"/>
    <n v="85"/>
  </r>
  <r>
    <x v="1"/>
    <n v="30"/>
  </r>
  <r>
    <x v="0"/>
    <n v="79"/>
  </r>
  <r>
    <x v="0"/>
    <n v="25"/>
  </r>
  <r>
    <x v="1"/>
    <n v="85"/>
  </r>
  <r>
    <x v="0"/>
    <n v="25"/>
  </r>
  <r>
    <x v="0"/>
    <n v="25"/>
  </r>
  <r>
    <x v="0"/>
    <n v="37.5"/>
  </r>
  <r>
    <x v="1"/>
    <n v="30"/>
  </r>
  <r>
    <x v="0"/>
    <n v="25"/>
  </r>
  <r>
    <x v="0"/>
    <n v="30"/>
  </r>
  <r>
    <x v="0"/>
    <n v="79"/>
  </r>
  <r>
    <x v="0"/>
    <n v="79"/>
  </r>
  <r>
    <x v="0"/>
    <n v="79"/>
  </r>
  <r>
    <x v="1"/>
    <n v="36"/>
  </r>
  <r>
    <x v="0"/>
    <n v="79"/>
  </r>
  <r>
    <x v="0"/>
    <n v="30"/>
  </r>
  <r>
    <x v="0"/>
    <n v="79"/>
  </r>
  <r>
    <x v="0"/>
    <n v="25"/>
  </r>
  <r>
    <x v="0"/>
    <n v="30"/>
  </r>
  <r>
    <x v="0"/>
    <n v="37.5"/>
  </r>
  <r>
    <x v="1"/>
    <n v="45"/>
  </r>
  <r>
    <x v="1"/>
    <n v="36"/>
  </r>
  <r>
    <x v="0"/>
    <n v="79"/>
  </r>
  <r>
    <x v="0"/>
    <n v="37.5"/>
  </r>
  <r>
    <x v="1"/>
    <n v="30"/>
  </r>
  <r>
    <x v="0"/>
    <n v="37.5"/>
  </r>
  <r>
    <x v="0"/>
    <n v="30"/>
  </r>
  <r>
    <x v="0"/>
    <n v="37.5"/>
  </r>
  <r>
    <x v="1"/>
    <n v="30"/>
  </r>
  <r>
    <x v="1"/>
    <n v="45"/>
  </r>
  <r>
    <x v="1"/>
    <n v="85"/>
  </r>
  <r>
    <x v="0"/>
    <n v="37.5"/>
  </r>
  <r>
    <x v="0"/>
    <n v="30"/>
  </r>
  <r>
    <x v="0"/>
    <n v="79"/>
  </r>
  <r>
    <x v="0"/>
    <n v="30"/>
  </r>
  <r>
    <x v="1"/>
    <n v="30"/>
  </r>
  <r>
    <x v="0"/>
    <n v="30"/>
  </r>
  <r>
    <x v="0"/>
    <n v="37.5"/>
  </r>
  <r>
    <x v="0"/>
    <n v="30"/>
  </r>
  <r>
    <x v="0"/>
    <n v="79"/>
  </r>
  <r>
    <x v="1"/>
    <n v="36"/>
  </r>
  <r>
    <x v="1"/>
    <n v="45"/>
  </r>
  <r>
    <x v="0"/>
    <n v="79"/>
  </r>
  <r>
    <x v="0"/>
    <n v="79"/>
  </r>
  <r>
    <x v="1"/>
    <n v="85"/>
  </r>
  <r>
    <x v="1"/>
    <n v="30"/>
  </r>
  <r>
    <x v="0"/>
    <n v="25"/>
  </r>
  <r>
    <x v="0"/>
    <n v="37.5"/>
  </r>
  <r>
    <x v="1"/>
    <n v="36"/>
  </r>
  <r>
    <x v="0"/>
    <n v="37.5"/>
  </r>
  <r>
    <x v="0"/>
    <n v="30"/>
  </r>
  <r>
    <x v="0"/>
    <n v="30"/>
  </r>
  <r>
    <x v="0"/>
    <n v="30"/>
  </r>
  <r>
    <x v="1"/>
    <n v="30"/>
  </r>
  <r>
    <x v="1"/>
    <n v="30"/>
  </r>
  <r>
    <x v="0"/>
    <n v="79"/>
  </r>
  <r>
    <x v="0"/>
    <n v="30"/>
  </r>
  <r>
    <x v="0"/>
    <n v="30"/>
  </r>
  <r>
    <x v="0"/>
    <n v="37.5"/>
  </r>
  <r>
    <x v="0"/>
    <n v="37.5"/>
  </r>
  <r>
    <x v="1"/>
    <n v="30"/>
  </r>
  <r>
    <x v="1"/>
    <n v="36"/>
  </r>
  <r>
    <x v="0"/>
    <n v="79"/>
  </r>
  <r>
    <x v="1"/>
    <n v="45"/>
  </r>
  <r>
    <x v="0"/>
    <n v="37.5"/>
  </r>
  <r>
    <x v="0"/>
    <n v="79"/>
  </r>
  <r>
    <x v="1"/>
    <n v="30"/>
  </r>
  <r>
    <x v="0"/>
    <n v="30"/>
  </r>
  <r>
    <x v="1"/>
    <n v="36"/>
  </r>
  <r>
    <x v="1"/>
    <n v="45"/>
  </r>
  <r>
    <x v="0"/>
    <n v="37.5"/>
  </r>
  <r>
    <x v="0"/>
    <n v="25"/>
  </r>
  <r>
    <x v="1"/>
    <n v="36"/>
  </r>
  <r>
    <x v="0"/>
    <n v="37.5"/>
  </r>
  <r>
    <x v="0"/>
    <n v="37.5"/>
  </r>
  <r>
    <x v="1"/>
    <n v="45"/>
  </r>
  <r>
    <x v="1"/>
    <n v="45"/>
  </r>
  <r>
    <x v="0"/>
    <n v="30"/>
  </r>
  <r>
    <x v="1"/>
    <n v="30"/>
  </r>
  <r>
    <x v="0"/>
    <n v="79"/>
  </r>
  <r>
    <x v="1"/>
    <n v="45"/>
  </r>
  <r>
    <x v="0"/>
    <n v="30"/>
  </r>
  <r>
    <x v="0"/>
    <n v="30"/>
  </r>
  <r>
    <x v="1"/>
    <n v="45"/>
  </r>
  <r>
    <x v="0"/>
    <n v="79"/>
  </r>
  <r>
    <x v="1"/>
    <n v="30"/>
  </r>
  <r>
    <x v="1"/>
    <n v="30"/>
  </r>
  <r>
    <x v="0"/>
    <n v="25"/>
  </r>
  <r>
    <x v="1"/>
    <n v="85"/>
  </r>
  <r>
    <x v="1"/>
    <n v="85"/>
  </r>
  <r>
    <x v="0"/>
    <n v="30"/>
  </r>
  <r>
    <x v="1"/>
    <n v="85"/>
  </r>
  <r>
    <x v="1"/>
    <n v="36"/>
  </r>
  <r>
    <x v="0"/>
    <n v="79"/>
  </r>
  <r>
    <x v="0"/>
    <n v="30"/>
  </r>
  <r>
    <x v="0"/>
    <n v="25"/>
  </r>
  <r>
    <x v="1"/>
    <n v="85"/>
  </r>
  <r>
    <x v="1"/>
    <n v="30"/>
  </r>
  <r>
    <x v="0"/>
    <n v="79"/>
  </r>
  <r>
    <x v="0"/>
    <n v="25"/>
  </r>
  <r>
    <x v="1"/>
    <n v="36"/>
  </r>
  <r>
    <x v="1"/>
    <n v="85"/>
  </r>
  <r>
    <x v="0"/>
    <n v="37.5"/>
  </r>
  <r>
    <x v="1"/>
    <n v="36"/>
  </r>
  <r>
    <x v="0"/>
    <n v="25"/>
  </r>
  <r>
    <x v="0"/>
    <n v="79"/>
  </r>
  <r>
    <x v="0"/>
    <n v="37.5"/>
  </r>
  <r>
    <x v="0"/>
    <n v="37.5"/>
  </r>
  <r>
    <x v="1"/>
    <n v="45"/>
  </r>
  <r>
    <x v="1"/>
    <n v="36"/>
  </r>
  <r>
    <x v="0"/>
    <n v="30"/>
  </r>
  <r>
    <x v="0"/>
    <n v="79"/>
  </r>
  <r>
    <x v="1"/>
    <n v="36"/>
  </r>
  <r>
    <x v="0"/>
    <n v="37.5"/>
  </r>
  <r>
    <x v="0"/>
    <n v="79"/>
  </r>
  <r>
    <x v="1"/>
    <n v="36"/>
  </r>
  <r>
    <x v="0"/>
    <n v="30"/>
  </r>
  <r>
    <x v="1"/>
    <n v="85"/>
  </r>
  <r>
    <x v="1"/>
    <n v="85"/>
  </r>
  <r>
    <x v="0"/>
    <n v="79"/>
  </r>
  <r>
    <x v="0"/>
    <n v="37.5"/>
  </r>
  <r>
    <x v="1"/>
    <n v="45"/>
  </r>
  <r>
    <x v="0"/>
    <n v="30"/>
  </r>
  <r>
    <x v="1"/>
    <n v="30"/>
  </r>
  <r>
    <x v="0"/>
    <n v="25"/>
  </r>
  <r>
    <x v="1"/>
    <n v="45"/>
  </r>
  <r>
    <x v="1"/>
    <n v="85"/>
  </r>
  <r>
    <x v="1"/>
    <n v="45"/>
  </r>
  <r>
    <x v="1"/>
    <n v="45"/>
  </r>
  <r>
    <x v="1"/>
    <n v="30"/>
  </r>
  <r>
    <x v="1"/>
    <n v="36"/>
  </r>
  <r>
    <x v="0"/>
    <n v="79"/>
  </r>
  <r>
    <x v="0"/>
    <n v="25"/>
  </r>
  <r>
    <x v="0"/>
    <n v="37.5"/>
  </r>
  <r>
    <x v="0"/>
    <n v="25"/>
  </r>
  <r>
    <x v="0"/>
    <n v="37.5"/>
  </r>
  <r>
    <x v="0"/>
    <n v="30"/>
  </r>
  <r>
    <x v="0"/>
    <n v="37.5"/>
  </r>
  <r>
    <x v="1"/>
    <n v="36"/>
  </r>
  <r>
    <x v="0"/>
    <n v="37.5"/>
  </r>
  <r>
    <x v="0"/>
    <n v="25"/>
  </r>
  <r>
    <x v="0"/>
    <n v="37.5"/>
  </r>
  <r>
    <x v="0"/>
    <n v="30"/>
  </r>
  <r>
    <x v="0"/>
    <n v="25"/>
  </r>
  <r>
    <x v="0"/>
    <n v="30"/>
  </r>
  <r>
    <x v="0"/>
    <n v="37.5"/>
  </r>
  <r>
    <x v="1"/>
    <n v="85"/>
  </r>
  <r>
    <x v="0"/>
    <n v="25"/>
  </r>
  <r>
    <x v="1"/>
    <n v="85"/>
  </r>
  <r>
    <x v="0"/>
    <n v="79"/>
  </r>
  <r>
    <x v="1"/>
    <n v="45"/>
  </r>
  <r>
    <x v="1"/>
    <n v="36"/>
  </r>
  <r>
    <x v="0"/>
    <n v="79"/>
  </r>
  <r>
    <x v="1"/>
    <n v="36"/>
  </r>
  <r>
    <x v="0"/>
    <n v="79"/>
  </r>
  <r>
    <x v="1"/>
    <n v="36"/>
  </r>
  <r>
    <x v="1"/>
    <n v="36"/>
  </r>
  <r>
    <x v="0"/>
    <n v="79"/>
  </r>
  <r>
    <x v="1"/>
    <n v="45"/>
  </r>
  <r>
    <x v="0"/>
    <n v="30"/>
  </r>
  <r>
    <x v="0"/>
    <n v="25"/>
  </r>
  <r>
    <x v="1"/>
    <n v="85"/>
  </r>
  <r>
    <x v="0"/>
    <n v="30"/>
  </r>
  <r>
    <x v="0"/>
    <n v="37.5"/>
  </r>
  <r>
    <x v="0"/>
    <n v="79"/>
  </r>
  <r>
    <x v="0"/>
    <n v="25"/>
  </r>
  <r>
    <x v="0"/>
    <n v="30"/>
  </r>
  <r>
    <x v="0"/>
    <n v="25"/>
  </r>
  <r>
    <x v="0"/>
    <n v="25"/>
  </r>
  <r>
    <x v="0"/>
    <n v="79"/>
  </r>
  <r>
    <x v="1"/>
    <n v="45"/>
  </r>
  <r>
    <x v="1"/>
    <n v="36"/>
  </r>
  <r>
    <x v="0"/>
    <n v="79"/>
  </r>
  <r>
    <x v="0"/>
    <n v="30"/>
  </r>
  <r>
    <x v="0"/>
    <n v="25"/>
  </r>
  <r>
    <x v="1"/>
    <n v="85"/>
  </r>
  <r>
    <x v="1"/>
    <n v="30"/>
  </r>
  <r>
    <x v="1"/>
    <n v="30"/>
  </r>
  <r>
    <x v="0"/>
    <n v="37.5"/>
  </r>
  <r>
    <x v="0"/>
    <n v="25"/>
  </r>
  <r>
    <x v="0"/>
    <n v="37.5"/>
  </r>
  <r>
    <x v="0"/>
    <n v="37.5"/>
  </r>
  <r>
    <x v="0"/>
    <n v="79"/>
  </r>
  <r>
    <x v="0"/>
    <n v="25"/>
  </r>
  <r>
    <x v="1"/>
    <n v="45"/>
  </r>
  <r>
    <x v="0"/>
    <n v="30"/>
  </r>
  <r>
    <x v="0"/>
    <n v="30"/>
  </r>
  <r>
    <x v="1"/>
    <n v="85"/>
  </r>
  <r>
    <x v="1"/>
    <n v="36"/>
  </r>
  <r>
    <x v="0"/>
    <n v="30"/>
  </r>
  <r>
    <x v="1"/>
    <n v="36"/>
  </r>
  <r>
    <x v="0"/>
    <n v="30"/>
  </r>
  <r>
    <x v="0"/>
    <n v="37.5"/>
  </r>
  <r>
    <x v="1"/>
    <n v="36"/>
  </r>
  <r>
    <x v="0"/>
    <n v="79"/>
  </r>
  <r>
    <x v="1"/>
    <n v="85"/>
  </r>
  <r>
    <x v="1"/>
    <n v="30"/>
  </r>
  <r>
    <x v="0"/>
    <n v="30"/>
  </r>
  <r>
    <x v="1"/>
    <n v="30"/>
  </r>
  <r>
    <x v="0"/>
    <n v="25"/>
  </r>
  <r>
    <x v="0"/>
    <n v="79"/>
  </r>
  <r>
    <x v="0"/>
    <n v="30"/>
  </r>
  <r>
    <x v="0"/>
    <n v="37.5"/>
  </r>
  <r>
    <x v="1"/>
    <n v="30"/>
  </r>
  <r>
    <x v="0"/>
    <n v="30"/>
  </r>
  <r>
    <x v="0"/>
    <n v="79"/>
  </r>
  <r>
    <x v="0"/>
    <n v="37.5"/>
  </r>
  <r>
    <x v="1"/>
    <n v="45"/>
  </r>
  <r>
    <x v="0"/>
    <n v="79"/>
  </r>
  <r>
    <x v="1"/>
    <n v="36"/>
  </r>
  <r>
    <x v="0"/>
    <n v="37.5"/>
  </r>
  <r>
    <x v="1"/>
    <n v="85"/>
  </r>
  <r>
    <x v="0"/>
    <n v="25"/>
  </r>
  <r>
    <x v="0"/>
    <n v="30"/>
  </r>
  <r>
    <x v="0"/>
    <n v="37.5"/>
  </r>
  <r>
    <x v="0"/>
    <n v="37.5"/>
  </r>
  <r>
    <x v="0"/>
    <n v="25"/>
  </r>
  <r>
    <x v="1"/>
    <n v="36"/>
  </r>
  <r>
    <x v="1"/>
    <n v="30"/>
  </r>
  <r>
    <x v="0"/>
    <n v="30"/>
  </r>
  <r>
    <x v="0"/>
    <n v="30"/>
  </r>
  <r>
    <x v="1"/>
    <n v="45"/>
  </r>
  <r>
    <x v="1"/>
    <n v="36"/>
  </r>
  <r>
    <x v="0"/>
    <n v="37.5"/>
  </r>
  <r>
    <x v="1"/>
    <n v="85"/>
  </r>
  <r>
    <x v="1"/>
    <n v="30"/>
  </r>
  <r>
    <x v="1"/>
    <n v="36"/>
  </r>
  <r>
    <x v="0"/>
    <n v="37.5"/>
  </r>
  <r>
    <x v="1"/>
    <n v="36"/>
  </r>
  <r>
    <x v="0"/>
    <n v="25"/>
  </r>
  <r>
    <x v="1"/>
    <n v="30"/>
  </r>
  <r>
    <x v="0"/>
    <n v="79"/>
  </r>
  <r>
    <x v="1"/>
    <n v="45"/>
  </r>
  <r>
    <x v="1"/>
    <n v="30"/>
  </r>
  <r>
    <x v="0"/>
    <n v="37.5"/>
  </r>
  <r>
    <x v="1"/>
    <n v="45"/>
  </r>
  <r>
    <x v="0"/>
    <n v="25"/>
  </r>
  <r>
    <x v="0"/>
    <n v="37.5"/>
  </r>
  <r>
    <x v="0"/>
    <n v="30"/>
  </r>
  <r>
    <x v="1"/>
    <n v="36"/>
  </r>
  <r>
    <x v="1"/>
    <n v="85"/>
  </r>
  <r>
    <x v="0"/>
    <n v="79"/>
  </r>
  <r>
    <x v="0"/>
    <n v="79"/>
  </r>
  <r>
    <x v="0"/>
    <n v="25"/>
  </r>
  <r>
    <x v="0"/>
    <n v="37.5"/>
  </r>
  <r>
    <x v="1"/>
    <n v="36"/>
  </r>
  <r>
    <x v="0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E1D60-91C2-4500-8D28-B9DF1CFD9491}" name="Tabela przestawna2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N5" firstHeaderRow="1" firstDataRow="2" firstDataCol="1"/>
  <pivotFields count="5">
    <pivotField showAll="0"/>
    <pivotField showAll="0"/>
    <pivotField dataField="1" numFmtId="14" showAll="0"/>
    <pivotField showAll="0"/>
    <pivotField axis="axisCol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</pivotFields>
  <rowItems count="1">
    <i/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Liczba z Data_urodz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7B53E-4A45-49C4-8DFD-61E20FC8C2BE}" name="Tabela przestawna6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F5" firstHeaderRow="1" firstDataRow="2" firstDataCol="1"/>
  <pivotFields count="2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kobieta" fld="1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ad 4.xlsx!ubezpieczenia__2">
        <x15:activeTabTopLevelEntity name="[ubezpieczenia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4863B-0A78-47DE-8843-8359228F3706}" name="Tabela przestawna13" cacheId="4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5" firstHeaderRow="1" firstDataRow="2" firstDataCol="1"/>
  <pivotFields count="2">
    <pivotField axis="axisCol" showAll="0">
      <items count="3">
        <item x="1"/>
        <item x="0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Suma z ub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DA4507D-FF1A-44A0-8869-9D9AF2D08597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373D8B8E-7A36-4C7E-98B0-21525A2B024E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60988DFA-F02B-4AFB-A078-5BA247C0447A}" autoFormatId="16" applyNumberFormats="0" applyBorderFormats="0" applyFontFormats="0" applyPatternFormats="0" applyAlignmentFormats="0" applyWidthHeightFormats="0">
  <queryTableRefresh nextId="5">
    <queryTableFields count="4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0BB0F-C473-43BD-AFD1-689F6A620B47}" name="ubezpieczenia__2" displayName="ubezpieczenia__2" ref="D7:N338" tableType="queryTable" totalsRowShown="0">
  <autoFilter ref="D7:N338" xr:uid="{8AD1A86C-FCF5-4FC5-9CB2-E88563EEA879}"/>
  <tableColumns count="11">
    <tableColumn id="1" xr3:uid="{D3AF5F25-E349-4CA7-9744-FE43ABF1F495}" uniqueName="1" name="Nazwisko" queryTableFieldId="1" dataDxfId="39"/>
    <tableColumn id="2" xr3:uid="{9D2EF328-D582-416C-959B-771A96B594F7}" uniqueName="2" name="Imie" queryTableFieldId="2" dataDxfId="38"/>
    <tableColumn id="3" xr3:uid="{58BD7BE5-AAC1-4E21-9F7D-F3C5BDF02B79}" uniqueName="3" name="Data_urodz" queryTableFieldId="3" dataDxfId="37"/>
    <tableColumn id="4" xr3:uid="{C725ED16-ED83-4708-A534-78282FFF5FE0}" uniqueName="4" name="Miejsce_zamieszkania" queryTableFieldId="4" dataDxfId="36"/>
    <tableColumn id="5" xr3:uid="{B48DCF42-90BA-4B23-9B9E-1296730C83DF}" uniqueName="5" name="mies" queryTableFieldId="5" dataDxfId="35">
      <calculatedColumnFormula>MONTH(ubezpieczenia__2[[#This Row],[Data_urodz]])</calculatedColumnFormula>
    </tableColumn>
    <tableColumn id="6" xr3:uid="{331322EE-4490-4AE4-9CBE-0EC1094E170E}" uniqueName="6" name="ostatnia" queryTableFieldId="6" dataDxfId="34">
      <calculatedColumnFormula>RIGHT(ubezpieczenia__2[[#This Row],[Imie]],1)</calculatedColumnFormula>
    </tableColumn>
    <tableColumn id="7" xr3:uid="{1FB17EEB-9239-4418-A9E9-D6F08C8DB2D6}" uniqueName="7" name="kobieta" queryTableFieldId="7" dataDxfId="33">
      <calculatedColumnFormula>IF(ubezpieczenia__2[[#This Row],[ostatnia]] = "a",1,0)</calculatedColumnFormula>
    </tableColumn>
    <tableColumn id="8" xr3:uid="{1DA7D309-8822-4EBA-9EB5-F4AA271A6B10}" uniqueName="8" name="wiek" queryTableFieldId="8" dataDxfId="32">
      <calculatedColumnFormula xml:space="preserve"> 2016 - YEAR(ubezpieczenia__2[[#This Row],[Data_urodz]])</calculatedColumnFormula>
    </tableColumn>
    <tableColumn id="9" xr3:uid="{EDAFD189-1278-4F2A-9D1B-541DB8B7B517}" uniqueName="9" name="ub1" queryTableFieldId="9" dataDxfId="31">
      <calculatedColumnFormula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calculatedColumnFormula>
    </tableColumn>
    <tableColumn id="10" xr3:uid="{BFB65ACE-D4B4-44F8-9693-F92A34289E91}" uniqueName="10" name="ub2 z 49zl" queryTableFieldId="10" dataDxfId="30">
      <calculatedColumnFormula>IF(ubezpieczenia__2[[#This Row],[wiek]] &gt; 60,ubezpieczenia__2[[#This Row],[ub1]]+49,ubezpieczenia__2[[#This Row],[ub1]])</calculatedColumnFormula>
    </tableColumn>
    <tableColumn id="11" xr3:uid="{EDD08E62-3D79-4048-96C8-EFD371ECEFDB}" uniqueName="11" name="ub3 " queryTableFieldId="11" dataDxfId="29">
      <calculatedColumnFormula>ubezpieczenia__2[[#This Row],[ub2 z 49zl]]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5C6C2-4860-411E-A783-09EDA42D189C}" name="Tabela3" displayName="Tabela3" ref="R7:S338" totalsRowShown="0" tableBorderDxfId="28">
  <autoFilter ref="R7:S338" xr:uid="{C66CB5F4-46AE-4260-859D-89E7D175779F}"/>
  <tableColumns count="2">
    <tableColumn id="1" xr3:uid="{33EC4300-5844-43B0-900B-F8B0127364BA}" name="kob" dataDxfId="27">
      <calculatedColumnFormula>IF(ubezpieczenia__2[[#This Row],[ostatnia]] = "a",1,0)</calculatedColumnFormula>
    </tableColumn>
    <tableColumn id="2" xr3:uid="{E32692DB-ED5C-4DC6-8707-D792E0C41E94}" name="ub" dataDxfId="26">
      <calculatedColumnFormula>ROUND(ubezpieczenia__2[[#This Row],[ub2 z 49zl]],2)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F28102-5E59-41B2-9AD6-9BDC0ABD1BE9}" name="ubezpieczenia__4" displayName="ubezpieczenia__4" ref="D6:N338" tableType="queryTable" totalsRowCount="1">
  <autoFilter ref="D6:N337" xr:uid="{61E2017A-A1FE-49C6-9631-CE7E99D4AF32}"/>
  <tableColumns count="11">
    <tableColumn id="1" xr3:uid="{2FC8A984-74D0-4FD5-8F7F-DE1D47C438C1}" uniqueName="1" name="Nazwisko" queryTableFieldId="1" dataDxfId="25" totalsRowDxfId="10"/>
    <tableColumn id="2" xr3:uid="{35E1CAB7-355A-439E-A741-B73C0A62027F}" uniqueName="2" name="Imie" queryTableFieldId="2" dataDxfId="24" totalsRowDxfId="9"/>
    <tableColumn id="3" xr3:uid="{9FA7699A-F75D-410E-A160-EEE1AD10CEF6}" uniqueName="3" name="Data_urodz" queryTableFieldId="3" dataDxfId="23" totalsRowDxfId="8"/>
    <tableColumn id="4" xr3:uid="{B45B7670-3D35-4FFF-A2AC-E31F356DA087}" uniqueName="4" name="Miejsce_zamieszkania" queryTableFieldId="4" dataDxfId="22" totalsRowDxfId="7"/>
    <tableColumn id="5" xr3:uid="{52A7FBF2-55EF-4ED9-82CA-43587FBA5262}" uniqueName="5" name="wiek" queryTableFieldId="5" dataDxfId="17" totalsRowDxfId="6">
      <calculatedColumnFormula xml:space="preserve"> 2016 - YEAR(ubezpieczenia__4[[#This Row],[Data_urodz]])</calculatedColumnFormula>
    </tableColumn>
    <tableColumn id="6" xr3:uid="{D0CE6A5A-39E6-4C6A-A7B4-60A5C5C037BD}" uniqueName="6" name="20 - 29" totalsRowFunction="custom" queryTableFieldId="6" dataDxfId="16" totalsRowDxfId="5">
      <calculatedColumnFormula>IF(ubezpieczenia__4[[#This Row],[wiek]] &gt;=20,IF(ubezpieczenia__4[[#This Row],[wiek]]&lt;=29,1,0),0)</calculatedColumnFormula>
      <totalsRowFormula>SUM(ubezpieczenia__4[20 - 29])</totalsRowFormula>
    </tableColumn>
    <tableColumn id="7" xr3:uid="{66092F95-8CB3-46F7-8D40-0C00248DF57E}" uniqueName="7" name="30 -39" totalsRowFunction="sum" queryTableFieldId="7" dataDxfId="15" totalsRowDxfId="4">
      <calculatedColumnFormula>IF(ubezpieczenia__4[[#This Row],[wiek]] &gt;=30,IF(ubezpieczenia__4[[#This Row],[wiek]]&lt;=39,1,0),0)</calculatedColumnFormula>
    </tableColumn>
    <tableColumn id="8" xr3:uid="{664E7C6E-9A89-4E49-A7DA-89C3B8DFE0E2}" uniqueName="8" name="40 - 49" totalsRowFunction="sum" queryTableFieldId="8" dataDxfId="14" totalsRowDxfId="3">
      <calculatedColumnFormula>IF(ubezpieczenia__4[[#This Row],[wiek]] &gt;=40,IF(ubezpieczenia__4[[#This Row],[wiek]]&lt;=49,1,0),0)</calculatedColumnFormula>
    </tableColumn>
    <tableColumn id="9" xr3:uid="{1863E5FD-EAE0-4F05-BC29-45A2590107DD}" uniqueName="9" name="50 - 59" totalsRowFunction="sum" queryTableFieldId="9" dataDxfId="11" totalsRowDxfId="2">
      <calculatedColumnFormula>IF(ubezpieczenia__4[[#This Row],[wiek]] &gt;=50,IF(ubezpieczenia__4[[#This Row],[wiek]]&lt;=59,1,0),0)</calculatedColumnFormula>
    </tableColumn>
    <tableColumn id="10" xr3:uid="{1B18F3FC-4690-475B-A931-F73FE9D7BD5E}" uniqueName="10" name="60 - 69" totalsRowFunction="sum" queryTableFieldId="10" dataDxfId="13" totalsRowDxfId="1">
      <calculatedColumnFormula>IF(ubezpieczenia__4[[#This Row],[wiek]] &gt;=60,IF(ubezpieczenia__4[[#This Row],[wiek]]&lt;=69,1,0),0)</calculatedColumnFormula>
    </tableColumn>
    <tableColumn id="11" xr3:uid="{53AF255B-E4E3-47BB-9C50-FF210FB0BC48}" uniqueName="11" name="70 - 79" totalsRowFunction="sum" queryTableFieldId="11" dataDxfId="12" totalsRowDxfId="0">
      <calculatedColumnFormula>IF(ubezpieczenia__4[[#This Row],[wiek]] &gt;=70,IF(ubezpieczenia__4[[#This Row],[wiek]]&lt;=79,1,0),0)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C0276E-12BE-4712-BFCB-A6F6FA094D2F}" name="ubezpieczenia__49" displayName="ubezpieczenia__49" ref="M15:P346" tableType="queryTable" totalsRowShown="0">
  <autoFilter ref="M15:P346" xr:uid="{971019E2-96D9-4EBE-969C-3BE99DF7AE65}"/>
  <tableColumns count="4">
    <tableColumn id="1" xr3:uid="{A2C8A10E-B2AD-4199-A161-C1BE425C7069}" uniqueName="1" name="Nazwisko" queryTableFieldId="1" dataDxfId="21"/>
    <tableColumn id="2" xr3:uid="{C350D187-8092-4539-94B4-678A68062A97}" uniqueName="2" name="Imie" queryTableFieldId="2" dataDxfId="20"/>
    <tableColumn id="3" xr3:uid="{08E1AF4E-B51F-49B2-9896-E7F61AAA1105}" uniqueName="3" name="Data_urodz" queryTableFieldId="3" dataDxfId="19"/>
    <tableColumn id="4" xr3:uid="{4188B2E5-42D1-4613-B305-402DAF214E6D}" uniqueName="4" name="Miejsce_zamieszkania" queryTableFieldId="4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131-C0BA-4167-8B14-9A9469F6F589}">
  <dimension ref="A3:N5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7.7109375" bestFit="1" customWidth="1"/>
    <col min="3" max="12" width="3" bestFit="1" customWidth="1"/>
    <col min="13" max="13" width="4.5703125" customWidth="1"/>
    <col min="14" max="14" width="14.28515625" bestFit="1" customWidth="1"/>
  </cols>
  <sheetData>
    <row r="3" spans="1:14" x14ac:dyDescent="0.25">
      <c r="B3" s="5" t="s">
        <v>432</v>
      </c>
    </row>
    <row r="4" spans="1:14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433</v>
      </c>
    </row>
    <row r="5" spans="1:14" x14ac:dyDescent="0.25">
      <c r="A5" t="s">
        <v>435</v>
      </c>
      <c r="B5" s="1">
        <v>26</v>
      </c>
      <c r="C5" s="1">
        <v>22</v>
      </c>
      <c r="D5" s="1">
        <v>30</v>
      </c>
      <c r="E5" s="1">
        <v>27</v>
      </c>
      <c r="F5" s="1">
        <v>25</v>
      </c>
      <c r="G5" s="1">
        <v>31</v>
      </c>
      <c r="H5" s="1">
        <v>33</v>
      </c>
      <c r="I5" s="1">
        <v>19</v>
      </c>
      <c r="J5" s="1">
        <v>29</v>
      </c>
      <c r="K5" s="1">
        <v>32</v>
      </c>
      <c r="L5" s="1">
        <v>28</v>
      </c>
      <c r="M5" s="1">
        <v>29</v>
      </c>
      <c r="N5" s="1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F99D-9314-42ED-A97A-55AEFD89F165}">
  <dimension ref="A3:F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1.85546875" bestFit="1" customWidth="1"/>
    <col min="4" max="4" width="14.28515625" bestFit="1" customWidth="1"/>
    <col min="5" max="5" width="5.140625" bestFit="1" customWidth="1"/>
    <col min="6" max="6" width="14.28515625" bestFit="1" customWidth="1"/>
  </cols>
  <sheetData>
    <row r="3" spans="1:6" x14ac:dyDescent="0.25">
      <c r="B3" s="5" t="s">
        <v>432</v>
      </c>
    </row>
    <row r="4" spans="1:6" x14ac:dyDescent="0.25">
      <c r="B4" t="s">
        <v>12</v>
      </c>
      <c r="C4" t="s">
        <v>40</v>
      </c>
      <c r="D4" t="s">
        <v>6</v>
      </c>
      <c r="E4" t="s">
        <v>9</v>
      </c>
      <c r="F4" t="s">
        <v>433</v>
      </c>
    </row>
    <row r="5" spans="1:6" x14ac:dyDescent="0.25">
      <c r="A5" t="s">
        <v>438</v>
      </c>
      <c r="B5" s="1">
        <v>97</v>
      </c>
      <c r="C5" s="1">
        <v>20</v>
      </c>
      <c r="D5" s="1">
        <v>59</v>
      </c>
      <c r="E5" s="1">
        <v>24</v>
      </c>
      <c r="F5" s="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2FA5-EEA7-4AED-98E5-776250AAE1EB}">
  <dimension ref="A3:J6"/>
  <sheetViews>
    <sheetView workbookViewId="0">
      <selection activeCell="K8" sqref="K8"/>
    </sheetView>
  </sheetViews>
  <sheetFormatPr defaultRowHeight="15" x14ac:dyDescent="0.25"/>
  <cols>
    <col min="1" max="1" width="9.85546875" bestFit="1" customWidth="1"/>
    <col min="2" max="2" width="17.7109375" bestFit="1" customWidth="1"/>
    <col min="3" max="3" width="11.5703125" customWidth="1"/>
    <col min="4" max="4" width="14.28515625" bestFit="1" customWidth="1"/>
  </cols>
  <sheetData>
    <row r="3" spans="1:10" x14ac:dyDescent="0.25">
      <c r="B3" s="5" t="s">
        <v>432</v>
      </c>
    </row>
    <row r="4" spans="1:10" x14ac:dyDescent="0.25">
      <c r="B4">
        <v>0</v>
      </c>
      <c r="C4">
        <v>1</v>
      </c>
      <c r="D4" t="s">
        <v>433</v>
      </c>
    </row>
    <row r="5" spans="1:10" x14ac:dyDescent="0.25">
      <c r="A5" t="s">
        <v>446</v>
      </c>
      <c r="B5" s="1">
        <v>6261</v>
      </c>
      <c r="C5" s="1">
        <v>8961.5</v>
      </c>
      <c r="D5" s="1">
        <v>15222.5</v>
      </c>
      <c r="I5" s="6" t="s">
        <v>440</v>
      </c>
      <c r="J5" s="6" t="s">
        <v>439</v>
      </c>
    </row>
    <row r="6" spans="1:10" x14ac:dyDescent="0.25">
      <c r="I6" s="14">
        <v>6261</v>
      </c>
      <c r="J6" s="14">
        <v>8961.5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S338"/>
  <sheetViews>
    <sheetView topLeftCell="D4" zoomScaleNormal="100" workbookViewId="0">
      <selection activeCell="P11" sqref="P11"/>
    </sheetView>
  </sheetViews>
  <sheetFormatPr defaultRowHeight="15" x14ac:dyDescent="0.25"/>
  <cols>
    <col min="4" max="4" width="15" bestFit="1" customWidth="1"/>
    <col min="5" max="5" width="10.85546875" bestFit="1" customWidth="1"/>
    <col min="6" max="6" width="13.28515625" bestFit="1" customWidth="1"/>
    <col min="7" max="7" width="23.28515625" bestFit="1" customWidth="1"/>
    <col min="9" max="9" width="13.28515625" customWidth="1"/>
    <col min="10" max="10" width="12.7109375" customWidth="1"/>
    <col min="11" max="11" width="10.140625" bestFit="1" customWidth="1"/>
    <col min="14" max="14" width="12" customWidth="1"/>
    <col min="19" max="19" width="9.140625" customWidth="1"/>
  </cols>
  <sheetData>
    <row r="3" spans="4:19" x14ac:dyDescent="0.25">
      <c r="H3" t="s">
        <v>439</v>
      </c>
      <c r="I3" t="s">
        <v>440</v>
      </c>
    </row>
    <row r="4" spans="4:19" x14ac:dyDescent="0.25">
      <c r="H4">
        <v>25000</v>
      </c>
      <c r="I4">
        <v>30000</v>
      </c>
    </row>
    <row r="7" spans="4:19" x14ac:dyDescent="0.25">
      <c r="D7" t="s">
        <v>0</v>
      </c>
      <c r="E7" t="s">
        <v>1</v>
      </c>
      <c r="F7" t="s">
        <v>2</v>
      </c>
      <c r="G7" t="s">
        <v>3</v>
      </c>
      <c r="H7" t="s">
        <v>434</v>
      </c>
      <c r="I7" t="s">
        <v>437</v>
      </c>
      <c r="J7" t="s">
        <v>436</v>
      </c>
      <c r="K7" t="s">
        <v>441</v>
      </c>
      <c r="L7" t="s">
        <v>442</v>
      </c>
      <c r="M7" t="s">
        <v>443</v>
      </c>
      <c r="N7" t="s">
        <v>447</v>
      </c>
      <c r="R7" t="s">
        <v>445</v>
      </c>
      <c r="S7" t="s">
        <v>444</v>
      </c>
    </row>
    <row r="8" spans="4:19" x14ac:dyDescent="0.25">
      <c r="D8" s="1" t="s">
        <v>4</v>
      </c>
      <c r="E8" s="1" t="s">
        <v>5</v>
      </c>
      <c r="F8" s="2">
        <v>22190</v>
      </c>
      <c r="G8" s="1" t="s">
        <v>6</v>
      </c>
      <c r="H8" s="1">
        <f>MONTH(ubezpieczenia__2[[#This Row],[Data_urodz]])</f>
        <v>10</v>
      </c>
      <c r="I8" s="1" t="str">
        <f>RIGHT(ubezpieczenia__2[[#This Row],[Imie]],1)</f>
        <v>a</v>
      </c>
      <c r="J8" s="1">
        <f>IF(ubezpieczenia__2[[#This Row],[ostatnia]] = "a",1,0)</f>
        <v>1</v>
      </c>
      <c r="K8" s="7">
        <f xml:space="preserve"> 2016 - YEAR(ubezpieczenia__2[[#This Row],[Data_urodz]])</f>
        <v>56</v>
      </c>
      <c r="L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8" s="1">
        <f>IF(ubezpieczenia__2[[#This Row],[wiek]] &gt; 60,ubezpieczenia__2[[#This Row],[ub1]]+49,ubezpieczenia__2[[#This Row],[ub1]])</f>
        <v>29.999999999999996</v>
      </c>
      <c r="N8" s="1">
        <f>ubezpieczenia__2[[#This Row],[ub2 z 49zl]]</f>
        <v>29.999999999999996</v>
      </c>
      <c r="R8" s="8">
        <f>IF(ubezpieczenia__2[[#This Row],[ostatnia]] = "a",1,0)</f>
        <v>1</v>
      </c>
      <c r="S8" s="10">
        <f>ROUND(ubezpieczenia__2[[#This Row],[ub2 z 49zl]],2)</f>
        <v>30</v>
      </c>
    </row>
    <row r="9" spans="4:19" x14ac:dyDescent="0.25">
      <c r="D9" s="1" t="s">
        <v>7</v>
      </c>
      <c r="E9" s="1" t="s">
        <v>8</v>
      </c>
      <c r="F9" s="2">
        <v>30952</v>
      </c>
      <c r="G9" s="1" t="s">
        <v>9</v>
      </c>
      <c r="H9" s="1">
        <f>MONTH(ubezpieczenia__2[[#This Row],[Data_urodz]])</f>
        <v>9</v>
      </c>
      <c r="I9" s="1" t="str">
        <f>RIGHT(ubezpieczenia__2[[#This Row],[Imie]],1)</f>
        <v>r</v>
      </c>
      <c r="J9" s="1">
        <f>IF(ubezpieczenia__2[[#This Row],[ostatnia]] = "a",1,0)</f>
        <v>0</v>
      </c>
      <c r="K9" s="7">
        <f xml:space="preserve"> 2016 - YEAR(ubezpieczenia__2[[#This Row],[Data_urodz]])</f>
        <v>32</v>
      </c>
      <c r="L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9" s="1">
        <f>IF(ubezpieczenia__2[[#This Row],[wiek]] &gt; 60,ubezpieczenia__2[[#This Row],[ub1]]+49,ubezpieczenia__2[[#This Row],[ub1]])</f>
        <v>45</v>
      </c>
      <c r="N9" s="1">
        <f>ubezpieczenia__2[[#This Row],[ub2 z 49zl]]</f>
        <v>45</v>
      </c>
      <c r="R9" s="9">
        <f>IF(ubezpieczenia__2[[#This Row],[ostatnia]] = "a",1,0)</f>
        <v>0</v>
      </c>
      <c r="S9" s="11">
        <f>ROUND(ubezpieczenia__2[[#This Row],[ub2 z 49zl]],2)</f>
        <v>45</v>
      </c>
    </row>
    <row r="10" spans="4:19" x14ac:dyDescent="0.25">
      <c r="D10" s="1" t="s">
        <v>10</v>
      </c>
      <c r="E10" s="1" t="s">
        <v>11</v>
      </c>
      <c r="F10" s="2">
        <v>24753</v>
      </c>
      <c r="G10" s="1" t="s">
        <v>12</v>
      </c>
      <c r="H10" s="1">
        <f>MONTH(ubezpieczenia__2[[#This Row],[Data_urodz]])</f>
        <v>10</v>
      </c>
      <c r="I10" s="1" t="str">
        <f>RIGHT(ubezpieczenia__2[[#This Row],[Imie]],1)</f>
        <v>a</v>
      </c>
      <c r="J10" s="1">
        <f>IF(ubezpieczenia__2[[#This Row],[ostatnia]] = "a",1,0)</f>
        <v>1</v>
      </c>
      <c r="K10" s="7">
        <f xml:space="preserve"> 2016 - YEAR(ubezpieczenia__2[[#This Row],[Data_urodz]])</f>
        <v>49</v>
      </c>
      <c r="L1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" s="1">
        <f>IF(ubezpieczenia__2[[#This Row],[wiek]] &gt; 60,ubezpieczenia__2[[#This Row],[ub1]]+49,ubezpieczenia__2[[#This Row],[ub1]])</f>
        <v>29.999999999999996</v>
      </c>
      <c r="N10" s="1">
        <f>ubezpieczenia__2[[#This Row],[ub2 z 49zl]]</f>
        <v>29.999999999999996</v>
      </c>
      <c r="R10" s="8">
        <f>IF(ubezpieczenia__2[[#This Row],[ostatnia]] = "a",1,0)</f>
        <v>1</v>
      </c>
      <c r="S10" s="10">
        <f>ROUND(ubezpieczenia__2[[#This Row],[ub2 z 49zl]],2)</f>
        <v>30</v>
      </c>
    </row>
    <row r="11" spans="4:19" x14ac:dyDescent="0.25">
      <c r="D11" s="1" t="s">
        <v>13</v>
      </c>
      <c r="E11" s="1" t="s">
        <v>14</v>
      </c>
      <c r="F11" s="2">
        <v>31544</v>
      </c>
      <c r="G11" s="1" t="s">
        <v>9</v>
      </c>
      <c r="H11" s="1">
        <f>MONTH(ubezpieczenia__2[[#This Row],[Data_urodz]])</f>
        <v>5</v>
      </c>
      <c r="I11" s="1" t="str">
        <f>RIGHT(ubezpieczenia__2[[#This Row],[Imie]],1)</f>
        <v>t</v>
      </c>
      <c r="J11" s="1">
        <f>IF(ubezpieczenia__2[[#This Row],[ostatnia]] = "a",1,0)</f>
        <v>0</v>
      </c>
      <c r="K11" s="7">
        <f xml:space="preserve"> 2016 - YEAR(ubezpieczenia__2[[#This Row],[Data_urodz]])</f>
        <v>30</v>
      </c>
      <c r="L1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1" s="1">
        <f>IF(ubezpieczenia__2[[#This Row],[wiek]] &gt; 60,ubezpieczenia__2[[#This Row],[ub1]]+49,ubezpieczenia__2[[#This Row],[ub1]])</f>
        <v>30</v>
      </c>
      <c r="N11" s="1">
        <f>ubezpieczenia__2[[#This Row],[ub2 z 49zl]]</f>
        <v>30</v>
      </c>
      <c r="R11" s="9">
        <f>IF(ubezpieczenia__2[[#This Row],[ostatnia]] = "a",1,0)</f>
        <v>0</v>
      </c>
      <c r="S11" s="11">
        <f>ROUND(ubezpieczenia__2[[#This Row],[ub2 z 49zl]],2)</f>
        <v>30</v>
      </c>
    </row>
    <row r="12" spans="4:19" x14ac:dyDescent="0.25">
      <c r="D12" s="1" t="s">
        <v>15</v>
      </c>
      <c r="E12" s="1" t="s">
        <v>16</v>
      </c>
      <c r="F12" s="2">
        <v>22780</v>
      </c>
      <c r="G12" s="1" t="s">
        <v>9</v>
      </c>
      <c r="H12" s="1">
        <f>MONTH(ubezpieczenia__2[[#This Row],[Data_urodz]])</f>
        <v>5</v>
      </c>
      <c r="I12" s="1" t="str">
        <f>RIGHT(ubezpieczenia__2[[#This Row],[Imie]],1)</f>
        <v>a</v>
      </c>
      <c r="J12" s="1">
        <f>IF(ubezpieczenia__2[[#This Row],[ostatnia]] = "a",1,0)</f>
        <v>1</v>
      </c>
      <c r="K12" s="7">
        <f xml:space="preserve"> 2016 - YEAR(ubezpieczenia__2[[#This Row],[Data_urodz]])</f>
        <v>54</v>
      </c>
      <c r="L1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2" s="1">
        <f>IF(ubezpieczenia__2[[#This Row],[wiek]] &gt; 60,ubezpieczenia__2[[#This Row],[ub1]]+49,ubezpieczenia__2[[#This Row],[ub1]])</f>
        <v>29.999999999999996</v>
      </c>
      <c r="N12" s="1">
        <f>ubezpieczenia__2[[#This Row],[ub2 z 49zl]]</f>
        <v>29.999999999999996</v>
      </c>
      <c r="R12" s="8">
        <f>IF(ubezpieczenia__2[[#This Row],[ostatnia]] = "a",1,0)</f>
        <v>1</v>
      </c>
      <c r="S12" s="10">
        <f>ROUND(ubezpieczenia__2[[#This Row],[ub2 z 49zl]],2)</f>
        <v>30</v>
      </c>
    </row>
    <row r="13" spans="4:19" x14ac:dyDescent="0.25">
      <c r="D13" s="1" t="s">
        <v>17</v>
      </c>
      <c r="E13" s="1" t="s">
        <v>18</v>
      </c>
      <c r="F13" s="2">
        <v>31694</v>
      </c>
      <c r="G13" s="1" t="s">
        <v>12</v>
      </c>
      <c r="H13" s="1">
        <f>MONTH(ubezpieczenia__2[[#This Row],[Data_urodz]])</f>
        <v>10</v>
      </c>
      <c r="I13" s="1" t="str">
        <f>RIGHT(ubezpieczenia__2[[#This Row],[Imie]],1)</f>
        <v>m</v>
      </c>
      <c r="J13" s="1">
        <f>IF(ubezpieczenia__2[[#This Row],[ostatnia]] = "a",1,0)</f>
        <v>0</v>
      </c>
      <c r="K13" s="7">
        <f xml:space="preserve"> 2016 - YEAR(ubezpieczenia__2[[#This Row],[Data_urodz]])</f>
        <v>30</v>
      </c>
      <c r="L1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3" s="1">
        <f>IF(ubezpieczenia__2[[#This Row],[wiek]] &gt; 60,ubezpieczenia__2[[#This Row],[ub1]]+49,ubezpieczenia__2[[#This Row],[ub1]])</f>
        <v>30</v>
      </c>
      <c r="N13" s="1">
        <f>ubezpieczenia__2[[#This Row],[ub2 z 49zl]]</f>
        <v>30</v>
      </c>
      <c r="R13" s="9">
        <f>IF(ubezpieczenia__2[[#This Row],[ostatnia]] = "a",1,0)</f>
        <v>0</v>
      </c>
      <c r="S13" s="11">
        <f>ROUND(ubezpieczenia__2[[#This Row],[ub2 z 49zl]],2)</f>
        <v>30</v>
      </c>
    </row>
    <row r="14" spans="4:19" x14ac:dyDescent="0.25">
      <c r="D14" s="1" t="s">
        <v>19</v>
      </c>
      <c r="E14" s="1" t="s">
        <v>20</v>
      </c>
      <c r="F14" s="2">
        <v>33569</v>
      </c>
      <c r="G14" s="1" t="s">
        <v>6</v>
      </c>
      <c r="H14" s="1">
        <f>MONTH(ubezpieczenia__2[[#This Row],[Data_urodz]])</f>
        <v>11</v>
      </c>
      <c r="I14" s="1" t="str">
        <f>RIGHT(ubezpieczenia__2[[#This Row],[Imie]],1)</f>
        <v>a</v>
      </c>
      <c r="J14" s="1">
        <f>IF(ubezpieczenia__2[[#This Row],[ostatnia]] = "a",1,0)</f>
        <v>1</v>
      </c>
      <c r="K14" s="7">
        <f xml:space="preserve"> 2016 - YEAR(ubezpieczenia__2[[#This Row],[Data_urodz]])</f>
        <v>25</v>
      </c>
      <c r="L1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4" s="1">
        <f>IF(ubezpieczenia__2[[#This Row],[wiek]] &gt; 60,ubezpieczenia__2[[#This Row],[ub1]]+49,ubezpieczenia__2[[#This Row],[ub1]])</f>
        <v>25</v>
      </c>
      <c r="N14" s="1">
        <f>ubezpieczenia__2[[#This Row],[ub2 z 49zl]]</f>
        <v>25</v>
      </c>
      <c r="R14" s="8">
        <f>IF(ubezpieczenia__2[[#This Row],[ostatnia]] = "a",1,0)</f>
        <v>1</v>
      </c>
      <c r="S14" s="10">
        <f>ROUND(ubezpieczenia__2[[#This Row],[ub2 z 49zl]],2)</f>
        <v>25</v>
      </c>
    </row>
    <row r="15" spans="4:19" x14ac:dyDescent="0.25">
      <c r="D15" s="1" t="s">
        <v>21</v>
      </c>
      <c r="E15" s="1" t="s">
        <v>22</v>
      </c>
      <c r="F15" s="2">
        <v>30372</v>
      </c>
      <c r="G15" s="1" t="s">
        <v>6</v>
      </c>
      <c r="H15" s="1">
        <f>MONTH(ubezpieczenia__2[[#This Row],[Data_urodz]])</f>
        <v>2</v>
      </c>
      <c r="I15" s="1" t="str">
        <f>RIGHT(ubezpieczenia__2[[#This Row],[Imie]],1)</f>
        <v>a</v>
      </c>
      <c r="J15" s="1">
        <f>IF(ubezpieczenia__2[[#This Row],[ostatnia]] = "a",1,0)</f>
        <v>1</v>
      </c>
      <c r="K15" s="7">
        <f xml:space="preserve"> 2016 - YEAR(ubezpieczenia__2[[#This Row],[Data_urodz]])</f>
        <v>33</v>
      </c>
      <c r="L1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5" s="1">
        <f>IF(ubezpieczenia__2[[#This Row],[wiek]] &gt; 60,ubezpieczenia__2[[#This Row],[ub1]]+49,ubezpieczenia__2[[#This Row],[ub1]])</f>
        <v>37.5</v>
      </c>
      <c r="N15" s="1">
        <f>ubezpieczenia__2[[#This Row],[ub2 z 49zl]]</f>
        <v>37.5</v>
      </c>
      <c r="R15" s="9">
        <f>IF(ubezpieczenia__2[[#This Row],[ostatnia]] = "a",1,0)</f>
        <v>1</v>
      </c>
      <c r="S15" s="11">
        <f>ROUND(ubezpieczenia__2[[#This Row],[ub2 z 49zl]],2)</f>
        <v>37.5</v>
      </c>
    </row>
    <row r="16" spans="4:19" x14ac:dyDescent="0.25">
      <c r="D16" s="1" t="s">
        <v>23</v>
      </c>
      <c r="E16" s="1" t="s">
        <v>8</v>
      </c>
      <c r="F16" s="2">
        <v>33568</v>
      </c>
      <c r="G16" s="1" t="s">
        <v>6</v>
      </c>
      <c r="H16" s="1">
        <f>MONTH(ubezpieczenia__2[[#This Row],[Data_urodz]])</f>
        <v>11</v>
      </c>
      <c r="I16" s="1" t="str">
        <f>RIGHT(ubezpieczenia__2[[#This Row],[Imie]],1)</f>
        <v>r</v>
      </c>
      <c r="J16" s="1">
        <f>IF(ubezpieczenia__2[[#This Row],[ostatnia]] = "a",1,0)</f>
        <v>0</v>
      </c>
      <c r="K16" s="7">
        <f xml:space="preserve"> 2016 - YEAR(ubezpieczenia__2[[#This Row],[Data_urodz]])</f>
        <v>25</v>
      </c>
      <c r="L1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6" s="1">
        <f>IF(ubezpieczenia__2[[#This Row],[wiek]] &gt; 60,ubezpieczenia__2[[#This Row],[ub1]]+49,ubezpieczenia__2[[#This Row],[ub1]])</f>
        <v>30</v>
      </c>
      <c r="N16" s="1">
        <f>ubezpieczenia__2[[#This Row],[ub2 z 49zl]]</f>
        <v>30</v>
      </c>
      <c r="R16" s="8">
        <f>IF(ubezpieczenia__2[[#This Row],[ostatnia]] = "a",1,0)</f>
        <v>0</v>
      </c>
      <c r="S16" s="10">
        <f>ROUND(ubezpieczenia__2[[#This Row],[ub2 z 49zl]],2)</f>
        <v>30</v>
      </c>
    </row>
    <row r="17" spans="4:19" x14ac:dyDescent="0.25">
      <c r="D17" s="1" t="s">
        <v>24</v>
      </c>
      <c r="E17" s="1" t="s">
        <v>25</v>
      </c>
      <c r="F17" s="2">
        <v>31111</v>
      </c>
      <c r="G17" s="1" t="s">
        <v>6</v>
      </c>
      <c r="H17" s="1">
        <f>MONTH(ubezpieczenia__2[[#This Row],[Data_urodz]])</f>
        <v>3</v>
      </c>
      <c r="I17" s="1" t="str">
        <f>RIGHT(ubezpieczenia__2[[#This Row],[Imie]],1)</f>
        <v>a</v>
      </c>
      <c r="J17" s="1">
        <f>IF(ubezpieczenia__2[[#This Row],[ostatnia]] = "a",1,0)</f>
        <v>1</v>
      </c>
      <c r="K17" s="7">
        <f xml:space="preserve"> 2016 - YEAR(ubezpieczenia__2[[#This Row],[Data_urodz]])</f>
        <v>31</v>
      </c>
      <c r="L1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7" s="1">
        <f>IF(ubezpieczenia__2[[#This Row],[wiek]] &gt; 60,ubezpieczenia__2[[#This Row],[ub1]]+49,ubezpieczenia__2[[#This Row],[ub1]])</f>
        <v>37.5</v>
      </c>
      <c r="N17" s="1">
        <f>ubezpieczenia__2[[#This Row],[ub2 z 49zl]]</f>
        <v>37.5</v>
      </c>
      <c r="R17" s="9">
        <f>IF(ubezpieczenia__2[[#This Row],[ostatnia]] = "a",1,0)</f>
        <v>1</v>
      </c>
      <c r="S17" s="11">
        <f>ROUND(ubezpieczenia__2[[#This Row],[ub2 z 49zl]],2)</f>
        <v>37.5</v>
      </c>
    </row>
    <row r="18" spans="4:19" x14ac:dyDescent="0.25">
      <c r="D18" s="1" t="s">
        <v>26</v>
      </c>
      <c r="E18" s="1" t="s">
        <v>27</v>
      </c>
      <c r="F18" s="2">
        <v>17347</v>
      </c>
      <c r="G18" s="1" t="s">
        <v>6</v>
      </c>
      <c r="H18" s="1">
        <f>MONTH(ubezpieczenia__2[[#This Row],[Data_urodz]])</f>
        <v>6</v>
      </c>
      <c r="I18" s="1" t="str">
        <f>RIGHT(ubezpieczenia__2[[#This Row],[Imie]],1)</f>
        <v>n</v>
      </c>
      <c r="J18" s="1">
        <f>IF(ubezpieczenia__2[[#This Row],[ostatnia]] = "a",1,0)</f>
        <v>0</v>
      </c>
      <c r="K18" s="7">
        <f xml:space="preserve"> 2016 - YEAR(ubezpieczenia__2[[#This Row],[Data_urodz]])</f>
        <v>69</v>
      </c>
      <c r="L1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8" s="1">
        <f>IF(ubezpieczenia__2[[#This Row],[wiek]] &gt; 60,ubezpieczenia__2[[#This Row],[ub1]]+49,ubezpieczenia__2[[#This Row],[ub1]])</f>
        <v>85</v>
      </c>
      <c r="N18" s="1">
        <f>ubezpieczenia__2[[#This Row],[ub2 z 49zl]]</f>
        <v>85</v>
      </c>
      <c r="R18" s="8">
        <f>IF(ubezpieczenia__2[[#This Row],[ostatnia]] = "a",1,0)</f>
        <v>0</v>
      </c>
      <c r="S18" s="10">
        <f>ROUND(ubezpieczenia__2[[#This Row],[ub2 z 49zl]],2)</f>
        <v>85</v>
      </c>
    </row>
    <row r="19" spans="4:19" x14ac:dyDescent="0.25">
      <c r="D19" s="1" t="s">
        <v>28</v>
      </c>
      <c r="E19" s="1" t="s">
        <v>29</v>
      </c>
      <c r="F19" s="2">
        <v>33321</v>
      </c>
      <c r="G19" s="1" t="s">
        <v>12</v>
      </c>
      <c r="H19" s="1">
        <f>MONTH(ubezpieczenia__2[[#This Row],[Data_urodz]])</f>
        <v>3</v>
      </c>
      <c r="I19" s="1" t="str">
        <f>RIGHT(ubezpieczenia__2[[#This Row],[Imie]],1)</f>
        <v>z</v>
      </c>
      <c r="J19" s="1">
        <f>IF(ubezpieczenia__2[[#This Row],[ostatnia]] = "a",1,0)</f>
        <v>0</v>
      </c>
      <c r="K19" s="7">
        <f xml:space="preserve"> 2016 - YEAR(ubezpieczenia__2[[#This Row],[Data_urodz]])</f>
        <v>25</v>
      </c>
      <c r="L1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9" s="1">
        <f>IF(ubezpieczenia__2[[#This Row],[wiek]] &gt; 60,ubezpieczenia__2[[#This Row],[ub1]]+49,ubezpieczenia__2[[#This Row],[ub1]])</f>
        <v>30</v>
      </c>
      <c r="N19" s="1">
        <f>ubezpieczenia__2[[#This Row],[ub2 z 49zl]]</f>
        <v>30</v>
      </c>
      <c r="R19" s="9">
        <f>IF(ubezpieczenia__2[[#This Row],[ostatnia]] = "a",1,0)</f>
        <v>0</v>
      </c>
      <c r="S19" s="11">
        <f>ROUND(ubezpieczenia__2[[#This Row],[ub2 z 49zl]],2)</f>
        <v>30</v>
      </c>
    </row>
    <row r="20" spans="4:19" x14ac:dyDescent="0.25">
      <c r="D20" s="1" t="s">
        <v>30</v>
      </c>
      <c r="E20" s="1" t="s">
        <v>8</v>
      </c>
      <c r="F20" s="2">
        <v>26093</v>
      </c>
      <c r="G20" s="1" t="s">
        <v>12</v>
      </c>
      <c r="H20" s="1">
        <f>MONTH(ubezpieczenia__2[[#This Row],[Data_urodz]])</f>
        <v>6</v>
      </c>
      <c r="I20" s="1" t="str">
        <f>RIGHT(ubezpieczenia__2[[#This Row],[Imie]],1)</f>
        <v>r</v>
      </c>
      <c r="J20" s="1">
        <f>IF(ubezpieczenia__2[[#This Row],[ostatnia]] = "a",1,0)</f>
        <v>0</v>
      </c>
      <c r="K20" s="7">
        <f xml:space="preserve"> 2016 - YEAR(ubezpieczenia__2[[#This Row],[Data_urodz]])</f>
        <v>45</v>
      </c>
      <c r="L2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0" s="1">
        <f>IF(ubezpieczenia__2[[#This Row],[wiek]] &gt; 60,ubezpieczenia__2[[#This Row],[ub1]]+49,ubezpieczenia__2[[#This Row],[ub1]])</f>
        <v>45</v>
      </c>
      <c r="N20" s="1">
        <f>ubezpieczenia__2[[#This Row],[ub2 z 49zl]]</f>
        <v>45</v>
      </c>
      <c r="R20" s="8">
        <f>IF(ubezpieczenia__2[[#This Row],[ostatnia]] = "a",1,0)</f>
        <v>0</v>
      </c>
      <c r="S20" s="10">
        <f>ROUND(ubezpieczenia__2[[#This Row],[ub2 z 49zl]],2)</f>
        <v>45</v>
      </c>
    </row>
    <row r="21" spans="4:19" x14ac:dyDescent="0.25">
      <c r="D21" s="1" t="s">
        <v>31</v>
      </c>
      <c r="E21" s="1" t="s">
        <v>32</v>
      </c>
      <c r="F21" s="2">
        <v>17144</v>
      </c>
      <c r="G21" s="1" t="s">
        <v>12</v>
      </c>
      <c r="H21" s="1">
        <f>MONTH(ubezpieczenia__2[[#This Row],[Data_urodz]])</f>
        <v>12</v>
      </c>
      <c r="I21" s="1" t="str">
        <f>RIGHT(ubezpieczenia__2[[#This Row],[Imie]],1)</f>
        <v>n</v>
      </c>
      <c r="J21" s="1">
        <f>IF(ubezpieczenia__2[[#This Row],[ostatnia]] = "a",1,0)</f>
        <v>0</v>
      </c>
      <c r="K21" s="7">
        <f xml:space="preserve"> 2016 - YEAR(ubezpieczenia__2[[#This Row],[Data_urodz]])</f>
        <v>70</v>
      </c>
      <c r="L2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1" s="1">
        <f>IF(ubezpieczenia__2[[#This Row],[wiek]] &gt; 60,ubezpieczenia__2[[#This Row],[ub1]]+49,ubezpieczenia__2[[#This Row],[ub1]])</f>
        <v>85</v>
      </c>
      <c r="N21" s="1">
        <f>ubezpieczenia__2[[#This Row],[ub2 z 49zl]]</f>
        <v>85</v>
      </c>
      <c r="R21" s="9">
        <f>IF(ubezpieczenia__2[[#This Row],[ostatnia]] = "a",1,0)</f>
        <v>0</v>
      </c>
      <c r="S21" s="11">
        <f>ROUND(ubezpieczenia__2[[#This Row],[ub2 z 49zl]],2)</f>
        <v>85</v>
      </c>
    </row>
    <row r="22" spans="4:19" x14ac:dyDescent="0.25">
      <c r="D22" s="1" t="s">
        <v>33</v>
      </c>
      <c r="E22" s="1" t="s">
        <v>34</v>
      </c>
      <c r="F22" s="2">
        <v>26019</v>
      </c>
      <c r="G22" s="1" t="s">
        <v>12</v>
      </c>
      <c r="H22" s="1">
        <f>MONTH(ubezpieczenia__2[[#This Row],[Data_urodz]])</f>
        <v>3</v>
      </c>
      <c r="I22" s="1" t="str">
        <f>RIGHT(ubezpieczenia__2[[#This Row],[Imie]],1)</f>
        <v>y</v>
      </c>
      <c r="J22" s="1">
        <f>IF(ubezpieczenia__2[[#This Row],[ostatnia]] = "a",1,0)</f>
        <v>0</v>
      </c>
      <c r="K22" s="7">
        <f xml:space="preserve"> 2016 - YEAR(ubezpieczenia__2[[#This Row],[Data_urodz]])</f>
        <v>45</v>
      </c>
      <c r="L2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2" s="1">
        <f>IF(ubezpieczenia__2[[#This Row],[wiek]] &gt; 60,ubezpieczenia__2[[#This Row],[ub1]]+49,ubezpieczenia__2[[#This Row],[ub1]])</f>
        <v>45</v>
      </c>
      <c r="N22" s="1">
        <f>ubezpieczenia__2[[#This Row],[ub2 z 49zl]]</f>
        <v>45</v>
      </c>
      <c r="R22" s="8">
        <f>IF(ubezpieczenia__2[[#This Row],[ostatnia]] = "a",1,0)</f>
        <v>0</v>
      </c>
      <c r="S22" s="10">
        <f>ROUND(ubezpieczenia__2[[#This Row],[ub2 z 49zl]],2)</f>
        <v>45</v>
      </c>
    </row>
    <row r="23" spans="4:19" x14ac:dyDescent="0.25">
      <c r="D23" s="1" t="s">
        <v>35</v>
      </c>
      <c r="E23" s="1" t="s">
        <v>27</v>
      </c>
      <c r="F23" s="2">
        <v>30193</v>
      </c>
      <c r="G23" s="1" t="s">
        <v>6</v>
      </c>
      <c r="H23" s="1">
        <f>MONTH(ubezpieczenia__2[[#This Row],[Data_urodz]])</f>
        <v>8</v>
      </c>
      <c r="I23" s="1" t="str">
        <f>RIGHT(ubezpieczenia__2[[#This Row],[Imie]],1)</f>
        <v>n</v>
      </c>
      <c r="J23" s="1">
        <f>IF(ubezpieczenia__2[[#This Row],[ostatnia]] = "a",1,0)</f>
        <v>0</v>
      </c>
      <c r="K23" s="7">
        <f xml:space="preserve"> 2016 - YEAR(ubezpieczenia__2[[#This Row],[Data_urodz]])</f>
        <v>34</v>
      </c>
      <c r="L2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3" s="1">
        <f>IF(ubezpieczenia__2[[#This Row],[wiek]] &gt; 60,ubezpieczenia__2[[#This Row],[ub1]]+49,ubezpieczenia__2[[#This Row],[ub1]])</f>
        <v>45</v>
      </c>
      <c r="N23" s="1">
        <f>ubezpieczenia__2[[#This Row],[ub2 z 49zl]]</f>
        <v>45</v>
      </c>
      <c r="R23" s="9">
        <f>IF(ubezpieczenia__2[[#This Row],[ostatnia]] = "a",1,0)</f>
        <v>0</v>
      </c>
      <c r="S23" s="11">
        <f>ROUND(ubezpieczenia__2[[#This Row],[ub2 z 49zl]],2)</f>
        <v>45</v>
      </c>
    </row>
    <row r="24" spans="4:19" x14ac:dyDescent="0.25">
      <c r="D24" s="1" t="s">
        <v>36</v>
      </c>
      <c r="E24" s="1" t="s">
        <v>37</v>
      </c>
      <c r="F24" s="2">
        <v>29668</v>
      </c>
      <c r="G24" s="1" t="s">
        <v>9</v>
      </c>
      <c r="H24" s="1">
        <f>MONTH(ubezpieczenia__2[[#This Row],[Data_urodz]])</f>
        <v>3</v>
      </c>
      <c r="I24" s="1" t="str">
        <f>RIGHT(ubezpieczenia__2[[#This Row],[Imie]],1)</f>
        <v>a</v>
      </c>
      <c r="J24" s="1">
        <f>IF(ubezpieczenia__2[[#This Row],[ostatnia]] = "a",1,0)</f>
        <v>1</v>
      </c>
      <c r="K24" s="7">
        <f xml:space="preserve"> 2016 - YEAR(ubezpieczenia__2[[#This Row],[Data_urodz]])</f>
        <v>35</v>
      </c>
      <c r="L2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4" s="1">
        <f>IF(ubezpieczenia__2[[#This Row],[wiek]] &gt; 60,ubezpieczenia__2[[#This Row],[ub1]]+49,ubezpieczenia__2[[#This Row],[ub1]])</f>
        <v>37.5</v>
      </c>
      <c r="N24" s="1">
        <f>ubezpieczenia__2[[#This Row],[ub2 z 49zl]]</f>
        <v>37.5</v>
      </c>
      <c r="R24" s="8">
        <f>IF(ubezpieczenia__2[[#This Row],[ostatnia]] = "a",1,0)</f>
        <v>1</v>
      </c>
      <c r="S24" s="10">
        <f>ROUND(ubezpieczenia__2[[#This Row],[ub2 z 49zl]],2)</f>
        <v>37.5</v>
      </c>
    </row>
    <row r="25" spans="4:19" x14ac:dyDescent="0.25">
      <c r="D25" s="1" t="s">
        <v>38</v>
      </c>
      <c r="E25" s="1" t="s">
        <v>39</v>
      </c>
      <c r="F25" s="2">
        <v>34945</v>
      </c>
      <c r="G25" s="1" t="s">
        <v>40</v>
      </c>
      <c r="H25" s="1">
        <f>MONTH(ubezpieczenia__2[[#This Row],[Data_urodz]])</f>
        <v>9</v>
      </c>
      <c r="I25" s="1" t="str">
        <f>RIGHT(ubezpieczenia__2[[#This Row],[Imie]],1)</f>
        <v>a</v>
      </c>
      <c r="J25" s="1">
        <f>IF(ubezpieczenia__2[[#This Row],[ostatnia]] = "a",1,0)</f>
        <v>1</v>
      </c>
      <c r="K25" s="7">
        <f xml:space="preserve"> 2016 - YEAR(ubezpieczenia__2[[#This Row],[Data_urodz]])</f>
        <v>21</v>
      </c>
      <c r="L2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5" s="1">
        <f>IF(ubezpieczenia__2[[#This Row],[wiek]] &gt; 60,ubezpieczenia__2[[#This Row],[ub1]]+49,ubezpieczenia__2[[#This Row],[ub1]])</f>
        <v>25</v>
      </c>
      <c r="N25" s="1">
        <f>ubezpieczenia__2[[#This Row],[ub2 z 49zl]]</f>
        <v>25</v>
      </c>
      <c r="R25" s="9">
        <f>IF(ubezpieczenia__2[[#This Row],[ostatnia]] = "a",1,0)</f>
        <v>1</v>
      </c>
      <c r="S25" s="11">
        <f>ROUND(ubezpieczenia__2[[#This Row],[ub2 z 49zl]],2)</f>
        <v>25</v>
      </c>
    </row>
    <row r="26" spans="4:19" x14ac:dyDescent="0.25">
      <c r="D26" s="1" t="s">
        <v>41</v>
      </c>
      <c r="E26" s="1" t="s">
        <v>42</v>
      </c>
      <c r="F26" s="2">
        <v>23309</v>
      </c>
      <c r="G26" s="1" t="s">
        <v>9</v>
      </c>
      <c r="H26" s="1">
        <f>MONTH(ubezpieczenia__2[[#This Row],[Data_urodz]])</f>
        <v>10</v>
      </c>
      <c r="I26" s="1" t="str">
        <f>RIGHT(ubezpieczenia__2[[#This Row],[Imie]],1)</f>
        <v>a</v>
      </c>
      <c r="J26" s="1">
        <f>IF(ubezpieczenia__2[[#This Row],[ostatnia]] = "a",1,0)</f>
        <v>1</v>
      </c>
      <c r="K26" s="7">
        <f xml:space="preserve"> 2016 - YEAR(ubezpieczenia__2[[#This Row],[Data_urodz]])</f>
        <v>53</v>
      </c>
      <c r="L2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6" s="1">
        <f>IF(ubezpieczenia__2[[#This Row],[wiek]] &gt; 60,ubezpieczenia__2[[#This Row],[ub1]]+49,ubezpieczenia__2[[#This Row],[ub1]])</f>
        <v>29.999999999999996</v>
      </c>
      <c r="N26" s="1">
        <f>ubezpieczenia__2[[#This Row],[ub2 z 49zl]]</f>
        <v>29.999999999999996</v>
      </c>
      <c r="R26" s="8">
        <f>IF(ubezpieczenia__2[[#This Row],[ostatnia]] = "a",1,0)</f>
        <v>1</v>
      </c>
      <c r="S26" s="10">
        <f>ROUND(ubezpieczenia__2[[#This Row],[ub2 z 49zl]],2)</f>
        <v>30</v>
      </c>
    </row>
    <row r="27" spans="4:19" x14ac:dyDescent="0.25">
      <c r="D27" s="1" t="s">
        <v>43</v>
      </c>
      <c r="E27" s="1" t="s">
        <v>20</v>
      </c>
      <c r="F27" s="2">
        <v>16498</v>
      </c>
      <c r="G27" s="1" t="s">
        <v>6</v>
      </c>
      <c r="H27" s="1">
        <f>MONTH(ubezpieczenia__2[[#This Row],[Data_urodz]])</f>
        <v>3</v>
      </c>
      <c r="I27" s="1" t="str">
        <f>RIGHT(ubezpieczenia__2[[#This Row],[Imie]],1)</f>
        <v>a</v>
      </c>
      <c r="J27" s="1">
        <f>IF(ubezpieczenia__2[[#This Row],[ostatnia]] = "a",1,0)</f>
        <v>1</v>
      </c>
      <c r="K27" s="7">
        <f xml:space="preserve"> 2016 - YEAR(ubezpieczenia__2[[#This Row],[Data_urodz]])</f>
        <v>71</v>
      </c>
      <c r="L2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7" s="1">
        <f>IF(ubezpieczenia__2[[#This Row],[wiek]] &gt; 60,ubezpieczenia__2[[#This Row],[ub1]]+49,ubezpieczenia__2[[#This Row],[ub1]])</f>
        <v>79</v>
      </c>
      <c r="N27" s="1">
        <f>ubezpieczenia__2[[#This Row],[ub2 z 49zl]]</f>
        <v>79</v>
      </c>
      <c r="R27" s="9">
        <f>IF(ubezpieczenia__2[[#This Row],[ostatnia]] = "a",1,0)</f>
        <v>1</v>
      </c>
      <c r="S27" s="11">
        <f>ROUND(ubezpieczenia__2[[#This Row],[ub2 z 49zl]],2)</f>
        <v>79</v>
      </c>
    </row>
    <row r="28" spans="4:19" x14ac:dyDescent="0.25">
      <c r="D28" s="1" t="s">
        <v>44</v>
      </c>
      <c r="E28" s="1" t="s">
        <v>45</v>
      </c>
      <c r="F28" s="2">
        <v>19872</v>
      </c>
      <c r="G28" s="1" t="s">
        <v>12</v>
      </c>
      <c r="H28" s="1">
        <f>MONTH(ubezpieczenia__2[[#This Row],[Data_urodz]])</f>
        <v>5</v>
      </c>
      <c r="I28" s="1" t="str">
        <f>RIGHT(ubezpieczenia__2[[#This Row],[Imie]],1)</f>
        <v>a</v>
      </c>
      <c r="J28" s="1">
        <f>IF(ubezpieczenia__2[[#This Row],[ostatnia]] = "a",1,0)</f>
        <v>1</v>
      </c>
      <c r="K28" s="7">
        <f xml:space="preserve"> 2016 - YEAR(ubezpieczenia__2[[#This Row],[Data_urodz]])</f>
        <v>62</v>
      </c>
      <c r="L2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8" s="1">
        <f>IF(ubezpieczenia__2[[#This Row],[wiek]] &gt; 60,ubezpieczenia__2[[#This Row],[ub1]]+49,ubezpieczenia__2[[#This Row],[ub1]])</f>
        <v>79</v>
      </c>
      <c r="N28" s="1">
        <f>ubezpieczenia__2[[#This Row],[ub2 z 49zl]]</f>
        <v>79</v>
      </c>
      <c r="R28" s="8">
        <f>IF(ubezpieczenia__2[[#This Row],[ostatnia]] = "a",1,0)</f>
        <v>1</v>
      </c>
      <c r="S28" s="10">
        <f>ROUND(ubezpieczenia__2[[#This Row],[ub2 z 49zl]],2)</f>
        <v>79</v>
      </c>
    </row>
    <row r="29" spans="4:19" x14ac:dyDescent="0.25">
      <c r="D29" s="1" t="s">
        <v>46</v>
      </c>
      <c r="E29" s="1" t="s">
        <v>47</v>
      </c>
      <c r="F29" s="2">
        <v>26018</v>
      </c>
      <c r="G29" s="1" t="s">
        <v>6</v>
      </c>
      <c r="H29" s="1">
        <f>MONTH(ubezpieczenia__2[[#This Row],[Data_urodz]])</f>
        <v>3</v>
      </c>
      <c r="I29" s="1" t="str">
        <f>RIGHT(ubezpieczenia__2[[#This Row],[Imie]],1)</f>
        <v>a</v>
      </c>
      <c r="J29" s="1">
        <f>IF(ubezpieczenia__2[[#This Row],[ostatnia]] = "a",1,0)</f>
        <v>1</v>
      </c>
      <c r="K29" s="7">
        <f xml:space="preserve"> 2016 - YEAR(ubezpieczenia__2[[#This Row],[Data_urodz]])</f>
        <v>45</v>
      </c>
      <c r="L2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9" s="1">
        <f>IF(ubezpieczenia__2[[#This Row],[wiek]] &gt; 60,ubezpieczenia__2[[#This Row],[ub1]]+49,ubezpieczenia__2[[#This Row],[ub1]])</f>
        <v>37.5</v>
      </c>
      <c r="N29" s="1">
        <f>ubezpieczenia__2[[#This Row],[ub2 z 49zl]]</f>
        <v>37.5</v>
      </c>
      <c r="R29" s="9">
        <f>IF(ubezpieczenia__2[[#This Row],[ostatnia]] = "a",1,0)</f>
        <v>1</v>
      </c>
      <c r="S29" s="11">
        <f>ROUND(ubezpieczenia__2[[#This Row],[ub2 z 49zl]],2)</f>
        <v>37.5</v>
      </c>
    </row>
    <row r="30" spans="4:19" x14ac:dyDescent="0.25">
      <c r="D30" s="1" t="s">
        <v>48</v>
      </c>
      <c r="E30" s="1" t="s">
        <v>49</v>
      </c>
      <c r="F30" s="2">
        <v>25110</v>
      </c>
      <c r="G30" s="1" t="s">
        <v>40</v>
      </c>
      <c r="H30" s="1">
        <f>MONTH(ubezpieczenia__2[[#This Row],[Data_urodz]])</f>
        <v>9</v>
      </c>
      <c r="I30" s="1" t="str">
        <f>RIGHT(ubezpieczenia__2[[#This Row],[Imie]],1)</f>
        <v>j</v>
      </c>
      <c r="J30" s="1">
        <f>IF(ubezpieczenia__2[[#This Row],[ostatnia]] = "a",1,0)</f>
        <v>0</v>
      </c>
      <c r="K30" s="7">
        <f xml:space="preserve"> 2016 - YEAR(ubezpieczenia__2[[#This Row],[Data_urodz]])</f>
        <v>48</v>
      </c>
      <c r="L3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0" s="1">
        <f>IF(ubezpieczenia__2[[#This Row],[wiek]] &gt; 60,ubezpieczenia__2[[#This Row],[ub1]]+49,ubezpieczenia__2[[#This Row],[ub1]])</f>
        <v>36</v>
      </c>
      <c r="N30" s="1">
        <f>ubezpieczenia__2[[#This Row],[ub2 z 49zl]]</f>
        <v>36</v>
      </c>
      <c r="R30" s="8">
        <f>IF(ubezpieczenia__2[[#This Row],[ostatnia]] = "a",1,0)</f>
        <v>0</v>
      </c>
      <c r="S30" s="10">
        <f>ROUND(ubezpieczenia__2[[#This Row],[ub2 z 49zl]],2)</f>
        <v>36</v>
      </c>
    </row>
    <row r="31" spans="4:19" x14ac:dyDescent="0.25">
      <c r="D31" s="1" t="s">
        <v>50</v>
      </c>
      <c r="E31" s="1" t="s">
        <v>29</v>
      </c>
      <c r="F31" s="2">
        <v>33411</v>
      </c>
      <c r="G31" s="1" t="s">
        <v>9</v>
      </c>
      <c r="H31" s="1">
        <f>MONTH(ubezpieczenia__2[[#This Row],[Data_urodz]])</f>
        <v>6</v>
      </c>
      <c r="I31" s="1" t="str">
        <f>RIGHT(ubezpieczenia__2[[#This Row],[Imie]],1)</f>
        <v>z</v>
      </c>
      <c r="J31" s="1">
        <f>IF(ubezpieczenia__2[[#This Row],[ostatnia]] = "a",1,0)</f>
        <v>0</v>
      </c>
      <c r="K31" s="7">
        <f xml:space="preserve"> 2016 - YEAR(ubezpieczenia__2[[#This Row],[Data_urodz]])</f>
        <v>25</v>
      </c>
      <c r="L3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31" s="1">
        <f>IF(ubezpieczenia__2[[#This Row],[wiek]] &gt; 60,ubezpieczenia__2[[#This Row],[ub1]]+49,ubezpieczenia__2[[#This Row],[ub1]])</f>
        <v>30</v>
      </c>
      <c r="N31" s="1">
        <f>ubezpieczenia__2[[#This Row],[ub2 z 49zl]]</f>
        <v>30</v>
      </c>
      <c r="R31" s="9">
        <f>IF(ubezpieczenia__2[[#This Row],[ostatnia]] = "a",1,0)</f>
        <v>0</v>
      </c>
      <c r="S31" s="11">
        <f>ROUND(ubezpieczenia__2[[#This Row],[ub2 z 49zl]],2)</f>
        <v>30</v>
      </c>
    </row>
    <row r="32" spans="4:19" x14ac:dyDescent="0.25">
      <c r="D32" s="1" t="s">
        <v>51</v>
      </c>
      <c r="E32" s="1" t="s">
        <v>52</v>
      </c>
      <c r="F32" s="2">
        <v>30969</v>
      </c>
      <c r="G32" s="1" t="s">
        <v>12</v>
      </c>
      <c r="H32" s="1">
        <f>MONTH(ubezpieczenia__2[[#This Row],[Data_urodz]])</f>
        <v>10</v>
      </c>
      <c r="I32" s="1" t="str">
        <f>RIGHT(ubezpieczenia__2[[#This Row],[Imie]],1)</f>
        <v>a</v>
      </c>
      <c r="J32" s="1">
        <f>IF(ubezpieczenia__2[[#This Row],[ostatnia]] = "a",1,0)</f>
        <v>1</v>
      </c>
      <c r="K32" s="7">
        <f xml:space="preserve"> 2016 - YEAR(ubezpieczenia__2[[#This Row],[Data_urodz]])</f>
        <v>32</v>
      </c>
      <c r="L3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2" s="1">
        <f>IF(ubezpieczenia__2[[#This Row],[wiek]] &gt; 60,ubezpieczenia__2[[#This Row],[ub1]]+49,ubezpieczenia__2[[#This Row],[ub1]])</f>
        <v>37.5</v>
      </c>
      <c r="N32" s="1">
        <f>ubezpieczenia__2[[#This Row],[ub2 z 49zl]]</f>
        <v>37.5</v>
      </c>
      <c r="R32" s="8">
        <f>IF(ubezpieczenia__2[[#This Row],[ostatnia]] = "a",1,0)</f>
        <v>1</v>
      </c>
      <c r="S32" s="10">
        <f>ROUND(ubezpieczenia__2[[#This Row],[ub2 z 49zl]],2)</f>
        <v>37.5</v>
      </c>
    </row>
    <row r="33" spans="4:19" x14ac:dyDescent="0.25">
      <c r="D33" s="1" t="s">
        <v>53</v>
      </c>
      <c r="E33" s="1" t="s">
        <v>54</v>
      </c>
      <c r="F33" s="2">
        <v>19368</v>
      </c>
      <c r="G33" s="1" t="s">
        <v>12</v>
      </c>
      <c r="H33" s="1">
        <f>MONTH(ubezpieczenia__2[[#This Row],[Data_urodz]])</f>
        <v>1</v>
      </c>
      <c r="I33" s="1" t="str">
        <f>RIGHT(ubezpieczenia__2[[#This Row],[Imie]],1)</f>
        <v>a</v>
      </c>
      <c r="J33" s="1">
        <f>IF(ubezpieczenia__2[[#This Row],[ostatnia]] = "a",1,0)</f>
        <v>1</v>
      </c>
      <c r="K33" s="7">
        <f xml:space="preserve"> 2016 - YEAR(ubezpieczenia__2[[#This Row],[Data_urodz]])</f>
        <v>63</v>
      </c>
      <c r="L3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3" s="1">
        <f>IF(ubezpieczenia__2[[#This Row],[wiek]] &gt; 60,ubezpieczenia__2[[#This Row],[ub1]]+49,ubezpieczenia__2[[#This Row],[ub1]])</f>
        <v>79</v>
      </c>
      <c r="N33" s="1">
        <f>ubezpieczenia__2[[#This Row],[ub2 z 49zl]]</f>
        <v>79</v>
      </c>
      <c r="R33" s="9">
        <f>IF(ubezpieczenia__2[[#This Row],[ostatnia]] = "a",1,0)</f>
        <v>1</v>
      </c>
      <c r="S33" s="11">
        <f>ROUND(ubezpieczenia__2[[#This Row],[ub2 z 49zl]],2)</f>
        <v>79</v>
      </c>
    </row>
    <row r="34" spans="4:19" x14ac:dyDescent="0.25">
      <c r="D34" s="1" t="s">
        <v>55</v>
      </c>
      <c r="E34" s="1" t="s">
        <v>56</v>
      </c>
      <c r="F34" s="2">
        <v>23668</v>
      </c>
      <c r="G34" s="1" t="s">
        <v>40</v>
      </c>
      <c r="H34" s="1">
        <f>MONTH(ubezpieczenia__2[[#This Row],[Data_urodz]])</f>
        <v>10</v>
      </c>
      <c r="I34" s="1" t="str">
        <f>RIGHT(ubezpieczenia__2[[#This Row],[Imie]],1)</f>
        <v>a</v>
      </c>
      <c r="J34" s="1">
        <f>IF(ubezpieczenia__2[[#This Row],[ostatnia]] = "a",1,0)</f>
        <v>1</v>
      </c>
      <c r="K34" s="7">
        <f xml:space="preserve"> 2016 - YEAR(ubezpieczenia__2[[#This Row],[Data_urodz]])</f>
        <v>52</v>
      </c>
      <c r="L3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4" s="1">
        <f>IF(ubezpieczenia__2[[#This Row],[wiek]] &gt; 60,ubezpieczenia__2[[#This Row],[ub1]]+49,ubezpieczenia__2[[#This Row],[ub1]])</f>
        <v>29.999999999999996</v>
      </c>
      <c r="N34" s="1">
        <f>ubezpieczenia__2[[#This Row],[ub2 z 49zl]]</f>
        <v>29.999999999999996</v>
      </c>
      <c r="R34" s="8">
        <f>IF(ubezpieczenia__2[[#This Row],[ostatnia]] = "a",1,0)</f>
        <v>1</v>
      </c>
      <c r="S34" s="10">
        <f>ROUND(ubezpieczenia__2[[#This Row],[ub2 z 49zl]],2)</f>
        <v>30</v>
      </c>
    </row>
    <row r="35" spans="4:19" x14ac:dyDescent="0.25">
      <c r="D35" s="1" t="s">
        <v>57</v>
      </c>
      <c r="E35" s="1" t="s">
        <v>58</v>
      </c>
      <c r="F35" s="2">
        <v>19851</v>
      </c>
      <c r="G35" s="1" t="s">
        <v>12</v>
      </c>
      <c r="H35" s="1">
        <f>MONTH(ubezpieczenia__2[[#This Row],[Data_urodz]])</f>
        <v>5</v>
      </c>
      <c r="I35" s="1" t="str">
        <f>RIGHT(ubezpieczenia__2[[#This Row],[Imie]],1)</f>
        <v>n</v>
      </c>
      <c r="J35" s="1">
        <f>IF(ubezpieczenia__2[[#This Row],[ostatnia]] = "a",1,0)</f>
        <v>0</v>
      </c>
      <c r="K35" s="7">
        <f xml:space="preserve"> 2016 - YEAR(ubezpieczenia__2[[#This Row],[Data_urodz]])</f>
        <v>62</v>
      </c>
      <c r="L3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5" s="1">
        <f>IF(ubezpieczenia__2[[#This Row],[wiek]] &gt; 60,ubezpieczenia__2[[#This Row],[ub1]]+49,ubezpieczenia__2[[#This Row],[ub1]])</f>
        <v>85</v>
      </c>
      <c r="N35" s="1">
        <f>ubezpieczenia__2[[#This Row],[ub2 z 49zl]]</f>
        <v>85</v>
      </c>
      <c r="R35" s="9">
        <f>IF(ubezpieczenia__2[[#This Row],[ostatnia]] = "a",1,0)</f>
        <v>0</v>
      </c>
      <c r="S35" s="11">
        <f>ROUND(ubezpieczenia__2[[#This Row],[ub2 z 49zl]],2)</f>
        <v>85</v>
      </c>
    </row>
    <row r="36" spans="4:19" x14ac:dyDescent="0.25">
      <c r="D36" s="1" t="s">
        <v>59</v>
      </c>
      <c r="E36" s="1" t="s">
        <v>18</v>
      </c>
      <c r="F36" s="2">
        <v>17896</v>
      </c>
      <c r="G36" s="1" t="s">
        <v>9</v>
      </c>
      <c r="H36" s="1">
        <f>MONTH(ubezpieczenia__2[[#This Row],[Data_urodz]])</f>
        <v>12</v>
      </c>
      <c r="I36" s="1" t="str">
        <f>RIGHT(ubezpieczenia__2[[#This Row],[Imie]],1)</f>
        <v>m</v>
      </c>
      <c r="J36" s="1">
        <f>IF(ubezpieczenia__2[[#This Row],[ostatnia]] = "a",1,0)</f>
        <v>0</v>
      </c>
      <c r="K36" s="7">
        <f xml:space="preserve"> 2016 - YEAR(ubezpieczenia__2[[#This Row],[Data_urodz]])</f>
        <v>68</v>
      </c>
      <c r="L3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6" s="1">
        <f>IF(ubezpieczenia__2[[#This Row],[wiek]] &gt; 60,ubezpieczenia__2[[#This Row],[ub1]]+49,ubezpieczenia__2[[#This Row],[ub1]])</f>
        <v>85</v>
      </c>
      <c r="N36" s="1">
        <f>ubezpieczenia__2[[#This Row],[ub2 z 49zl]]</f>
        <v>85</v>
      </c>
      <c r="R36" s="8">
        <f>IF(ubezpieczenia__2[[#This Row],[ostatnia]] = "a",1,0)</f>
        <v>0</v>
      </c>
      <c r="S36" s="10">
        <f>ROUND(ubezpieczenia__2[[#This Row],[ub2 z 49zl]],2)</f>
        <v>85</v>
      </c>
    </row>
    <row r="37" spans="4:19" x14ac:dyDescent="0.25">
      <c r="D37" s="1" t="s">
        <v>60</v>
      </c>
      <c r="E37" s="1" t="s">
        <v>11</v>
      </c>
      <c r="F37" s="2">
        <v>25045</v>
      </c>
      <c r="G37" s="1" t="s">
        <v>12</v>
      </c>
      <c r="H37" s="1">
        <f>MONTH(ubezpieczenia__2[[#This Row],[Data_urodz]])</f>
        <v>7</v>
      </c>
      <c r="I37" s="1" t="str">
        <f>RIGHT(ubezpieczenia__2[[#This Row],[Imie]],1)</f>
        <v>a</v>
      </c>
      <c r="J37" s="1">
        <f>IF(ubezpieczenia__2[[#This Row],[ostatnia]] = "a",1,0)</f>
        <v>1</v>
      </c>
      <c r="K37" s="7">
        <f xml:space="preserve"> 2016 - YEAR(ubezpieczenia__2[[#This Row],[Data_urodz]])</f>
        <v>48</v>
      </c>
      <c r="L3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7" s="1">
        <f>IF(ubezpieczenia__2[[#This Row],[wiek]] &gt; 60,ubezpieczenia__2[[#This Row],[ub1]]+49,ubezpieczenia__2[[#This Row],[ub1]])</f>
        <v>29.999999999999996</v>
      </c>
      <c r="N37" s="1">
        <f>ubezpieczenia__2[[#This Row],[ub2 z 49zl]]</f>
        <v>29.999999999999996</v>
      </c>
      <c r="R37" s="9">
        <f>IF(ubezpieczenia__2[[#This Row],[ostatnia]] = "a",1,0)</f>
        <v>1</v>
      </c>
      <c r="S37" s="11">
        <f>ROUND(ubezpieczenia__2[[#This Row],[ub2 z 49zl]],2)</f>
        <v>30</v>
      </c>
    </row>
    <row r="38" spans="4:19" x14ac:dyDescent="0.25">
      <c r="D38" s="1" t="s">
        <v>61</v>
      </c>
      <c r="E38" s="1" t="s">
        <v>20</v>
      </c>
      <c r="F38" s="2">
        <v>18367</v>
      </c>
      <c r="G38" s="1" t="s">
        <v>12</v>
      </c>
      <c r="H38" s="1">
        <f>MONTH(ubezpieczenia__2[[#This Row],[Data_urodz]])</f>
        <v>4</v>
      </c>
      <c r="I38" s="1" t="str">
        <f>RIGHT(ubezpieczenia__2[[#This Row],[Imie]],1)</f>
        <v>a</v>
      </c>
      <c r="J38" s="1">
        <f>IF(ubezpieczenia__2[[#This Row],[ostatnia]] = "a",1,0)</f>
        <v>1</v>
      </c>
      <c r="K38" s="7">
        <f xml:space="preserve"> 2016 - YEAR(ubezpieczenia__2[[#This Row],[Data_urodz]])</f>
        <v>66</v>
      </c>
      <c r="L3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8" s="1">
        <f>IF(ubezpieczenia__2[[#This Row],[wiek]] &gt; 60,ubezpieczenia__2[[#This Row],[ub1]]+49,ubezpieczenia__2[[#This Row],[ub1]])</f>
        <v>79</v>
      </c>
      <c r="N38" s="1">
        <f>ubezpieczenia__2[[#This Row],[ub2 z 49zl]]</f>
        <v>79</v>
      </c>
      <c r="R38" s="8">
        <f>IF(ubezpieczenia__2[[#This Row],[ostatnia]] = "a",1,0)</f>
        <v>1</v>
      </c>
      <c r="S38" s="10">
        <f>ROUND(ubezpieczenia__2[[#This Row],[ub2 z 49zl]],2)</f>
        <v>79</v>
      </c>
    </row>
    <row r="39" spans="4:19" x14ac:dyDescent="0.25">
      <c r="D39" s="1" t="s">
        <v>62</v>
      </c>
      <c r="E39" s="1" t="s">
        <v>20</v>
      </c>
      <c r="F39" s="2">
        <v>21630</v>
      </c>
      <c r="G39" s="1" t="s">
        <v>6</v>
      </c>
      <c r="H39" s="1">
        <f>MONTH(ubezpieczenia__2[[#This Row],[Data_urodz]])</f>
        <v>3</v>
      </c>
      <c r="I39" s="1" t="str">
        <f>RIGHT(ubezpieczenia__2[[#This Row],[Imie]],1)</f>
        <v>a</v>
      </c>
      <c r="J39" s="1">
        <f>IF(ubezpieczenia__2[[#This Row],[ostatnia]] = "a",1,0)</f>
        <v>1</v>
      </c>
      <c r="K39" s="7">
        <f xml:space="preserve"> 2016 - YEAR(ubezpieczenia__2[[#This Row],[Data_urodz]])</f>
        <v>57</v>
      </c>
      <c r="L3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9" s="1">
        <f>IF(ubezpieczenia__2[[#This Row],[wiek]] &gt; 60,ubezpieczenia__2[[#This Row],[ub1]]+49,ubezpieczenia__2[[#This Row],[ub1]])</f>
        <v>29.999999999999996</v>
      </c>
      <c r="N39" s="1">
        <f>ubezpieczenia__2[[#This Row],[ub2 z 49zl]]</f>
        <v>29.999999999999996</v>
      </c>
      <c r="R39" s="9">
        <f>IF(ubezpieczenia__2[[#This Row],[ostatnia]] = "a",1,0)</f>
        <v>1</v>
      </c>
      <c r="S39" s="11">
        <f>ROUND(ubezpieczenia__2[[#This Row],[ub2 z 49zl]],2)</f>
        <v>30</v>
      </c>
    </row>
    <row r="40" spans="4:19" x14ac:dyDescent="0.25">
      <c r="D40" s="1" t="s">
        <v>63</v>
      </c>
      <c r="E40" s="1" t="s">
        <v>64</v>
      </c>
      <c r="F40" s="2">
        <v>16075</v>
      </c>
      <c r="G40" s="1" t="s">
        <v>40</v>
      </c>
      <c r="H40" s="1">
        <f>MONTH(ubezpieczenia__2[[#This Row],[Data_urodz]])</f>
        <v>1</v>
      </c>
      <c r="I40" s="1" t="str">
        <f>RIGHT(ubezpieczenia__2[[#This Row],[Imie]],1)</f>
        <v>a</v>
      </c>
      <c r="J40" s="1">
        <f>IF(ubezpieczenia__2[[#This Row],[ostatnia]] = "a",1,0)</f>
        <v>1</v>
      </c>
      <c r="K40" s="7">
        <f xml:space="preserve"> 2016 - YEAR(ubezpieczenia__2[[#This Row],[Data_urodz]])</f>
        <v>72</v>
      </c>
      <c r="L4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40" s="1">
        <f>IF(ubezpieczenia__2[[#This Row],[wiek]] &gt; 60,ubezpieczenia__2[[#This Row],[ub1]]+49,ubezpieczenia__2[[#This Row],[ub1]])</f>
        <v>79</v>
      </c>
      <c r="N40" s="1">
        <f>ubezpieczenia__2[[#This Row],[ub2 z 49zl]]</f>
        <v>79</v>
      </c>
      <c r="R40" s="8">
        <f>IF(ubezpieczenia__2[[#This Row],[ostatnia]] = "a",1,0)</f>
        <v>1</v>
      </c>
      <c r="S40" s="10">
        <f>ROUND(ubezpieczenia__2[[#This Row],[ub2 z 49zl]],2)</f>
        <v>79</v>
      </c>
    </row>
    <row r="41" spans="4:19" x14ac:dyDescent="0.25">
      <c r="D41" s="1" t="s">
        <v>65</v>
      </c>
      <c r="E41" s="1" t="s">
        <v>20</v>
      </c>
      <c r="F41" s="2">
        <v>30640</v>
      </c>
      <c r="G41" s="1" t="s">
        <v>6</v>
      </c>
      <c r="H41" s="1">
        <f>MONTH(ubezpieczenia__2[[#This Row],[Data_urodz]])</f>
        <v>11</v>
      </c>
      <c r="I41" s="1" t="str">
        <f>RIGHT(ubezpieczenia__2[[#This Row],[Imie]],1)</f>
        <v>a</v>
      </c>
      <c r="J41" s="1">
        <f>IF(ubezpieczenia__2[[#This Row],[ostatnia]] = "a",1,0)</f>
        <v>1</v>
      </c>
      <c r="K41" s="7">
        <f xml:space="preserve"> 2016 - YEAR(ubezpieczenia__2[[#This Row],[Data_urodz]])</f>
        <v>33</v>
      </c>
      <c r="L4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41" s="1">
        <f>IF(ubezpieczenia__2[[#This Row],[wiek]] &gt; 60,ubezpieczenia__2[[#This Row],[ub1]]+49,ubezpieczenia__2[[#This Row],[ub1]])</f>
        <v>37.5</v>
      </c>
      <c r="N41" s="1">
        <f>ubezpieczenia__2[[#This Row],[ub2 z 49zl]]</f>
        <v>37.5</v>
      </c>
      <c r="R41" s="9">
        <f>IF(ubezpieczenia__2[[#This Row],[ostatnia]] = "a",1,0)</f>
        <v>1</v>
      </c>
      <c r="S41" s="11">
        <f>ROUND(ubezpieczenia__2[[#This Row],[ub2 z 49zl]],2)</f>
        <v>37.5</v>
      </c>
    </row>
    <row r="42" spans="4:19" x14ac:dyDescent="0.25">
      <c r="D42" s="1" t="s">
        <v>66</v>
      </c>
      <c r="E42" s="1" t="s">
        <v>67</v>
      </c>
      <c r="F42" s="2">
        <v>21633</v>
      </c>
      <c r="G42" s="1" t="s">
        <v>12</v>
      </c>
      <c r="H42" s="1">
        <f>MONTH(ubezpieczenia__2[[#This Row],[Data_urodz]])</f>
        <v>3</v>
      </c>
      <c r="I42" s="1" t="str">
        <f>RIGHT(ubezpieczenia__2[[#This Row],[Imie]],1)</f>
        <v>d</v>
      </c>
      <c r="J42" s="1">
        <f>IF(ubezpieczenia__2[[#This Row],[ostatnia]] = "a",1,0)</f>
        <v>0</v>
      </c>
      <c r="K42" s="7">
        <f xml:space="preserve"> 2016 - YEAR(ubezpieczenia__2[[#This Row],[Data_urodz]])</f>
        <v>57</v>
      </c>
      <c r="L4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42" s="1">
        <f>IF(ubezpieczenia__2[[#This Row],[wiek]] &gt; 60,ubezpieczenia__2[[#This Row],[ub1]]+49,ubezpieczenia__2[[#This Row],[ub1]])</f>
        <v>36</v>
      </c>
      <c r="N42" s="1">
        <f>ubezpieczenia__2[[#This Row],[ub2 z 49zl]]</f>
        <v>36</v>
      </c>
      <c r="R42" s="8">
        <f>IF(ubezpieczenia__2[[#This Row],[ostatnia]] = "a",1,0)</f>
        <v>0</v>
      </c>
      <c r="S42" s="10">
        <f>ROUND(ubezpieczenia__2[[#This Row],[ub2 z 49zl]],2)</f>
        <v>36</v>
      </c>
    </row>
    <row r="43" spans="4:19" x14ac:dyDescent="0.25">
      <c r="D43" s="1" t="s">
        <v>68</v>
      </c>
      <c r="E43" s="1" t="s">
        <v>69</v>
      </c>
      <c r="F43" s="2">
        <v>22843</v>
      </c>
      <c r="G43" s="1" t="s">
        <v>6</v>
      </c>
      <c r="H43" s="1">
        <f>MONTH(ubezpieczenia__2[[#This Row],[Data_urodz]])</f>
        <v>7</v>
      </c>
      <c r="I43" s="1" t="str">
        <f>RIGHT(ubezpieczenia__2[[#This Row],[Imie]],1)</f>
        <v>z</v>
      </c>
      <c r="J43" s="1">
        <f>IF(ubezpieczenia__2[[#This Row],[ostatnia]] = "a",1,0)</f>
        <v>0</v>
      </c>
      <c r="K43" s="7">
        <f xml:space="preserve"> 2016 - YEAR(ubezpieczenia__2[[#This Row],[Data_urodz]])</f>
        <v>54</v>
      </c>
      <c r="L4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43" s="1">
        <f>IF(ubezpieczenia__2[[#This Row],[wiek]] &gt; 60,ubezpieczenia__2[[#This Row],[ub1]]+49,ubezpieczenia__2[[#This Row],[ub1]])</f>
        <v>36</v>
      </c>
      <c r="N43" s="1">
        <f>ubezpieczenia__2[[#This Row],[ub2 z 49zl]]</f>
        <v>36</v>
      </c>
      <c r="R43" s="9">
        <f>IF(ubezpieczenia__2[[#This Row],[ostatnia]] = "a",1,0)</f>
        <v>0</v>
      </c>
      <c r="S43" s="11">
        <f>ROUND(ubezpieczenia__2[[#This Row],[ub2 z 49zl]],2)</f>
        <v>36</v>
      </c>
    </row>
    <row r="44" spans="4:19" x14ac:dyDescent="0.25">
      <c r="D44" s="1" t="s">
        <v>70</v>
      </c>
      <c r="E44" s="1" t="s">
        <v>39</v>
      </c>
      <c r="F44" s="2">
        <v>22944</v>
      </c>
      <c r="G44" s="1" t="s">
        <v>12</v>
      </c>
      <c r="H44" s="1">
        <f>MONTH(ubezpieczenia__2[[#This Row],[Data_urodz]])</f>
        <v>10</v>
      </c>
      <c r="I44" s="1" t="str">
        <f>RIGHT(ubezpieczenia__2[[#This Row],[Imie]],1)</f>
        <v>a</v>
      </c>
      <c r="J44" s="1">
        <f>IF(ubezpieczenia__2[[#This Row],[ostatnia]] = "a",1,0)</f>
        <v>1</v>
      </c>
      <c r="K44" s="7">
        <f xml:space="preserve"> 2016 - YEAR(ubezpieczenia__2[[#This Row],[Data_urodz]])</f>
        <v>54</v>
      </c>
      <c r="L4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44" s="1">
        <f>IF(ubezpieczenia__2[[#This Row],[wiek]] &gt; 60,ubezpieczenia__2[[#This Row],[ub1]]+49,ubezpieczenia__2[[#This Row],[ub1]])</f>
        <v>29.999999999999996</v>
      </c>
      <c r="N44" s="1">
        <f>ubezpieczenia__2[[#This Row],[ub2 z 49zl]]</f>
        <v>29.999999999999996</v>
      </c>
      <c r="R44" s="8">
        <f>IF(ubezpieczenia__2[[#This Row],[ostatnia]] = "a",1,0)</f>
        <v>1</v>
      </c>
      <c r="S44" s="10">
        <f>ROUND(ubezpieczenia__2[[#This Row],[ub2 z 49zl]],2)</f>
        <v>30</v>
      </c>
    </row>
    <row r="45" spans="4:19" x14ac:dyDescent="0.25">
      <c r="D45" s="1" t="s">
        <v>71</v>
      </c>
      <c r="E45" s="1" t="s">
        <v>72</v>
      </c>
      <c r="F45" s="2">
        <v>28856</v>
      </c>
      <c r="G45" s="1" t="s">
        <v>6</v>
      </c>
      <c r="H45" s="1">
        <f>MONTH(ubezpieczenia__2[[#This Row],[Data_urodz]])</f>
        <v>1</v>
      </c>
      <c r="I45" s="1" t="str">
        <f>RIGHT(ubezpieczenia__2[[#This Row],[Imie]],1)</f>
        <v>n</v>
      </c>
      <c r="J45" s="1">
        <f>IF(ubezpieczenia__2[[#This Row],[ostatnia]] = "a",1,0)</f>
        <v>0</v>
      </c>
      <c r="K45" s="7">
        <f xml:space="preserve"> 2016 - YEAR(ubezpieczenia__2[[#This Row],[Data_urodz]])</f>
        <v>37</v>
      </c>
      <c r="L4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45" s="1">
        <f>IF(ubezpieczenia__2[[#This Row],[wiek]] &gt; 60,ubezpieczenia__2[[#This Row],[ub1]]+49,ubezpieczenia__2[[#This Row],[ub1]])</f>
        <v>45</v>
      </c>
      <c r="N45" s="1">
        <f>ubezpieczenia__2[[#This Row],[ub2 z 49zl]]</f>
        <v>45</v>
      </c>
      <c r="R45" s="9">
        <f>IF(ubezpieczenia__2[[#This Row],[ostatnia]] = "a",1,0)</f>
        <v>0</v>
      </c>
      <c r="S45" s="11">
        <f>ROUND(ubezpieczenia__2[[#This Row],[ub2 z 49zl]],2)</f>
        <v>45</v>
      </c>
    </row>
    <row r="46" spans="4:19" x14ac:dyDescent="0.25">
      <c r="D46" s="1" t="s">
        <v>73</v>
      </c>
      <c r="E46" s="1" t="s">
        <v>74</v>
      </c>
      <c r="F46" s="2">
        <v>27510</v>
      </c>
      <c r="G46" s="1" t="s">
        <v>9</v>
      </c>
      <c r="H46" s="1">
        <f>MONTH(ubezpieczenia__2[[#This Row],[Data_urodz]])</f>
        <v>4</v>
      </c>
      <c r="I46" s="1" t="str">
        <f>RIGHT(ubezpieczenia__2[[#This Row],[Imie]],1)</f>
        <v>a</v>
      </c>
      <c r="J46" s="1">
        <f>IF(ubezpieczenia__2[[#This Row],[ostatnia]] = "a",1,0)</f>
        <v>1</v>
      </c>
      <c r="K46" s="7">
        <f xml:space="preserve"> 2016 - YEAR(ubezpieczenia__2[[#This Row],[Data_urodz]])</f>
        <v>41</v>
      </c>
      <c r="L4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46" s="1">
        <f>IF(ubezpieczenia__2[[#This Row],[wiek]] &gt; 60,ubezpieczenia__2[[#This Row],[ub1]]+49,ubezpieczenia__2[[#This Row],[ub1]])</f>
        <v>37.5</v>
      </c>
      <c r="N46" s="1">
        <f>ubezpieczenia__2[[#This Row],[ub2 z 49zl]]</f>
        <v>37.5</v>
      </c>
      <c r="R46" s="8">
        <f>IF(ubezpieczenia__2[[#This Row],[ostatnia]] = "a",1,0)</f>
        <v>1</v>
      </c>
      <c r="S46" s="10">
        <f>ROUND(ubezpieczenia__2[[#This Row],[ub2 z 49zl]],2)</f>
        <v>37.5</v>
      </c>
    </row>
    <row r="47" spans="4:19" x14ac:dyDescent="0.25">
      <c r="D47" s="1" t="s">
        <v>75</v>
      </c>
      <c r="E47" s="1" t="s">
        <v>52</v>
      </c>
      <c r="F47" s="2">
        <v>24744</v>
      </c>
      <c r="G47" s="1" t="s">
        <v>12</v>
      </c>
      <c r="H47" s="1">
        <f>MONTH(ubezpieczenia__2[[#This Row],[Data_urodz]])</f>
        <v>9</v>
      </c>
      <c r="I47" s="1" t="str">
        <f>RIGHT(ubezpieczenia__2[[#This Row],[Imie]],1)</f>
        <v>a</v>
      </c>
      <c r="J47" s="1">
        <f>IF(ubezpieczenia__2[[#This Row],[ostatnia]] = "a",1,0)</f>
        <v>1</v>
      </c>
      <c r="K47" s="7">
        <f xml:space="preserve"> 2016 - YEAR(ubezpieczenia__2[[#This Row],[Data_urodz]])</f>
        <v>49</v>
      </c>
      <c r="L4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47" s="1">
        <f>IF(ubezpieczenia__2[[#This Row],[wiek]] &gt; 60,ubezpieczenia__2[[#This Row],[ub1]]+49,ubezpieczenia__2[[#This Row],[ub1]])</f>
        <v>29.999999999999996</v>
      </c>
      <c r="N47" s="1">
        <f>ubezpieczenia__2[[#This Row],[ub2 z 49zl]]</f>
        <v>29.999999999999996</v>
      </c>
      <c r="R47" s="9">
        <f>IF(ubezpieczenia__2[[#This Row],[ostatnia]] = "a",1,0)</f>
        <v>1</v>
      </c>
      <c r="S47" s="11">
        <f>ROUND(ubezpieczenia__2[[#This Row],[ub2 z 49zl]],2)</f>
        <v>30</v>
      </c>
    </row>
    <row r="48" spans="4:19" x14ac:dyDescent="0.25">
      <c r="D48" s="1" t="s">
        <v>76</v>
      </c>
      <c r="E48" s="1" t="s">
        <v>77</v>
      </c>
      <c r="F48" s="2">
        <v>26703</v>
      </c>
      <c r="G48" s="1" t="s">
        <v>40</v>
      </c>
      <c r="H48" s="1">
        <f>MONTH(ubezpieczenia__2[[#This Row],[Data_urodz]])</f>
        <v>2</v>
      </c>
      <c r="I48" s="1" t="str">
        <f>RIGHT(ubezpieczenia__2[[#This Row],[Imie]],1)</f>
        <v>n</v>
      </c>
      <c r="J48" s="1">
        <f>IF(ubezpieczenia__2[[#This Row],[ostatnia]] = "a",1,0)</f>
        <v>0</v>
      </c>
      <c r="K48" s="7">
        <f xml:space="preserve"> 2016 - YEAR(ubezpieczenia__2[[#This Row],[Data_urodz]])</f>
        <v>43</v>
      </c>
      <c r="L4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48" s="1">
        <f>IF(ubezpieczenia__2[[#This Row],[wiek]] &gt; 60,ubezpieczenia__2[[#This Row],[ub1]]+49,ubezpieczenia__2[[#This Row],[ub1]])</f>
        <v>45</v>
      </c>
      <c r="N48" s="1">
        <f>ubezpieczenia__2[[#This Row],[ub2 z 49zl]]</f>
        <v>45</v>
      </c>
      <c r="R48" s="8">
        <f>IF(ubezpieczenia__2[[#This Row],[ostatnia]] = "a",1,0)</f>
        <v>0</v>
      </c>
      <c r="S48" s="10">
        <f>ROUND(ubezpieczenia__2[[#This Row],[ub2 z 49zl]],2)</f>
        <v>45</v>
      </c>
    </row>
    <row r="49" spans="4:19" x14ac:dyDescent="0.25">
      <c r="D49" s="1" t="s">
        <v>78</v>
      </c>
      <c r="E49" s="1" t="s">
        <v>79</v>
      </c>
      <c r="F49" s="2">
        <v>18847</v>
      </c>
      <c r="G49" s="1" t="s">
        <v>6</v>
      </c>
      <c r="H49" s="1">
        <f>MONTH(ubezpieczenia__2[[#This Row],[Data_urodz]])</f>
        <v>8</v>
      </c>
      <c r="I49" s="1" t="str">
        <f>RIGHT(ubezpieczenia__2[[#This Row],[Imie]],1)</f>
        <v>a</v>
      </c>
      <c r="J49" s="1">
        <f>IF(ubezpieczenia__2[[#This Row],[ostatnia]] = "a",1,0)</f>
        <v>1</v>
      </c>
      <c r="K49" s="7">
        <f xml:space="preserve"> 2016 - YEAR(ubezpieczenia__2[[#This Row],[Data_urodz]])</f>
        <v>65</v>
      </c>
      <c r="L4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49" s="1">
        <f>IF(ubezpieczenia__2[[#This Row],[wiek]] &gt; 60,ubezpieczenia__2[[#This Row],[ub1]]+49,ubezpieczenia__2[[#This Row],[ub1]])</f>
        <v>79</v>
      </c>
      <c r="N49" s="1">
        <f>ubezpieczenia__2[[#This Row],[ub2 z 49zl]]</f>
        <v>79</v>
      </c>
      <c r="R49" s="9">
        <f>IF(ubezpieczenia__2[[#This Row],[ostatnia]] = "a",1,0)</f>
        <v>1</v>
      </c>
      <c r="S49" s="11">
        <f>ROUND(ubezpieczenia__2[[#This Row],[ub2 z 49zl]],2)</f>
        <v>79</v>
      </c>
    </row>
    <row r="50" spans="4:19" x14ac:dyDescent="0.25">
      <c r="D50" s="1" t="s">
        <v>80</v>
      </c>
      <c r="E50" s="1" t="s">
        <v>81</v>
      </c>
      <c r="F50" s="2">
        <v>33899</v>
      </c>
      <c r="G50" s="1" t="s">
        <v>12</v>
      </c>
      <c r="H50" s="1">
        <f>MONTH(ubezpieczenia__2[[#This Row],[Data_urodz]])</f>
        <v>10</v>
      </c>
      <c r="I50" s="1" t="str">
        <f>RIGHT(ubezpieczenia__2[[#This Row],[Imie]],1)</f>
        <v>a</v>
      </c>
      <c r="J50" s="1">
        <f>IF(ubezpieczenia__2[[#This Row],[ostatnia]] = "a",1,0)</f>
        <v>1</v>
      </c>
      <c r="K50" s="7">
        <f xml:space="preserve"> 2016 - YEAR(ubezpieczenia__2[[#This Row],[Data_urodz]])</f>
        <v>24</v>
      </c>
      <c r="L5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50" s="1">
        <f>IF(ubezpieczenia__2[[#This Row],[wiek]] &gt; 60,ubezpieczenia__2[[#This Row],[ub1]]+49,ubezpieczenia__2[[#This Row],[ub1]])</f>
        <v>25</v>
      </c>
      <c r="N50" s="1">
        <f>ubezpieczenia__2[[#This Row],[ub2 z 49zl]]</f>
        <v>25</v>
      </c>
      <c r="R50" s="8">
        <f>IF(ubezpieczenia__2[[#This Row],[ostatnia]] = "a",1,0)</f>
        <v>1</v>
      </c>
      <c r="S50" s="10">
        <f>ROUND(ubezpieczenia__2[[#This Row],[ub2 z 49zl]],2)</f>
        <v>25</v>
      </c>
    </row>
    <row r="51" spans="4:19" x14ac:dyDescent="0.25">
      <c r="D51" s="1" t="s">
        <v>82</v>
      </c>
      <c r="E51" s="1" t="s">
        <v>42</v>
      </c>
      <c r="F51" s="2">
        <v>34773</v>
      </c>
      <c r="G51" s="1" t="s">
        <v>12</v>
      </c>
      <c r="H51" s="1">
        <f>MONTH(ubezpieczenia__2[[#This Row],[Data_urodz]])</f>
        <v>3</v>
      </c>
      <c r="I51" s="1" t="str">
        <f>RIGHT(ubezpieczenia__2[[#This Row],[Imie]],1)</f>
        <v>a</v>
      </c>
      <c r="J51" s="1">
        <f>IF(ubezpieczenia__2[[#This Row],[ostatnia]] = "a",1,0)</f>
        <v>1</v>
      </c>
      <c r="K51" s="7">
        <f xml:space="preserve"> 2016 - YEAR(ubezpieczenia__2[[#This Row],[Data_urodz]])</f>
        <v>21</v>
      </c>
      <c r="L5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51" s="1">
        <f>IF(ubezpieczenia__2[[#This Row],[wiek]] &gt; 60,ubezpieczenia__2[[#This Row],[ub1]]+49,ubezpieczenia__2[[#This Row],[ub1]])</f>
        <v>25</v>
      </c>
      <c r="N51" s="1">
        <f>ubezpieczenia__2[[#This Row],[ub2 z 49zl]]</f>
        <v>25</v>
      </c>
      <c r="R51" s="9">
        <f>IF(ubezpieczenia__2[[#This Row],[ostatnia]] = "a",1,0)</f>
        <v>1</v>
      </c>
      <c r="S51" s="11">
        <f>ROUND(ubezpieczenia__2[[#This Row],[ub2 z 49zl]],2)</f>
        <v>25</v>
      </c>
    </row>
    <row r="52" spans="4:19" x14ac:dyDescent="0.25">
      <c r="D52" s="1" t="s">
        <v>83</v>
      </c>
      <c r="E52" s="1" t="s">
        <v>84</v>
      </c>
      <c r="F52" s="2">
        <v>28929</v>
      </c>
      <c r="G52" s="1" t="s">
        <v>6</v>
      </c>
      <c r="H52" s="1">
        <f>MONTH(ubezpieczenia__2[[#This Row],[Data_urodz]])</f>
        <v>3</v>
      </c>
      <c r="I52" s="1" t="str">
        <f>RIGHT(ubezpieczenia__2[[#This Row],[Imie]],1)</f>
        <v>a</v>
      </c>
      <c r="J52" s="1">
        <f>IF(ubezpieczenia__2[[#This Row],[ostatnia]] = "a",1,0)</f>
        <v>1</v>
      </c>
      <c r="K52" s="7">
        <f xml:space="preserve"> 2016 - YEAR(ubezpieczenia__2[[#This Row],[Data_urodz]])</f>
        <v>37</v>
      </c>
      <c r="L5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52" s="1">
        <f>IF(ubezpieczenia__2[[#This Row],[wiek]] &gt; 60,ubezpieczenia__2[[#This Row],[ub1]]+49,ubezpieczenia__2[[#This Row],[ub1]])</f>
        <v>37.5</v>
      </c>
      <c r="N52" s="1">
        <f>ubezpieczenia__2[[#This Row],[ub2 z 49zl]]</f>
        <v>37.5</v>
      </c>
      <c r="R52" s="8">
        <f>IF(ubezpieczenia__2[[#This Row],[ostatnia]] = "a",1,0)</f>
        <v>1</v>
      </c>
      <c r="S52" s="10">
        <f>ROUND(ubezpieczenia__2[[#This Row],[ub2 z 49zl]],2)</f>
        <v>37.5</v>
      </c>
    </row>
    <row r="53" spans="4:19" x14ac:dyDescent="0.25">
      <c r="D53" s="1" t="s">
        <v>85</v>
      </c>
      <c r="E53" s="1" t="s">
        <v>42</v>
      </c>
      <c r="F53" s="2">
        <v>17612</v>
      </c>
      <c r="G53" s="1" t="s">
        <v>40</v>
      </c>
      <c r="H53" s="1">
        <f>MONTH(ubezpieczenia__2[[#This Row],[Data_urodz]])</f>
        <v>3</v>
      </c>
      <c r="I53" s="1" t="str">
        <f>RIGHT(ubezpieczenia__2[[#This Row],[Imie]],1)</f>
        <v>a</v>
      </c>
      <c r="J53" s="1">
        <f>IF(ubezpieczenia__2[[#This Row],[ostatnia]] = "a",1,0)</f>
        <v>1</v>
      </c>
      <c r="K53" s="7">
        <f xml:space="preserve"> 2016 - YEAR(ubezpieczenia__2[[#This Row],[Data_urodz]])</f>
        <v>68</v>
      </c>
      <c r="L5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53" s="1">
        <f>IF(ubezpieczenia__2[[#This Row],[wiek]] &gt; 60,ubezpieczenia__2[[#This Row],[ub1]]+49,ubezpieczenia__2[[#This Row],[ub1]])</f>
        <v>79</v>
      </c>
      <c r="N53" s="1">
        <f>ubezpieczenia__2[[#This Row],[ub2 z 49zl]]</f>
        <v>79</v>
      </c>
      <c r="R53" s="9">
        <f>IF(ubezpieczenia__2[[#This Row],[ostatnia]] = "a",1,0)</f>
        <v>1</v>
      </c>
      <c r="S53" s="11">
        <f>ROUND(ubezpieczenia__2[[#This Row],[ub2 z 49zl]],2)</f>
        <v>79</v>
      </c>
    </row>
    <row r="54" spans="4:19" x14ac:dyDescent="0.25">
      <c r="D54" s="1" t="s">
        <v>86</v>
      </c>
      <c r="E54" s="1" t="s">
        <v>87</v>
      </c>
      <c r="F54" s="2">
        <v>26002</v>
      </c>
      <c r="G54" s="1" t="s">
        <v>12</v>
      </c>
      <c r="H54" s="1">
        <f>MONTH(ubezpieczenia__2[[#This Row],[Data_urodz]])</f>
        <v>3</v>
      </c>
      <c r="I54" s="1" t="str">
        <f>RIGHT(ubezpieczenia__2[[#This Row],[Imie]],1)</f>
        <v>z</v>
      </c>
      <c r="J54" s="1">
        <f>IF(ubezpieczenia__2[[#This Row],[ostatnia]] = "a",1,0)</f>
        <v>0</v>
      </c>
      <c r="K54" s="7">
        <f xml:space="preserve"> 2016 - YEAR(ubezpieczenia__2[[#This Row],[Data_urodz]])</f>
        <v>45</v>
      </c>
      <c r="L5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54" s="1">
        <f>IF(ubezpieczenia__2[[#This Row],[wiek]] &gt; 60,ubezpieczenia__2[[#This Row],[ub1]]+49,ubezpieczenia__2[[#This Row],[ub1]])</f>
        <v>45</v>
      </c>
      <c r="N54" s="1">
        <f>ubezpieczenia__2[[#This Row],[ub2 z 49zl]]</f>
        <v>45</v>
      </c>
      <c r="R54" s="8">
        <f>IF(ubezpieczenia__2[[#This Row],[ostatnia]] = "a",1,0)</f>
        <v>0</v>
      </c>
      <c r="S54" s="10">
        <f>ROUND(ubezpieczenia__2[[#This Row],[ub2 z 49zl]],2)</f>
        <v>45</v>
      </c>
    </row>
    <row r="55" spans="4:19" x14ac:dyDescent="0.25">
      <c r="D55" s="1" t="s">
        <v>88</v>
      </c>
      <c r="E55" s="1" t="s">
        <v>52</v>
      </c>
      <c r="F55" s="2">
        <v>17050</v>
      </c>
      <c r="G55" s="1" t="s">
        <v>12</v>
      </c>
      <c r="H55" s="1">
        <f>MONTH(ubezpieczenia__2[[#This Row],[Data_urodz]])</f>
        <v>9</v>
      </c>
      <c r="I55" s="1" t="str">
        <f>RIGHT(ubezpieczenia__2[[#This Row],[Imie]],1)</f>
        <v>a</v>
      </c>
      <c r="J55" s="1">
        <f>IF(ubezpieczenia__2[[#This Row],[ostatnia]] = "a",1,0)</f>
        <v>1</v>
      </c>
      <c r="K55" s="7">
        <f xml:space="preserve"> 2016 - YEAR(ubezpieczenia__2[[#This Row],[Data_urodz]])</f>
        <v>70</v>
      </c>
      <c r="L5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55" s="1">
        <f>IF(ubezpieczenia__2[[#This Row],[wiek]] &gt; 60,ubezpieczenia__2[[#This Row],[ub1]]+49,ubezpieczenia__2[[#This Row],[ub1]])</f>
        <v>79</v>
      </c>
      <c r="N55" s="1">
        <f>ubezpieczenia__2[[#This Row],[ub2 z 49zl]]</f>
        <v>79</v>
      </c>
      <c r="R55" s="9">
        <f>IF(ubezpieczenia__2[[#This Row],[ostatnia]] = "a",1,0)</f>
        <v>1</v>
      </c>
      <c r="S55" s="11">
        <f>ROUND(ubezpieczenia__2[[#This Row],[ub2 z 49zl]],2)</f>
        <v>79</v>
      </c>
    </row>
    <row r="56" spans="4:19" x14ac:dyDescent="0.25">
      <c r="D56" s="1" t="s">
        <v>89</v>
      </c>
      <c r="E56" s="1" t="s">
        <v>90</v>
      </c>
      <c r="F56" s="2">
        <v>17757</v>
      </c>
      <c r="G56" s="1" t="s">
        <v>6</v>
      </c>
      <c r="H56" s="1">
        <f>MONTH(ubezpieczenia__2[[#This Row],[Data_urodz]])</f>
        <v>8</v>
      </c>
      <c r="I56" s="1" t="str">
        <f>RIGHT(ubezpieczenia__2[[#This Row],[Imie]],1)</f>
        <v>k</v>
      </c>
      <c r="J56" s="1">
        <f>IF(ubezpieczenia__2[[#This Row],[ostatnia]] = "a",1,0)</f>
        <v>0</v>
      </c>
      <c r="K56" s="7">
        <f xml:space="preserve"> 2016 - YEAR(ubezpieczenia__2[[#This Row],[Data_urodz]])</f>
        <v>68</v>
      </c>
      <c r="L5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56" s="1">
        <f>IF(ubezpieczenia__2[[#This Row],[wiek]] &gt; 60,ubezpieczenia__2[[#This Row],[ub1]]+49,ubezpieczenia__2[[#This Row],[ub1]])</f>
        <v>85</v>
      </c>
      <c r="N56" s="1">
        <f>ubezpieczenia__2[[#This Row],[ub2 z 49zl]]</f>
        <v>85</v>
      </c>
      <c r="R56" s="8">
        <f>IF(ubezpieczenia__2[[#This Row],[ostatnia]] = "a",1,0)</f>
        <v>0</v>
      </c>
      <c r="S56" s="10">
        <f>ROUND(ubezpieczenia__2[[#This Row],[ub2 z 49zl]],2)</f>
        <v>85</v>
      </c>
    </row>
    <row r="57" spans="4:19" x14ac:dyDescent="0.25">
      <c r="D57" s="1" t="s">
        <v>91</v>
      </c>
      <c r="E57" s="1" t="s">
        <v>92</v>
      </c>
      <c r="F57" s="2">
        <v>30155</v>
      </c>
      <c r="G57" s="1" t="s">
        <v>6</v>
      </c>
      <c r="H57" s="1">
        <f>MONTH(ubezpieczenia__2[[#This Row],[Data_urodz]])</f>
        <v>7</v>
      </c>
      <c r="I57" s="1" t="str">
        <f>RIGHT(ubezpieczenia__2[[#This Row],[Imie]],1)</f>
        <v>z</v>
      </c>
      <c r="J57" s="1">
        <f>IF(ubezpieczenia__2[[#This Row],[ostatnia]] = "a",1,0)</f>
        <v>0</v>
      </c>
      <c r="K57" s="7">
        <f xml:space="preserve"> 2016 - YEAR(ubezpieczenia__2[[#This Row],[Data_urodz]])</f>
        <v>34</v>
      </c>
      <c r="L5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57" s="1">
        <f>IF(ubezpieczenia__2[[#This Row],[wiek]] &gt; 60,ubezpieczenia__2[[#This Row],[ub1]]+49,ubezpieczenia__2[[#This Row],[ub1]])</f>
        <v>45</v>
      </c>
      <c r="N57" s="1">
        <f>ubezpieczenia__2[[#This Row],[ub2 z 49zl]]</f>
        <v>45</v>
      </c>
      <c r="R57" s="9">
        <f>IF(ubezpieczenia__2[[#This Row],[ostatnia]] = "a",1,0)</f>
        <v>0</v>
      </c>
      <c r="S57" s="11">
        <f>ROUND(ubezpieczenia__2[[#This Row],[ub2 z 49zl]],2)</f>
        <v>45</v>
      </c>
    </row>
    <row r="58" spans="4:19" x14ac:dyDescent="0.25">
      <c r="D58" s="1" t="s">
        <v>93</v>
      </c>
      <c r="E58" s="1" t="s">
        <v>94</v>
      </c>
      <c r="F58" s="2">
        <v>22758</v>
      </c>
      <c r="G58" s="1" t="s">
        <v>40</v>
      </c>
      <c r="H58" s="1">
        <f>MONTH(ubezpieczenia__2[[#This Row],[Data_urodz]])</f>
        <v>4</v>
      </c>
      <c r="I58" s="1" t="str">
        <f>RIGHT(ubezpieczenia__2[[#This Row],[Imie]],1)</f>
        <v>k</v>
      </c>
      <c r="J58" s="1">
        <f>IF(ubezpieczenia__2[[#This Row],[ostatnia]] = "a",1,0)</f>
        <v>0</v>
      </c>
      <c r="K58" s="7">
        <f xml:space="preserve"> 2016 - YEAR(ubezpieczenia__2[[#This Row],[Data_urodz]])</f>
        <v>54</v>
      </c>
      <c r="L5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58" s="1">
        <f>IF(ubezpieczenia__2[[#This Row],[wiek]] &gt; 60,ubezpieczenia__2[[#This Row],[ub1]]+49,ubezpieczenia__2[[#This Row],[ub1]])</f>
        <v>36</v>
      </c>
      <c r="N58" s="1">
        <f>ubezpieczenia__2[[#This Row],[ub2 z 49zl]]</f>
        <v>36</v>
      </c>
      <c r="R58" s="8">
        <f>IF(ubezpieczenia__2[[#This Row],[ostatnia]] = "a",1,0)</f>
        <v>0</v>
      </c>
      <c r="S58" s="10">
        <f>ROUND(ubezpieczenia__2[[#This Row],[ub2 z 49zl]],2)</f>
        <v>36</v>
      </c>
    </row>
    <row r="59" spans="4:19" x14ac:dyDescent="0.25">
      <c r="D59" s="1" t="s">
        <v>95</v>
      </c>
      <c r="E59" s="1" t="s">
        <v>52</v>
      </c>
      <c r="F59" s="2">
        <v>17830</v>
      </c>
      <c r="G59" s="1" t="s">
        <v>6</v>
      </c>
      <c r="H59" s="1">
        <f>MONTH(ubezpieczenia__2[[#This Row],[Data_urodz]])</f>
        <v>10</v>
      </c>
      <c r="I59" s="1" t="str">
        <f>RIGHT(ubezpieczenia__2[[#This Row],[Imie]],1)</f>
        <v>a</v>
      </c>
      <c r="J59" s="1">
        <f>IF(ubezpieczenia__2[[#This Row],[ostatnia]] = "a",1,0)</f>
        <v>1</v>
      </c>
      <c r="K59" s="7">
        <f xml:space="preserve"> 2016 - YEAR(ubezpieczenia__2[[#This Row],[Data_urodz]])</f>
        <v>68</v>
      </c>
      <c r="L5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59" s="1">
        <f>IF(ubezpieczenia__2[[#This Row],[wiek]] &gt; 60,ubezpieczenia__2[[#This Row],[ub1]]+49,ubezpieczenia__2[[#This Row],[ub1]])</f>
        <v>79</v>
      </c>
      <c r="N59" s="1">
        <f>ubezpieczenia__2[[#This Row],[ub2 z 49zl]]</f>
        <v>79</v>
      </c>
      <c r="R59" s="9">
        <f>IF(ubezpieczenia__2[[#This Row],[ostatnia]] = "a",1,0)</f>
        <v>1</v>
      </c>
      <c r="S59" s="11">
        <f>ROUND(ubezpieczenia__2[[#This Row],[ub2 z 49zl]],2)</f>
        <v>79</v>
      </c>
    </row>
    <row r="60" spans="4:19" x14ac:dyDescent="0.25">
      <c r="D60" s="1" t="s">
        <v>96</v>
      </c>
      <c r="E60" s="1" t="s">
        <v>20</v>
      </c>
      <c r="F60" s="2">
        <v>16168</v>
      </c>
      <c r="G60" s="1" t="s">
        <v>6</v>
      </c>
      <c r="H60" s="1">
        <f>MONTH(ubezpieczenia__2[[#This Row],[Data_urodz]])</f>
        <v>4</v>
      </c>
      <c r="I60" s="1" t="str">
        <f>RIGHT(ubezpieczenia__2[[#This Row],[Imie]],1)</f>
        <v>a</v>
      </c>
      <c r="J60" s="1">
        <f>IF(ubezpieczenia__2[[#This Row],[ostatnia]] = "a",1,0)</f>
        <v>1</v>
      </c>
      <c r="K60" s="7">
        <f xml:space="preserve"> 2016 - YEAR(ubezpieczenia__2[[#This Row],[Data_urodz]])</f>
        <v>72</v>
      </c>
      <c r="L6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60" s="1">
        <f>IF(ubezpieczenia__2[[#This Row],[wiek]] &gt; 60,ubezpieczenia__2[[#This Row],[ub1]]+49,ubezpieczenia__2[[#This Row],[ub1]])</f>
        <v>79</v>
      </c>
      <c r="N60" s="1">
        <f>ubezpieczenia__2[[#This Row],[ub2 z 49zl]]</f>
        <v>79</v>
      </c>
      <c r="R60" s="8">
        <f>IF(ubezpieczenia__2[[#This Row],[ostatnia]] = "a",1,0)</f>
        <v>1</v>
      </c>
      <c r="S60" s="10">
        <f>ROUND(ubezpieczenia__2[[#This Row],[ub2 z 49zl]],2)</f>
        <v>79</v>
      </c>
    </row>
    <row r="61" spans="4:19" x14ac:dyDescent="0.25">
      <c r="D61" s="1" t="s">
        <v>97</v>
      </c>
      <c r="E61" s="1" t="s">
        <v>98</v>
      </c>
      <c r="F61" s="2">
        <v>32118</v>
      </c>
      <c r="G61" s="1" t="s">
        <v>6</v>
      </c>
      <c r="H61" s="1">
        <f>MONTH(ubezpieczenia__2[[#This Row],[Data_urodz]])</f>
        <v>12</v>
      </c>
      <c r="I61" s="1" t="str">
        <f>RIGHT(ubezpieczenia__2[[#This Row],[Imie]],1)</f>
        <v>u</v>
      </c>
      <c r="J61" s="1">
        <f>IF(ubezpieczenia__2[[#This Row],[ostatnia]] = "a",1,0)</f>
        <v>0</v>
      </c>
      <c r="K61" s="7">
        <f xml:space="preserve"> 2016 - YEAR(ubezpieczenia__2[[#This Row],[Data_urodz]])</f>
        <v>29</v>
      </c>
      <c r="L6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61" s="1">
        <f>IF(ubezpieczenia__2[[#This Row],[wiek]] &gt; 60,ubezpieczenia__2[[#This Row],[ub1]]+49,ubezpieczenia__2[[#This Row],[ub1]])</f>
        <v>30</v>
      </c>
      <c r="N61" s="1">
        <f>ubezpieczenia__2[[#This Row],[ub2 z 49zl]]</f>
        <v>30</v>
      </c>
      <c r="R61" s="9">
        <f>IF(ubezpieczenia__2[[#This Row],[ostatnia]] = "a",1,0)</f>
        <v>0</v>
      </c>
      <c r="S61" s="11">
        <f>ROUND(ubezpieczenia__2[[#This Row],[ub2 z 49zl]],2)</f>
        <v>30</v>
      </c>
    </row>
    <row r="62" spans="4:19" x14ac:dyDescent="0.25">
      <c r="D62" s="1" t="s">
        <v>99</v>
      </c>
      <c r="E62" s="1" t="s">
        <v>18</v>
      </c>
      <c r="F62" s="2">
        <v>20332</v>
      </c>
      <c r="G62" s="1" t="s">
        <v>12</v>
      </c>
      <c r="H62" s="1">
        <f>MONTH(ubezpieczenia__2[[#This Row],[Data_urodz]])</f>
        <v>8</v>
      </c>
      <c r="I62" s="1" t="str">
        <f>RIGHT(ubezpieczenia__2[[#This Row],[Imie]],1)</f>
        <v>m</v>
      </c>
      <c r="J62" s="1">
        <f>IF(ubezpieczenia__2[[#This Row],[ostatnia]] = "a",1,0)</f>
        <v>0</v>
      </c>
      <c r="K62" s="7">
        <f xml:space="preserve"> 2016 - YEAR(ubezpieczenia__2[[#This Row],[Data_urodz]])</f>
        <v>61</v>
      </c>
      <c r="L6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62" s="1">
        <f>IF(ubezpieczenia__2[[#This Row],[wiek]] &gt; 60,ubezpieczenia__2[[#This Row],[ub1]]+49,ubezpieczenia__2[[#This Row],[ub1]])</f>
        <v>85</v>
      </c>
      <c r="N62" s="1">
        <f>ubezpieczenia__2[[#This Row],[ub2 z 49zl]]</f>
        <v>85</v>
      </c>
      <c r="R62" s="8">
        <f>IF(ubezpieczenia__2[[#This Row],[ostatnia]] = "a",1,0)</f>
        <v>0</v>
      </c>
      <c r="S62" s="10">
        <f>ROUND(ubezpieczenia__2[[#This Row],[ub2 z 49zl]],2)</f>
        <v>85</v>
      </c>
    </row>
    <row r="63" spans="4:19" x14ac:dyDescent="0.25">
      <c r="D63" s="1" t="s">
        <v>100</v>
      </c>
      <c r="E63" s="1" t="s">
        <v>49</v>
      </c>
      <c r="F63" s="2">
        <v>19375</v>
      </c>
      <c r="G63" s="1" t="s">
        <v>6</v>
      </c>
      <c r="H63" s="1">
        <f>MONTH(ubezpieczenia__2[[#This Row],[Data_urodz]])</f>
        <v>1</v>
      </c>
      <c r="I63" s="1" t="str">
        <f>RIGHT(ubezpieczenia__2[[#This Row],[Imie]],1)</f>
        <v>j</v>
      </c>
      <c r="J63" s="1">
        <f>IF(ubezpieczenia__2[[#This Row],[ostatnia]] = "a",1,0)</f>
        <v>0</v>
      </c>
      <c r="K63" s="7">
        <f xml:space="preserve"> 2016 - YEAR(ubezpieczenia__2[[#This Row],[Data_urodz]])</f>
        <v>63</v>
      </c>
      <c r="L6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63" s="1">
        <f>IF(ubezpieczenia__2[[#This Row],[wiek]] &gt; 60,ubezpieczenia__2[[#This Row],[ub1]]+49,ubezpieczenia__2[[#This Row],[ub1]])</f>
        <v>85</v>
      </c>
      <c r="N63" s="1">
        <f>ubezpieczenia__2[[#This Row],[ub2 z 49zl]]</f>
        <v>85</v>
      </c>
      <c r="R63" s="9">
        <f>IF(ubezpieczenia__2[[#This Row],[ostatnia]] = "a",1,0)</f>
        <v>0</v>
      </c>
      <c r="S63" s="11">
        <f>ROUND(ubezpieczenia__2[[#This Row],[ub2 z 49zl]],2)</f>
        <v>85</v>
      </c>
    </row>
    <row r="64" spans="4:19" x14ac:dyDescent="0.25">
      <c r="D64" s="1" t="s">
        <v>101</v>
      </c>
      <c r="E64" s="1" t="s">
        <v>102</v>
      </c>
      <c r="F64" s="2">
        <v>34818</v>
      </c>
      <c r="G64" s="1" t="s">
        <v>12</v>
      </c>
      <c r="H64" s="1">
        <f>MONTH(ubezpieczenia__2[[#This Row],[Data_urodz]])</f>
        <v>4</v>
      </c>
      <c r="I64" s="1" t="str">
        <f>RIGHT(ubezpieczenia__2[[#This Row],[Imie]],1)</f>
        <v>a</v>
      </c>
      <c r="J64" s="1">
        <f>IF(ubezpieczenia__2[[#This Row],[ostatnia]] = "a",1,0)</f>
        <v>1</v>
      </c>
      <c r="K64" s="7">
        <f xml:space="preserve"> 2016 - YEAR(ubezpieczenia__2[[#This Row],[Data_urodz]])</f>
        <v>21</v>
      </c>
      <c r="L6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64" s="1">
        <f>IF(ubezpieczenia__2[[#This Row],[wiek]] &gt; 60,ubezpieczenia__2[[#This Row],[ub1]]+49,ubezpieczenia__2[[#This Row],[ub1]])</f>
        <v>25</v>
      </c>
      <c r="N64" s="1">
        <f>ubezpieczenia__2[[#This Row],[ub2 z 49zl]]</f>
        <v>25</v>
      </c>
      <c r="R64" s="8">
        <f>IF(ubezpieczenia__2[[#This Row],[ostatnia]] = "a",1,0)</f>
        <v>1</v>
      </c>
      <c r="S64" s="10">
        <f>ROUND(ubezpieczenia__2[[#This Row],[ub2 z 49zl]],2)</f>
        <v>25</v>
      </c>
    </row>
    <row r="65" spans="4:19" x14ac:dyDescent="0.25">
      <c r="D65" s="1" t="s">
        <v>103</v>
      </c>
      <c r="E65" s="1" t="s">
        <v>16</v>
      </c>
      <c r="F65" s="2">
        <v>23775</v>
      </c>
      <c r="G65" s="1" t="s">
        <v>9</v>
      </c>
      <c r="H65" s="1">
        <f>MONTH(ubezpieczenia__2[[#This Row],[Data_urodz]])</f>
        <v>2</v>
      </c>
      <c r="I65" s="1" t="str">
        <f>RIGHT(ubezpieczenia__2[[#This Row],[Imie]],1)</f>
        <v>a</v>
      </c>
      <c r="J65" s="1">
        <f>IF(ubezpieczenia__2[[#This Row],[ostatnia]] = "a",1,0)</f>
        <v>1</v>
      </c>
      <c r="K65" s="7">
        <f xml:space="preserve"> 2016 - YEAR(ubezpieczenia__2[[#This Row],[Data_urodz]])</f>
        <v>51</v>
      </c>
      <c r="L6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65" s="1">
        <f>IF(ubezpieczenia__2[[#This Row],[wiek]] &gt; 60,ubezpieczenia__2[[#This Row],[ub1]]+49,ubezpieczenia__2[[#This Row],[ub1]])</f>
        <v>29.999999999999996</v>
      </c>
      <c r="N65" s="1">
        <f>ubezpieczenia__2[[#This Row],[ub2 z 49zl]]</f>
        <v>29.999999999999996</v>
      </c>
      <c r="R65" s="9">
        <f>IF(ubezpieczenia__2[[#This Row],[ostatnia]] = "a",1,0)</f>
        <v>1</v>
      </c>
      <c r="S65" s="11">
        <f>ROUND(ubezpieczenia__2[[#This Row],[ub2 z 49zl]],2)</f>
        <v>30</v>
      </c>
    </row>
    <row r="66" spans="4:19" x14ac:dyDescent="0.25">
      <c r="D66" s="1" t="s">
        <v>104</v>
      </c>
      <c r="E66" s="1" t="s">
        <v>105</v>
      </c>
      <c r="F66" s="2">
        <v>29371</v>
      </c>
      <c r="G66" s="1" t="s">
        <v>12</v>
      </c>
      <c r="H66" s="1">
        <f>MONTH(ubezpieczenia__2[[#This Row],[Data_urodz]])</f>
        <v>5</v>
      </c>
      <c r="I66" s="1" t="str">
        <f>RIGHT(ubezpieczenia__2[[#This Row],[Imie]],1)</f>
        <v>a</v>
      </c>
      <c r="J66" s="1">
        <f>IF(ubezpieczenia__2[[#This Row],[ostatnia]] = "a",1,0)</f>
        <v>1</v>
      </c>
      <c r="K66" s="7">
        <f xml:space="preserve"> 2016 - YEAR(ubezpieczenia__2[[#This Row],[Data_urodz]])</f>
        <v>36</v>
      </c>
      <c r="L6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66" s="1">
        <f>IF(ubezpieczenia__2[[#This Row],[wiek]] &gt; 60,ubezpieczenia__2[[#This Row],[ub1]]+49,ubezpieczenia__2[[#This Row],[ub1]])</f>
        <v>37.5</v>
      </c>
      <c r="N66" s="1">
        <f>ubezpieczenia__2[[#This Row],[ub2 z 49zl]]</f>
        <v>37.5</v>
      </c>
      <c r="R66" s="8">
        <f>IF(ubezpieczenia__2[[#This Row],[ostatnia]] = "a",1,0)</f>
        <v>1</v>
      </c>
      <c r="S66" s="10">
        <f>ROUND(ubezpieczenia__2[[#This Row],[ub2 z 49zl]],2)</f>
        <v>37.5</v>
      </c>
    </row>
    <row r="67" spans="4:19" x14ac:dyDescent="0.25">
      <c r="D67" s="1" t="s">
        <v>106</v>
      </c>
      <c r="E67" s="1" t="s">
        <v>107</v>
      </c>
      <c r="F67" s="2">
        <v>27370</v>
      </c>
      <c r="G67" s="1" t="s">
        <v>12</v>
      </c>
      <c r="H67" s="1">
        <f>MONTH(ubezpieczenia__2[[#This Row],[Data_urodz]])</f>
        <v>12</v>
      </c>
      <c r="I67" s="1" t="str">
        <f>RIGHT(ubezpieczenia__2[[#This Row],[Imie]],1)</f>
        <v>a</v>
      </c>
      <c r="J67" s="1">
        <f>IF(ubezpieczenia__2[[#This Row],[ostatnia]] = "a",1,0)</f>
        <v>1</v>
      </c>
      <c r="K67" s="7">
        <f xml:space="preserve"> 2016 - YEAR(ubezpieczenia__2[[#This Row],[Data_urodz]])</f>
        <v>42</v>
      </c>
      <c r="L6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67" s="1">
        <f>IF(ubezpieczenia__2[[#This Row],[wiek]] &gt; 60,ubezpieczenia__2[[#This Row],[ub1]]+49,ubezpieczenia__2[[#This Row],[ub1]])</f>
        <v>37.5</v>
      </c>
      <c r="N67" s="1">
        <f>ubezpieczenia__2[[#This Row],[ub2 z 49zl]]</f>
        <v>37.5</v>
      </c>
      <c r="R67" s="9">
        <f>IF(ubezpieczenia__2[[#This Row],[ostatnia]] = "a",1,0)</f>
        <v>1</v>
      </c>
      <c r="S67" s="11">
        <f>ROUND(ubezpieczenia__2[[#This Row],[ub2 z 49zl]],2)</f>
        <v>37.5</v>
      </c>
    </row>
    <row r="68" spans="4:19" x14ac:dyDescent="0.25">
      <c r="D68" s="1" t="s">
        <v>108</v>
      </c>
      <c r="E68" s="1" t="s">
        <v>109</v>
      </c>
      <c r="F68" s="2">
        <v>19032</v>
      </c>
      <c r="G68" s="1" t="s">
        <v>6</v>
      </c>
      <c r="H68" s="1">
        <f>MONTH(ubezpieczenia__2[[#This Row],[Data_urodz]])</f>
        <v>2</v>
      </c>
      <c r="I68" s="1" t="str">
        <f>RIGHT(ubezpieczenia__2[[#This Row],[Imie]],1)</f>
        <v>r</v>
      </c>
      <c r="J68" s="1">
        <f>IF(ubezpieczenia__2[[#This Row],[ostatnia]] = "a",1,0)</f>
        <v>0</v>
      </c>
      <c r="K68" s="7">
        <f xml:space="preserve"> 2016 - YEAR(ubezpieczenia__2[[#This Row],[Data_urodz]])</f>
        <v>64</v>
      </c>
      <c r="L6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68" s="1">
        <f>IF(ubezpieczenia__2[[#This Row],[wiek]] &gt; 60,ubezpieczenia__2[[#This Row],[ub1]]+49,ubezpieczenia__2[[#This Row],[ub1]])</f>
        <v>85</v>
      </c>
      <c r="N68" s="1">
        <f>ubezpieczenia__2[[#This Row],[ub2 z 49zl]]</f>
        <v>85</v>
      </c>
      <c r="R68" s="8">
        <f>IF(ubezpieczenia__2[[#This Row],[ostatnia]] = "a",1,0)</f>
        <v>0</v>
      </c>
      <c r="S68" s="10">
        <f>ROUND(ubezpieczenia__2[[#This Row],[ub2 z 49zl]],2)</f>
        <v>85</v>
      </c>
    </row>
    <row r="69" spans="4:19" x14ac:dyDescent="0.25">
      <c r="D69" s="1" t="s">
        <v>110</v>
      </c>
      <c r="E69" s="1" t="s">
        <v>37</v>
      </c>
      <c r="F69" s="2">
        <v>27475</v>
      </c>
      <c r="G69" s="1" t="s">
        <v>12</v>
      </c>
      <c r="H69" s="1">
        <f>MONTH(ubezpieczenia__2[[#This Row],[Data_urodz]])</f>
        <v>3</v>
      </c>
      <c r="I69" s="1" t="str">
        <f>RIGHT(ubezpieczenia__2[[#This Row],[Imie]],1)</f>
        <v>a</v>
      </c>
      <c r="J69" s="1">
        <f>IF(ubezpieczenia__2[[#This Row],[ostatnia]] = "a",1,0)</f>
        <v>1</v>
      </c>
      <c r="K69" s="7">
        <f xml:space="preserve"> 2016 - YEAR(ubezpieczenia__2[[#This Row],[Data_urodz]])</f>
        <v>41</v>
      </c>
      <c r="L6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69" s="1">
        <f>IF(ubezpieczenia__2[[#This Row],[wiek]] &gt; 60,ubezpieczenia__2[[#This Row],[ub1]]+49,ubezpieczenia__2[[#This Row],[ub1]])</f>
        <v>37.5</v>
      </c>
      <c r="N69" s="1">
        <f>ubezpieczenia__2[[#This Row],[ub2 z 49zl]]</f>
        <v>37.5</v>
      </c>
      <c r="R69" s="9">
        <f>IF(ubezpieczenia__2[[#This Row],[ostatnia]] = "a",1,0)</f>
        <v>1</v>
      </c>
      <c r="S69" s="11">
        <f>ROUND(ubezpieczenia__2[[#This Row],[ub2 z 49zl]],2)</f>
        <v>37.5</v>
      </c>
    </row>
    <row r="70" spans="4:19" x14ac:dyDescent="0.25">
      <c r="D70" s="1" t="s">
        <v>111</v>
      </c>
      <c r="E70" s="1" t="s">
        <v>52</v>
      </c>
      <c r="F70" s="2">
        <v>20719</v>
      </c>
      <c r="G70" s="1" t="s">
        <v>6</v>
      </c>
      <c r="H70" s="1">
        <f>MONTH(ubezpieczenia__2[[#This Row],[Data_urodz]])</f>
        <v>9</v>
      </c>
      <c r="I70" s="1" t="str">
        <f>RIGHT(ubezpieczenia__2[[#This Row],[Imie]],1)</f>
        <v>a</v>
      </c>
      <c r="J70" s="1">
        <f>IF(ubezpieczenia__2[[#This Row],[ostatnia]] = "a",1,0)</f>
        <v>1</v>
      </c>
      <c r="K70" s="7">
        <f xml:space="preserve"> 2016 - YEAR(ubezpieczenia__2[[#This Row],[Data_urodz]])</f>
        <v>60</v>
      </c>
      <c r="L7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70" s="1">
        <f>IF(ubezpieczenia__2[[#This Row],[wiek]] &gt; 60,ubezpieczenia__2[[#This Row],[ub1]]+49,ubezpieczenia__2[[#This Row],[ub1]])</f>
        <v>29.999999999999996</v>
      </c>
      <c r="N70" s="1">
        <f>ubezpieczenia__2[[#This Row],[ub2 z 49zl]]</f>
        <v>29.999999999999996</v>
      </c>
      <c r="R70" s="8">
        <f>IF(ubezpieczenia__2[[#This Row],[ostatnia]] = "a",1,0)</f>
        <v>1</v>
      </c>
      <c r="S70" s="10">
        <f>ROUND(ubezpieczenia__2[[#This Row],[ub2 z 49zl]],2)</f>
        <v>30</v>
      </c>
    </row>
    <row r="71" spans="4:19" x14ac:dyDescent="0.25">
      <c r="D71" s="1" t="s">
        <v>112</v>
      </c>
      <c r="E71" s="1" t="s">
        <v>8</v>
      </c>
      <c r="F71" s="2">
        <v>22206</v>
      </c>
      <c r="G71" s="1" t="s">
        <v>40</v>
      </c>
      <c r="H71" s="1">
        <f>MONTH(ubezpieczenia__2[[#This Row],[Data_urodz]])</f>
        <v>10</v>
      </c>
      <c r="I71" s="1" t="str">
        <f>RIGHT(ubezpieczenia__2[[#This Row],[Imie]],1)</f>
        <v>r</v>
      </c>
      <c r="J71" s="1">
        <f>IF(ubezpieczenia__2[[#This Row],[ostatnia]] = "a",1,0)</f>
        <v>0</v>
      </c>
      <c r="K71" s="7">
        <f xml:space="preserve"> 2016 - YEAR(ubezpieczenia__2[[#This Row],[Data_urodz]])</f>
        <v>56</v>
      </c>
      <c r="L7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71" s="1">
        <f>IF(ubezpieczenia__2[[#This Row],[wiek]] &gt; 60,ubezpieczenia__2[[#This Row],[ub1]]+49,ubezpieczenia__2[[#This Row],[ub1]])</f>
        <v>36</v>
      </c>
      <c r="N71" s="1">
        <f>ubezpieczenia__2[[#This Row],[ub2 z 49zl]]</f>
        <v>36</v>
      </c>
      <c r="R71" s="9">
        <f>IF(ubezpieczenia__2[[#This Row],[ostatnia]] = "a",1,0)</f>
        <v>0</v>
      </c>
      <c r="S71" s="11">
        <f>ROUND(ubezpieczenia__2[[#This Row],[ub2 z 49zl]],2)</f>
        <v>36</v>
      </c>
    </row>
    <row r="72" spans="4:19" x14ac:dyDescent="0.25">
      <c r="D72" s="1" t="s">
        <v>113</v>
      </c>
      <c r="E72" s="1" t="s">
        <v>114</v>
      </c>
      <c r="F72" s="2">
        <v>17376</v>
      </c>
      <c r="G72" s="1" t="s">
        <v>12</v>
      </c>
      <c r="H72" s="1">
        <f>MONTH(ubezpieczenia__2[[#This Row],[Data_urodz]])</f>
        <v>7</v>
      </c>
      <c r="I72" s="1" t="str">
        <f>RIGHT(ubezpieczenia__2[[#This Row],[Imie]],1)</f>
        <v>l</v>
      </c>
      <c r="J72" s="1">
        <f>IF(ubezpieczenia__2[[#This Row],[ostatnia]] = "a",1,0)</f>
        <v>0</v>
      </c>
      <c r="K72" s="7">
        <f xml:space="preserve"> 2016 - YEAR(ubezpieczenia__2[[#This Row],[Data_urodz]])</f>
        <v>69</v>
      </c>
      <c r="L7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72" s="1">
        <f>IF(ubezpieczenia__2[[#This Row],[wiek]] &gt; 60,ubezpieczenia__2[[#This Row],[ub1]]+49,ubezpieczenia__2[[#This Row],[ub1]])</f>
        <v>85</v>
      </c>
      <c r="N72" s="1">
        <f>ubezpieczenia__2[[#This Row],[ub2 z 49zl]]</f>
        <v>85</v>
      </c>
      <c r="R72" s="8">
        <f>IF(ubezpieczenia__2[[#This Row],[ostatnia]] = "a",1,0)</f>
        <v>0</v>
      </c>
      <c r="S72" s="10">
        <f>ROUND(ubezpieczenia__2[[#This Row],[ub2 z 49zl]],2)</f>
        <v>85</v>
      </c>
    </row>
    <row r="73" spans="4:19" x14ac:dyDescent="0.25">
      <c r="D73" s="1" t="s">
        <v>115</v>
      </c>
      <c r="E73" s="1" t="s">
        <v>114</v>
      </c>
      <c r="F73" s="2">
        <v>34280</v>
      </c>
      <c r="G73" s="1" t="s">
        <v>40</v>
      </c>
      <c r="H73" s="1">
        <f>MONTH(ubezpieczenia__2[[#This Row],[Data_urodz]])</f>
        <v>11</v>
      </c>
      <c r="I73" s="1" t="str">
        <f>RIGHT(ubezpieczenia__2[[#This Row],[Imie]],1)</f>
        <v>l</v>
      </c>
      <c r="J73" s="1">
        <f>IF(ubezpieczenia__2[[#This Row],[ostatnia]] = "a",1,0)</f>
        <v>0</v>
      </c>
      <c r="K73" s="7">
        <f xml:space="preserve"> 2016 - YEAR(ubezpieczenia__2[[#This Row],[Data_urodz]])</f>
        <v>23</v>
      </c>
      <c r="L7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73" s="1">
        <f>IF(ubezpieczenia__2[[#This Row],[wiek]] &gt; 60,ubezpieczenia__2[[#This Row],[ub1]]+49,ubezpieczenia__2[[#This Row],[ub1]])</f>
        <v>30</v>
      </c>
      <c r="N73" s="1">
        <f>ubezpieczenia__2[[#This Row],[ub2 z 49zl]]</f>
        <v>30</v>
      </c>
      <c r="R73" s="9">
        <f>IF(ubezpieczenia__2[[#This Row],[ostatnia]] = "a",1,0)</f>
        <v>0</v>
      </c>
      <c r="S73" s="11">
        <f>ROUND(ubezpieczenia__2[[#This Row],[ub2 z 49zl]],2)</f>
        <v>30</v>
      </c>
    </row>
    <row r="74" spans="4:19" x14ac:dyDescent="0.25">
      <c r="D74" s="1" t="s">
        <v>116</v>
      </c>
      <c r="E74" s="1" t="s">
        <v>49</v>
      </c>
      <c r="F74" s="2">
        <v>25821</v>
      </c>
      <c r="G74" s="1" t="s">
        <v>40</v>
      </c>
      <c r="H74" s="1">
        <f>MONTH(ubezpieczenia__2[[#This Row],[Data_urodz]])</f>
        <v>9</v>
      </c>
      <c r="I74" s="1" t="str">
        <f>RIGHT(ubezpieczenia__2[[#This Row],[Imie]],1)</f>
        <v>j</v>
      </c>
      <c r="J74" s="1">
        <f>IF(ubezpieczenia__2[[#This Row],[ostatnia]] = "a",1,0)</f>
        <v>0</v>
      </c>
      <c r="K74" s="7">
        <f xml:space="preserve"> 2016 - YEAR(ubezpieczenia__2[[#This Row],[Data_urodz]])</f>
        <v>46</v>
      </c>
      <c r="L7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74" s="1">
        <f>IF(ubezpieczenia__2[[#This Row],[wiek]] &gt; 60,ubezpieczenia__2[[#This Row],[ub1]]+49,ubezpieczenia__2[[#This Row],[ub1]])</f>
        <v>36</v>
      </c>
      <c r="N74" s="1">
        <f>ubezpieczenia__2[[#This Row],[ub2 z 49zl]]</f>
        <v>36</v>
      </c>
      <c r="R74" s="8">
        <f>IF(ubezpieczenia__2[[#This Row],[ostatnia]] = "a",1,0)</f>
        <v>0</v>
      </c>
      <c r="S74" s="10">
        <f>ROUND(ubezpieczenia__2[[#This Row],[ub2 z 49zl]],2)</f>
        <v>36</v>
      </c>
    </row>
    <row r="75" spans="4:19" x14ac:dyDescent="0.25">
      <c r="D75" s="1" t="s">
        <v>117</v>
      </c>
      <c r="E75" s="1" t="s">
        <v>47</v>
      </c>
      <c r="F75" s="2">
        <v>20242</v>
      </c>
      <c r="G75" s="1" t="s">
        <v>40</v>
      </c>
      <c r="H75" s="1">
        <f>MONTH(ubezpieczenia__2[[#This Row],[Data_urodz]])</f>
        <v>6</v>
      </c>
      <c r="I75" s="1" t="str">
        <f>RIGHT(ubezpieczenia__2[[#This Row],[Imie]],1)</f>
        <v>a</v>
      </c>
      <c r="J75" s="1">
        <f>IF(ubezpieczenia__2[[#This Row],[ostatnia]] = "a",1,0)</f>
        <v>1</v>
      </c>
      <c r="K75" s="7">
        <f xml:space="preserve"> 2016 - YEAR(ubezpieczenia__2[[#This Row],[Data_urodz]])</f>
        <v>61</v>
      </c>
      <c r="L7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75" s="1">
        <f>IF(ubezpieczenia__2[[#This Row],[wiek]] &gt; 60,ubezpieczenia__2[[#This Row],[ub1]]+49,ubezpieczenia__2[[#This Row],[ub1]])</f>
        <v>79</v>
      </c>
      <c r="N75" s="1">
        <f>ubezpieczenia__2[[#This Row],[ub2 z 49zl]]</f>
        <v>79</v>
      </c>
      <c r="R75" s="9">
        <f>IF(ubezpieczenia__2[[#This Row],[ostatnia]] = "a",1,0)</f>
        <v>1</v>
      </c>
      <c r="S75" s="11">
        <f>ROUND(ubezpieczenia__2[[#This Row],[ub2 z 49zl]],2)</f>
        <v>79</v>
      </c>
    </row>
    <row r="76" spans="4:19" x14ac:dyDescent="0.25">
      <c r="D76" s="1" t="s">
        <v>118</v>
      </c>
      <c r="E76" s="1" t="s">
        <v>20</v>
      </c>
      <c r="F76" s="2">
        <v>25415</v>
      </c>
      <c r="G76" s="1" t="s">
        <v>12</v>
      </c>
      <c r="H76" s="1">
        <f>MONTH(ubezpieczenia__2[[#This Row],[Data_urodz]])</f>
        <v>7</v>
      </c>
      <c r="I76" s="1" t="str">
        <f>RIGHT(ubezpieczenia__2[[#This Row],[Imie]],1)</f>
        <v>a</v>
      </c>
      <c r="J76" s="1">
        <f>IF(ubezpieczenia__2[[#This Row],[ostatnia]] = "a",1,0)</f>
        <v>1</v>
      </c>
      <c r="K76" s="7">
        <f xml:space="preserve"> 2016 - YEAR(ubezpieczenia__2[[#This Row],[Data_urodz]])</f>
        <v>47</v>
      </c>
      <c r="L7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76" s="1">
        <f>IF(ubezpieczenia__2[[#This Row],[wiek]] &gt; 60,ubezpieczenia__2[[#This Row],[ub1]]+49,ubezpieczenia__2[[#This Row],[ub1]])</f>
        <v>29.999999999999996</v>
      </c>
      <c r="N76" s="1">
        <f>ubezpieczenia__2[[#This Row],[ub2 z 49zl]]</f>
        <v>29.999999999999996</v>
      </c>
      <c r="R76" s="8">
        <f>IF(ubezpieczenia__2[[#This Row],[ostatnia]] = "a",1,0)</f>
        <v>1</v>
      </c>
      <c r="S76" s="10">
        <f>ROUND(ubezpieczenia__2[[#This Row],[ub2 z 49zl]],2)</f>
        <v>30</v>
      </c>
    </row>
    <row r="77" spans="4:19" x14ac:dyDescent="0.25">
      <c r="D77" s="1" t="s">
        <v>119</v>
      </c>
      <c r="E77" s="1" t="s">
        <v>47</v>
      </c>
      <c r="F77" s="2">
        <v>19048</v>
      </c>
      <c r="G77" s="1" t="s">
        <v>9</v>
      </c>
      <c r="H77" s="1">
        <f>MONTH(ubezpieczenia__2[[#This Row],[Data_urodz]])</f>
        <v>2</v>
      </c>
      <c r="I77" s="1" t="str">
        <f>RIGHT(ubezpieczenia__2[[#This Row],[Imie]],1)</f>
        <v>a</v>
      </c>
      <c r="J77" s="1">
        <f>IF(ubezpieczenia__2[[#This Row],[ostatnia]] = "a",1,0)</f>
        <v>1</v>
      </c>
      <c r="K77" s="7">
        <f xml:space="preserve"> 2016 - YEAR(ubezpieczenia__2[[#This Row],[Data_urodz]])</f>
        <v>64</v>
      </c>
      <c r="L7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77" s="1">
        <f>IF(ubezpieczenia__2[[#This Row],[wiek]] &gt; 60,ubezpieczenia__2[[#This Row],[ub1]]+49,ubezpieczenia__2[[#This Row],[ub1]])</f>
        <v>79</v>
      </c>
      <c r="N77" s="1">
        <f>ubezpieczenia__2[[#This Row],[ub2 z 49zl]]</f>
        <v>79</v>
      </c>
      <c r="R77" s="9">
        <f>IF(ubezpieczenia__2[[#This Row],[ostatnia]] = "a",1,0)</f>
        <v>1</v>
      </c>
      <c r="S77" s="11">
        <f>ROUND(ubezpieczenia__2[[#This Row],[ub2 z 49zl]],2)</f>
        <v>79</v>
      </c>
    </row>
    <row r="78" spans="4:19" x14ac:dyDescent="0.25">
      <c r="D78" s="1" t="s">
        <v>120</v>
      </c>
      <c r="E78" s="1" t="s">
        <v>121</v>
      </c>
      <c r="F78" s="2">
        <v>18811</v>
      </c>
      <c r="G78" s="1" t="s">
        <v>12</v>
      </c>
      <c r="H78" s="1">
        <f>MONTH(ubezpieczenia__2[[#This Row],[Data_urodz]])</f>
        <v>7</v>
      </c>
      <c r="I78" s="1" t="str">
        <f>RIGHT(ubezpieczenia__2[[#This Row],[Imie]],1)</f>
        <v>a</v>
      </c>
      <c r="J78" s="1">
        <f>IF(ubezpieczenia__2[[#This Row],[ostatnia]] = "a",1,0)</f>
        <v>1</v>
      </c>
      <c r="K78" s="7">
        <f xml:space="preserve"> 2016 - YEAR(ubezpieczenia__2[[#This Row],[Data_urodz]])</f>
        <v>65</v>
      </c>
      <c r="L7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78" s="1">
        <f>IF(ubezpieczenia__2[[#This Row],[wiek]] &gt; 60,ubezpieczenia__2[[#This Row],[ub1]]+49,ubezpieczenia__2[[#This Row],[ub1]])</f>
        <v>79</v>
      </c>
      <c r="N78" s="1">
        <f>ubezpieczenia__2[[#This Row],[ub2 z 49zl]]</f>
        <v>79</v>
      </c>
      <c r="R78" s="8">
        <f>IF(ubezpieczenia__2[[#This Row],[ostatnia]] = "a",1,0)</f>
        <v>1</v>
      </c>
      <c r="S78" s="10">
        <f>ROUND(ubezpieczenia__2[[#This Row],[ub2 z 49zl]],2)</f>
        <v>79</v>
      </c>
    </row>
    <row r="79" spans="4:19" x14ac:dyDescent="0.25">
      <c r="D79" s="1" t="s">
        <v>122</v>
      </c>
      <c r="E79" s="1" t="s">
        <v>123</v>
      </c>
      <c r="F79" s="2">
        <v>17072</v>
      </c>
      <c r="G79" s="1" t="s">
        <v>40</v>
      </c>
      <c r="H79" s="1">
        <f>MONTH(ubezpieczenia__2[[#This Row],[Data_urodz]])</f>
        <v>9</v>
      </c>
      <c r="I79" s="1" t="str">
        <f>RIGHT(ubezpieczenia__2[[#This Row],[Imie]],1)</f>
        <v>a</v>
      </c>
      <c r="J79" s="1">
        <f>IF(ubezpieczenia__2[[#This Row],[ostatnia]] = "a",1,0)</f>
        <v>1</v>
      </c>
      <c r="K79" s="7">
        <f xml:space="preserve"> 2016 - YEAR(ubezpieczenia__2[[#This Row],[Data_urodz]])</f>
        <v>70</v>
      </c>
      <c r="L7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79" s="1">
        <f>IF(ubezpieczenia__2[[#This Row],[wiek]] &gt; 60,ubezpieczenia__2[[#This Row],[ub1]]+49,ubezpieczenia__2[[#This Row],[ub1]])</f>
        <v>79</v>
      </c>
      <c r="N79" s="1">
        <f>ubezpieczenia__2[[#This Row],[ub2 z 49zl]]</f>
        <v>79</v>
      </c>
      <c r="R79" s="9">
        <f>IF(ubezpieczenia__2[[#This Row],[ostatnia]] = "a",1,0)</f>
        <v>1</v>
      </c>
      <c r="S79" s="11">
        <f>ROUND(ubezpieczenia__2[[#This Row],[ub2 z 49zl]],2)</f>
        <v>79</v>
      </c>
    </row>
    <row r="80" spans="4:19" x14ac:dyDescent="0.25">
      <c r="D80" s="1" t="s">
        <v>124</v>
      </c>
      <c r="E80" s="1" t="s">
        <v>121</v>
      </c>
      <c r="F80" s="2">
        <v>33277</v>
      </c>
      <c r="G80" s="1" t="s">
        <v>6</v>
      </c>
      <c r="H80" s="1">
        <f>MONTH(ubezpieczenia__2[[#This Row],[Data_urodz]])</f>
        <v>2</v>
      </c>
      <c r="I80" s="1" t="str">
        <f>RIGHT(ubezpieczenia__2[[#This Row],[Imie]],1)</f>
        <v>a</v>
      </c>
      <c r="J80" s="1">
        <f>IF(ubezpieczenia__2[[#This Row],[ostatnia]] = "a",1,0)</f>
        <v>1</v>
      </c>
      <c r="K80" s="7">
        <f xml:space="preserve"> 2016 - YEAR(ubezpieczenia__2[[#This Row],[Data_urodz]])</f>
        <v>25</v>
      </c>
      <c r="L8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80" s="1">
        <f>IF(ubezpieczenia__2[[#This Row],[wiek]] &gt; 60,ubezpieczenia__2[[#This Row],[ub1]]+49,ubezpieczenia__2[[#This Row],[ub1]])</f>
        <v>25</v>
      </c>
      <c r="N80" s="1">
        <f>ubezpieczenia__2[[#This Row],[ub2 z 49zl]]</f>
        <v>25</v>
      </c>
      <c r="R80" s="8">
        <f>IF(ubezpieczenia__2[[#This Row],[ostatnia]] = "a",1,0)</f>
        <v>1</v>
      </c>
      <c r="S80" s="10">
        <f>ROUND(ubezpieczenia__2[[#This Row],[ub2 z 49zl]],2)</f>
        <v>25</v>
      </c>
    </row>
    <row r="81" spans="4:19" x14ac:dyDescent="0.25">
      <c r="D81" s="1" t="s">
        <v>125</v>
      </c>
      <c r="E81" s="1" t="s">
        <v>79</v>
      </c>
      <c r="F81" s="2">
        <v>16987</v>
      </c>
      <c r="G81" s="1" t="s">
        <v>6</v>
      </c>
      <c r="H81" s="1">
        <f>MONTH(ubezpieczenia__2[[#This Row],[Data_urodz]])</f>
        <v>7</v>
      </c>
      <c r="I81" s="1" t="str">
        <f>RIGHT(ubezpieczenia__2[[#This Row],[Imie]],1)</f>
        <v>a</v>
      </c>
      <c r="J81" s="1">
        <f>IF(ubezpieczenia__2[[#This Row],[ostatnia]] = "a",1,0)</f>
        <v>1</v>
      </c>
      <c r="K81" s="7">
        <f xml:space="preserve"> 2016 - YEAR(ubezpieczenia__2[[#This Row],[Data_urodz]])</f>
        <v>70</v>
      </c>
      <c r="L8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81" s="1">
        <f>IF(ubezpieczenia__2[[#This Row],[wiek]] &gt; 60,ubezpieczenia__2[[#This Row],[ub1]]+49,ubezpieczenia__2[[#This Row],[ub1]])</f>
        <v>79</v>
      </c>
      <c r="N81" s="1">
        <f>ubezpieczenia__2[[#This Row],[ub2 z 49zl]]</f>
        <v>79</v>
      </c>
      <c r="R81" s="9">
        <f>IF(ubezpieczenia__2[[#This Row],[ostatnia]] = "a",1,0)</f>
        <v>1</v>
      </c>
      <c r="S81" s="11">
        <f>ROUND(ubezpieczenia__2[[#This Row],[ub2 z 49zl]],2)</f>
        <v>79</v>
      </c>
    </row>
    <row r="82" spans="4:19" x14ac:dyDescent="0.25">
      <c r="D82" s="1" t="s">
        <v>126</v>
      </c>
      <c r="E82" s="1" t="s">
        <v>127</v>
      </c>
      <c r="F82" s="2">
        <v>33408</v>
      </c>
      <c r="G82" s="1" t="s">
        <v>40</v>
      </c>
      <c r="H82" s="1">
        <f>MONTH(ubezpieczenia__2[[#This Row],[Data_urodz]])</f>
        <v>6</v>
      </c>
      <c r="I82" s="1" t="str">
        <f>RIGHT(ubezpieczenia__2[[#This Row],[Imie]],1)</f>
        <v>l</v>
      </c>
      <c r="J82" s="1">
        <f>IF(ubezpieczenia__2[[#This Row],[ostatnia]] = "a",1,0)</f>
        <v>0</v>
      </c>
      <c r="K82" s="7">
        <f xml:space="preserve"> 2016 - YEAR(ubezpieczenia__2[[#This Row],[Data_urodz]])</f>
        <v>25</v>
      </c>
      <c r="L8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82" s="1">
        <f>IF(ubezpieczenia__2[[#This Row],[wiek]] &gt; 60,ubezpieczenia__2[[#This Row],[ub1]]+49,ubezpieczenia__2[[#This Row],[ub1]])</f>
        <v>30</v>
      </c>
      <c r="N82" s="1">
        <f>ubezpieczenia__2[[#This Row],[ub2 z 49zl]]</f>
        <v>30</v>
      </c>
      <c r="R82" s="8">
        <f>IF(ubezpieczenia__2[[#This Row],[ostatnia]] = "a",1,0)</f>
        <v>0</v>
      </c>
      <c r="S82" s="10">
        <f>ROUND(ubezpieczenia__2[[#This Row],[ub2 z 49zl]],2)</f>
        <v>30</v>
      </c>
    </row>
    <row r="83" spans="4:19" x14ac:dyDescent="0.25">
      <c r="D83" s="1" t="s">
        <v>110</v>
      </c>
      <c r="E83" s="1" t="s">
        <v>79</v>
      </c>
      <c r="F83" s="2">
        <v>25070</v>
      </c>
      <c r="G83" s="1" t="s">
        <v>6</v>
      </c>
      <c r="H83" s="1">
        <f>MONTH(ubezpieczenia__2[[#This Row],[Data_urodz]])</f>
        <v>8</v>
      </c>
      <c r="I83" s="1" t="str">
        <f>RIGHT(ubezpieczenia__2[[#This Row],[Imie]],1)</f>
        <v>a</v>
      </c>
      <c r="J83" s="1">
        <f>IF(ubezpieczenia__2[[#This Row],[ostatnia]] = "a",1,0)</f>
        <v>1</v>
      </c>
      <c r="K83" s="7">
        <f xml:space="preserve"> 2016 - YEAR(ubezpieczenia__2[[#This Row],[Data_urodz]])</f>
        <v>48</v>
      </c>
      <c r="L8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83" s="1">
        <f>IF(ubezpieczenia__2[[#This Row],[wiek]] &gt; 60,ubezpieczenia__2[[#This Row],[ub1]]+49,ubezpieczenia__2[[#This Row],[ub1]])</f>
        <v>29.999999999999996</v>
      </c>
      <c r="N83" s="1">
        <f>ubezpieczenia__2[[#This Row],[ub2 z 49zl]]</f>
        <v>29.999999999999996</v>
      </c>
      <c r="R83" s="9">
        <f>IF(ubezpieczenia__2[[#This Row],[ostatnia]] = "a",1,0)</f>
        <v>1</v>
      </c>
      <c r="S83" s="11">
        <f>ROUND(ubezpieczenia__2[[#This Row],[ub2 z 49zl]],2)</f>
        <v>30</v>
      </c>
    </row>
    <row r="84" spans="4:19" x14ac:dyDescent="0.25">
      <c r="D84" s="1" t="s">
        <v>128</v>
      </c>
      <c r="E84" s="1" t="s">
        <v>129</v>
      </c>
      <c r="F84" s="2">
        <v>34100</v>
      </c>
      <c r="G84" s="1" t="s">
        <v>40</v>
      </c>
      <c r="H84" s="1">
        <f>MONTH(ubezpieczenia__2[[#This Row],[Data_urodz]])</f>
        <v>5</v>
      </c>
      <c r="I84" s="1" t="str">
        <f>RIGHT(ubezpieczenia__2[[#This Row],[Imie]],1)</f>
        <v>f</v>
      </c>
      <c r="J84" s="1">
        <f>IF(ubezpieczenia__2[[#This Row],[ostatnia]] = "a",1,0)</f>
        <v>0</v>
      </c>
      <c r="K84" s="7">
        <f xml:space="preserve"> 2016 - YEAR(ubezpieczenia__2[[#This Row],[Data_urodz]])</f>
        <v>23</v>
      </c>
      <c r="L8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84" s="1">
        <f>IF(ubezpieczenia__2[[#This Row],[wiek]] &gt; 60,ubezpieczenia__2[[#This Row],[ub1]]+49,ubezpieczenia__2[[#This Row],[ub1]])</f>
        <v>30</v>
      </c>
      <c r="N84" s="1">
        <f>ubezpieczenia__2[[#This Row],[ub2 z 49zl]]</f>
        <v>30</v>
      </c>
      <c r="R84" s="8">
        <f>IF(ubezpieczenia__2[[#This Row],[ostatnia]] = "a",1,0)</f>
        <v>0</v>
      </c>
      <c r="S84" s="10">
        <f>ROUND(ubezpieczenia__2[[#This Row],[ub2 z 49zl]],2)</f>
        <v>30</v>
      </c>
    </row>
    <row r="85" spans="4:19" x14ac:dyDescent="0.25">
      <c r="D85" s="1" t="s">
        <v>83</v>
      </c>
      <c r="E85" s="1" t="s">
        <v>52</v>
      </c>
      <c r="F85" s="2">
        <v>19522</v>
      </c>
      <c r="G85" s="1" t="s">
        <v>9</v>
      </c>
      <c r="H85" s="1">
        <f>MONTH(ubezpieczenia__2[[#This Row],[Data_urodz]])</f>
        <v>6</v>
      </c>
      <c r="I85" s="1" t="str">
        <f>RIGHT(ubezpieczenia__2[[#This Row],[Imie]],1)</f>
        <v>a</v>
      </c>
      <c r="J85" s="1">
        <f>IF(ubezpieczenia__2[[#This Row],[ostatnia]] = "a",1,0)</f>
        <v>1</v>
      </c>
      <c r="K85" s="7">
        <f xml:space="preserve"> 2016 - YEAR(ubezpieczenia__2[[#This Row],[Data_urodz]])</f>
        <v>63</v>
      </c>
      <c r="L8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85" s="1">
        <f>IF(ubezpieczenia__2[[#This Row],[wiek]] &gt; 60,ubezpieczenia__2[[#This Row],[ub1]]+49,ubezpieczenia__2[[#This Row],[ub1]])</f>
        <v>79</v>
      </c>
      <c r="N85" s="1">
        <f>ubezpieczenia__2[[#This Row],[ub2 z 49zl]]</f>
        <v>79</v>
      </c>
      <c r="R85" s="9">
        <f>IF(ubezpieczenia__2[[#This Row],[ostatnia]] = "a",1,0)</f>
        <v>1</v>
      </c>
      <c r="S85" s="11">
        <f>ROUND(ubezpieczenia__2[[#This Row],[ub2 z 49zl]],2)</f>
        <v>79</v>
      </c>
    </row>
    <row r="86" spans="4:19" x14ac:dyDescent="0.25">
      <c r="D86" s="1" t="s">
        <v>130</v>
      </c>
      <c r="E86" s="1" t="s">
        <v>131</v>
      </c>
      <c r="F86" s="2">
        <v>27284</v>
      </c>
      <c r="G86" s="1" t="s">
        <v>9</v>
      </c>
      <c r="H86" s="1">
        <f>MONTH(ubezpieczenia__2[[#This Row],[Data_urodz]])</f>
        <v>9</v>
      </c>
      <c r="I86" s="1" t="str">
        <f>RIGHT(ubezpieczenia__2[[#This Row],[Imie]],1)</f>
        <v>a</v>
      </c>
      <c r="J86" s="1">
        <f>IF(ubezpieczenia__2[[#This Row],[ostatnia]] = "a",1,0)</f>
        <v>1</v>
      </c>
      <c r="K86" s="7">
        <f xml:space="preserve"> 2016 - YEAR(ubezpieczenia__2[[#This Row],[Data_urodz]])</f>
        <v>42</v>
      </c>
      <c r="L8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86" s="1">
        <f>IF(ubezpieczenia__2[[#This Row],[wiek]] &gt; 60,ubezpieczenia__2[[#This Row],[ub1]]+49,ubezpieczenia__2[[#This Row],[ub1]])</f>
        <v>37.5</v>
      </c>
      <c r="N86" s="1">
        <f>ubezpieczenia__2[[#This Row],[ub2 z 49zl]]</f>
        <v>37.5</v>
      </c>
      <c r="R86" s="8">
        <f>IF(ubezpieczenia__2[[#This Row],[ostatnia]] = "a",1,0)</f>
        <v>1</v>
      </c>
      <c r="S86" s="10">
        <f>ROUND(ubezpieczenia__2[[#This Row],[ub2 z 49zl]],2)</f>
        <v>37.5</v>
      </c>
    </row>
    <row r="87" spans="4:19" x14ac:dyDescent="0.25">
      <c r="D87" s="1" t="s">
        <v>132</v>
      </c>
      <c r="E87" s="1" t="s">
        <v>8</v>
      </c>
      <c r="F87" s="2">
        <v>27347</v>
      </c>
      <c r="G87" s="1" t="s">
        <v>12</v>
      </c>
      <c r="H87" s="1">
        <f>MONTH(ubezpieczenia__2[[#This Row],[Data_urodz]])</f>
        <v>11</v>
      </c>
      <c r="I87" s="1" t="str">
        <f>RIGHT(ubezpieczenia__2[[#This Row],[Imie]],1)</f>
        <v>r</v>
      </c>
      <c r="J87" s="1">
        <f>IF(ubezpieczenia__2[[#This Row],[ostatnia]] = "a",1,0)</f>
        <v>0</v>
      </c>
      <c r="K87" s="7">
        <f xml:space="preserve"> 2016 - YEAR(ubezpieczenia__2[[#This Row],[Data_urodz]])</f>
        <v>42</v>
      </c>
      <c r="L8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87" s="1">
        <f>IF(ubezpieczenia__2[[#This Row],[wiek]] &gt; 60,ubezpieczenia__2[[#This Row],[ub1]]+49,ubezpieczenia__2[[#This Row],[ub1]])</f>
        <v>45</v>
      </c>
      <c r="N87" s="1">
        <f>ubezpieczenia__2[[#This Row],[ub2 z 49zl]]</f>
        <v>45</v>
      </c>
      <c r="R87" s="9">
        <f>IF(ubezpieczenia__2[[#This Row],[ostatnia]] = "a",1,0)</f>
        <v>0</v>
      </c>
      <c r="S87" s="11">
        <f>ROUND(ubezpieczenia__2[[#This Row],[ub2 z 49zl]],2)</f>
        <v>45</v>
      </c>
    </row>
    <row r="88" spans="4:19" x14ac:dyDescent="0.25">
      <c r="D88" s="1" t="s">
        <v>133</v>
      </c>
      <c r="E88" s="1" t="s">
        <v>134</v>
      </c>
      <c r="F88" s="2">
        <v>20618</v>
      </c>
      <c r="G88" s="1" t="s">
        <v>12</v>
      </c>
      <c r="H88" s="1">
        <f>MONTH(ubezpieczenia__2[[#This Row],[Data_urodz]])</f>
        <v>6</v>
      </c>
      <c r="I88" s="1" t="str">
        <f>RIGHT(ubezpieczenia__2[[#This Row],[Imie]],1)</f>
        <v>a</v>
      </c>
      <c r="J88" s="1">
        <f>IF(ubezpieczenia__2[[#This Row],[ostatnia]] = "a",1,0)</f>
        <v>1</v>
      </c>
      <c r="K88" s="7">
        <f xml:space="preserve"> 2016 - YEAR(ubezpieczenia__2[[#This Row],[Data_urodz]])</f>
        <v>60</v>
      </c>
      <c r="L8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88" s="1">
        <f>IF(ubezpieczenia__2[[#This Row],[wiek]] &gt; 60,ubezpieczenia__2[[#This Row],[ub1]]+49,ubezpieczenia__2[[#This Row],[ub1]])</f>
        <v>29.999999999999996</v>
      </c>
      <c r="N88" s="1">
        <f>ubezpieczenia__2[[#This Row],[ub2 z 49zl]]</f>
        <v>29.999999999999996</v>
      </c>
      <c r="R88" s="8">
        <f>IF(ubezpieczenia__2[[#This Row],[ostatnia]] = "a",1,0)</f>
        <v>1</v>
      </c>
      <c r="S88" s="10">
        <f>ROUND(ubezpieczenia__2[[#This Row],[ub2 z 49zl]],2)</f>
        <v>30</v>
      </c>
    </row>
    <row r="89" spans="4:19" x14ac:dyDescent="0.25">
      <c r="D89" s="1" t="s">
        <v>135</v>
      </c>
      <c r="E89" s="1" t="s">
        <v>54</v>
      </c>
      <c r="F89" s="2">
        <v>19256</v>
      </c>
      <c r="G89" s="1" t="s">
        <v>12</v>
      </c>
      <c r="H89" s="1">
        <f>MONTH(ubezpieczenia__2[[#This Row],[Data_urodz]])</f>
        <v>9</v>
      </c>
      <c r="I89" s="1" t="str">
        <f>RIGHT(ubezpieczenia__2[[#This Row],[Imie]],1)</f>
        <v>a</v>
      </c>
      <c r="J89" s="1">
        <f>IF(ubezpieczenia__2[[#This Row],[ostatnia]] = "a",1,0)</f>
        <v>1</v>
      </c>
      <c r="K89" s="7">
        <f xml:space="preserve"> 2016 - YEAR(ubezpieczenia__2[[#This Row],[Data_urodz]])</f>
        <v>64</v>
      </c>
      <c r="L8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89" s="1">
        <f>IF(ubezpieczenia__2[[#This Row],[wiek]] &gt; 60,ubezpieczenia__2[[#This Row],[ub1]]+49,ubezpieczenia__2[[#This Row],[ub1]])</f>
        <v>79</v>
      </c>
      <c r="N89" s="1">
        <f>ubezpieczenia__2[[#This Row],[ub2 z 49zl]]</f>
        <v>79</v>
      </c>
      <c r="R89" s="9">
        <f>IF(ubezpieczenia__2[[#This Row],[ostatnia]] = "a",1,0)</f>
        <v>1</v>
      </c>
      <c r="S89" s="11">
        <f>ROUND(ubezpieczenia__2[[#This Row],[ub2 z 49zl]],2)</f>
        <v>79</v>
      </c>
    </row>
    <row r="90" spans="4:19" x14ac:dyDescent="0.25">
      <c r="D90" s="1" t="s">
        <v>136</v>
      </c>
      <c r="E90" s="1" t="s">
        <v>137</v>
      </c>
      <c r="F90" s="2">
        <v>21898</v>
      </c>
      <c r="G90" s="1" t="s">
        <v>12</v>
      </c>
      <c r="H90" s="1">
        <f>MONTH(ubezpieczenia__2[[#This Row],[Data_urodz]])</f>
        <v>12</v>
      </c>
      <c r="I90" s="1" t="str">
        <f>RIGHT(ubezpieczenia__2[[#This Row],[Imie]],1)</f>
        <v>a</v>
      </c>
      <c r="J90" s="1">
        <f>IF(ubezpieczenia__2[[#This Row],[ostatnia]] = "a",1,0)</f>
        <v>1</v>
      </c>
      <c r="K90" s="7">
        <f xml:space="preserve"> 2016 - YEAR(ubezpieczenia__2[[#This Row],[Data_urodz]])</f>
        <v>57</v>
      </c>
      <c r="L9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90" s="1">
        <f>IF(ubezpieczenia__2[[#This Row],[wiek]] &gt; 60,ubezpieczenia__2[[#This Row],[ub1]]+49,ubezpieczenia__2[[#This Row],[ub1]])</f>
        <v>29.999999999999996</v>
      </c>
      <c r="N90" s="1">
        <f>ubezpieczenia__2[[#This Row],[ub2 z 49zl]]</f>
        <v>29.999999999999996</v>
      </c>
      <c r="R90" s="8">
        <f>IF(ubezpieczenia__2[[#This Row],[ostatnia]] = "a",1,0)</f>
        <v>1</v>
      </c>
      <c r="S90" s="10">
        <f>ROUND(ubezpieczenia__2[[#This Row],[ub2 z 49zl]],2)</f>
        <v>30</v>
      </c>
    </row>
    <row r="91" spans="4:19" x14ac:dyDescent="0.25">
      <c r="D91" s="1" t="s">
        <v>138</v>
      </c>
      <c r="E91" s="1" t="s">
        <v>139</v>
      </c>
      <c r="F91" s="2">
        <v>16873</v>
      </c>
      <c r="G91" s="1" t="s">
        <v>12</v>
      </c>
      <c r="H91" s="1">
        <f>MONTH(ubezpieczenia__2[[#This Row],[Data_urodz]])</f>
        <v>3</v>
      </c>
      <c r="I91" s="1" t="str">
        <f>RIGHT(ubezpieczenia__2[[#This Row],[Imie]],1)</f>
        <v>n</v>
      </c>
      <c r="J91" s="1">
        <f>IF(ubezpieczenia__2[[#This Row],[ostatnia]] = "a",1,0)</f>
        <v>0</v>
      </c>
      <c r="K91" s="7">
        <f xml:space="preserve"> 2016 - YEAR(ubezpieczenia__2[[#This Row],[Data_urodz]])</f>
        <v>70</v>
      </c>
      <c r="L9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91" s="1">
        <f>IF(ubezpieczenia__2[[#This Row],[wiek]] &gt; 60,ubezpieczenia__2[[#This Row],[ub1]]+49,ubezpieczenia__2[[#This Row],[ub1]])</f>
        <v>85</v>
      </c>
      <c r="N91" s="1">
        <f>ubezpieczenia__2[[#This Row],[ub2 z 49zl]]</f>
        <v>85</v>
      </c>
      <c r="R91" s="9">
        <f>IF(ubezpieczenia__2[[#This Row],[ostatnia]] = "a",1,0)</f>
        <v>0</v>
      </c>
      <c r="S91" s="11">
        <f>ROUND(ubezpieczenia__2[[#This Row],[ub2 z 49zl]],2)</f>
        <v>85</v>
      </c>
    </row>
    <row r="92" spans="4:19" x14ac:dyDescent="0.25">
      <c r="D92" s="1" t="s">
        <v>140</v>
      </c>
      <c r="E92" s="1" t="s">
        <v>141</v>
      </c>
      <c r="F92" s="2">
        <v>34893</v>
      </c>
      <c r="G92" s="1" t="s">
        <v>6</v>
      </c>
      <c r="H92" s="1">
        <f>MONTH(ubezpieczenia__2[[#This Row],[Data_urodz]])</f>
        <v>7</v>
      </c>
      <c r="I92" s="1" t="str">
        <f>RIGHT(ubezpieczenia__2[[#This Row],[Imie]],1)</f>
        <v>z</v>
      </c>
      <c r="J92" s="1">
        <f>IF(ubezpieczenia__2[[#This Row],[ostatnia]] = "a",1,0)</f>
        <v>0</v>
      </c>
      <c r="K92" s="7">
        <f xml:space="preserve"> 2016 - YEAR(ubezpieczenia__2[[#This Row],[Data_urodz]])</f>
        <v>21</v>
      </c>
      <c r="L9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92" s="1">
        <f>IF(ubezpieczenia__2[[#This Row],[wiek]] &gt; 60,ubezpieczenia__2[[#This Row],[ub1]]+49,ubezpieczenia__2[[#This Row],[ub1]])</f>
        <v>30</v>
      </c>
      <c r="N92" s="1">
        <f>ubezpieczenia__2[[#This Row],[ub2 z 49zl]]</f>
        <v>30</v>
      </c>
      <c r="R92" s="8">
        <f>IF(ubezpieczenia__2[[#This Row],[ostatnia]] = "a",1,0)</f>
        <v>0</v>
      </c>
      <c r="S92" s="10">
        <f>ROUND(ubezpieczenia__2[[#This Row],[ub2 z 49zl]],2)</f>
        <v>30</v>
      </c>
    </row>
    <row r="93" spans="4:19" x14ac:dyDescent="0.25">
      <c r="D93" s="1" t="s">
        <v>142</v>
      </c>
      <c r="E93" s="1" t="s">
        <v>143</v>
      </c>
      <c r="F93" s="2">
        <v>16028</v>
      </c>
      <c r="G93" s="1" t="s">
        <v>12</v>
      </c>
      <c r="H93" s="1">
        <f>MONTH(ubezpieczenia__2[[#This Row],[Data_urodz]])</f>
        <v>11</v>
      </c>
      <c r="I93" s="1" t="str">
        <f>RIGHT(ubezpieczenia__2[[#This Row],[Imie]],1)</f>
        <v>a</v>
      </c>
      <c r="J93" s="1">
        <f>IF(ubezpieczenia__2[[#This Row],[ostatnia]] = "a",1,0)</f>
        <v>1</v>
      </c>
      <c r="K93" s="7">
        <f xml:space="preserve"> 2016 - YEAR(ubezpieczenia__2[[#This Row],[Data_urodz]])</f>
        <v>73</v>
      </c>
      <c r="L9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93" s="1">
        <f>IF(ubezpieczenia__2[[#This Row],[wiek]] &gt; 60,ubezpieczenia__2[[#This Row],[ub1]]+49,ubezpieczenia__2[[#This Row],[ub1]])</f>
        <v>79</v>
      </c>
      <c r="N93" s="1">
        <f>ubezpieczenia__2[[#This Row],[ub2 z 49zl]]</f>
        <v>79</v>
      </c>
      <c r="R93" s="9">
        <f>IF(ubezpieczenia__2[[#This Row],[ostatnia]] = "a",1,0)</f>
        <v>1</v>
      </c>
      <c r="S93" s="11">
        <f>ROUND(ubezpieczenia__2[[#This Row],[ub2 z 49zl]],2)</f>
        <v>79</v>
      </c>
    </row>
    <row r="94" spans="4:19" x14ac:dyDescent="0.25">
      <c r="D94" s="1" t="s">
        <v>144</v>
      </c>
      <c r="E94" s="1" t="s">
        <v>54</v>
      </c>
      <c r="F94" s="2">
        <v>33446</v>
      </c>
      <c r="G94" s="1" t="s">
        <v>6</v>
      </c>
      <c r="H94" s="1">
        <f>MONTH(ubezpieczenia__2[[#This Row],[Data_urodz]])</f>
        <v>7</v>
      </c>
      <c r="I94" s="1" t="str">
        <f>RIGHT(ubezpieczenia__2[[#This Row],[Imie]],1)</f>
        <v>a</v>
      </c>
      <c r="J94" s="1">
        <f>IF(ubezpieczenia__2[[#This Row],[ostatnia]] = "a",1,0)</f>
        <v>1</v>
      </c>
      <c r="K94" s="7">
        <f xml:space="preserve"> 2016 - YEAR(ubezpieczenia__2[[#This Row],[Data_urodz]])</f>
        <v>25</v>
      </c>
      <c r="L9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94" s="1">
        <f>IF(ubezpieczenia__2[[#This Row],[wiek]] &gt; 60,ubezpieczenia__2[[#This Row],[ub1]]+49,ubezpieczenia__2[[#This Row],[ub1]])</f>
        <v>25</v>
      </c>
      <c r="N94" s="1">
        <f>ubezpieczenia__2[[#This Row],[ub2 z 49zl]]</f>
        <v>25</v>
      </c>
      <c r="R94" s="8">
        <f>IF(ubezpieczenia__2[[#This Row],[ostatnia]] = "a",1,0)</f>
        <v>1</v>
      </c>
      <c r="S94" s="10">
        <f>ROUND(ubezpieczenia__2[[#This Row],[ub2 z 49zl]],2)</f>
        <v>25</v>
      </c>
    </row>
    <row r="95" spans="4:19" x14ac:dyDescent="0.25">
      <c r="D95" s="1" t="s">
        <v>145</v>
      </c>
      <c r="E95" s="1" t="s">
        <v>146</v>
      </c>
      <c r="F95" s="2">
        <v>18892</v>
      </c>
      <c r="G95" s="1" t="s">
        <v>6</v>
      </c>
      <c r="H95" s="1">
        <f>MONTH(ubezpieczenia__2[[#This Row],[Data_urodz]])</f>
        <v>9</v>
      </c>
      <c r="I95" s="1" t="str">
        <f>RIGHT(ubezpieczenia__2[[#This Row],[Imie]],1)</f>
        <v>n</v>
      </c>
      <c r="J95" s="1">
        <f>IF(ubezpieczenia__2[[#This Row],[ostatnia]] = "a",1,0)</f>
        <v>0</v>
      </c>
      <c r="K95" s="7">
        <f xml:space="preserve"> 2016 - YEAR(ubezpieczenia__2[[#This Row],[Data_urodz]])</f>
        <v>65</v>
      </c>
      <c r="L9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95" s="1">
        <f>IF(ubezpieczenia__2[[#This Row],[wiek]] &gt; 60,ubezpieczenia__2[[#This Row],[ub1]]+49,ubezpieczenia__2[[#This Row],[ub1]])</f>
        <v>85</v>
      </c>
      <c r="N95" s="1">
        <f>ubezpieczenia__2[[#This Row],[ub2 z 49zl]]</f>
        <v>85</v>
      </c>
      <c r="R95" s="9">
        <f>IF(ubezpieczenia__2[[#This Row],[ostatnia]] = "a",1,0)</f>
        <v>0</v>
      </c>
      <c r="S95" s="11">
        <f>ROUND(ubezpieczenia__2[[#This Row],[ub2 z 49zl]],2)</f>
        <v>85</v>
      </c>
    </row>
    <row r="96" spans="4:19" x14ac:dyDescent="0.25">
      <c r="D96" s="1" t="s">
        <v>147</v>
      </c>
      <c r="E96" s="1" t="s">
        <v>102</v>
      </c>
      <c r="F96" s="2">
        <v>32219</v>
      </c>
      <c r="G96" s="1" t="s">
        <v>12</v>
      </c>
      <c r="H96" s="1">
        <f>MONTH(ubezpieczenia__2[[#This Row],[Data_urodz]])</f>
        <v>3</v>
      </c>
      <c r="I96" s="1" t="str">
        <f>RIGHT(ubezpieczenia__2[[#This Row],[Imie]],1)</f>
        <v>a</v>
      </c>
      <c r="J96" s="1">
        <f>IF(ubezpieczenia__2[[#This Row],[ostatnia]] = "a",1,0)</f>
        <v>1</v>
      </c>
      <c r="K96" s="7">
        <f xml:space="preserve"> 2016 - YEAR(ubezpieczenia__2[[#This Row],[Data_urodz]])</f>
        <v>28</v>
      </c>
      <c r="L9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96" s="1">
        <f>IF(ubezpieczenia__2[[#This Row],[wiek]] &gt; 60,ubezpieczenia__2[[#This Row],[ub1]]+49,ubezpieczenia__2[[#This Row],[ub1]])</f>
        <v>25</v>
      </c>
      <c r="N96" s="1">
        <f>ubezpieczenia__2[[#This Row],[ub2 z 49zl]]</f>
        <v>25</v>
      </c>
      <c r="R96" s="8">
        <f>IF(ubezpieczenia__2[[#This Row],[ostatnia]] = "a",1,0)</f>
        <v>1</v>
      </c>
      <c r="S96" s="10">
        <f>ROUND(ubezpieczenia__2[[#This Row],[ub2 z 49zl]],2)</f>
        <v>25</v>
      </c>
    </row>
    <row r="97" spans="4:19" x14ac:dyDescent="0.25">
      <c r="D97" s="1" t="s">
        <v>148</v>
      </c>
      <c r="E97" s="1" t="s">
        <v>149</v>
      </c>
      <c r="F97" s="2">
        <v>31771</v>
      </c>
      <c r="G97" s="1" t="s">
        <v>9</v>
      </c>
      <c r="H97" s="1">
        <f>MONTH(ubezpieczenia__2[[#This Row],[Data_urodz]])</f>
        <v>12</v>
      </c>
      <c r="I97" s="1" t="str">
        <f>RIGHT(ubezpieczenia__2[[#This Row],[Imie]],1)</f>
        <v>a</v>
      </c>
      <c r="J97" s="1">
        <f>IF(ubezpieczenia__2[[#This Row],[ostatnia]] = "a",1,0)</f>
        <v>1</v>
      </c>
      <c r="K97" s="7">
        <f xml:space="preserve"> 2016 - YEAR(ubezpieczenia__2[[#This Row],[Data_urodz]])</f>
        <v>30</v>
      </c>
      <c r="L9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97" s="1">
        <f>IF(ubezpieczenia__2[[#This Row],[wiek]] &gt; 60,ubezpieczenia__2[[#This Row],[ub1]]+49,ubezpieczenia__2[[#This Row],[ub1]])</f>
        <v>25</v>
      </c>
      <c r="N97" s="1">
        <f>ubezpieczenia__2[[#This Row],[ub2 z 49zl]]</f>
        <v>25</v>
      </c>
      <c r="R97" s="9">
        <f>IF(ubezpieczenia__2[[#This Row],[ostatnia]] = "a",1,0)</f>
        <v>1</v>
      </c>
      <c r="S97" s="11">
        <f>ROUND(ubezpieczenia__2[[#This Row],[ub2 z 49zl]],2)</f>
        <v>25</v>
      </c>
    </row>
    <row r="98" spans="4:19" x14ac:dyDescent="0.25">
      <c r="D98" s="1" t="s">
        <v>51</v>
      </c>
      <c r="E98" s="1" t="s">
        <v>150</v>
      </c>
      <c r="F98" s="2">
        <v>30633</v>
      </c>
      <c r="G98" s="1" t="s">
        <v>40</v>
      </c>
      <c r="H98" s="1">
        <f>MONTH(ubezpieczenia__2[[#This Row],[Data_urodz]])</f>
        <v>11</v>
      </c>
      <c r="I98" s="1" t="str">
        <f>RIGHT(ubezpieczenia__2[[#This Row],[Imie]],1)</f>
        <v>a</v>
      </c>
      <c r="J98" s="1">
        <f>IF(ubezpieczenia__2[[#This Row],[ostatnia]] = "a",1,0)</f>
        <v>1</v>
      </c>
      <c r="K98" s="7">
        <f xml:space="preserve"> 2016 - YEAR(ubezpieczenia__2[[#This Row],[Data_urodz]])</f>
        <v>33</v>
      </c>
      <c r="L9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98" s="1">
        <f>IF(ubezpieczenia__2[[#This Row],[wiek]] &gt; 60,ubezpieczenia__2[[#This Row],[ub1]]+49,ubezpieczenia__2[[#This Row],[ub1]])</f>
        <v>37.5</v>
      </c>
      <c r="N98" s="1">
        <f>ubezpieczenia__2[[#This Row],[ub2 z 49zl]]</f>
        <v>37.5</v>
      </c>
      <c r="R98" s="8">
        <f>IF(ubezpieczenia__2[[#This Row],[ostatnia]] = "a",1,0)</f>
        <v>1</v>
      </c>
      <c r="S98" s="10">
        <f>ROUND(ubezpieczenia__2[[#This Row],[ub2 z 49zl]],2)</f>
        <v>37.5</v>
      </c>
    </row>
    <row r="99" spans="4:19" x14ac:dyDescent="0.25">
      <c r="D99" s="1" t="s">
        <v>151</v>
      </c>
      <c r="E99" s="1" t="s">
        <v>152</v>
      </c>
      <c r="F99" s="2">
        <v>34177</v>
      </c>
      <c r="G99" s="1" t="s">
        <v>40</v>
      </c>
      <c r="H99" s="1">
        <f>MONTH(ubezpieczenia__2[[#This Row],[Data_urodz]])</f>
        <v>7</v>
      </c>
      <c r="I99" s="1" t="str">
        <f>RIGHT(ubezpieczenia__2[[#This Row],[Imie]],1)</f>
        <v>h</v>
      </c>
      <c r="J99" s="1">
        <f>IF(ubezpieczenia__2[[#This Row],[ostatnia]] = "a",1,0)</f>
        <v>0</v>
      </c>
      <c r="K99" s="7">
        <f xml:space="preserve"> 2016 - YEAR(ubezpieczenia__2[[#This Row],[Data_urodz]])</f>
        <v>23</v>
      </c>
      <c r="L9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99" s="1">
        <f>IF(ubezpieczenia__2[[#This Row],[wiek]] &gt; 60,ubezpieczenia__2[[#This Row],[ub1]]+49,ubezpieczenia__2[[#This Row],[ub1]])</f>
        <v>30</v>
      </c>
      <c r="N99" s="1">
        <f>ubezpieczenia__2[[#This Row],[ub2 z 49zl]]</f>
        <v>30</v>
      </c>
      <c r="R99" s="9">
        <f>IF(ubezpieczenia__2[[#This Row],[ostatnia]] = "a",1,0)</f>
        <v>0</v>
      </c>
      <c r="S99" s="11">
        <f>ROUND(ubezpieczenia__2[[#This Row],[ub2 z 49zl]],2)</f>
        <v>30</v>
      </c>
    </row>
    <row r="100" spans="4:19" x14ac:dyDescent="0.25">
      <c r="D100" s="1" t="s">
        <v>153</v>
      </c>
      <c r="E100" s="1" t="s">
        <v>137</v>
      </c>
      <c r="F100" s="2">
        <v>33281</v>
      </c>
      <c r="G100" s="1" t="s">
        <v>12</v>
      </c>
      <c r="H100" s="1">
        <f>MONTH(ubezpieczenia__2[[#This Row],[Data_urodz]])</f>
        <v>2</v>
      </c>
      <c r="I100" s="1" t="str">
        <f>RIGHT(ubezpieczenia__2[[#This Row],[Imie]],1)</f>
        <v>a</v>
      </c>
      <c r="J100" s="1">
        <f>IF(ubezpieczenia__2[[#This Row],[ostatnia]] = "a",1,0)</f>
        <v>1</v>
      </c>
      <c r="K100" s="7">
        <f xml:space="preserve"> 2016 - YEAR(ubezpieczenia__2[[#This Row],[Data_urodz]])</f>
        <v>25</v>
      </c>
      <c r="L10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00" s="1">
        <f>IF(ubezpieczenia__2[[#This Row],[wiek]] &gt; 60,ubezpieczenia__2[[#This Row],[ub1]]+49,ubezpieczenia__2[[#This Row],[ub1]])</f>
        <v>25</v>
      </c>
      <c r="N100" s="1">
        <f>ubezpieczenia__2[[#This Row],[ub2 z 49zl]]</f>
        <v>25</v>
      </c>
      <c r="R100" s="8">
        <f>IF(ubezpieczenia__2[[#This Row],[ostatnia]] = "a",1,0)</f>
        <v>1</v>
      </c>
      <c r="S100" s="10">
        <f>ROUND(ubezpieczenia__2[[#This Row],[ub2 z 49zl]],2)</f>
        <v>25</v>
      </c>
    </row>
    <row r="101" spans="4:19" x14ac:dyDescent="0.25">
      <c r="D101" s="1" t="s">
        <v>75</v>
      </c>
      <c r="E101" s="1" t="s">
        <v>154</v>
      </c>
      <c r="F101" s="2">
        <v>21897</v>
      </c>
      <c r="G101" s="1" t="s">
        <v>12</v>
      </c>
      <c r="H101" s="1">
        <f>MONTH(ubezpieczenia__2[[#This Row],[Data_urodz]])</f>
        <v>12</v>
      </c>
      <c r="I101" s="1" t="str">
        <f>RIGHT(ubezpieczenia__2[[#This Row],[Imie]],1)</f>
        <v>a</v>
      </c>
      <c r="J101" s="1">
        <f>IF(ubezpieczenia__2[[#This Row],[ostatnia]] = "a",1,0)</f>
        <v>1</v>
      </c>
      <c r="K101" s="7">
        <f xml:space="preserve"> 2016 - YEAR(ubezpieczenia__2[[#This Row],[Data_urodz]])</f>
        <v>57</v>
      </c>
      <c r="L10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1" s="1">
        <f>IF(ubezpieczenia__2[[#This Row],[wiek]] &gt; 60,ubezpieczenia__2[[#This Row],[ub1]]+49,ubezpieczenia__2[[#This Row],[ub1]])</f>
        <v>29.999999999999996</v>
      </c>
      <c r="N101" s="1">
        <f>ubezpieczenia__2[[#This Row],[ub2 z 49zl]]</f>
        <v>29.999999999999996</v>
      </c>
      <c r="R101" s="9">
        <f>IF(ubezpieczenia__2[[#This Row],[ostatnia]] = "a",1,0)</f>
        <v>1</v>
      </c>
      <c r="S101" s="11">
        <f>ROUND(ubezpieczenia__2[[#This Row],[ub2 z 49zl]],2)</f>
        <v>30</v>
      </c>
    </row>
    <row r="102" spans="4:19" x14ac:dyDescent="0.25">
      <c r="D102" s="1" t="s">
        <v>155</v>
      </c>
      <c r="E102" s="1" t="s">
        <v>37</v>
      </c>
      <c r="F102" s="2">
        <v>18604</v>
      </c>
      <c r="G102" s="1" t="s">
        <v>40</v>
      </c>
      <c r="H102" s="1">
        <f>MONTH(ubezpieczenia__2[[#This Row],[Data_urodz]])</f>
        <v>12</v>
      </c>
      <c r="I102" s="1" t="str">
        <f>RIGHT(ubezpieczenia__2[[#This Row],[Imie]],1)</f>
        <v>a</v>
      </c>
      <c r="J102" s="1">
        <f>IF(ubezpieczenia__2[[#This Row],[ostatnia]] = "a",1,0)</f>
        <v>1</v>
      </c>
      <c r="K102" s="7">
        <f xml:space="preserve"> 2016 - YEAR(ubezpieczenia__2[[#This Row],[Data_urodz]])</f>
        <v>66</v>
      </c>
      <c r="L10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2" s="1">
        <f>IF(ubezpieczenia__2[[#This Row],[wiek]] &gt; 60,ubezpieczenia__2[[#This Row],[ub1]]+49,ubezpieczenia__2[[#This Row],[ub1]])</f>
        <v>79</v>
      </c>
      <c r="N102" s="1">
        <f>ubezpieczenia__2[[#This Row],[ub2 z 49zl]]</f>
        <v>79</v>
      </c>
      <c r="R102" s="8">
        <f>IF(ubezpieczenia__2[[#This Row],[ostatnia]] = "a",1,0)</f>
        <v>1</v>
      </c>
      <c r="S102" s="10">
        <f>ROUND(ubezpieczenia__2[[#This Row],[ub2 z 49zl]],2)</f>
        <v>79</v>
      </c>
    </row>
    <row r="103" spans="4:19" x14ac:dyDescent="0.25">
      <c r="D103" s="1" t="s">
        <v>156</v>
      </c>
      <c r="E103" s="1" t="s">
        <v>157</v>
      </c>
      <c r="F103" s="2">
        <v>18910</v>
      </c>
      <c r="G103" s="1" t="s">
        <v>12</v>
      </c>
      <c r="H103" s="1">
        <f>MONTH(ubezpieczenia__2[[#This Row],[Data_urodz]])</f>
        <v>10</v>
      </c>
      <c r="I103" s="1" t="str">
        <f>RIGHT(ubezpieczenia__2[[#This Row],[Imie]],1)</f>
        <v>a</v>
      </c>
      <c r="J103" s="1">
        <f>IF(ubezpieczenia__2[[#This Row],[ostatnia]] = "a",1,0)</f>
        <v>1</v>
      </c>
      <c r="K103" s="7">
        <f xml:space="preserve"> 2016 - YEAR(ubezpieczenia__2[[#This Row],[Data_urodz]])</f>
        <v>65</v>
      </c>
      <c r="L10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3" s="1">
        <f>IF(ubezpieczenia__2[[#This Row],[wiek]] &gt; 60,ubezpieczenia__2[[#This Row],[ub1]]+49,ubezpieczenia__2[[#This Row],[ub1]])</f>
        <v>79</v>
      </c>
      <c r="N103" s="1">
        <f>ubezpieczenia__2[[#This Row],[ub2 z 49zl]]</f>
        <v>79</v>
      </c>
      <c r="R103" s="9">
        <f>IF(ubezpieczenia__2[[#This Row],[ostatnia]] = "a",1,0)</f>
        <v>1</v>
      </c>
      <c r="S103" s="11">
        <f>ROUND(ubezpieczenia__2[[#This Row],[ub2 z 49zl]],2)</f>
        <v>79</v>
      </c>
    </row>
    <row r="104" spans="4:19" x14ac:dyDescent="0.25">
      <c r="D104" s="1" t="s">
        <v>158</v>
      </c>
      <c r="E104" s="1" t="s">
        <v>47</v>
      </c>
      <c r="F104" s="2">
        <v>17056</v>
      </c>
      <c r="G104" s="1" t="s">
        <v>9</v>
      </c>
      <c r="H104" s="1">
        <f>MONTH(ubezpieczenia__2[[#This Row],[Data_urodz]])</f>
        <v>9</v>
      </c>
      <c r="I104" s="1" t="str">
        <f>RIGHT(ubezpieczenia__2[[#This Row],[Imie]],1)</f>
        <v>a</v>
      </c>
      <c r="J104" s="1">
        <f>IF(ubezpieczenia__2[[#This Row],[ostatnia]] = "a",1,0)</f>
        <v>1</v>
      </c>
      <c r="K104" s="7">
        <f xml:space="preserve"> 2016 - YEAR(ubezpieczenia__2[[#This Row],[Data_urodz]])</f>
        <v>70</v>
      </c>
      <c r="L10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4" s="1">
        <f>IF(ubezpieczenia__2[[#This Row],[wiek]] &gt; 60,ubezpieczenia__2[[#This Row],[ub1]]+49,ubezpieczenia__2[[#This Row],[ub1]])</f>
        <v>79</v>
      </c>
      <c r="N104" s="1">
        <f>ubezpieczenia__2[[#This Row],[ub2 z 49zl]]</f>
        <v>79</v>
      </c>
      <c r="R104" s="8">
        <f>IF(ubezpieczenia__2[[#This Row],[ostatnia]] = "a",1,0)</f>
        <v>1</v>
      </c>
      <c r="S104" s="10">
        <f>ROUND(ubezpieczenia__2[[#This Row],[ub2 z 49zl]],2)</f>
        <v>79</v>
      </c>
    </row>
    <row r="105" spans="4:19" x14ac:dyDescent="0.25">
      <c r="D105" s="1" t="s">
        <v>159</v>
      </c>
      <c r="E105" s="1" t="s">
        <v>160</v>
      </c>
      <c r="F105" s="2">
        <v>22619</v>
      </c>
      <c r="G105" s="1" t="s">
        <v>9</v>
      </c>
      <c r="H105" s="1">
        <f>MONTH(ubezpieczenia__2[[#This Row],[Data_urodz]])</f>
        <v>12</v>
      </c>
      <c r="I105" s="1" t="str">
        <f>RIGHT(ubezpieczenia__2[[#This Row],[Imie]],1)</f>
        <v>j</v>
      </c>
      <c r="J105" s="1">
        <f>IF(ubezpieczenia__2[[#This Row],[ostatnia]] = "a",1,0)</f>
        <v>0</v>
      </c>
      <c r="K105" s="7">
        <f xml:space="preserve"> 2016 - YEAR(ubezpieczenia__2[[#This Row],[Data_urodz]])</f>
        <v>55</v>
      </c>
      <c r="L10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05" s="1">
        <f>IF(ubezpieczenia__2[[#This Row],[wiek]] &gt; 60,ubezpieczenia__2[[#This Row],[ub1]]+49,ubezpieczenia__2[[#This Row],[ub1]])</f>
        <v>36</v>
      </c>
      <c r="N105" s="1">
        <f>ubezpieczenia__2[[#This Row],[ub2 z 49zl]]</f>
        <v>36</v>
      </c>
      <c r="R105" s="9">
        <f>IF(ubezpieczenia__2[[#This Row],[ostatnia]] = "a",1,0)</f>
        <v>0</v>
      </c>
      <c r="S105" s="11">
        <f>ROUND(ubezpieczenia__2[[#This Row],[ub2 z 49zl]],2)</f>
        <v>36</v>
      </c>
    </row>
    <row r="106" spans="4:19" x14ac:dyDescent="0.25">
      <c r="D106" s="1" t="s">
        <v>161</v>
      </c>
      <c r="E106" s="1" t="s">
        <v>37</v>
      </c>
      <c r="F106" s="2">
        <v>19740</v>
      </c>
      <c r="G106" s="1" t="s">
        <v>12</v>
      </c>
      <c r="H106" s="1">
        <f>MONTH(ubezpieczenia__2[[#This Row],[Data_urodz]])</f>
        <v>1</v>
      </c>
      <c r="I106" s="1" t="str">
        <f>RIGHT(ubezpieczenia__2[[#This Row],[Imie]],1)</f>
        <v>a</v>
      </c>
      <c r="J106" s="1">
        <f>IF(ubezpieczenia__2[[#This Row],[ostatnia]] = "a",1,0)</f>
        <v>1</v>
      </c>
      <c r="K106" s="7">
        <f xml:space="preserve"> 2016 - YEAR(ubezpieczenia__2[[#This Row],[Data_urodz]])</f>
        <v>62</v>
      </c>
      <c r="L10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6" s="1">
        <f>IF(ubezpieczenia__2[[#This Row],[wiek]] &gt; 60,ubezpieczenia__2[[#This Row],[ub1]]+49,ubezpieczenia__2[[#This Row],[ub1]])</f>
        <v>79</v>
      </c>
      <c r="N106" s="1">
        <f>ubezpieczenia__2[[#This Row],[ub2 z 49zl]]</f>
        <v>79</v>
      </c>
      <c r="R106" s="8">
        <f>IF(ubezpieczenia__2[[#This Row],[ostatnia]] = "a",1,0)</f>
        <v>1</v>
      </c>
      <c r="S106" s="10">
        <f>ROUND(ubezpieczenia__2[[#This Row],[ub2 z 49zl]],2)</f>
        <v>79</v>
      </c>
    </row>
    <row r="107" spans="4:19" x14ac:dyDescent="0.25">
      <c r="D107" s="1" t="s">
        <v>162</v>
      </c>
      <c r="E107" s="1" t="s">
        <v>131</v>
      </c>
      <c r="F107" s="2">
        <v>24222</v>
      </c>
      <c r="G107" s="1" t="s">
        <v>6</v>
      </c>
      <c r="H107" s="1">
        <f>MONTH(ubezpieczenia__2[[#This Row],[Data_urodz]])</f>
        <v>4</v>
      </c>
      <c r="I107" s="1" t="str">
        <f>RIGHT(ubezpieczenia__2[[#This Row],[Imie]],1)</f>
        <v>a</v>
      </c>
      <c r="J107" s="1">
        <f>IF(ubezpieczenia__2[[#This Row],[ostatnia]] = "a",1,0)</f>
        <v>1</v>
      </c>
      <c r="K107" s="7">
        <f xml:space="preserve"> 2016 - YEAR(ubezpieczenia__2[[#This Row],[Data_urodz]])</f>
        <v>50</v>
      </c>
      <c r="L10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7" s="1">
        <f>IF(ubezpieczenia__2[[#This Row],[wiek]] &gt; 60,ubezpieczenia__2[[#This Row],[ub1]]+49,ubezpieczenia__2[[#This Row],[ub1]])</f>
        <v>29.999999999999996</v>
      </c>
      <c r="N107" s="1">
        <f>ubezpieczenia__2[[#This Row],[ub2 z 49zl]]</f>
        <v>29.999999999999996</v>
      </c>
      <c r="R107" s="9">
        <f>IF(ubezpieczenia__2[[#This Row],[ostatnia]] = "a",1,0)</f>
        <v>1</v>
      </c>
      <c r="S107" s="11">
        <f>ROUND(ubezpieczenia__2[[#This Row],[ub2 z 49zl]],2)</f>
        <v>30</v>
      </c>
    </row>
    <row r="108" spans="4:19" x14ac:dyDescent="0.25">
      <c r="D108" s="1" t="s">
        <v>163</v>
      </c>
      <c r="E108" s="1" t="s">
        <v>37</v>
      </c>
      <c r="F108" s="2">
        <v>17196</v>
      </c>
      <c r="G108" s="1" t="s">
        <v>40</v>
      </c>
      <c r="H108" s="1">
        <f>MONTH(ubezpieczenia__2[[#This Row],[Data_urodz]])</f>
        <v>1</v>
      </c>
      <c r="I108" s="1" t="str">
        <f>RIGHT(ubezpieczenia__2[[#This Row],[Imie]],1)</f>
        <v>a</v>
      </c>
      <c r="J108" s="1">
        <f>IF(ubezpieczenia__2[[#This Row],[ostatnia]] = "a",1,0)</f>
        <v>1</v>
      </c>
      <c r="K108" s="7">
        <f xml:space="preserve"> 2016 - YEAR(ubezpieczenia__2[[#This Row],[Data_urodz]])</f>
        <v>69</v>
      </c>
      <c r="L10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08" s="1">
        <f>IF(ubezpieczenia__2[[#This Row],[wiek]] &gt; 60,ubezpieczenia__2[[#This Row],[ub1]]+49,ubezpieczenia__2[[#This Row],[ub1]])</f>
        <v>79</v>
      </c>
      <c r="N108" s="1">
        <f>ubezpieczenia__2[[#This Row],[ub2 z 49zl]]</f>
        <v>79</v>
      </c>
      <c r="R108" s="8">
        <f>IF(ubezpieczenia__2[[#This Row],[ostatnia]] = "a",1,0)</f>
        <v>1</v>
      </c>
      <c r="S108" s="10">
        <f>ROUND(ubezpieczenia__2[[#This Row],[ub2 z 49zl]],2)</f>
        <v>79</v>
      </c>
    </row>
    <row r="109" spans="4:19" x14ac:dyDescent="0.25">
      <c r="D109" s="1" t="s">
        <v>164</v>
      </c>
      <c r="E109" s="1" t="s">
        <v>52</v>
      </c>
      <c r="F109" s="2">
        <v>32013</v>
      </c>
      <c r="G109" s="1" t="s">
        <v>12</v>
      </c>
      <c r="H109" s="1">
        <f>MONTH(ubezpieczenia__2[[#This Row],[Data_urodz]])</f>
        <v>8</v>
      </c>
      <c r="I109" s="1" t="str">
        <f>RIGHT(ubezpieczenia__2[[#This Row],[Imie]],1)</f>
        <v>a</v>
      </c>
      <c r="J109" s="1">
        <f>IF(ubezpieczenia__2[[#This Row],[ostatnia]] = "a",1,0)</f>
        <v>1</v>
      </c>
      <c r="K109" s="7">
        <f xml:space="preserve"> 2016 - YEAR(ubezpieczenia__2[[#This Row],[Data_urodz]])</f>
        <v>29</v>
      </c>
      <c r="L10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09" s="1">
        <f>IF(ubezpieczenia__2[[#This Row],[wiek]] &gt; 60,ubezpieczenia__2[[#This Row],[ub1]]+49,ubezpieczenia__2[[#This Row],[ub1]])</f>
        <v>25</v>
      </c>
      <c r="N109" s="1">
        <f>ubezpieczenia__2[[#This Row],[ub2 z 49zl]]</f>
        <v>25</v>
      </c>
      <c r="R109" s="9">
        <f>IF(ubezpieczenia__2[[#This Row],[ostatnia]] = "a",1,0)</f>
        <v>1</v>
      </c>
      <c r="S109" s="11">
        <f>ROUND(ubezpieczenia__2[[#This Row],[ub2 z 49zl]],2)</f>
        <v>25</v>
      </c>
    </row>
    <row r="110" spans="4:19" x14ac:dyDescent="0.25">
      <c r="D110" s="1" t="s">
        <v>163</v>
      </c>
      <c r="E110" s="1" t="s">
        <v>39</v>
      </c>
      <c r="F110" s="2">
        <v>23679</v>
      </c>
      <c r="G110" s="1" t="s">
        <v>12</v>
      </c>
      <c r="H110" s="1">
        <f>MONTH(ubezpieczenia__2[[#This Row],[Data_urodz]])</f>
        <v>10</v>
      </c>
      <c r="I110" s="1" t="str">
        <f>RIGHT(ubezpieczenia__2[[#This Row],[Imie]],1)</f>
        <v>a</v>
      </c>
      <c r="J110" s="1">
        <f>IF(ubezpieczenia__2[[#This Row],[ostatnia]] = "a",1,0)</f>
        <v>1</v>
      </c>
      <c r="K110" s="7">
        <f xml:space="preserve"> 2016 - YEAR(ubezpieczenia__2[[#This Row],[Data_urodz]])</f>
        <v>52</v>
      </c>
      <c r="L11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10" s="1">
        <f>IF(ubezpieczenia__2[[#This Row],[wiek]] &gt; 60,ubezpieczenia__2[[#This Row],[ub1]]+49,ubezpieczenia__2[[#This Row],[ub1]])</f>
        <v>29.999999999999996</v>
      </c>
      <c r="N110" s="1">
        <f>ubezpieczenia__2[[#This Row],[ub2 z 49zl]]</f>
        <v>29.999999999999996</v>
      </c>
      <c r="R110" s="8">
        <f>IF(ubezpieczenia__2[[#This Row],[ostatnia]] = "a",1,0)</f>
        <v>1</v>
      </c>
      <c r="S110" s="10">
        <f>ROUND(ubezpieczenia__2[[#This Row],[ub2 z 49zl]],2)</f>
        <v>30</v>
      </c>
    </row>
    <row r="111" spans="4:19" x14ac:dyDescent="0.25">
      <c r="D111" s="1" t="s">
        <v>75</v>
      </c>
      <c r="E111" s="1" t="s">
        <v>165</v>
      </c>
      <c r="F111" s="2">
        <v>26239</v>
      </c>
      <c r="G111" s="1" t="s">
        <v>12</v>
      </c>
      <c r="H111" s="1">
        <f>MONTH(ubezpieczenia__2[[#This Row],[Data_urodz]])</f>
        <v>11</v>
      </c>
      <c r="I111" s="1" t="str">
        <f>RIGHT(ubezpieczenia__2[[#This Row],[Imie]],1)</f>
        <v>a</v>
      </c>
      <c r="J111" s="1">
        <f>IF(ubezpieczenia__2[[#This Row],[ostatnia]] = "a",1,0)</f>
        <v>1</v>
      </c>
      <c r="K111" s="7">
        <f xml:space="preserve"> 2016 - YEAR(ubezpieczenia__2[[#This Row],[Data_urodz]])</f>
        <v>45</v>
      </c>
      <c r="L11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11" s="1">
        <f>IF(ubezpieczenia__2[[#This Row],[wiek]] &gt; 60,ubezpieczenia__2[[#This Row],[ub1]]+49,ubezpieczenia__2[[#This Row],[ub1]])</f>
        <v>37.5</v>
      </c>
      <c r="N111" s="1">
        <f>ubezpieczenia__2[[#This Row],[ub2 z 49zl]]</f>
        <v>37.5</v>
      </c>
      <c r="R111" s="9">
        <f>IF(ubezpieczenia__2[[#This Row],[ostatnia]] = "a",1,0)</f>
        <v>1</v>
      </c>
      <c r="S111" s="11">
        <f>ROUND(ubezpieczenia__2[[#This Row],[ub2 z 49zl]],2)</f>
        <v>37.5</v>
      </c>
    </row>
    <row r="112" spans="4:19" x14ac:dyDescent="0.25">
      <c r="D112" s="1" t="s">
        <v>166</v>
      </c>
      <c r="E112" s="1" t="s">
        <v>167</v>
      </c>
      <c r="F112" s="2">
        <v>30774</v>
      </c>
      <c r="G112" s="1" t="s">
        <v>6</v>
      </c>
      <c r="H112" s="1">
        <f>MONTH(ubezpieczenia__2[[#This Row],[Data_urodz]])</f>
        <v>4</v>
      </c>
      <c r="I112" s="1" t="str">
        <f>RIGHT(ubezpieczenia__2[[#This Row],[Imie]],1)</f>
        <v>n</v>
      </c>
      <c r="J112" s="1">
        <f>IF(ubezpieczenia__2[[#This Row],[ostatnia]] = "a",1,0)</f>
        <v>0</v>
      </c>
      <c r="K112" s="7">
        <f xml:space="preserve"> 2016 - YEAR(ubezpieczenia__2[[#This Row],[Data_urodz]])</f>
        <v>32</v>
      </c>
      <c r="L11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12" s="1">
        <f>IF(ubezpieczenia__2[[#This Row],[wiek]] &gt; 60,ubezpieczenia__2[[#This Row],[ub1]]+49,ubezpieczenia__2[[#This Row],[ub1]])</f>
        <v>45</v>
      </c>
      <c r="N112" s="1">
        <f>ubezpieczenia__2[[#This Row],[ub2 z 49zl]]</f>
        <v>45</v>
      </c>
      <c r="R112" s="8">
        <f>IF(ubezpieczenia__2[[#This Row],[ostatnia]] = "a",1,0)</f>
        <v>0</v>
      </c>
      <c r="S112" s="10">
        <f>ROUND(ubezpieczenia__2[[#This Row],[ub2 z 49zl]],2)</f>
        <v>45</v>
      </c>
    </row>
    <row r="113" spans="4:19" x14ac:dyDescent="0.25">
      <c r="D113" s="1" t="s">
        <v>168</v>
      </c>
      <c r="E113" s="1" t="s">
        <v>169</v>
      </c>
      <c r="F113" s="2">
        <v>25818</v>
      </c>
      <c r="G113" s="1" t="s">
        <v>6</v>
      </c>
      <c r="H113" s="1">
        <f>MONTH(ubezpieczenia__2[[#This Row],[Data_urodz]])</f>
        <v>9</v>
      </c>
      <c r="I113" s="1" t="str">
        <f>RIGHT(ubezpieczenia__2[[#This Row],[Imie]],1)</f>
        <v>t</v>
      </c>
      <c r="J113" s="1">
        <f>IF(ubezpieczenia__2[[#This Row],[ostatnia]] = "a",1,0)</f>
        <v>0</v>
      </c>
      <c r="K113" s="7">
        <f xml:space="preserve"> 2016 - YEAR(ubezpieczenia__2[[#This Row],[Data_urodz]])</f>
        <v>46</v>
      </c>
      <c r="L11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13" s="1">
        <f>IF(ubezpieczenia__2[[#This Row],[wiek]] &gt; 60,ubezpieczenia__2[[#This Row],[ub1]]+49,ubezpieczenia__2[[#This Row],[ub1]])</f>
        <v>36</v>
      </c>
      <c r="N113" s="1">
        <f>ubezpieczenia__2[[#This Row],[ub2 z 49zl]]</f>
        <v>36</v>
      </c>
      <c r="R113" s="9">
        <f>IF(ubezpieczenia__2[[#This Row],[ostatnia]] = "a",1,0)</f>
        <v>0</v>
      </c>
      <c r="S113" s="11">
        <f>ROUND(ubezpieczenia__2[[#This Row],[ub2 z 49zl]],2)</f>
        <v>36</v>
      </c>
    </row>
    <row r="114" spans="4:19" x14ac:dyDescent="0.25">
      <c r="D114" s="1" t="s">
        <v>170</v>
      </c>
      <c r="E114" s="1" t="s">
        <v>171</v>
      </c>
      <c r="F114" s="2">
        <v>16529</v>
      </c>
      <c r="G114" s="1" t="s">
        <v>40</v>
      </c>
      <c r="H114" s="1">
        <f>MONTH(ubezpieczenia__2[[#This Row],[Data_urodz]])</f>
        <v>4</v>
      </c>
      <c r="I114" s="1" t="str">
        <f>RIGHT(ubezpieczenia__2[[#This Row],[Imie]],1)</f>
        <v>a</v>
      </c>
      <c r="J114" s="1">
        <f>IF(ubezpieczenia__2[[#This Row],[ostatnia]] = "a",1,0)</f>
        <v>1</v>
      </c>
      <c r="K114" s="7">
        <f xml:space="preserve"> 2016 - YEAR(ubezpieczenia__2[[#This Row],[Data_urodz]])</f>
        <v>71</v>
      </c>
      <c r="L11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14" s="1">
        <f>IF(ubezpieczenia__2[[#This Row],[wiek]] &gt; 60,ubezpieczenia__2[[#This Row],[ub1]]+49,ubezpieczenia__2[[#This Row],[ub1]])</f>
        <v>79</v>
      </c>
      <c r="N114" s="1">
        <f>ubezpieczenia__2[[#This Row],[ub2 z 49zl]]</f>
        <v>79</v>
      </c>
      <c r="R114" s="8">
        <f>IF(ubezpieczenia__2[[#This Row],[ostatnia]] = "a",1,0)</f>
        <v>1</v>
      </c>
      <c r="S114" s="10">
        <f>ROUND(ubezpieczenia__2[[#This Row],[ub2 z 49zl]],2)</f>
        <v>79</v>
      </c>
    </row>
    <row r="115" spans="4:19" x14ac:dyDescent="0.25">
      <c r="D115" s="1" t="s">
        <v>172</v>
      </c>
      <c r="E115" s="1" t="s">
        <v>5</v>
      </c>
      <c r="F115" s="2">
        <v>30530</v>
      </c>
      <c r="G115" s="1" t="s">
        <v>40</v>
      </c>
      <c r="H115" s="1">
        <f>MONTH(ubezpieczenia__2[[#This Row],[Data_urodz]])</f>
        <v>8</v>
      </c>
      <c r="I115" s="1" t="str">
        <f>RIGHT(ubezpieczenia__2[[#This Row],[Imie]],1)</f>
        <v>a</v>
      </c>
      <c r="J115" s="1">
        <f>IF(ubezpieczenia__2[[#This Row],[ostatnia]] = "a",1,0)</f>
        <v>1</v>
      </c>
      <c r="K115" s="7">
        <f xml:space="preserve"> 2016 - YEAR(ubezpieczenia__2[[#This Row],[Data_urodz]])</f>
        <v>33</v>
      </c>
      <c r="L11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15" s="1">
        <f>IF(ubezpieczenia__2[[#This Row],[wiek]] &gt; 60,ubezpieczenia__2[[#This Row],[ub1]]+49,ubezpieczenia__2[[#This Row],[ub1]])</f>
        <v>37.5</v>
      </c>
      <c r="N115" s="1">
        <f>ubezpieczenia__2[[#This Row],[ub2 z 49zl]]</f>
        <v>37.5</v>
      </c>
      <c r="R115" s="9">
        <f>IF(ubezpieczenia__2[[#This Row],[ostatnia]] = "a",1,0)</f>
        <v>1</v>
      </c>
      <c r="S115" s="11">
        <f>ROUND(ubezpieczenia__2[[#This Row],[ub2 z 49zl]],2)</f>
        <v>37.5</v>
      </c>
    </row>
    <row r="116" spans="4:19" x14ac:dyDescent="0.25">
      <c r="D116" s="1" t="s">
        <v>173</v>
      </c>
      <c r="E116" s="1" t="s">
        <v>77</v>
      </c>
      <c r="F116" s="2">
        <v>31601</v>
      </c>
      <c r="G116" s="1" t="s">
        <v>12</v>
      </c>
      <c r="H116" s="1">
        <f>MONTH(ubezpieczenia__2[[#This Row],[Data_urodz]])</f>
        <v>7</v>
      </c>
      <c r="I116" s="1" t="str">
        <f>RIGHT(ubezpieczenia__2[[#This Row],[Imie]],1)</f>
        <v>n</v>
      </c>
      <c r="J116" s="1">
        <f>IF(ubezpieczenia__2[[#This Row],[ostatnia]] = "a",1,0)</f>
        <v>0</v>
      </c>
      <c r="K116" s="7">
        <f xml:space="preserve"> 2016 - YEAR(ubezpieczenia__2[[#This Row],[Data_urodz]])</f>
        <v>30</v>
      </c>
      <c r="L11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16" s="1">
        <f>IF(ubezpieczenia__2[[#This Row],[wiek]] &gt; 60,ubezpieczenia__2[[#This Row],[ub1]]+49,ubezpieczenia__2[[#This Row],[ub1]])</f>
        <v>30</v>
      </c>
      <c r="N116" s="1">
        <f>ubezpieczenia__2[[#This Row],[ub2 z 49zl]]</f>
        <v>30</v>
      </c>
      <c r="R116" s="8">
        <f>IF(ubezpieczenia__2[[#This Row],[ostatnia]] = "a",1,0)</f>
        <v>0</v>
      </c>
      <c r="S116" s="10">
        <f>ROUND(ubezpieczenia__2[[#This Row],[ub2 z 49zl]],2)</f>
        <v>30</v>
      </c>
    </row>
    <row r="117" spans="4:19" x14ac:dyDescent="0.25">
      <c r="D117" s="1" t="s">
        <v>174</v>
      </c>
      <c r="E117" s="1" t="s">
        <v>157</v>
      </c>
      <c r="F117" s="2">
        <v>28427</v>
      </c>
      <c r="G117" s="1" t="s">
        <v>12</v>
      </c>
      <c r="H117" s="1">
        <f>MONTH(ubezpieczenia__2[[#This Row],[Data_urodz]])</f>
        <v>10</v>
      </c>
      <c r="I117" s="1" t="str">
        <f>RIGHT(ubezpieczenia__2[[#This Row],[Imie]],1)</f>
        <v>a</v>
      </c>
      <c r="J117" s="1">
        <f>IF(ubezpieczenia__2[[#This Row],[ostatnia]] = "a",1,0)</f>
        <v>1</v>
      </c>
      <c r="K117" s="7">
        <f xml:space="preserve"> 2016 - YEAR(ubezpieczenia__2[[#This Row],[Data_urodz]])</f>
        <v>39</v>
      </c>
      <c r="L11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17" s="1">
        <f>IF(ubezpieczenia__2[[#This Row],[wiek]] &gt; 60,ubezpieczenia__2[[#This Row],[ub1]]+49,ubezpieczenia__2[[#This Row],[ub1]])</f>
        <v>37.5</v>
      </c>
      <c r="N117" s="1">
        <f>ubezpieczenia__2[[#This Row],[ub2 z 49zl]]</f>
        <v>37.5</v>
      </c>
      <c r="R117" s="9">
        <f>IF(ubezpieczenia__2[[#This Row],[ostatnia]] = "a",1,0)</f>
        <v>1</v>
      </c>
      <c r="S117" s="11">
        <f>ROUND(ubezpieczenia__2[[#This Row],[ub2 z 49zl]],2)</f>
        <v>37.5</v>
      </c>
    </row>
    <row r="118" spans="4:19" x14ac:dyDescent="0.25">
      <c r="D118" s="1" t="s">
        <v>175</v>
      </c>
      <c r="E118" s="1" t="s">
        <v>176</v>
      </c>
      <c r="F118" s="2">
        <v>23139</v>
      </c>
      <c r="G118" s="1" t="s">
        <v>12</v>
      </c>
      <c r="H118" s="1">
        <f>MONTH(ubezpieczenia__2[[#This Row],[Data_urodz]])</f>
        <v>5</v>
      </c>
      <c r="I118" s="1" t="str">
        <f>RIGHT(ubezpieczenia__2[[#This Row],[Imie]],1)</f>
        <v>a</v>
      </c>
      <c r="J118" s="1">
        <f>IF(ubezpieczenia__2[[#This Row],[ostatnia]] = "a",1,0)</f>
        <v>1</v>
      </c>
      <c r="K118" s="7">
        <f xml:space="preserve"> 2016 - YEAR(ubezpieczenia__2[[#This Row],[Data_urodz]])</f>
        <v>53</v>
      </c>
      <c r="L11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18" s="1">
        <f>IF(ubezpieczenia__2[[#This Row],[wiek]] &gt; 60,ubezpieczenia__2[[#This Row],[ub1]]+49,ubezpieczenia__2[[#This Row],[ub1]])</f>
        <v>29.999999999999996</v>
      </c>
      <c r="N118" s="1">
        <f>ubezpieczenia__2[[#This Row],[ub2 z 49zl]]</f>
        <v>29.999999999999996</v>
      </c>
      <c r="R118" s="8">
        <f>IF(ubezpieczenia__2[[#This Row],[ostatnia]] = "a",1,0)</f>
        <v>1</v>
      </c>
      <c r="S118" s="10">
        <f>ROUND(ubezpieczenia__2[[#This Row],[ub2 z 49zl]],2)</f>
        <v>30</v>
      </c>
    </row>
    <row r="119" spans="4:19" x14ac:dyDescent="0.25">
      <c r="D119" s="1" t="s">
        <v>174</v>
      </c>
      <c r="E119" s="1" t="s">
        <v>177</v>
      </c>
      <c r="F119" s="2">
        <v>29861</v>
      </c>
      <c r="G119" s="1" t="s">
        <v>12</v>
      </c>
      <c r="H119" s="1">
        <f>MONTH(ubezpieczenia__2[[#This Row],[Data_urodz]])</f>
        <v>10</v>
      </c>
      <c r="I119" s="1" t="str">
        <f>RIGHT(ubezpieczenia__2[[#This Row],[Imie]],1)</f>
        <v>a</v>
      </c>
      <c r="J119" s="1">
        <f>IF(ubezpieczenia__2[[#This Row],[ostatnia]] = "a",1,0)</f>
        <v>1</v>
      </c>
      <c r="K119" s="7">
        <f xml:space="preserve"> 2016 - YEAR(ubezpieczenia__2[[#This Row],[Data_urodz]])</f>
        <v>35</v>
      </c>
      <c r="L11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19" s="1">
        <f>IF(ubezpieczenia__2[[#This Row],[wiek]] &gt; 60,ubezpieczenia__2[[#This Row],[ub1]]+49,ubezpieczenia__2[[#This Row],[ub1]])</f>
        <v>37.5</v>
      </c>
      <c r="N119" s="1">
        <f>ubezpieczenia__2[[#This Row],[ub2 z 49zl]]</f>
        <v>37.5</v>
      </c>
      <c r="R119" s="9">
        <f>IF(ubezpieczenia__2[[#This Row],[ostatnia]] = "a",1,0)</f>
        <v>1</v>
      </c>
      <c r="S119" s="11">
        <f>ROUND(ubezpieczenia__2[[#This Row],[ub2 z 49zl]],2)</f>
        <v>37.5</v>
      </c>
    </row>
    <row r="120" spans="4:19" x14ac:dyDescent="0.25">
      <c r="D120" s="1" t="s">
        <v>178</v>
      </c>
      <c r="E120" s="1" t="s">
        <v>179</v>
      </c>
      <c r="F120" s="2">
        <v>32545</v>
      </c>
      <c r="G120" s="1" t="s">
        <v>40</v>
      </c>
      <c r="H120" s="1">
        <f>MONTH(ubezpieczenia__2[[#This Row],[Data_urodz]])</f>
        <v>2</v>
      </c>
      <c r="I120" s="1" t="str">
        <f>RIGHT(ubezpieczenia__2[[#This Row],[Imie]],1)</f>
        <v>n</v>
      </c>
      <c r="J120" s="1">
        <f>IF(ubezpieczenia__2[[#This Row],[ostatnia]] = "a",1,0)</f>
        <v>0</v>
      </c>
      <c r="K120" s="7">
        <f xml:space="preserve"> 2016 - YEAR(ubezpieczenia__2[[#This Row],[Data_urodz]])</f>
        <v>27</v>
      </c>
      <c r="L12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20" s="1">
        <f>IF(ubezpieczenia__2[[#This Row],[wiek]] &gt; 60,ubezpieczenia__2[[#This Row],[ub1]]+49,ubezpieczenia__2[[#This Row],[ub1]])</f>
        <v>30</v>
      </c>
      <c r="N120" s="1">
        <f>ubezpieczenia__2[[#This Row],[ub2 z 49zl]]</f>
        <v>30</v>
      </c>
      <c r="R120" s="8">
        <f>IF(ubezpieczenia__2[[#This Row],[ostatnia]] = "a",1,0)</f>
        <v>0</v>
      </c>
      <c r="S120" s="10">
        <f>ROUND(ubezpieczenia__2[[#This Row],[ub2 z 49zl]],2)</f>
        <v>30</v>
      </c>
    </row>
    <row r="121" spans="4:19" x14ac:dyDescent="0.25">
      <c r="D121" s="1" t="s">
        <v>180</v>
      </c>
      <c r="E121" s="1" t="s">
        <v>94</v>
      </c>
      <c r="F121" s="2">
        <v>29361</v>
      </c>
      <c r="G121" s="1" t="s">
        <v>12</v>
      </c>
      <c r="H121" s="1">
        <f>MONTH(ubezpieczenia__2[[#This Row],[Data_urodz]])</f>
        <v>5</v>
      </c>
      <c r="I121" s="1" t="str">
        <f>RIGHT(ubezpieczenia__2[[#This Row],[Imie]],1)</f>
        <v>k</v>
      </c>
      <c r="J121" s="1">
        <f>IF(ubezpieczenia__2[[#This Row],[ostatnia]] = "a",1,0)</f>
        <v>0</v>
      </c>
      <c r="K121" s="7">
        <f xml:space="preserve"> 2016 - YEAR(ubezpieczenia__2[[#This Row],[Data_urodz]])</f>
        <v>36</v>
      </c>
      <c r="L12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21" s="1">
        <f>IF(ubezpieczenia__2[[#This Row],[wiek]] &gt; 60,ubezpieczenia__2[[#This Row],[ub1]]+49,ubezpieczenia__2[[#This Row],[ub1]])</f>
        <v>45</v>
      </c>
      <c r="N121" s="1">
        <f>ubezpieczenia__2[[#This Row],[ub2 z 49zl]]</f>
        <v>45</v>
      </c>
      <c r="R121" s="9">
        <f>IF(ubezpieczenia__2[[#This Row],[ostatnia]] = "a",1,0)</f>
        <v>0</v>
      </c>
      <c r="S121" s="11">
        <f>ROUND(ubezpieczenia__2[[#This Row],[ub2 z 49zl]],2)</f>
        <v>45</v>
      </c>
    </row>
    <row r="122" spans="4:19" x14ac:dyDescent="0.25">
      <c r="D122" s="1" t="s">
        <v>181</v>
      </c>
      <c r="E122" s="1" t="s">
        <v>49</v>
      </c>
      <c r="F122" s="2">
        <v>17772</v>
      </c>
      <c r="G122" s="1" t="s">
        <v>40</v>
      </c>
      <c r="H122" s="1">
        <f>MONTH(ubezpieczenia__2[[#This Row],[Data_urodz]])</f>
        <v>8</v>
      </c>
      <c r="I122" s="1" t="str">
        <f>RIGHT(ubezpieczenia__2[[#This Row],[Imie]],1)</f>
        <v>j</v>
      </c>
      <c r="J122" s="1">
        <f>IF(ubezpieczenia__2[[#This Row],[ostatnia]] = "a",1,0)</f>
        <v>0</v>
      </c>
      <c r="K122" s="7">
        <f xml:space="preserve"> 2016 - YEAR(ubezpieczenia__2[[#This Row],[Data_urodz]])</f>
        <v>68</v>
      </c>
      <c r="L12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22" s="1">
        <f>IF(ubezpieczenia__2[[#This Row],[wiek]] &gt; 60,ubezpieczenia__2[[#This Row],[ub1]]+49,ubezpieczenia__2[[#This Row],[ub1]])</f>
        <v>85</v>
      </c>
      <c r="N122" s="1">
        <f>ubezpieczenia__2[[#This Row],[ub2 z 49zl]]</f>
        <v>85</v>
      </c>
      <c r="R122" s="8">
        <f>IF(ubezpieczenia__2[[#This Row],[ostatnia]] = "a",1,0)</f>
        <v>0</v>
      </c>
      <c r="S122" s="10">
        <f>ROUND(ubezpieczenia__2[[#This Row],[ub2 z 49zl]],2)</f>
        <v>85</v>
      </c>
    </row>
    <row r="123" spans="4:19" x14ac:dyDescent="0.25">
      <c r="D123" s="1" t="s">
        <v>182</v>
      </c>
      <c r="E123" s="1" t="s">
        <v>183</v>
      </c>
      <c r="F123" s="2">
        <v>28580</v>
      </c>
      <c r="G123" s="1" t="s">
        <v>6</v>
      </c>
      <c r="H123" s="1">
        <f>MONTH(ubezpieczenia__2[[#This Row],[Data_urodz]])</f>
        <v>3</v>
      </c>
      <c r="I123" s="1" t="str">
        <f>RIGHT(ubezpieczenia__2[[#This Row],[Imie]],1)</f>
        <v>a</v>
      </c>
      <c r="J123" s="1">
        <f>IF(ubezpieczenia__2[[#This Row],[ostatnia]] = "a",1,0)</f>
        <v>1</v>
      </c>
      <c r="K123" s="7">
        <f xml:space="preserve"> 2016 - YEAR(ubezpieczenia__2[[#This Row],[Data_urodz]])</f>
        <v>38</v>
      </c>
      <c r="L12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23" s="1">
        <f>IF(ubezpieczenia__2[[#This Row],[wiek]] &gt; 60,ubezpieczenia__2[[#This Row],[ub1]]+49,ubezpieczenia__2[[#This Row],[ub1]])</f>
        <v>37.5</v>
      </c>
      <c r="N123" s="1">
        <f>ubezpieczenia__2[[#This Row],[ub2 z 49zl]]</f>
        <v>37.5</v>
      </c>
      <c r="R123" s="9">
        <f>IF(ubezpieczenia__2[[#This Row],[ostatnia]] = "a",1,0)</f>
        <v>1</v>
      </c>
      <c r="S123" s="11">
        <f>ROUND(ubezpieczenia__2[[#This Row],[ub2 z 49zl]],2)</f>
        <v>37.5</v>
      </c>
    </row>
    <row r="124" spans="4:19" x14ac:dyDescent="0.25">
      <c r="D124" s="1" t="s">
        <v>184</v>
      </c>
      <c r="E124" s="1" t="s">
        <v>185</v>
      </c>
      <c r="F124" s="2">
        <v>21154</v>
      </c>
      <c r="G124" s="1" t="s">
        <v>40</v>
      </c>
      <c r="H124" s="1">
        <f>MONTH(ubezpieczenia__2[[#This Row],[Data_urodz]])</f>
        <v>11</v>
      </c>
      <c r="I124" s="1" t="str">
        <f>RIGHT(ubezpieczenia__2[[#This Row],[Imie]],1)</f>
        <v>a</v>
      </c>
      <c r="J124" s="1">
        <f>IF(ubezpieczenia__2[[#This Row],[ostatnia]] = "a",1,0)</f>
        <v>1</v>
      </c>
      <c r="K124" s="7">
        <f xml:space="preserve"> 2016 - YEAR(ubezpieczenia__2[[#This Row],[Data_urodz]])</f>
        <v>59</v>
      </c>
      <c r="L12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24" s="1">
        <f>IF(ubezpieczenia__2[[#This Row],[wiek]] &gt; 60,ubezpieczenia__2[[#This Row],[ub1]]+49,ubezpieczenia__2[[#This Row],[ub1]])</f>
        <v>29.999999999999996</v>
      </c>
      <c r="N124" s="1">
        <f>ubezpieczenia__2[[#This Row],[ub2 z 49zl]]</f>
        <v>29.999999999999996</v>
      </c>
      <c r="R124" s="8">
        <f>IF(ubezpieczenia__2[[#This Row],[ostatnia]] = "a",1,0)</f>
        <v>1</v>
      </c>
      <c r="S124" s="10">
        <f>ROUND(ubezpieczenia__2[[#This Row],[ub2 z 49zl]],2)</f>
        <v>30</v>
      </c>
    </row>
    <row r="125" spans="4:19" x14ac:dyDescent="0.25">
      <c r="D125" s="1" t="s">
        <v>186</v>
      </c>
      <c r="E125" s="1" t="s">
        <v>54</v>
      </c>
      <c r="F125" s="2">
        <v>18183</v>
      </c>
      <c r="G125" s="1" t="s">
        <v>12</v>
      </c>
      <c r="H125" s="1">
        <f>MONTH(ubezpieczenia__2[[#This Row],[Data_urodz]])</f>
        <v>10</v>
      </c>
      <c r="I125" s="1" t="str">
        <f>RIGHT(ubezpieczenia__2[[#This Row],[Imie]],1)</f>
        <v>a</v>
      </c>
      <c r="J125" s="1">
        <f>IF(ubezpieczenia__2[[#This Row],[ostatnia]] = "a",1,0)</f>
        <v>1</v>
      </c>
      <c r="K125" s="7">
        <f xml:space="preserve"> 2016 - YEAR(ubezpieczenia__2[[#This Row],[Data_urodz]])</f>
        <v>67</v>
      </c>
      <c r="L12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25" s="1">
        <f>IF(ubezpieczenia__2[[#This Row],[wiek]] &gt; 60,ubezpieczenia__2[[#This Row],[ub1]]+49,ubezpieczenia__2[[#This Row],[ub1]])</f>
        <v>79</v>
      </c>
      <c r="N125" s="1">
        <f>ubezpieczenia__2[[#This Row],[ub2 z 49zl]]</f>
        <v>79</v>
      </c>
      <c r="R125" s="9">
        <f>IF(ubezpieczenia__2[[#This Row],[ostatnia]] = "a",1,0)</f>
        <v>1</v>
      </c>
      <c r="S125" s="11">
        <f>ROUND(ubezpieczenia__2[[#This Row],[ub2 z 49zl]],2)</f>
        <v>79</v>
      </c>
    </row>
    <row r="126" spans="4:19" x14ac:dyDescent="0.25">
      <c r="D126" s="1" t="s">
        <v>187</v>
      </c>
      <c r="E126" s="1" t="s">
        <v>188</v>
      </c>
      <c r="F126" s="2">
        <v>20630</v>
      </c>
      <c r="G126" s="1" t="s">
        <v>6</v>
      </c>
      <c r="H126" s="1">
        <f>MONTH(ubezpieczenia__2[[#This Row],[Data_urodz]])</f>
        <v>6</v>
      </c>
      <c r="I126" s="1" t="str">
        <f>RIGHT(ubezpieczenia__2[[#This Row],[Imie]],1)</f>
        <v>a</v>
      </c>
      <c r="J126" s="1">
        <f>IF(ubezpieczenia__2[[#This Row],[ostatnia]] = "a",1,0)</f>
        <v>1</v>
      </c>
      <c r="K126" s="7">
        <f xml:space="preserve"> 2016 - YEAR(ubezpieczenia__2[[#This Row],[Data_urodz]])</f>
        <v>60</v>
      </c>
      <c r="L12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26" s="1">
        <f>IF(ubezpieczenia__2[[#This Row],[wiek]] &gt; 60,ubezpieczenia__2[[#This Row],[ub1]]+49,ubezpieczenia__2[[#This Row],[ub1]])</f>
        <v>29.999999999999996</v>
      </c>
      <c r="N126" s="1">
        <f>ubezpieczenia__2[[#This Row],[ub2 z 49zl]]</f>
        <v>29.999999999999996</v>
      </c>
      <c r="R126" s="8">
        <f>IF(ubezpieczenia__2[[#This Row],[ostatnia]] = "a",1,0)</f>
        <v>1</v>
      </c>
      <c r="S126" s="10">
        <f>ROUND(ubezpieczenia__2[[#This Row],[ub2 z 49zl]],2)</f>
        <v>30</v>
      </c>
    </row>
    <row r="127" spans="4:19" x14ac:dyDescent="0.25">
      <c r="D127" s="1" t="s">
        <v>189</v>
      </c>
      <c r="E127" s="1" t="s">
        <v>49</v>
      </c>
      <c r="F127" s="2">
        <v>34364</v>
      </c>
      <c r="G127" s="1" t="s">
        <v>12</v>
      </c>
      <c r="H127" s="1">
        <f>MONTH(ubezpieczenia__2[[#This Row],[Data_urodz]])</f>
        <v>1</v>
      </c>
      <c r="I127" s="1" t="str">
        <f>RIGHT(ubezpieczenia__2[[#This Row],[Imie]],1)</f>
        <v>j</v>
      </c>
      <c r="J127" s="1">
        <f>IF(ubezpieczenia__2[[#This Row],[ostatnia]] = "a",1,0)</f>
        <v>0</v>
      </c>
      <c r="K127" s="7">
        <f xml:space="preserve"> 2016 - YEAR(ubezpieczenia__2[[#This Row],[Data_urodz]])</f>
        <v>22</v>
      </c>
      <c r="L12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27" s="1">
        <f>IF(ubezpieczenia__2[[#This Row],[wiek]] &gt; 60,ubezpieczenia__2[[#This Row],[ub1]]+49,ubezpieczenia__2[[#This Row],[ub1]])</f>
        <v>30</v>
      </c>
      <c r="N127" s="1">
        <f>ubezpieczenia__2[[#This Row],[ub2 z 49zl]]</f>
        <v>30</v>
      </c>
      <c r="R127" s="9">
        <f>IF(ubezpieczenia__2[[#This Row],[ostatnia]] = "a",1,0)</f>
        <v>0</v>
      </c>
      <c r="S127" s="11">
        <f>ROUND(ubezpieczenia__2[[#This Row],[ub2 z 49zl]],2)</f>
        <v>30</v>
      </c>
    </row>
    <row r="128" spans="4:19" x14ac:dyDescent="0.25">
      <c r="D128" s="1" t="s">
        <v>190</v>
      </c>
      <c r="E128" s="1" t="s">
        <v>20</v>
      </c>
      <c r="F128" s="2">
        <v>25582</v>
      </c>
      <c r="G128" s="1" t="s">
        <v>6</v>
      </c>
      <c r="H128" s="1">
        <f>MONTH(ubezpieczenia__2[[#This Row],[Data_urodz]])</f>
        <v>1</v>
      </c>
      <c r="I128" s="1" t="str">
        <f>RIGHT(ubezpieczenia__2[[#This Row],[Imie]],1)</f>
        <v>a</v>
      </c>
      <c r="J128" s="1">
        <f>IF(ubezpieczenia__2[[#This Row],[ostatnia]] = "a",1,0)</f>
        <v>1</v>
      </c>
      <c r="K128" s="7">
        <f xml:space="preserve"> 2016 - YEAR(ubezpieczenia__2[[#This Row],[Data_urodz]])</f>
        <v>46</v>
      </c>
      <c r="L12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28" s="1">
        <f>IF(ubezpieczenia__2[[#This Row],[wiek]] &gt; 60,ubezpieczenia__2[[#This Row],[ub1]]+49,ubezpieczenia__2[[#This Row],[ub1]])</f>
        <v>29.999999999999996</v>
      </c>
      <c r="N128" s="1">
        <f>ubezpieczenia__2[[#This Row],[ub2 z 49zl]]</f>
        <v>29.999999999999996</v>
      </c>
      <c r="R128" s="8">
        <f>IF(ubezpieczenia__2[[#This Row],[ostatnia]] = "a",1,0)</f>
        <v>1</v>
      </c>
      <c r="S128" s="10">
        <f>ROUND(ubezpieczenia__2[[#This Row],[ub2 z 49zl]],2)</f>
        <v>30</v>
      </c>
    </row>
    <row r="129" spans="4:19" x14ac:dyDescent="0.25">
      <c r="D129" s="1" t="s">
        <v>191</v>
      </c>
      <c r="E129" s="1" t="s">
        <v>192</v>
      </c>
      <c r="F129" s="2">
        <v>29350</v>
      </c>
      <c r="G129" s="1" t="s">
        <v>12</v>
      </c>
      <c r="H129" s="1">
        <f>MONTH(ubezpieczenia__2[[#This Row],[Data_urodz]])</f>
        <v>5</v>
      </c>
      <c r="I129" s="1" t="str">
        <f>RIGHT(ubezpieczenia__2[[#This Row],[Imie]],1)</f>
        <v>a</v>
      </c>
      <c r="J129" s="1">
        <f>IF(ubezpieczenia__2[[#This Row],[ostatnia]] = "a",1,0)</f>
        <v>1</v>
      </c>
      <c r="K129" s="7">
        <f xml:space="preserve"> 2016 - YEAR(ubezpieczenia__2[[#This Row],[Data_urodz]])</f>
        <v>36</v>
      </c>
      <c r="L12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29" s="1">
        <f>IF(ubezpieczenia__2[[#This Row],[wiek]] &gt; 60,ubezpieczenia__2[[#This Row],[ub1]]+49,ubezpieczenia__2[[#This Row],[ub1]])</f>
        <v>37.5</v>
      </c>
      <c r="N129" s="1">
        <f>ubezpieczenia__2[[#This Row],[ub2 z 49zl]]</f>
        <v>37.5</v>
      </c>
      <c r="R129" s="9">
        <f>IF(ubezpieczenia__2[[#This Row],[ostatnia]] = "a",1,0)</f>
        <v>1</v>
      </c>
      <c r="S129" s="11">
        <f>ROUND(ubezpieczenia__2[[#This Row],[ub2 z 49zl]],2)</f>
        <v>37.5</v>
      </c>
    </row>
    <row r="130" spans="4:19" x14ac:dyDescent="0.25">
      <c r="D130" s="1" t="s">
        <v>193</v>
      </c>
      <c r="E130" s="1" t="s">
        <v>194</v>
      </c>
      <c r="F130" s="2">
        <v>21704</v>
      </c>
      <c r="G130" s="1" t="s">
        <v>6</v>
      </c>
      <c r="H130" s="1">
        <f>MONTH(ubezpieczenia__2[[#This Row],[Data_urodz]])</f>
        <v>6</v>
      </c>
      <c r="I130" s="1" t="str">
        <f>RIGHT(ubezpieczenia__2[[#This Row],[Imie]],1)</f>
        <v>a</v>
      </c>
      <c r="J130" s="1">
        <f>IF(ubezpieczenia__2[[#This Row],[ostatnia]] = "a",1,0)</f>
        <v>1</v>
      </c>
      <c r="K130" s="7">
        <f xml:space="preserve"> 2016 - YEAR(ubezpieczenia__2[[#This Row],[Data_urodz]])</f>
        <v>57</v>
      </c>
      <c r="L13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30" s="1">
        <f>IF(ubezpieczenia__2[[#This Row],[wiek]] &gt; 60,ubezpieczenia__2[[#This Row],[ub1]]+49,ubezpieczenia__2[[#This Row],[ub1]])</f>
        <v>29.999999999999996</v>
      </c>
      <c r="N130" s="1">
        <f>ubezpieczenia__2[[#This Row],[ub2 z 49zl]]</f>
        <v>29.999999999999996</v>
      </c>
      <c r="R130" s="8">
        <f>IF(ubezpieczenia__2[[#This Row],[ostatnia]] = "a",1,0)</f>
        <v>1</v>
      </c>
      <c r="S130" s="10">
        <f>ROUND(ubezpieczenia__2[[#This Row],[ub2 z 49zl]],2)</f>
        <v>30</v>
      </c>
    </row>
    <row r="131" spans="4:19" x14ac:dyDescent="0.25">
      <c r="D131" s="1" t="s">
        <v>195</v>
      </c>
      <c r="E131" s="1" t="s">
        <v>192</v>
      </c>
      <c r="F131" s="2">
        <v>20436</v>
      </c>
      <c r="G131" s="1" t="s">
        <v>12</v>
      </c>
      <c r="H131" s="1">
        <f>MONTH(ubezpieczenia__2[[#This Row],[Data_urodz]])</f>
        <v>12</v>
      </c>
      <c r="I131" s="1" t="str">
        <f>RIGHT(ubezpieczenia__2[[#This Row],[Imie]],1)</f>
        <v>a</v>
      </c>
      <c r="J131" s="1">
        <f>IF(ubezpieczenia__2[[#This Row],[ostatnia]] = "a",1,0)</f>
        <v>1</v>
      </c>
      <c r="K131" s="7">
        <f xml:space="preserve"> 2016 - YEAR(ubezpieczenia__2[[#This Row],[Data_urodz]])</f>
        <v>61</v>
      </c>
      <c r="L13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31" s="1">
        <f>IF(ubezpieczenia__2[[#This Row],[wiek]] &gt; 60,ubezpieczenia__2[[#This Row],[ub1]]+49,ubezpieczenia__2[[#This Row],[ub1]])</f>
        <v>79</v>
      </c>
      <c r="N131" s="1">
        <f>ubezpieczenia__2[[#This Row],[ub2 z 49zl]]</f>
        <v>79</v>
      </c>
      <c r="R131" s="9">
        <f>IF(ubezpieczenia__2[[#This Row],[ostatnia]] = "a",1,0)</f>
        <v>1</v>
      </c>
      <c r="S131" s="11">
        <f>ROUND(ubezpieczenia__2[[#This Row],[ub2 z 49zl]],2)</f>
        <v>79</v>
      </c>
    </row>
    <row r="132" spans="4:19" x14ac:dyDescent="0.25">
      <c r="D132" s="1" t="s">
        <v>196</v>
      </c>
      <c r="E132" s="1" t="s">
        <v>139</v>
      </c>
      <c r="F132" s="2">
        <v>24475</v>
      </c>
      <c r="G132" s="1" t="s">
        <v>12</v>
      </c>
      <c r="H132" s="1">
        <f>MONTH(ubezpieczenia__2[[#This Row],[Data_urodz]])</f>
        <v>1</v>
      </c>
      <c r="I132" s="1" t="str">
        <f>RIGHT(ubezpieczenia__2[[#This Row],[Imie]],1)</f>
        <v>n</v>
      </c>
      <c r="J132" s="1">
        <f>IF(ubezpieczenia__2[[#This Row],[ostatnia]] = "a",1,0)</f>
        <v>0</v>
      </c>
      <c r="K132" s="7">
        <f xml:space="preserve"> 2016 - YEAR(ubezpieczenia__2[[#This Row],[Data_urodz]])</f>
        <v>49</v>
      </c>
      <c r="L13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32" s="1">
        <f>IF(ubezpieczenia__2[[#This Row],[wiek]] &gt; 60,ubezpieczenia__2[[#This Row],[ub1]]+49,ubezpieczenia__2[[#This Row],[ub1]])</f>
        <v>36</v>
      </c>
      <c r="N132" s="1">
        <f>ubezpieczenia__2[[#This Row],[ub2 z 49zl]]</f>
        <v>36</v>
      </c>
      <c r="R132" s="8">
        <f>IF(ubezpieczenia__2[[#This Row],[ostatnia]] = "a",1,0)</f>
        <v>0</v>
      </c>
      <c r="S132" s="10">
        <f>ROUND(ubezpieczenia__2[[#This Row],[ub2 z 49zl]],2)</f>
        <v>36</v>
      </c>
    </row>
    <row r="133" spans="4:19" x14ac:dyDescent="0.25">
      <c r="D133" s="1" t="s">
        <v>197</v>
      </c>
      <c r="E133" s="1" t="s">
        <v>87</v>
      </c>
      <c r="F133" s="2">
        <v>26773</v>
      </c>
      <c r="G133" s="1" t="s">
        <v>6</v>
      </c>
      <c r="H133" s="1">
        <f>MONTH(ubezpieczenia__2[[#This Row],[Data_urodz]])</f>
        <v>4</v>
      </c>
      <c r="I133" s="1" t="str">
        <f>RIGHT(ubezpieczenia__2[[#This Row],[Imie]],1)</f>
        <v>z</v>
      </c>
      <c r="J133" s="1">
        <f>IF(ubezpieczenia__2[[#This Row],[ostatnia]] = "a",1,0)</f>
        <v>0</v>
      </c>
      <c r="K133" s="7">
        <f xml:space="preserve"> 2016 - YEAR(ubezpieczenia__2[[#This Row],[Data_urodz]])</f>
        <v>43</v>
      </c>
      <c r="L13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33" s="1">
        <f>IF(ubezpieczenia__2[[#This Row],[wiek]] &gt; 60,ubezpieczenia__2[[#This Row],[ub1]]+49,ubezpieczenia__2[[#This Row],[ub1]])</f>
        <v>45</v>
      </c>
      <c r="N133" s="1">
        <f>ubezpieczenia__2[[#This Row],[ub2 z 49zl]]</f>
        <v>45</v>
      </c>
      <c r="R133" s="9">
        <f>IF(ubezpieczenia__2[[#This Row],[ostatnia]] = "a",1,0)</f>
        <v>0</v>
      </c>
      <c r="S133" s="11">
        <f>ROUND(ubezpieczenia__2[[#This Row],[ub2 z 49zl]],2)</f>
        <v>45</v>
      </c>
    </row>
    <row r="134" spans="4:19" x14ac:dyDescent="0.25">
      <c r="D134" s="1" t="s">
        <v>198</v>
      </c>
      <c r="E134" s="1" t="s">
        <v>199</v>
      </c>
      <c r="F134" s="2">
        <v>17668</v>
      </c>
      <c r="G134" s="1" t="s">
        <v>12</v>
      </c>
      <c r="H134" s="1">
        <f>MONTH(ubezpieczenia__2[[#This Row],[Data_urodz]])</f>
        <v>5</v>
      </c>
      <c r="I134" s="1" t="str">
        <f>RIGHT(ubezpieczenia__2[[#This Row],[Imie]],1)</f>
        <v>a</v>
      </c>
      <c r="J134" s="1">
        <f>IF(ubezpieczenia__2[[#This Row],[ostatnia]] = "a",1,0)</f>
        <v>1</v>
      </c>
      <c r="K134" s="7">
        <f xml:space="preserve"> 2016 - YEAR(ubezpieczenia__2[[#This Row],[Data_urodz]])</f>
        <v>68</v>
      </c>
      <c r="L13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34" s="1">
        <f>IF(ubezpieczenia__2[[#This Row],[wiek]] &gt; 60,ubezpieczenia__2[[#This Row],[ub1]]+49,ubezpieczenia__2[[#This Row],[ub1]])</f>
        <v>79</v>
      </c>
      <c r="N134" s="1">
        <f>ubezpieczenia__2[[#This Row],[ub2 z 49zl]]</f>
        <v>79</v>
      </c>
      <c r="R134" s="8">
        <f>IF(ubezpieczenia__2[[#This Row],[ostatnia]] = "a",1,0)</f>
        <v>1</v>
      </c>
      <c r="S134" s="10">
        <f>ROUND(ubezpieczenia__2[[#This Row],[ub2 z 49zl]],2)</f>
        <v>79</v>
      </c>
    </row>
    <row r="135" spans="4:19" x14ac:dyDescent="0.25">
      <c r="D135" s="1" t="s">
        <v>200</v>
      </c>
      <c r="E135" s="1" t="s">
        <v>201</v>
      </c>
      <c r="F135" s="2">
        <v>17382</v>
      </c>
      <c r="G135" s="1" t="s">
        <v>12</v>
      </c>
      <c r="H135" s="1">
        <f>MONTH(ubezpieczenia__2[[#This Row],[Data_urodz]])</f>
        <v>8</v>
      </c>
      <c r="I135" s="1" t="str">
        <f>RIGHT(ubezpieczenia__2[[#This Row],[Imie]],1)</f>
        <v>a</v>
      </c>
      <c r="J135" s="1">
        <f>IF(ubezpieczenia__2[[#This Row],[ostatnia]] = "a",1,0)</f>
        <v>1</v>
      </c>
      <c r="K135" s="7">
        <f xml:space="preserve"> 2016 - YEAR(ubezpieczenia__2[[#This Row],[Data_urodz]])</f>
        <v>69</v>
      </c>
      <c r="L13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35" s="1">
        <f>IF(ubezpieczenia__2[[#This Row],[wiek]] &gt; 60,ubezpieczenia__2[[#This Row],[ub1]]+49,ubezpieczenia__2[[#This Row],[ub1]])</f>
        <v>79</v>
      </c>
      <c r="N135" s="1">
        <f>ubezpieczenia__2[[#This Row],[ub2 z 49zl]]</f>
        <v>79</v>
      </c>
      <c r="R135" s="9">
        <f>IF(ubezpieczenia__2[[#This Row],[ostatnia]] = "a",1,0)</f>
        <v>1</v>
      </c>
      <c r="S135" s="11">
        <f>ROUND(ubezpieczenia__2[[#This Row],[ub2 z 49zl]],2)</f>
        <v>79</v>
      </c>
    </row>
    <row r="136" spans="4:19" x14ac:dyDescent="0.25">
      <c r="D136" s="1" t="s">
        <v>202</v>
      </c>
      <c r="E136" s="1" t="s">
        <v>8</v>
      </c>
      <c r="F136" s="2">
        <v>16976</v>
      </c>
      <c r="G136" s="1" t="s">
        <v>6</v>
      </c>
      <c r="H136" s="1">
        <f>MONTH(ubezpieczenia__2[[#This Row],[Data_urodz]])</f>
        <v>6</v>
      </c>
      <c r="I136" s="1" t="str">
        <f>RIGHT(ubezpieczenia__2[[#This Row],[Imie]],1)</f>
        <v>r</v>
      </c>
      <c r="J136" s="1">
        <f>IF(ubezpieczenia__2[[#This Row],[ostatnia]] = "a",1,0)</f>
        <v>0</v>
      </c>
      <c r="K136" s="7">
        <f xml:space="preserve"> 2016 - YEAR(ubezpieczenia__2[[#This Row],[Data_urodz]])</f>
        <v>70</v>
      </c>
      <c r="L13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36" s="1">
        <f>IF(ubezpieczenia__2[[#This Row],[wiek]] &gt; 60,ubezpieczenia__2[[#This Row],[ub1]]+49,ubezpieczenia__2[[#This Row],[ub1]])</f>
        <v>85</v>
      </c>
      <c r="N136" s="1">
        <f>ubezpieczenia__2[[#This Row],[ub2 z 49zl]]</f>
        <v>85</v>
      </c>
      <c r="R136" s="8">
        <f>IF(ubezpieczenia__2[[#This Row],[ostatnia]] = "a",1,0)</f>
        <v>0</v>
      </c>
      <c r="S136" s="10">
        <f>ROUND(ubezpieczenia__2[[#This Row],[ub2 z 49zl]],2)</f>
        <v>85</v>
      </c>
    </row>
    <row r="137" spans="4:19" x14ac:dyDescent="0.25">
      <c r="D137" s="1" t="s">
        <v>203</v>
      </c>
      <c r="E137" s="1" t="s">
        <v>204</v>
      </c>
      <c r="F137" s="2">
        <v>33779</v>
      </c>
      <c r="G137" s="1" t="s">
        <v>40</v>
      </c>
      <c r="H137" s="1">
        <f>MONTH(ubezpieczenia__2[[#This Row],[Data_urodz]])</f>
        <v>6</v>
      </c>
      <c r="I137" s="1" t="str">
        <f>RIGHT(ubezpieczenia__2[[#This Row],[Imie]],1)</f>
        <v>z</v>
      </c>
      <c r="J137" s="1">
        <f>IF(ubezpieczenia__2[[#This Row],[ostatnia]] = "a",1,0)</f>
        <v>0</v>
      </c>
      <c r="K137" s="7">
        <f xml:space="preserve"> 2016 - YEAR(ubezpieczenia__2[[#This Row],[Data_urodz]])</f>
        <v>24</v>
      </c>
      <c r="L13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37" s="1">
        <f>IF(ubezpieczenia__2[[#This Row],[wiek]] &gt; 60,ubezpieczenia__2[[#This Row],[ub1]]+49,ubezpieczenia__2[[#This Row],[ub1]])</f>
        <v>30</v>
      </c>
      <c r="N137" s="1">
        <f>ubezpieczenia__2[[#This Row],[ub2 z 49zl]]</f>
        <v>30</v>
      </c>
      <c r="R137" s="9">
        <f>IF(ubezpieczenia__2[[#This Row],[ostatnia]] = "a",1,0)</f>
        <v>0</v>
      </c>
      <c r="S137" s="11">
        <f>ROUND(ubezpieczenia__2[[#This Row],[ub2 z 49zl]],2)</f>
        <v>30</v>
      </c>
    </row>
    <row r="138" spans="4:19" x14ac:dyDescent="0.25">
      <c r="D138" s="1" t="s">
        <v>75</v>
      </c>
      <c r="E138" s="1" t="s">
        <v>37</v>
      </c>
      <c r="F138" s="2">
        <v>33885</v>
      </c>
      <c r="G138" s="1" t="s">
        <v>6</v>
      </c>
      <c r="H138" s="1">
        <f>MONTH(ubezpieczenia__2[[#This Row],[Data_urodz]])</f>
        <v>10</v>
      </c>
      <c r="I138" s="1" t="str">
        <f>RIGHT(ubezpieczenia__2[[#This Row],[Imie]],1)</f>
        <v>a</v>
      </c>
      <c r="J138" s="1">
        <f>IF(ubezpieczenia__2[[#This Row],[ostatnia]] = "a",1,0)</f>
        <v>1</v>
      </c>
      <c r="K138" s="7">
        <f xml:space="preserve"> 2016 - YEAR(ubezpieczenia__2[[#This Row],[Data_urodz]])</f>
        <v>24</v>
      </c>
      <c r="L13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38" s="1">
        <f>IF(ubezpieczenia__2[[#This Row],[wiek]] &gt; 60,ubezpieczenia__2[[#This Row],[ub1]]+49,ubezpieczenia__2[[#This Row],[ub1]])</f>
        <v>25</v>
      </c>
      <c r="N138" s="1">
        <f>ubezpieczenia__2[[#This Row],[ub2 z 49zl]]</f>
        <v>25</v>
      </c>
      <c r="R138" s="8">
        <f>IF(ubezpieczenia__2[[#This Row],[ostatnia]] = "a",1,0)</f>
        <v>1</v>
      </c>
      <c r="S138" s="10">
        <f>ROUND(ubezpieczenia__2[[#This Row],[ub2 z 49zl]],2)</f>
        <v>25</v>
      </c>
    </row>
    <row r="139" spans="4:19" x14ac:dyDescent="0.25">
      <c r="D139" s="1" t="s">
        <v>205</v>
      </c>
      <c r="E139" s="1" t="s">
        <v>25</v>
      </c>
      <c r="F139" s="2">
        <v>30498</v>
      </c>
      <c r="G139" s="1" t="s">
        <v>9</v>
      </c>
      <c r="H139" s="1">
        <f>MONTH(ubezpieczenia__2[[#This Row],[Data_urodz]])</f>
        <v>7</v>
      </c>
      <c r="I139" s="1" t="str">
        <f>RIGHT(ubezpieczenia__2[[#This Row],[Imie]],1)</f>
        <v>a</v>
      </c>
      <c r="J139" s="1">
        <f>IF(ubezpieczenia__2[[#This Row],[ostatnia]] = "a",1,0)</f>
        <v>1</v>
      </c>
      <c r="K139" s="7">
        <f xml:space="preserve"> 2016 - YEAR(ubezpieczenia__2[[#This Row],[Data_urodz]])</f>
        <v>33</v>
      </c>
      <c r="L13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39" s="1">
        <f>IF(ubezpieczenia__2[[#This Row],[wiek]] &gt; 60,ubezpieczenia__2[[#This Row],[ub1]]+49,ubezpieczenia__2[[#This Row],[ub1]])</f>
        <v>37.5</v>
      </c>
      <c r="N139" s="1">
        <f>ubezpieczenia__2[[#This Row],[ub2 z 49zl]]</f>
        <v>37.5</v>
      </c>
      <c r="R139" s="9">
        <f>IF(ubezpieczenia__2[[#This Row],[ostatnia]] = "a",1,0)</f>
        <v>1</v>
      </c>
      <c r="S139" s="11">
        <f>ROUND(ubezpieczenia__2[[#This Row],[ub2 z 49zl]],2)</f>
        <v>37.5</v>
      </c>
    </row>
    <row r="140" spans="4:19" x14ac:dyDescent="0.25">
      <c r="D140" s="1" t="s">
        <v>206</v>
      </c>
      <c r="E140" s="1" t="s">
        <v>167</v>
      </c>
      <c r="F140" s="2">
        <v>22090</v>
      </c>
      <c r="G140" s="1" t="s">
        <v>9</v>
      </c>
      <c r="H140" s="1">
        <f>MONTH(ubezpieczenia__2[[#This Row],[Data_urodz]])</f>
        <v>6</v>
      </c>
      <c r="I140" s="1" t="str">
        <f>RIGHT(ubezpieczenia__2[[#This Row],[Imie]],1)</f>
        <v>n</v>
      </c>
      <c r="J140" s="1">
        <f>IF(ubezpieczenia__2[[#This Row],[ostatnia]] = "a",1,0)</f>
        <v>0</v>
      </c>
      <c r="K140" s="7">
        <f xml:space="preserve"> 2016 - YEAR(ubezpieczenia__2[[#This Row],[Data_urodz]])</f>
        <v>56</v>
      </c>
      <c r="L14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40" s="1">
        <f>IF(ubezpieczenia__2[[#This Row],[wiek]] &gt; 60,ubezpieczenia__2[[#This Row],[ub1]]+49,ubezpieczenia__2[[#This Row],[ub1]])</f>
        <v>36</v>
      </c>
      <c r="N140" s="1">
        <f>ubezpieczenia__2[[#This Row],[ub2 z 49zl]]</f>
        <v>36</v>
      </c>
      <c r="R140" s="8">
        <f>IF(ubezpieczenia__2[[#This Row],[ostatnia]] = "a",1,0)</f>
        <v>0</v>
      </c>
      <c r="S140" s="10">
        <f>ROUND(ubezpieczenia__2[[#This Row],[ub2 z 49zl]],2)</f>
        <v>36</v>
      </c>
    </row>
    <row r="141" spans="4:19" x14ac:dyDescent="0.25">
      <c r="D141" s="1" t="s">
        <v>207</v>
      </c>
      <c r="E141" s="1" t="s">
        <v>37</v>
      </c>
      <c r="F141" s="2">
        <v>27938</v>
      </c>
      <c r="G141" s="1" t="s">
        <v>6</v>
      </c>
      <c r="H141" s="1">
        <f>MONTH(ubezpieczenia__2[[#This Row],[Data_urodz]])</f>
        <v>6</v>
      </c>
      <c r="I141" s="1" t="str">
        <f>RIGHT(ubezpieczenia__2[[#This Row],[Imie]],1)</f>
        <v>a</v>
      </c>
      <c r="J141" s="1">
        <f>IF(ubezpieczenia__2[[#This Row],[ostatnia]] = "a",1,0)</f>
        <v>1</v>
      </c>
      <c r="K141" s="7">
        <f xml:space="preserve"> 2016 - YEAR(ubezpieczenia__2[[#This Row],[Data_urodz]])</f>
        <v>40</v>
      </c>
      <c r="L14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41" s="1">
        <f>IF(ubezpieczenia__2[[#This Row],[wiek]] &gt; 60,ubezpieczenia__2[[#This Row],[ub1]]+49,ubezpieczenia__2[[#This Row],[ub1]])</f>
        <v>37.5</v>
      </c>
      <c r="N141" s="1">
        <f>ubezpieczenia__2[[#This Row],[ub2 z 49zl]]</f>
        <v>37.5</v>
      </c>
      <c r="R141" s="9">
        <f>IF(ubezpieczenia__2[[#This Row],[ostatnia]] = "a",1,0)</f>
        <v>1</v>
      </c>
      <c r="S141" s="11">
        <f>ROUND(ubezpieczenia__2[[#This Row],[ub2 z 49zl]],2)</f>
        <v>37.5</v>
      </c>
    </row>
    <row r="142" spans="4:19" x14ac:dyDescent="0.25">
      <c r="D142" s="1" t="s">
        <v>208</v>
      </c>
      <c r="E142" s="1" t="s">
        <v>47</v>
      </c>
      <c r="F142" s="2">
        <v>23762</v>
      </c>
      <c r="G142" s="1" t="s">
        <v>12</v>
      </c>
      <c r="H142" s="1">
        <f>MONTH(ubezpieczenia__2[[#This Row],[Data_urodz]])</f>
        <v>1</v>
      </c>
      <c r="I142" s="1" t="str">
        <f>RIGHT(ubezpieczenia__2[[#This Row],[Imie]],1)</f>
        <v>a</v>
      </c>
      <c r="J142" s="1">
        <f>IF(ubezpieczenia__2[[#This Row],[ostatnia]] = "a",1,0)</f>
        <v>1</v>
      </c>
      <c r="K142" s="7">
        <f xml:space="preserve"> 2016 - YEAR(ubezpieczenia__2[[#This Row],[Data_urodz]])</f>
        <v>51</v>
      </c>
      <c r="L14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42" s="1">
        <f>IF(ubezpieczenia__2[[#This Row],[wiek]] &gt; 60,ubezpieczenia__2[[#This Row],[ub1]]+49,ubezpieczenia__2[[#This Row],[ub1]])</f>
        <v>29.999999999999996</v>
      </c>
      <c r="N142" s="1">
        <f>ubezpieczenia__2[[#This Row],[ub2 z 49zl]]</f>
        <v>29.999999999999996</v>
      </c>
      <c r="R142" s="8">
        <f>IF(ubezpieczenia__2[[#This Row],[ostatnia]] = "a",1,0)</f>
        <v>1</v>
      </c>
      <c r="S142" s="10">
        <f>ROUND(ubezpieczenia__2[[#This Row],[ub2 z 49zl]],2)</f>
        <v>30</v>
      </c>
    </row>
    <row r="143" spans="4:19" x14ac:dyDescent="0.25">
      <c r="D143" s="1" t="s">
        <v>209</v>
      </c>
      <c r="E143" s="1" t="s">
        <v>131</v>
      </c>
      <c r="F143" s="2">
        <v>25158</v>
      </c>
      <c r="G143" s="1" t="s">
        <v>6</v>
      </c>
      <c r="H143" s="1">
        <f>MONTH(ubezpieczenia__2[[#This Row],[Data_urodz]])</f>
        <v>11</v>
      </c>
      <c r="I143" s="1" t="str">
        <f>RIGHT(ubezpieczenia__2[[#This Row],[Imie]],1)</f>
        <v>a</v>
      </c>
      <c r="J143" s="1">
        <f>IF(ubezpieczenia__2[[#This Row],[ostatnia]] = "a",1,0)</f>
        <v>1</v>
      </c>
      <c r="K143" s="7">
        <f xml:space="preserve"> 2016 - YEAR(ubezpieczenia__2[[#This Row],[Data_urodz]])</f>
        <v>48</v>
      </c>
      <c r="L14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43" s="1">
        <f>IF(ubezpieczenia__2[[#This Row],[wiek]] &gt; 60,ubezpieczenia__2[[#This Row],[ub1]]+49,ubezpieczenia__2[[#This Row],[ub1]])</f>
        <v>29.999999999999996</v>
      </c>
      <c r="N143" s="1">
        <f>ubezpieczenia__2[[#This Row],[ub2 z 49zl]]</f>
        <v>29.999999999999996</v>
      </c>
      <c r="R143" s="9">
        <f>IF(ubezpieczenia__2[[#This Row],[ostatnia]] = "a",1,0)</f>
        <v>1</v>
      </c>
      <c r="S143" s="11">
        <f>ROUND(ubezpieczenia__2[[#This Row],[ub2 z 49zl]],2)</f>
        <v>30</v>
      </c>
    </row>
    <row r="144" spans="4:19" x14ac:dyDescent="0.25">
      <c r="D144" s="1" t="s">
        <v>210</v>
      </c>
      <c r="E144" s="1" t="s">
        <v>37</v>
      </c>
      <c r="F144" s="2">
        <v>24824</v>
      </c>
      <c r="G144" s="1" t="s">
        <v>12</v>
      </c>
      <c r="H144" s="1">
        <f>MONTH(ubezpieczenia__2[[#This Row],[Data_urodz]])</f>
        <v>12</v>
      </c>
      <c r="I144" s="1" t="str">
        <f>RIGHT(ubezpieczenia__2[[#This Row],[Imie]],1)</f>
        <v>a</v>
      </c>
      <c r="J144" s="1">
        <f>IF(ubezpieczenia__2[[#This Row],[ostatnia]] = "a",1,0)</f>
        <v>1</v>
      </c>
      <c r="K144" s="7">
        <f xml:space="preserve"> 2016 - YEAR(ubezpieczenia__2[[#This Row],[Data_urodz]])</f>
        <v>49</v>
      </c>
      <c r="L14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44" s="1">
        <f>IF(ubezpieczenia__2[[#This Row],[wiek]] &gt; 60,ubezpieczenia__2[[#This Row],[ub1]]+49,ubezpieczenia__2[[#This Row],[ub1]])</f>
        <v>29.999999999999996</v>
      </c>
      <c r="N144" s="1">
        <f>ubezpieczenia__2[[#This Row],[ub2 z 49zl]]</f>
        <v>29.999999999999996</v>
      </c>
      <c r="R144" s="8">
        <f>IF(ubezpieczenia__2[[#This Row],[ostatnia]] = "a",1,0)</f>
        <v>1</v>
      </c>
      <c r="S144" s="10">
        <f>ROUND(ubezpieczenia__2[[#This Row],[ub2 z 49zl]],2)</f>
        <v>30</v>
      </c>
    </row>
    <row r="145" spans="4:19" x14ac:dyDescent="0.25">
      <c r="D145" s="1" t="s">
        <v>211</v>
      </c>
      <c r="E145" s="1" t="s">
        <v>49</v>
      </c>
      <c r="F145" s="2">
        <v>33398</v>
      </c>
      <c r="G145" s="1" t="s">
        <v>9</v>
      </c>
      <c r="H145" s="1">
        <f>MONTH(ubezpieczenia__2[[#This Row],[Data_urodz]])</f>
        <v>6</v>
      </c>
      <c r="I145" s="1" t="str">
        <f>RIGHT(ubezpieczenia__2[[#This Row],[Imie]],1)</f>
        <v>j</v>
      </c>
      <c r="J145" s="1">
        <f>IF(ubezpieczenia__2[[#This Row],[ostatnia]] = "a",1,0)</f>
        <v>0</v>
      </c>
      <c r="K145" s="7">
        <f xml:space="preserve"> 2016 - YEAR(ubezpieczenia__2[[#This Row],[Data_urodz]])</f>
        <v>25</v>
      </c>
      <c r="L14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45" s="1">
        <f>IF(ubezpieczenia__2[[#This Row],[wiek]] &gt; 60,ubezpieczenia__2[[#This Row],[ub1]]+49,ubezpieczenia__2[[#This Row],[ub1]])</f>
        <v>30</v>
      </c>
      <c r="N145" s="1">
        <f>ubezpieczenia__2[[#This Row],[ub2 z 49zl]]</f>
        <v>30</v>
      </c>
      <c r="R145" s="9">
        <f>IF(ubezpieczenia__2[[#This Row],[ostatnia]] = "a",1,0)</f>
        <v>0</v>
      </c>
      <c r="S145" s="11">
        <f>ROUND(ubezpieczenia__2[[#This Row],[ub2 z 49zl]],2)</f>
        <v>30</v>
      </c>
    </row>
    <row r="146" spans="4:19" x14ac:dyDescent="0.25">
      <c r="D146" s="1" t="s">
        <v>212</v>
      </c>
      <c r="E146" s="1" t="s">
        <v>18</v>
      </c>
      <c r="F146" s="2">
        <v>34795</v>
      </c>
      <c r="G146" s="1" t="s">
        <v>9</v>
      </c>
      <c r="H146" s="1">
        <f>MONTH(ubezpieczenia__2[[#This Row],[Data_urodz]])</f>
        <v>4</v>
      </c>
      <c r="I146" s="1" t="str">
        <f>RIGHT(ubezpieczenia__2[[#This Row],[Imie]],1)</f>
        <v>m</v>
      </c>
      <c r="J146" s="1">
        <f>IF(ubezpieczenia__2[[#This Row],[ostatnia]] = "a",1,0)</f>
        <v>0</v>
      </c>
      <c r="K146" s="7">
        <f xml:space="preserve"> 2016 - YEAR(ubezpieczenia__2[[#This Row],[Data_urodz]])</f>
        <v>21</v>
      </c>
      <c r="L14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46" s="1">
        <f>IF(ubezpieczenia__2[[#This Row],[wiek]] &gt; 60,ubezpieczenia__2[[#This Row],[ub1]]+49,ubezpieczenia__2[[#This Row],[ub1]])</f>
        <v>30</v>
      </c>
      <c r="N146" s="1">
        <f>ubezpieczenia__2[[#This Row],[ub2 z 49zl]]</f>
        <v>30</v>
      </c>
      <c r="R146" s="8">
        <f>IF(ubezpieczenia__2[[#This Row],[ostatnia]] = "a",1,0)</f>
        <v>0</v>
      </c>
      <c r="S146" s="10">
        <f>ROUND(ubezpieczenia__2[[#This Row],[ub2 z 49zl]],2)</f>
        <v>30</v>
      </c>
    </row>
    <row r="147" spans="4:19" x14ac:dyDescent="0.25">
      <c r="D147" s="1" t="s">
        <v>88</v>
      </c>
      <c r="E147" s="1" t="s">
        <v>213</v>
      </c>
      <c r="F147" s="2">
        <v>20374</v>
      </c>
      <c r="G147" s="1" t="s">
        <v>12</v>
      </c>
      <c r="H147" s="1">
        <f>MONTH(ubezpieczenia__2[[#This Row],[Data_urodz]])</f>
        <v>10</v>
      </c>
      <c r="I147" s="1" t="str">
        <f>RIGHT(ubezpieczenia__2[[#This Row],[Imie]],1)</f>
        <v>a</v>
      </c>
      <c r="J147" s="1">
        <f>IF(ubezpieczenia__2[[#This Row],[ostatnia]] = "a",1,0)</f>
        <v>1</v>
      </c>
      <c r="K147" s="7">
        <f xml:space="preserve"> 2016 - YEAR(ubezpieczenia__2[[#This Row],[Data_urodz]])</f>
        <v>61</v>
      </c>
      <c r="L14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47" s="1">
        <f>IF(ubezpieczenia__2[[#This Row],[wiek]] &gt; 60,ubezpieczenia__2[[#This Row],[ub1]]+49,ubezpieczenia__2[[#This Row],[ub1]])</f>
        <v>79</v>
      </c>
      <c r="N147" s="1">
        <f>ubezpieczenia__2[[#This Row],[ub2 z 49zl]]</f>
        <v>79</v>
      </c>
      <c r="R147" s="9">
        <f>IF(ubezpieczenia__2[[#This Row],[ostatnia]] = "a",1,0)</f>
        <v>1</v>
      </c>
      <c r="S147" s="11">
        <f>ROUND(ubezpieczenia__2[[#This Row],[ub2 z 49zl]],2)</f>
        <v>79</v>
      </c>
    </row>
    <row r="148" spans="4:19" x14ac:dyDescent="0.25">
      <c r="D148" s="1" t="s">
        <v>214</v>
      </c>
      <c r="E148" s="1" t="s">
        <v>165</v>
      </c>
      <c r="F148" s="2">
        <v>25416</v>
      </c>
      <c r="G148" s="1" t="s">
        <v>12</v>
      </c>
      <c r="H148" s="1">
        <f>MONTH(ubezpieczenia__2[[#This Row],[Data_urodz]])</f>
        <v>8</v>
      </c>
      <c r="I148" s="1" t="str">
        <f>RIGHT(ubezpieczenia__2[[#This Row],[Imie]],1)</f>
        <v>a</v>
      </c>
      <c r="J148" s="1">
        <f>IF(ubezpieczenia__2[[#This Row],[ostatnia]] = "a",1,0)</f>
        <v>1</v>
      </c>
      <c r="K148" s="7">
        <f xml:space="preserve"> 2016 - YEAR(ubezpieczenia__2[[#This Row],[Data_urodz]])</f>
        <v>47</v>
      </c>
      <c r="L14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48" s="1">
        <f>IF(ubezpieczenia__2[[#This Row],[wiek]] &gt; 60,ubezpieczenia__2[[#This Row],[ub1]]+49,ubezpieczenia__2[[#This Row],[ub1]])</f>
        <v>29.999999999999996</v>
      </c>
      <c r="N148" s="1">
        <f>ubezpieczenia__2[[#This Row],[ub2 z 49zl]]</f>
        <v>29.999999999999996</v>
      </c>
      <c r="R148" s="8">
        <f>IF(ubezpieczenia__2[[#This Row],[ostatnia]] = "a",1,0)</f>
        <v>1</v>
      </c>
      <c r="S148" s="10">
        <f>ROUND(ubezpieczenia__2[[#This Row],[ub2 z 49zl]],2)</f>
        <v>30</v>
      </c>
    </row>
    <row r="149" spans="4:19" x14ac:dyDescent="0.25">
      <c r="D149" s="1" t="s">
        <v>215</v>
      </c>
      <c r="E149" s="1" t="s">
        <v>216</v>
      </c>
      <c r="F149" s="2">
        <v>21548</v>
      </c>
      <c r="G149" s="1" t="s">
        <v>12</v>
      </c>
      <c r="H149" s="1">
        <f>MONTH(ubezpieczenia__2[[#This Row],[Data_urodz]])</f>
        <v>12</v>
      </c>
      <c r="I149" s="1" t="str">
        <f>RIGHT(ubezpieczenia__2[[#This Row],[Imie]],1)</f>
        <v>a</v>
      </c>
      <c r="J149" s="1">
        <f>IF(ubezpieczenia__2[[#This Row],[ostatnia]] = "a",1,0)</f>
        <v>1</v>
      </c>
      <c r="K149" s="7">
        <f xml:space="preserve"> 2016 - YEAR(ubezpieczenia__2[[#This Row],[Data_urodz]])</f>
        <v>58</v>
      </c>
      <c r="L14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49" s="1">
        <f>IF(ubezpieczenia__2[[#This Row],[wiek]] &gt; 60,ubezpieczenia__2[[#This Row],[ub1]]+49,ubezpieczenia__2[[#This Row],[ub1]])</f>
        <v>29.999999999999996</v>
      </c>
      <c r="N149" s="1">
        <f>ubezpieczenia__2[[#This Row],[ub2 z 49zl]]</f>
        <v>29.999999999999996</v>
      </c>
      <c r="R149" s="9">
        <f>IF(ubezpieczenia__2[[#This Row],[ostatnia]] = "a",1,0)</f>
        <v>1</v>
      </c>
      <c r="S149" s="11">
        <f>ROUND(ubezpieczenia__2[[#This Row],[ub2 z 49zl]],2)</f>
        <v>30</v>
      </c>
    </row>
    <row r="150" spans="4:19" x14ac:dyDescent="0.25">
      <c r="D150" s="1" t="s">
        <v>217</v>
      </c>
      <c r="E150" s="1" t="s">
        <v>54</v>
      </c>
      <c r="F150" s="2">
        <v>31232</v>
      </c>
      <c r="G150" s="1" t="s">
        <v>9</v>
      </c>
      <c r="H150" s="1">
        <f>MONTH(ubezpieczenia__2[[#This Row],[Data_urodz]])</f>
        <v>7</v>
      </c>
      <c r="I150" s="1" t="str">
        <f>RIGHT(ubezpieczenia__2[[#This Row],[Imie]],1)</f>
        <v>a</v>
      </c>
      <c r="J150" s="1">
        <f>IF(ubezpieczenia__2[[#This Row],[ostatnia]] = "a",1,0)</f>
        <v>1</v>
      </c>
      <c r="K150" s="7">
        <f xml:space="preserve"> 2016 - YEAR(ubezpieczenia__2[[#This Row],[Data_urodz]])</f>
        <v>31</v>
      </c>
      <c r="L15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50" s="1">
        <f>IF(ubezpieczenia__2[[#This Row],[wiek]] &gt; 60,ubezpieczenia__2[[#This Row],[ub1]]+49,ubezpieczenia__2[[#This Row],[ub1]])</f>
        <v>37.5</v>
      </c>
      <c r="N150" s="1">
        <f>ubezpieczenia__2[[#This Row],[ub2 z 49zl]]</f>
        <v>37.5</v>
      </c>
      <c r="R150" s="8">
        <f>IF(ubezpieczenia__2[[#This Row],[ostatnia]] = "a",1,0)</f>
        <v>1</v>
      </c>
      <c r="S150" s="10">
        <f>ROUND(ubezpieczenia__2[[#This Row],[ub2 z 49zl]],2)</f>
        <v>37.5</v>
      </c>
    </row>
    <row r="151" spans="4:19" x14ac:dyDescent="0.25">
      <c r="D151" s="1" t="s">
        <v>218</v>
      </c>
      <c r="E151" s="1" t="s">
        <v>121</v>
      </c>
      <c r="F151" s="2">
        <v>28472</v>
      </c>
      <c r="G151" s="1" t="s">
        <v>12</v>
      </c>
      <c r="H151" s="1">
        <f>MONTH(ubezpieczenia__2[[#This Row],[Data_urodz]])</f>
        <v>12</v>
      </c>
      <c r="I151" s="1" t="str">
        <f>RIGHT(ubezpieczenia__2[[#This Row],[Imie]],1)</f>
        <v>a</v>
      </c>
      <c r="J151" s="1">
        <f>IF(ubezpieczenia__2[[#This Row],[ostatnia]] = "a",1,0)</f>
        <v>1</v>
      </c>
      <c r="K151" s="7">
        <f xml:space="preserve"> 2016 - YEAR(ubezpieczenia__2[[#This Row],[Data_urodz]])</f>
        <v>39</v>
      </c>
      <c r="L15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51" s="1">
        <f>IF(ubezpieczenia__2[[#This Row],[wiek]] &gt; 60,ubezpieczenia__2[[#This Row],[ub1]]+49,ubezpieczenia__2[[#This Row],[ub1]])</f>
        <v>37.5</v>
      </c>
      <c r="N151" s="1">
        <f>ubezpieczenia__2[[#This Row],[ub2 z 49zl]]</f>
        <v>37.5</v>
      </c>
      <c r="R151" s="9">
        <f>IF(ubezpieczenia__2[[#This Row],[ostatnia]] = "a",1,0)</f>
        <v>1</v>
      </c>
      <c r="S151" s="11">
        <f>ROUND(ubezpieczenia__2[[#This Row],[ub2 z 49zl]],2)</f>
        <v>37.5</v>
      </c>
    </row>
    <row r="152" spans="4:19" x14ac:dyDescent="0.25">
      <c r="D152" s="1" t="s">
        <v>219</v>
      </c>
      <c r="E152" s="1" t="s">
        <v>29</v>
      </c>
      <c r="F152" s="2">
        <v>34287</v>
      </c>
      <c r="G152" s="1" t="s">
        <v>12</v>
      </c>
      <c r="H152" s="1">
        <f>MONTH(ubezpieczenia__2[[#This Row],[Data_urodz]])</f>
        <v>11</v>
      </c>
      <c r="I152" s="1" t="str">
        <f>RIGHT(ubezpieczenia__2[[#This Row],[Imie]],1)</f>
        <v>z</v>
      </c>
      <c r="J152" s="1">
        <f>IF(ubezpieczenia__2[[#This Row],[ostatnia]] = "a",1,0)</f>
        <v>0</v>
      </c>
      <c r="K152" s="7">
        <f xml:space="preserve"> 2016 - YEAR(ubezpieczenia__2[[#This Row],[Data_urodz]])</f>
        <v>23</v>
      </c>
      <c r="L15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52" s="1">
        <f>IF(ubezpieczenia__2[[#This Row],[wiek]] &gt; 60,ubezpieczenia__2[[#This Row],[ub1]]+49,ubezpieczenia__2[[#This Row],[ub1]])</f>
        <v>30</v>
      </c>
      <c r="N152" s="1">
        <f>ubezpieczenia__2[[#This Row],[ub2 z 49zl]]</f>
        <v>30</v>
      </c>
      <c r="R152" s="8">
        <f>IF(ubezpieczenia__2[[#This Row],[ostatnia]] = "a",1,0)</f>
        <v>0</v>
      </c>
      <c r="S152" s="10">
        <f>ROUND(ubezpieczenia__2[[#This Row],[ub2 z 49zl]],2)</f>
        <v>30</v>
      </c>
    </row>
    <row r="153" spans="4:19" x14ac:dyDescent="0.25">
      <c r="D153" s="1" t="s">
        <v>220</v>
      </c>
      <c r="E153" s="1" t="s">
        <v>92</v>
      </c>
      <c r="F153" s="2">
        <v>24972</v>
      </c>
      <c r="G153" s="1" t="s">
        <v>6</v>
      </c>
      <c r="H153" s="1">
        <f>MONTH(ubezpieczenia__2[[#This Row],[Data_urodz]])</f>
        <v>5</v>
      </c>
      <c r="I153" s="1" t="str">
        <f>RIGHT(ubezpieczenia__2[[#This Row],[Imie]],1)</f>
        <v>z</v>
      </c>
      <c r="J153" s="1">
        <f>IF(ubezpieczenia__2[[#This Row],[ostatnia]] = "a",1,0)</f>
        <v>0</v>
      </c>
      <c r="K153" s="7">
        <f xml:space="preserve"> 2016 - YEAR(ubezpieczenia__2[[#This Row],[Data_urodz]])</f>
        <v>48</v>
      </c>
      <c r="L15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53" s="1">
        <f>IF(ubezpieczenia__2[[#This Row],[wiek]] &gt; 60,ubezpieczenia__2[[#This Row],[ub1]]+49,ubezpieczenia__2[[#This Row],[ub1]])</f>
        <v>36</v>
      </c>
      <c r="N153" s="1">
        <f>ubezpieczenia__2[[#This Row],[ub2 z 49zl]]</f>
        <v>36</v>
      </c>
      <c r="R153" s="9">
        <f>IF(ubezpieczenia__2[[#This Row],[ostatnia]] = "a",1,0)</f>
        <v>0</v>
      </c>
      <c r="S153" s="11">
        <f>ROUND(ubezpieczenia__2[[#This Row],[ub2 z 49zl]],2)</f>
        <v>36</v>
      </c>
    </row>
    <row r="154" spans="4:19" x14ac:dyDescent="0.25">
      <c r="D154" s="1" t="s">
        <v>221</v>
      </c>
      <c r="E154" s="1" t="s">
        <v>154</v>
      </c>
      <c r="F154" s="2">
        <v>18787</v>
      </c>
      <c r="G154" s="1" t="s">
        <v>9</v>
      </c>
      <c r="H154" s="1">
        <f>MONTH(ubezpieczenia__2[[#This Row],[Data_urodz]])</f>
        <v>6</v>
      </c>
      <c r="I154" s="1" t="str">
        <f>RIGHT(ubezpieczenia__2[[#This Row],[Imie]],1)</f>
        <v>a</v>
      </c>
      <c r="J154" s="1">
        <f>IF(ubezpieczenia__2[[#This Row],[ostatnia]] = "a",1,0)</f>
        <v>1</v>
      </c>
      <c r="K154" s="7">
        <f xml:space="preserve"> 2016 - YEAR(ubezpieczenia__2[[#This Row],[Data_urodz]])</f>
        <v>65</v>
      </c>
      <c r="L15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54" s="1">
        <f>IF(ubezpieczenia__2[[#This Row],[wiek]] &gt; 60,ubezpieczenia__2[[#This Row],[ub1]]+49,ubezpieczenia__2[[#This Row],[ub1]])</f>
        <v>79</v>
      </c>
      <c r="N154" s="1">
        <f>ubezpieczenia__2[[#This Row],[ub2 z 49zl]]</f>
        <v>79</v>
      </c>
      <c r="R154" s="8">
        <f>IF(ubezpieczenia__2[[#This Row],[ostatnia]] = "a",1,0)</f>
        <v>1</v>
      </c>
      <c r="S154" s="10">
        <f>ROUND(ubezpieczenia__2[[#This Row],[ub2 z 49zl]],2)</f>
        <v>79</v>
      </c>
    </row>
    <row r="155" spans="4:19" x14ac:dyDescent="0.25">
      <c r="D155" s="1" t="s">
        <v>222</v>
      </c>
      <c r="E155" s="1" t="s">
        <v>49</v>
      </c>
      <c r="F155" s="2">
        <v>27611</v>
      </c>
      <c r="G155" s="1" t="s">
        <v>9</v>
      </c>
      <c r="H155" s="1">
        <f>MONTH(ubezpieczenia__2[[#This Row],[Data_urodz]])</f>
        <v>8</v>
      </c>
      <c r="I155" s="1" t="str">
        <f>RIGHT(ubezpieczenia__2[[#This Row],[Imie]],1)</f>
        <v>j</v>
      </c>
      <c r="J155" s="1">
        <f>IF(ubezpieczenia__2[[#This Row],[ostatnia]] = "a",1,0)</f>
        <v>0</v>
      </c>
      <c r="K155" s="7">
        <f xml:space="preserve"> 2016 - YEAR(ubezpieczenia__2[[#This Row],[Data_urodz]])</f>
        <v>41</v>
      </c>
      <c r="L15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55" s="1">
        <f>IF(ubezpieczenia__2[[#This Row],[wiek]] &gt; 60,ubezpieczenia__2[[#This Row],[ub1]]+49,ubezpieczenia__2[[#This Row],[ub1]])</f>
        <v>45</v>
      </c>
      <c r="N155" s="1">
        <f>ubezpieczenia__2[[#This Row],[ub2 z 49zl]]</f>
        <v>45</v>
      </c>
      <c r="R155" s="9">
        <f>IF(ubezpieczenia__2[[#This Row],[ostatnia]] = "a",1,0)</f>
        <v>0</v>
      </c>
      <c r="S155" s="11">
        <f>ROUND(ubezpieczenia__2[[#This Row],[ub2 z 49zl]],2)</f>
        <v>45</v>
      </c>
    </row>
    <row r="156" spans="4:19" x14ac:dyDescent="0.25">
      <c r="D156" s="1" t="s">
        <v>223</v>
      </c>
      <c r="E156" s="1" t="s">
        <v>224</v>
      </c>
      <c r="F156" s="2">
        <v>26071</v>
      </c>
      <c r="G156" s="1" t="s">
        <v>12</v>
      </c>
      <c r="H156" s="1">
        <f>MONTH(ubezpieczenia__2[[#This Row],[Data_urodz]])</f>
        <v>5</v>
      </c>
      <c r="I156" s="1" t="str">
        <f>RIGHT(ubezpieczenia__2[[#This Row],[Imie]],1)</f>
        <v>a</v>
      </c>
      <c r="J156" s="1">
        <f>IF(ubezpieczenia__2[[#This Row],[ostatnia]] = "a",1,0)</f>
        <v>1</v>
      </c>
      <c r="K156" s="7">
        <f xml:space="preserve"> 2016 - YEAR(ubezpieczenia__2[[#This Row],[Data_urodz]])</f>
        <v>45</v>
      </c>
      <c r="L15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56" s="1">
        <f>IF(ubezpieczenia__2[[#This Row],[wiek]] &gt; 60,ubezpieczenia__2[[#This Row],[ub1]]+49,ubezpieczenia__2[[#This Row],[ub1]])</f>
        <v>37.5</v>
      </c>
      <c r="N156" s="1">
        <f>ubezpieczenia__2[[#This Row],[ub2 z 49zl]]</f>
        <v>37.5</v>
      </c>
      <c r="R156" s="8">
        <f>IF(ubezpieczenia__2[[#This Row],[ostatnia]] = "a",1,0)</f>
        <v>1</v>
      </c>
      <c r="S156" s="10">
        <f>ROUND(ubezpieczenia__2[[#This Row],[ub2 z 49zl]],2)</f>
        <v>37.5</v>
      </c>
    </row>
    <row r="157" spans="4:19" x14ac:dyDescent="0.25">
      <c r="D157" s="1" t="s">
        <v>225</v>
      </c>
      <c r="E157" s="1" t="s">
        <v>20</v>
      </c>
      <c r="F157" s="2">
        <v>18285</v>
      </c>
      <c r="G157" s="1" t="s">
        <v>6</v>
      </c>
      <c r="H157" s="1">
        <f>MONTH(ubezpieczenia__2[[#This Row],[Data_urodz]])</f>
        <v>1</v>
      </c>
      <c r="I157" s="1" t="str">
        <f>RIGHT(ubezpieczenia__2[[#This Row],[Imie]],1)</f>
        <v>a</v>
      </c>
      <c r="J157" s="1">
        <f>IF(ubezpieczenia__2[[#This Row],[ostatnia]] = "a",1,0)</f>
        <v>1</v>
      </c>
      <c r="K157" s="7">
        <f xml:space="preserve"> 2016 - YEAR(ubezpieczenia__2[[#This Row],[Data_urodz]])</f>
        <v>66</v>
      </c>
      <c r="L15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57" s="1">
        <f>IF(ubezpieczenia__2[[#This Row],[wiek]] &gt; 60,ubezpieczenia__2[[#This Row],[ub1]]+49,ubezpieczenia__2[[#This Row],[ub1]])</f>
        <v>79</v>
      </c>
      <c r="N157" s="1">
        <f>ubezpieczenia__2[[#This Row],[ub2 z 49zl]]</f>
        <v>79</v>
      </c>
      <c r="R157" s="9">
        <f>IF(ubezpieczenia__2[[#This Row],[ostatnia]] = "a",1,0)</f>
        <v>1</v>
      </c>
      <c r="S157" s="11">
        <f>ROUND(ubezpieczenia__2[[#This Row],[ub2 z 49zl]],2)</f>
        <v>79</v>
      </c>
    </row>
    <row r="158" spans="4:19" x14ac:dyDescent="0.25">
      <c r="D158" s="1" t="s">
        <v>226</v>
      </c>
      <c r="E158" s="1" t="s">
        <v>8</v>
      </c>
      <c r="F158" s="2">
        <v>33696</v>
      </c>
      <c r="G158" s="1" t="s">
        <v>12</v>
      </c>
      <c r="H158" s="1">
        <f>MONTH(ubezpieczenia__2[[#This Row],[Data_urodz]])</f>
        <v>4</v>
      </c>
      <c r="I158" s="1" t="str">
        <f>RIGHT(ubezpieczenia__2[[#This Row],[Imie]],1)</f>
        <v>r</v>
      </c>
      <c r="J158" s="1">
        <f>IF(ubezpieczenia__2[[#This Row],[ostatnia]] = "a",1,0)</f>
        <v>0</v>
      </c>
      <c r="K158" s="7">
        <f xml:space="preserve"> 2016 - YEAR(ubezpieczenia__2[[#This Row],[Data_urodz]])</f>
        <v>24</v>
      </c>
      <c r="L15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58" s="1">
        <f>IF(ubezpieczenia__2[[#This Row],[wiek]] &gt; 60,ubezpieczenia__2[[#This Row],[ub1]]+49,ubezpieczenia__2[[#This Row],[ub1]])</f>
        <v>30</v>
      </c>
      <c r="N158" s="1">
        <f>ubezpieczenia__2[[#This Row],[ub2 z 49zl]]</f>
        <v>30</v>
      </c>
      <c r="R158" s="8">
        <f>IF(ubezpieczenia__2[[#This Row],[ostatnia]] = "a",1,0)</f>
        <v>0</v>
      </c>
      <c r="S158" s="10">
        <f>ROUND(ubezpieczenia__2[[#This Row],[ub2 z 49zl]],2)</f>
        <v>30</v>
      </c>
    </row>
    <row r="159" spans="4:19" x14ac:dyDescent="0.25">
      <c r="D159" s="1" t="s">
        <v>227</v>
      </c>
      <c r="E159" s="1" t="s">
        <v>81</v>
      </c>
      <c r="F159" s="2">
        <v>25404</v>
      </c>
      <c r="G159" s="1" t="s">
        <v>12</v>
      </c>
      <c r="H159" s="1">
        <f>MONTH(ubezpieczenia__2[[#This Row],[Data_urodz]])</f>
        <v>7</v>
      </c>
      <c r="I159" s="1" t="str">
        <f>RIGHT(ubezpieczenia__2[[#This Row],[Imie]],1)</f>
        <v>a</v>
      </c>
      <c r="J159" s="1">
        <f>IF(ubezpieczenia__2[[#This Row],[ostatnia]] = "a",1,0)</f>
        <v>1</v>
      </c>
      <c r="K159" s="7">
        <f xml:space="preserve"> 2016 - YEAR(ubezpieczenia__2[[#This Row],[Data_urodz]])</f>
        <v>47</v>
      </c>
      <c r="L15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59" s="1">
        <f>IF(ubezpieczenia__2[[#This Row],[wiek]] &gt; 60,ubezpieczenia__2[[#This Row],[ub1]]+49,ubezpieczenia__2[[#This Row],[ub1]])</f>
        <v>29.999999999999996</v>
      </c>
      <c r="N159" s="1">
        <f>ubezpieczenia__2[[#This Row],[ub2 z 49zl]]</f>
        <v>29.999999999999996</v>
      </c>
      <c r="R159" s="9">
        <f>IF(ubezpieczenia__2[[#This Row],[ostatnia]] = "a",1,0)</f>
        <v>1</v>
      </c>
      <c r="S159" s="11">
        <f>ROUND(ubezpieczenia__2[[#This Row],[ub2 z 49zl]],2)</f>
        <v>30</v>
      </c>
    </row>
    <row r="160" spans="4:19" x14ac:dyDescent="0.25">
      <c r="D160" s="1" t="s">
        <v>26</v>
      </c>
      <c r="E160" s="1" t="s">
        <v>114</v>
      </c>
      <c r="F160" s="2">
        <v>21769</v>
      </c>
      <c r="G160" s="1" t="s">
        <v>6</v>
      </c>
      <c r="H160" s="1">
        <f>MONTH(ubezpieczenia__2[[#This Row],[Data_urodz]])</f>
        <v>8</v>
      </c>
      <c r="I160" s="1" t="str">
        <f>RIGHT(ubezpieczenia__2[[#This Row],[Imie]],1)</f>
        <v>l</v>
      </c>
      <c r="J160" s="1">
        <f>IF(ubezpieczenia__2[[#This Row],[ostatnia]] = "a",1,0)</f>
        <v>0</v>
      </c>
      <c r="K160" s="7">
        <f xml:space="preserve"> 2016 - YEAR(ubezpieczenia__2[[#This Row],[Data_urodz]])</f>
        <v>57</v>
      </c>
      <c r="L16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60" s="1">
        <f>IF(ubezpieczenia__2[[#This Row],[wiek]] &gt; 60,ubezpieczenia__2[[#This Row],[ub1]]+49,ubezpieczenia__2[[#This Row],[ub1]])</f>
        <v>36</v>
      </c>
      <c r="N160" s="1">
        <f>ubezpieczenia__2[[#This Row],[ub2 z 49zl]]</f>
        <v>36</v>
      </c>
      <c r="R160" s="8">
        <f>IF(ubezpieczenia__2[[#This Row],[ostatnia]] = "a",1,0)</f>
        <v>0</v>
      </c>
      <c r="S160" s="10">
        <f>ROUND(ubezpieczenia__2[[#This Row],[ub2 z 49zl]],2)</f>
        <v>36</v>
      </c>
    </row>
    <row r="161" spans="4:19" x14ac:dyDescent="0.25">
      <c r="D161" s="1" t="s">
        <v>228</v>
      </c>
      <c r="E161" s="1" t="s">
        <v>49</v>
      </c>
      <c r="F161" s="2">
        <v>26490</v>
      </c>
      <c r="G161" s="1" t="s">
        <v>6</v>
      </c>
      <c r="H161" s="1">
        <f>MONTH(ubezpieczenia__2[[#This Row],[Data_urodz]])</f>
        <v>7</v>
      </c>
      <c r="I161" s="1" t="str">
        <f>RIGHT(ubezpieczenia__2[[#This Row],[Imie]],1)</f>
        <v>j</v>
      </c>
      <c r="J161" s="1">
        <f>IF(ubezpieczenia__2[[#This Row],[ostatnia]] = "a",1,0)</f>
        <v>0</v>
      </c>
      <c r="K161" s="7">
        <f xml:space="preserve"> 2016 - YEAR(ubezpieczenia__2[[#This Row],[Data_urodz]])</f>
        <v>44</v>
      </c>
      <c r="L16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61" s="1">
        <f>IF(ubezpieczenia__2[[#This Row],[wiek]] &gt; 60,ubezpieczenia__2[[#This Row],[ub1]]+49,ubezpieczenia__2[[#This Row],[ub1]])</f>
        <v>45</v>
      </c>
      <c r="N161" s="1">
        <f>ubezpieczenia__2[[#This Row],[ub2 z 49zl]]</f>
        <v>45</v>
      </c>
      <c r="R161" s="9">
        <f>IF(ubezpieczenia__2[[#This Row],[ostatnia]] = "a",1,0)</f>
        <v>0</v>
      </c>
      <c r="S161" s="11">
        <f>ROUND(ubezpieczenia__2[[#This Row],[ub2 z 49zl]],2)</f>
        <v>45</v>
      </c>
    </row>
    <row r="162" spans="4:19" x14ac:dyDescent="0.25">
      <c r="D162" s="1" t="s">
        <v>229</v>
      </c>
      <c r="E162" s="1" t="s">
        <v>105</v>
      </c>
      <c r="F162" s="2">
        <v>28897</v>
      </c>
      <c r="G162" s="1" t="s">
        <v>9</v>
      </c>
      <c r="H162" s="1">
        <f>MONTH(ubezpieczenia__2[[#This Row],[Data_urodz]])</f>
        <v>2</v>
      </c>
      <c r="I162" s="1" t="str">
        <f>RIGHT(ubezpieczenia__2[[#This Row],[Imie]],1)</f>
        <v>a</v>
      </c>
      <c r="J162" s="1">
        <f>IF(ubezpieczenia__2[[#This Row],[ostatnia]] = "a",1,0)</f>
        <v>1</v>
      </c>
      <c r="K162" s="7">
        <f xml:space="preserve"> 2016 - YEAR(ubezpieczenia__2[[#This Row],[Data_urodz]])</f>
        <v>37</v>
      </c>
      <c r="L16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62" s="1">
        <f>IF(ubezpieczenia__2[[#This Row],[wiek]] &gt; 60,ubezpieczenia__2[[#This Row],[ub1]]+49,ubezpieczenia__2[[#This Row],[ub1]])</f>
        <v>37.5</v>
      </c>
      <c r="N162" s="1">
        <f>ubezpieczenia__2[[#This Row],[ub2 z 49zl]]</f>
        <v>37.5</v>
      </c>
      <c r="R162" s="8">
        <f>IF(ubezpieczenia__2[[#This Row],[ostatnia]] = "a",1,0)</f>
        <v>1</v>
      </c>
      <c r="S162" s="10">
        <f>ROUND(ubezpieczenia__2[[#This Row],[ub2 z 49zl]],2)</f>
        <v>37.5</v>
      </c>
    </row>
    <row r="163" spans="4:19" x14ac:dyDescent="0.25">
      <c r="D163" s="1" t="s">
        <v>230</v>
      </c>
      <c r="E163" s="1" t="s">
        <v>231</v>
      </c>
      <c r="F163" s="2">
        <v>33454</v>
      </c>
      <c r="G163" s="1" t="s">
        <v>12</v>
      </c>
      <c r="H163" s="1">
        <f>MONTH(ubezpieczenia__2[[#This Row],[Data_urodz]])</f>
        <v>8</v>
      </c>
      <c r="I163" s="1" t="str">
        <f>RIGHT(ubezpieczenia__2[[#This Row],[Imie]],1)</f>
        <v>a</v>
      </c>
      <c r="J163" s="1">
        <f>IF(ubezpieczenia__2[[#This Row],[ostatnia]] = "a",1,0)</f>
        <v>1</v>
      </c>
      <c r="K163" s="7">
        <f xml:space="preserve"> 2016 - YEAR(ubezpieczenia__2[[#This Row],[Data_urodz]])</f>
        <v>25</v>
      </c>
      <c r="L16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63" s="1">
        <f>IF(ubezpieczenia__2[[#This Row],[wiek]] &gt; 60,ubezpieczenia__2[[#This Row],[ub1]]+49,ubezpieczenia__2[[#This Row],[ub1]])</f>
        <v>25</v>
      </c>
      <c r="N163" s="1">
        <f>ubezpieczenia__2[[#This Row],[ub2 z 49zl]]</f>
        <v>25</v>
      </c>
      <c r="R163" s="9">
        <f>IF(ubezpieczenia__2[[#This Row],[ostatnia]] = "a",1,0)</f>
        <v>1</v>
      </c>
      <c r="S163" s="11">
        <f>ROUND(ubezpieczenia__2[[#This Row],[ub2 z 49zl]],2)</f>
        <v>25</v>
      </c>
    </row>
    <row r="164" spans="4:19" x14ac:dyDescent="0.25">
      <c r="D164" s="1" t="s">
        <v>232</v>
      </c>
      <c r="E164" s="1" t="s">
        <v>233</v>
      </c>
      <c r="F164" s="2">
        <v>24539</v>
      </c>
      <c r="G164" s="1" t="s">
        <v>12</v>
      </c>
      <c r="H164" s="1">
        <f>MONTH(ubezpieczenia__2[[#This Row],[Data_urodz]])</f>
        <v>3</v>
      </c>
      <c r="I164" s="1" t="str">
        <f>RIGHT(ubezpieczenia__2[[#This Row],[Imie]],1)</f>
        <v>n</v>
      </c>
      <c r="J164" s="1">
        <f>IF(ubezpieczenia__2[[#This Row],[ostatnia]] = "a",1,0)</f>
        <v>0</v>
      </c>
      <c r="K164" s="7">
        <f xml:space="preserve"> 2016 - YEAR(ubezpieczenia__2[[#This Row],[Data_urodz]])</f>
        <v>49</v>
      </c>
      <c r="L16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64" s="1">
        <f>IF(ubezpieczenia__2[[#This Row],[wiek]] &gt; 60,ubezpieczenia__2[[#This Row],[ub1]]+49,ubezpieczenia__2[[#This Row],[ub1]])</f>
        <v>36</v>
      </c>
      <c r="N164" s="1">
        <f>ubezpieczenia__2[[#This Row],[ub2 z 49zl]]</f>
        <v>36</v>
      </c>
      <c r="R164" s="8">
        <f>IF(ubezpieczenia__2[[#This Row],[ostatnia]] = "a",1,0)</f>
        <v>0</v>
      </c>
      <c r="S164" s="10">
        <f>ROUND(ubezpieczenia__2[[#This Row],[ub2 z 49zl]],2)</f>
        <v>36</v>
      </c>
    </row>
    <row r="165" spans="4:19" x14ac:dyDescent="0.25">
      <c r="D165" s="1" t="s">
        <v>234</v>
      </c>
      <c r="E165" s="1" t="s">
        <v>235</v>
      </c>
      <c r="F165" s="2">
        <v>27992</v>
      </c>
      <c r="G165" s="1" t="s">
        <v>6</v>
      </c>
      <c r="H165" s="1">
        <f>MONTH(ubezpieczenia__2[[#This Row],[Data_urodz]])</f>
        <v>8</v>
      </c>
      <c r="I165" s="1" t="str">
        <f>RIGHT(ubezpieczenia__2[[#This Row],[Imie]],1)</f>
        <v>a</v>
      </c>
      <c r="J165" s="1">
        <f>IF(ubezpieczenia__2[[#This Row],[ostatnia]] = "a",1,0)</f>
        <v>1</v>
      </c>
      <c r="K165" s="7">
        <f xml:space="preserve"> 2016 - YEAR(ubezpieczenia__2[[#This Row],[Data_urodz]])</f>
        <v>40</v>
      </c>
      <c r="L16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65" s="1">
        <f>IF(ubezpieczenia__2[[#This Row],[wiek]] &gt; 60,ubezpieczenia__2[[#This Row],[ub1]]+49,ubezpieczenia__2[[#This Row],[ub1]])</f>
        <v>37.5</v>
      </c>
      <c r="N165" s="1">
        <f>ubezpieczenia__2[[#This Row],[ub2 z 49zl]]</f>
        <v>37.5</v>
      </c>
      <c r="R165" s="9">
        <f>IF(ubezpieczenia__2[[#This Row],[ostatnia]] = "a",1,0)</f>
        <v>1</v>
      </c>
      <c r="S165" s="11">
        <f>ROUND(ubezpieczenia__2[[#This Row],[ub2 z 49zl]],2)</f>
        <v>37.5</v>
      </c>
    </row>
    <row r="166" spans="4:19" x14ac:dyDescent="0.25">
      <c r="D166" s="1" t="s">
        <v>147</v>
      </c>
      <c r="E166" s="1" t="s">
        <v>236</v>
      </c>
      <c r="F166" s="2">
        <v>26335</v>
      </c>
      <c r="G166" s="1" t="s">
        <v>40</v>
      </c>
      <c r="H166" s="1">
        <f>MONTH(ubezpieczenia__2[[#This Row],[Data_urodz]])</f>
        <v>2</v>
      </c>
      <c r="I166" s="1" t="str">
        <f>RIGHT(ubezpieczenia__2[[#This Row],[Imie]],1)</f>
        <v>a</v>
      </c>
      <c r="J166" s="1">
        <f>IF(ubezpieczenia__2[[#This Row],[ostatnia]] = "a",1,0)</f>
        <v>1</v>
      </c>
      <c r="K166" s="7">
        <f xml:space="preserve"> 2016 - YEAR(ubezpieczenia__2[[#This Row],[Data_urodz]])</f>
        <v>44</v>
      </c>
      <c r="L16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66" s="1">
        <f>IF(ubezpieczenia__2[[#This Row],[wiek]] &gt; 60,ubezpieczenia__2[[#This Row],[ub1]]+49,ubezpieczenia__2[[#This Row],[ub1]])</f>
        <v>37.5</v>
      </c>
      <c r="N166" s="1">
        <f>ubezpieczenia__2[[#This Row],[ub2 z 49zl]]</f>
        <v>37.5</v>
      </c>
      <c r="R166" s="8">
        <f>IF(ubezpieczenia__2[[#This Row],[ostatnia]] = "a",1,0)</f>
        <v>1</v>
      </c>
      <c r="S166" s="10">
        <f>ROUND(ubezpieczenia__2[[#This Row],[ub2 z 49zl]],2)</f>
        <v>37.5</v>
      </c>
    </row>
    <row r="167" spans="4:19" x14ac:dyDescent="0.25">
      <c r="D167" s="1" t="s">
        <v>237</v>
      </c>
      <c r="E167" s="1" t="s">
        <v>167</v>
      </c>
      <c r="F167" s="2">
        <v>31095</v>
      </c>
      <c r="G167" s="1" t="s">
        <v>12</v>
      </c>
      <c r="H167" s="1">
        <f>MONTH(ubezpieczenia__2[[#This Row],[Data_urodz]])</f>
        <v>2</v>
      </c>
      <c r="I167" s="1" t="str">
        <f>RIGHT(ubezpieczenia__2[[#This Row],[Imie]],1)</f>
        <v>n</v>
      </c>
      <c r="J167" s="1">
        <f>IF(ubezpieczenia__2[[#This Row],[ostatnia]] = "a",1,0)</f>
        <v>0</v>
      </c>
      <c r="K167" s="7">
        <f xml:space="preserve"> 2016 - YEAR(ubezpieczenia__2[[#This Row],[Data_urodz]])</f>
        <v>31</v>
      </c>
      <c r="L16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67" s="1">
        <f>IF(ubezpieczenia__2[[#This Row],[wiek]] &gt; 60,ubezpieczenia__2[[#This Row],[ub1]]+49,ubezpieczenia__2[[#This Row],[ub1]])</f>
        <v>45</v>
      </c>
      <c r="N167" s="1">
        <f>ubezpieczenia__2[[#This Row],[ub2 z 49zl]]</f>
        <v>45</v>
      </c>
      <c r="R167" s="9">
        <f>IF(ubezpieczenia__2[[#This Row],[ostatnia]] = "a",1,0)</f>
        <v>0</v>
      </c>
      <c r="S167" s="11">
        <f>ROUND(ubezpieczenia__2[[#This Row],[ub2 z 49zl]],2)</f>
        <v>45</v>
      </c>
    </row>
    <row r="168" spans="4:19" x14ac:dyDescent="0.25">
      <c r="D168" s="1" t="s">
        <v>238</v>
      </c>
      <c r="E168" s="1" t="s">
        <v>169</v>
      </c>
      <c r="F168" s="2">
        <v>26112</v>
      </c>
      <c r="G168" s="1" t="s">
        <v>40</v>
      </c>
      <c r="H168" s="1">
        <f>MONTH(ubezpieczenia__2[[#This Row],[Data_urodz]])</f>
        <v>6</v>
      </c>
      <c r="I168" s="1" t="str">
        <f>RIGHT(ubezpieczenia__2[[#This Row],[Imie]],1)</f>
        <v>t</v>
      </c>
      <c r="J168" s="1">
        <f>IF(ubezpieczenia__2[[#This Row],[ostatnia]] = "a",1,0)</f>
        <v>0</v>
      </c>
      <c r="K168" s="7">
        <f xml:space="preserve"> 2016 - YEAR(ubezpieczenia__2[[#This Row],[Data_urodz]])</f>
        <v>45</v>
      </c>
      <c r="L16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68" s="1">
        <f>IF(ubezpieczenia__2[[#This Row],[wiek]] &gt; 60,ubezpieczenia__2[[#This Row],[ub1]]+49,ubezpieczenia__2[[#This Row],[ub1]])</f>
        <v>45</v>
      </c>
      <c r="N168" s="1">
        <f>ubezpieczenia__2[[#This Row],[ub2 z 49zl]]</f>
        <v>45</v>
      </c>
      <c r="R168" s="8">
        <f>IF(ubezpieczenia__2[[#This Row],[ostatnia]] = "a",1,0)</f>
        <v>0</v>
      </c>
      <c r="S168" s="10">
        <f>ROUND(ubezpieczenia__2[[#This Row],[ub2 z 49zl]],2)</f>
        <v>45</v>
      </c>
    </row>
    <row r="169" spans="4:19" x14ac:dyDescent="0.25">
      <c r="D169" s="1" t="s">
        <v>239</v>
      </c>
      <c r="E169" s="1" t="s">
        <v>54</v>
      </c>
      <c r="F169" s="2">
        <v>23272</v>
      </c>
      <c r="G169" s="1" t="s">
        <v>6</v>
      </c>
      <c r="H169" s="1">
        <f>MONTH(ubezpieczenia__2[[#This Row],[Data_urodz]])</f>
        <v>9</v>
      </c>
      <c r="I169" s="1" t="str">
        <f>RIGHT(ubezpieczenia__2[[#This Row],[Imie]],1)</f>
        <v>a</v>
      </c>
      <c r="J169" s="1">
        <f>IF(ubezpieczenia__2[[#This Row],[ostatnia]] = "a",1,0)</f>
        <v>1</v>
      </c>
      <c r="K169" s="7">
        <f xml:space="preserve"> 2016 - YEAR(ubezpieczenia__2[[#This Row],[Data_urodz]])</f>
        <v>53</v>
      </c>
      <c r="L16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69" s="1">
        <f>IF(ubezpieczenia__2[[#This Row],[wiek]] &gt; 60,ubezpieczenia__2[[#This Row],[ub1]]+49,ubezpieczenia__2[[#This Row],[ub1]])</f>
        <v>29.999999999999996</v>
      </c>
      <c r="N169" s="1">
        <f>ubezpieczenia__2[[#This Row],[ub2 z 49zl]]</f>
        <v>29.999999999999996</v>
      </c>
      <c r="R169" s="9">
        <f>IF(ubezpieczenia__2[[#This Row],[ostatnia]] = "a",1,0)</f>
        <v>1</v>
      </c>
      <c r="S169" s="11">
        <f>ROUND(ubezpieczenia__2[[#This Row],[ub2 z 49zl]],2)</f>
        <v>30</v>
      </c>
    </row>
    <row r="170" spans="4:19" x14ac:dyDescent="0.25">
      <c r="D170" s="1" t="s">
        <v>240</v>
      </c>
      <c r="E170" s="1" t="s">
        <v>32</v>
      </c>
      <c r="F170" s="2">
        <v>32952</v>
      </c>
      <c r="G170" s="1" t="s">
        <v>40</v>
      </c>
      <c r="H170" s="1">
        <f>MONTH(ubezpieczenia__2[[#This Row],[Data_urodz]])</f>
        <v>3</v>
      </c>
      <c r="I170" s="1" t="str">
        <f>RIGHT(ubezpieczenia__2[[#This Row],[Imie]],1)</f>
        <v>n</v>
      </c>
      <c r="J170" s="1">
        <f>IF(ubezpieczenia__2[[#This Row],[ostatnia]] = "a",1,0)</f>
        <v>0</v>
      </c>
      <c r="K170" s="7">
        <f xml:space="preserve"> 2016 - YEAR(ubezpieczenia__2[[#This Row],[Data_urodz]])</f>
        <v>26</v>
      </c>
      <c r="L17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70" s="1">
        <f>IF(ubezpieczenia__2[[#This Row],[wiek]] &gt; 60,ubezpieczenia__2[[#This Row],[ub1]]+49,ubezpieczenia__2[[#This Row],[ub1]])</f>
        <v>30</v>
      </c>
      <c r="N170" s="1">
        <f>ubezpieczenia__2[[#This Row],[ub2 z 49zl]]</f>
        <v>30</v>
      </c>
      <c r="R170" s="8">
        <f>IF(ubezpieczenia__2[[#This Row],[ostatnia]] = "a",1,0)</f>
        <v>0</v>
      </c>
      <c r="S170" s="10">
        <f>ROUND(ubezpieczenia__2[[#This Row],[ub2 z 49zl]],2)</f>
        <v>30</v>
      </c>
    </row>
    <row r="171" spans="4:19" x14ac:dyDescent="0.25">
      <c r="D171" s="1" t="s">
        <v>241</v>
      </c>
      <c r="E171" s="1" t="s">
        <v>39</v>
      </c>
      <c r="F171" s="2">
        <v>19759</v>
      </c>
      <c r="G171" s="1" t="s">
        <v>9</v>
      </c>
      <c r="H171" s="1">
        <f>MONTH(ubezpieczenia__2[[#This Row],[Data_urodz]])</f>
        <v>2</v>
      </c>
      <c r="I171" s="1" t="str">
        <f>RIGHT(ubezpieczenia__2[[#This Row],[Imie]],1)</f>
        <v>a</v>
      </c>
      <c r="J171" s="1">
        <f>IF(ubezpieczenia__2[[#This Row],[ostatnia]] = "a",1,0)</f>
        <v>1</v>
      </c>
      <c r="K171" s="7">
        <f xml:space="preserve"> 2016 - YEAR(ubezpieczenia__2[[#This Row],[Data_urodz]])</f>
        <v>62</v>
      </c>
      <c r="L17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71" s="1">
        <f>IF(ubezpieczenia__2[[#This Row],[wiek]] &gt; 60,ubezpieczenia__2[[#This Row],[ub1]]+49,ubezpieczenia__2[[#This Row],[ub1]])</f>
        <v>79</v>
      </c>
      <c r="N171" s="1">
        <f>ubezpieczenia__2[[#This Row],[ub2 z 49zl]]</f>
        <v>79</v>
      </c>
      <c r="R171" s="9">
        <f>IF(ubezpieczenia__2[[#This Row],[ostatnia]] = "a",1,0)</f>
        <v>1</v>
      </c>
      <c r="S171" s="11">
        <f>ROUND(ubezpieczenia__2[[#This Row],[ub2 z 49zl]],2)</f>
        <v>79</v>
      </c>
    </row>
    <row r="172" spans="4:19" x14ac:dyDescent="0.25">
      <c r="D172" s="1" t="s">
        <v>242</v>
      </c>
      <c r="E172" s="1" t="s">
        <v>152</v>
      </c>
      <c r="F172" s="2">
        <v>27324</v>
      </c>
      <c r="G172" s="1" t="s">
        <v>9</v>
      </c>
      <c r="H172" s="1">
        <f>MONTH(ubezpieczenia__2[[#This Row],[Data_urodz]])</f>
        <v>10</v>
      </c>
      <c r="I172" s="1" t="str">
        <f>RIGHT(ubezpieczenia__2[[#This Row],[Imie]],1)</f>
        <v>h</v>
      </c>
      <c r="J172" s="1">
        <f>IF(ubezpieczenia__2[[#This Row],[ostatnia]] = "a",1,0)</f>
        <v>0</v>
      </c>
      <c r="K172" s="7">
        <f xml:space="preserve"> 2016 - YEAR(ubezpieczenia__2[[#This Row],[Data_urodz]])</f>
        <v>42</v>
      </c>
      <c r="L17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72" s="1">
        <f>IF(ubezpieczenia__2[[#This Row],[wiek]] &gt; 60,ubezpieczenia__2[[#This Row],[ub1]]+49,ubezpieczenia__2[[#This Row],[ub1]])</f>
        <v>45</v>
      </c>
      <c r="N172" s="1">
        <f>ubezpieczenia__2[[#This Row],[ub2 z 49zl]]</f>
        <v>45</v>
      </c>
      <c r="R172" s="8">
        <f>IF(ubezpieczenia__2[[#This Row],[ostatnia]] = "a",1,0)</f>
        <v>0</v>
      </c>
      <c r="S172" s="10">
        <f>ROUND(ubezpieczenia__2[[#This Row],[ub2 z 49zl]],2)</f>
        <v>45</v>
      </c>
    </row>
    <row r="173" spans="4:19" x14ac:dyDescent="0.25">
      <c r="D173" s="1" t="s">
        <v>243</v>
      </c>
      <c r="E173" s="1" t="s">
        <v>236</v>
      </c>
      <c r="F173" s="2">
        <v>21838</v>
      </c>
      <c r="G173" s="1" t="s">
        <v>6</v>
      </c>
      <c r="H173" s="1">
        <f>MONTH(ubezpieczenia__2[[#This Row],[Data_urodz]])</f>
        <v>10</v>
      </c>
      <c r="I173" s="1" t="str">
        <f>RIGHT(ubezpieczenia__2[[#This Row],[Imie]],1)</f>
        <v>a</v>
      </c>
      <c r="J173" s="1">
        <f>IF(ubezpieczenia__2[[#This Row],[ostatnia]] = "a",1,0)</f>
        <v>1</v>
      </c>
      <c r="K173" s="7">
        <f xml:space="preserve"> 2016 - YEAR(ubezpieczenia__2[[#This Row],[Data_urodz]])</f>
        <v>57</v>
      </c>
      <c r="L17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73" s="1">
        <f>IF(ubezpieczenia__2[[#This Row],[wiek]] &gt; 60,ubezpieczenia__2[[#This Row],[ub1]]+49,ubezpieczenia__2[[#This Row],[ub1]])</f>
        <v>29.999999999999996</v>
      </c>
      <c r="N173" s="1">
        <f>ubezpieczenia__2[[#This Row],[ub2 z 49zl]]</f>
        <v>29.999999999999996</v>
      </c>
      <c r="R173" s="9">
        <f>IF(ubezpieczenia__2[[#This Row],[ostatnia]] = "a",1,0)</f>
        <v>1</v>
      </c>
      <c r="S173" s="11">
        <f>ROUND(ubezpieczenia__2[[#This Row],[ub2 z 49zl]],2)</f>
        <v>30</v>
      </c>
    </row>
    <row r="174" spans="4:19" x14ac:dyDescent="0.25">
      <c r="D174" s="1" t="s">
        <v>244</v>
      </c>
      <c r="E174" s="1" t="s">
        <v>47</v>
      </c>
      <c r="F174" s="2">
        <v>21051</v>
      </c>
      <c r="G174" s="1" t="s">
        <v>40</v>
      </c>
      <c r="H174" s="1">
        <f>MONTH(ubezpieczenia__2[[#This Row],[Data_urodz]])</f>
        <v>8</v>
      </c>
      <c r="I174" s="1" t="str">
        <f>RIGHT(ubezpieczenia__2[[#This Row],[Imie]],1)</f>
        <v>a</v>
      </c>
      <c r="J174" s="1">
        <f>IF(ubezpieczenia__2[[#This Row],[ostatnia]] = "a",1,0)</f>
        <v>1</v>
      </c>
      <c r="K174" s="7">
        <f xml:space="preserve"> 2016 - YEAR(ubezpieczenia__2[[#This Row],[Data_urodz]])</f>
        <v>59</v>
      </c>
      <c r="L17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74" s="1">
        <f>IF(ubezpieczenia__2[[#This Row],[wiek]] &gt; 60,ubezpieczenia__2[[#This Row],[ub1]]+49,ubezpieczenia__2[[#This Row],[ub1]])</f>
        <v>29.999999999999996</v>
      </c>
      <c r="N174" s="1">
        <f>ubezpieczenia__2[[#This Row],[ub2 z 49zl]]</f>
        <v>29.999999999999996</v>
      </c>
      <c r="R174" s="8">
        <f>IF(ubezpieczenia__2[[#This Row],[ostatnia]] = "a",1,0)</f>
        <v>1</v>
      </c>
      <c r="S174" s="10">
        <f>ROUND(ubezpieczenia__2[[#This Row],[ub2 z 49zl]],2)</f>
        <v>30</v>
      </c>
    </row>
    <row r="175" spans="4:19" x14ac:dyDescent="0.25">
      <c r="D175" s="1" t="s">
        <v>245</v>
      </c>
      <c r="E175" s="1" t="s">
        <v>246</v>
      </c>
      <c r="F175" s="2">
        <v>31292</v>
      </c>
      <c r="G175" s="1" t="s">
        <v>40</v>
      </c>
      <c r="H175" s="1">
        <f>MONTH(ubezpieczenia__2[[#This Row],[Data_urodz]])</f>
        <v>9</v>
      </c>
      <c r="I175" s="1" t="str">
        <f>RIGHT(ubezpieczenia__2[[#This Row],[Imie]],1)</f>
        <v>n</v>
      </c>
      <c r="J175" s="1">
        <f>IF(ubezpieczenia__2[[#This Row],[ostatnia]] = "a",1,0)</f>
        <v>0</v>
      </c>
      <c r="K175" s="7">
        <f xml:space="preserve"> 2016 - YEAR(ubezpieczenia__2[[#This Row],[Data_urodz]])</f>
        <v>31</v>
      </c>
      <c r="L17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175" s="1">
        <f>IF(ubezpieczenia__2[[#This Row],[wiek]] &gt; 60,ubezpieczenia__2[[#This Row],[ub1]]+49,ubezpieczenia__2[[#This Row],[ub1]])</f>
        <v>45</v>
      </c>
      <c r="N175" s="1">
        <f>ubezpieczenia__2[[#This Row],[ub2 z 49zl]]</f>
        <v>45</v>
      </c>
      <c r="R175" s="9">
        <f>IF(ubezpieczenia__2[[#This Row],[ostatnia]] = "a",1,0)</f>
        <v>0</v>
      </c>
      <c r="S175" s="11">
        <f>ROUND(ubezpieczenia__2[[#This Row],[ub2 z 49zl]],2)</f>
        <v>45</v>
      </c>
    </row>
    <row r="176" spans="4:19" x14ac:dyDescent="0.25">
      <c r="D176" s="1" t="s">
        <v>247</v>
      </c>
      <c r="E176" s="1" t="s">
        <v>248</v>
      </c>
      <c r="F176" s="2">
        <v>17179</v>
      </c>
      <c r="G176" s="1" t="s">
        <v>12</v>
      </c>
      <c r="H176" s="1">
        <f>MONTH(ubezpieczenia__2[[#This Row],[Data_urodz]])</f>
        <v>1</v>
      </c>
      <c r="I176" s="1" t="str">
        <f>RIGHT(ubezpieczenia__2[[#This Row],[Imie]],1)</f>
        <v>a</v>
      </c>
      <c r="J176" s="1">
        <f>IF(ubezpieczenia__2[[#This Row],[ostatnia]] = "a",1,0)</f>
        <v>1</v>
      </c>
      <c r="K176" s="7">
        <f xml:space="preserve"> 2016 - YEAR(ubezpieczenia__2[[#This Row],[Data_urodz]])</f>
        <v>69</v>
      </c>
      <c r="L17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76" s="1">
        <f>IF(ubezpieczenia__2[[#This Row],[wiek]] &gt; 60,ubezpieczenia__2[[#This Row],[ub1]]+49,ubezpieczenia__2[[#This Row],[ub1]])</f>
        <v>79</v>
      </c>
      <c r="N176" s="1">
        <f>ubezpieczenia__2[[#This Row],[ub2 z 49zl]]</f>
        <v>79</v>
      </c>
      <c r="R176" s="8">
        <f>IF(ubezpieczenia__2[[#This Row],[ostatnia]] = "a",1,0)</f>
        <v>1</v>
      </c>
      <c r="S176" s="10">
        <f>ROUND(ubezpieczenia__2[[#This Row],[ub2 z 49zl]],2)</f>
        <v>79</v>
      </c>
    </row>
    <row r="177" spans="4:19" x14ac:dyDescent="0.25">
      <c r="D177" s="1" t="s">
        <v>249</v>
      </c>
      <c r="E177" s="1" t="s">
        <v>250</v>
      </c>
      <c r="F177" s="2">
        <v>32305</v>
      </c>
      <c r="G177" s="1" t="s">
        <v>6</v>
      </c>
      <c r="H177" s="1">
        <f>MONTH(ubezpieczenia__2[[#This Row],[Data_urodz]])</f>
        <v>6</v>
      </c>
      <c r="I177" s="1" t="str">
        <f>RIGHT(ubezpieczenia__2[[#This Row],[Imie]],1)</f>
        <v>y</v>
      </c>
      <c r="J177" s="1">
        <f>IF(ubezpieczenia__2[[#This Row],[ostatnia]] = "a",1,0)</f>
        <v>0</v>
      </c>
      <c r="K177" s="7">
        <f xml:space="preserve"> 2016 - YEAR(ubezpieczenia__2[[#This Row],[Data_urodz]])</f>
        <v>28</v>
      </c>
      <c r="L17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77" s="1">
        <f>IF(ubezpieczenia__2[[#This Row],[wiek]] &gt; 60,ubezpieczenia__2[[#This Row],[ub1]]+49,ubezpieczenia__2[[#This Row],[ub1]])</f>
        <v>30</v>
      </c>
      <c r="N177" s="1">
        <f>ubezpieczenia__2[[#This Row],[ub2 z 49zl]]</f>
        <v>30</v>
      </c>
      <c r="R177" s="9">
        <f>IF(ubezpieczenia__2[[#This Row],[ostatnia]] = "a",1,0)</f>
        <v>0</v>
      </c>
      <c r="S177" s="11">
        <f>ROUND(ubezpieczenia__2[[#This Row],[ub2 z 49zl]],2)</f>
        <v>30</v>
      </c>
    </row>
    <row r="178" spans="4:19" x14ac:dyDescent="0.25">
      <c r="D178" s="1" t="s">
        <v>251</v>
      </c>
      <c r="E178" s="1" t="s">
        <v>252</v>
      </c>
      <c r="F178" s="2">
        <v>32081</v>
      </c>
      <c r="G178" s="1" t="s">
        <v>12</v>
      </c>
      <c r="H178" s="1">
        <f>MONTH(ubezpieczenia__2[[#This Row],[Data_urodz]])</f>
        <v>10</v>
      </c>
      <c r="I178" s="1" t="str">
        <f>RIGHT(ubezpieczenia__2[[#This Row],[Imie]],1)</f>
        <v>o</v>
      </c>
      <c r="J178" s="1">
        <f>IF(ubezpieczenia__2[[#This Row],[ostatnia]] = "a",1,0)</f>
        <v>0</v>
      </c>
      <c r="K178" s="7">
        <f xml:space="preserve"> 2016 - YEAR(ubezpieczenia__2[[#This Row],[Data_urodz]])</f>
        <v>29</v>
      </c>
      <c r="L17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78" s="1">
        <f>IF(ubezpieczenia__2[[#This Row],[wiek]] &gt; 60,ubezpieczenia__2[[#This Row],[ub1]]+49,ubezpieczenia__2[[#This Row],[ub1]])</f>
        <v>30</v>
      </c>
      <c r="N178" s="1">
        <f>ubezpieczenia__2[[#This Row],[ub2 z 49zl]]</f>
        <v>30</v>
      </c>
      <c r="R178" s="8">
        <f>IF(ubezpieczenia__2[[#This Row],[ostatnia]] = "a",1,0)</f>
        <v>0</v>
      </c>
      <c r="S178" s="10">
        <f>ROUND(ubezpieczenia__2[[#This Row],[ub2 z 49zl]],2)</f>
        <v>30</v>
      </c>
    </row>
    <row r="179" spans="4:19" x14ac:dyDescent="0.25">
      <c r="D179" s="1" t="s">
        <v>253</v>
      </c>
      <c r="E179" s="1" t="s">
        <v>121</v>
      </c>
      <c r="F179" s="2">
        <v>31749</v>
      </c>
      <c r="G179" s="1" t="s">
        <v>6</v>
      </c>
      <c r="H179" s="1">
        <f>MONTH(ubezpieczenia__2[[#This Row],[Data_urodz]])</f>
        <v>12</v>
      </c>
      <c r="I179" s="1" t="str">
        <f>RIGHT(ubezpieczenia__2[[#This Row],[Imie]],1)</f>
        <v>a</v>
      </c>
      <c r="J179" s="1">
        <f>IF(ubezpieczenia__2[[#This Row],[ostatnia]] = "a",1,0)</f>
        <v>1</v>
      </c>
      <c r="K179" s="7">
        <f xml:space="preserve"> 2016 - YEAR(ubezpieczenia__2[[#This Row],[Data_urodz]])</f>
        <v>30</v>
      </c>
      <c r="L17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79" s="1">
        <f>IF(ubezpieczenia__2[[#This Row],[wiek]] &gt; 60,ubezpieczenia__2[[#This Row],[ub1]]+49,ubezpieczenia__2[[#This Row],[ub1]])</f>
        <v>25</v>
      </c>
      <c r="N179" s="1">
        <f>ubezpieczenia__2[[#This Row],[ub2 z 49zl]]</f>
        <v>25</v>
      </c>
      <c r="R179" s="9">
        <f>IF(ubezpieczenia__2[[#This Row],[ostatnia]] = "a",1,0)</f>
        <v>1</v>
      </c>
      <c r="S179" s="11">
        <f>ROUND(ubezpieczenia__2[[#This Row],[ub2 z 49zl]],2)</f>
        <v>25</v>
      </c>
    </row>
    <row r="180" spans="4:19" x14ac:dyDescent="0.25">
      <c r="D180" s="1" t="s">
        <v>254</v>
      </c>
      <c r="E180" s="1" t="s">
        <v>255</v>
      </c>
      <c r="F180" s="2">
        <v>18648</v>
      </c>
      <c r="G180" s="1" t="s">
        <v>40</v>
      </c>
      <c r="H180" s="1">
        <f>MONTH(ubezpieczenia__2[[#This Row],[Data_urodz]])</f>
        <v>1</v>
      </c>
      <c r="I180" s="1" t="str">
        <f>RIGHT(ubezpieczenia__2[[#This Row],[Imie]],1)</f>
        <v>f</v>
      </c>
      <c r="J180" s="1">
        <f>IF(ubezpieczenia__2[[#This Row],[ostatnia]] = "a",1,0)</f>
        <v>0</v>
      </c>
      <c r="K180" s="7">
        <f xml:space="preserve"> 2016 - YEAR(ubezpieczenia__2[[#This Row],[Data_urodz]])</f>
        <v>65</v>
      </c>
      <c r="L18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80" s="1">
        <f>IF(ubezpieczenia__2[[#This Row],[wiek]] &gt; 60,ubezpieczenia__2[[#This Row],[ub1]]+49,ubezpieczenia__2[[#This Row],[ub1]])</f>
        <v>85</v>
      </c>
      <c r="N180" s="1">
        <f>ubezpieczenia__2[[#This Row],[ub2 z 49zl]]</f>
        <v>85</v>
      </c>
      <c r="R180" s="8">
        <f>IF(ubezpieczenia__2[[#This Row],[ostatnia]] = "a",1,0)</f>
        <v>0</v>
      </c>
      <c r="S180" s="10">
        <f>ROUND(ubezpieczenia__2[[#This Row],[ub2 z 49zl]],2)</f>
        <v>85</v>
      </c>
    </row>
    <row r="181" spans="4:19" x14ac:dyDescent="0.25">
      <c r="D181" s="1" t="s">
        <v>256</v>
      </c>
      <c r="E181" s="1" t="s">
        <v>257</v>
      </c>
      <c r="F181" s="2">
        <v>16734</v>
      </c>
      <c r="G181" s="1" t="s">
        <v>6</v>
      </c>
      <c r="H181" s="1">
        <f>MONTH(ubezpieczenia__2[[#This Row],[Data_urodz]])</f>
        <v>10</v>
      </c>
      <c r="I181" s="1" t="str">
        <f>RIGHT(ubezpieczenia__2[[#This Row],[Imie]],1)</f>
        <v>k</v>
      </c>
      <c r="J181" s="1">
        <f>IF(ubezpieczenia__2[[#This Row],[ostatnia]] = "a",1,0)</f>
        <v>0</v>
      </c>
      <c r="K181" s="7">
        <f xml:space="preserve"> 2016 - YEAR(ubezpieczenia__2[[#This Row],[Data_urodz]])</f>
        <v>71</v>
      </c>
      <c r="L18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81" s="1">
        <f>IF(ubezpieczenia__2[[#This Row],[wiek]] &gt; 60,ubezpieczenia__2[[#This Row],[ub1]]+49,ubezpieczenia__2[[#This Row],[ub1]])</f>
        <v>85</v>
      </c>
      <c r="N181" s="1">
        <f>ubezpieczenia__2[[#This Row],[ub2 z 49zl]]</f>
        <v>85</v>
      </c>
      <c r="R181" s="9">
        <f>IF(ubezpieczenia__2[[#This Row],[ostatnia]] = "a",1,0)</f>
        <v>0</v>
      </c>
      <c r="S181" s="11">
        <f>ROUND(ubezpieczenia__2[[#This Row],[ub2 z 49zl]],2)</f>
        <v>85</v>
      </c>
    </row>
    <row r="182" spans="4:19" x14ac:dyDescent="0.25">
      <c r="D182" s="1" t="s">
        <v>258</v>
      </c>
      <c r="E182" s="1" t="s">
        <v>47</v>
      </c>
      <c r="F182" s="2">
        <v>25036</v>
      </c>
      <c r="G182" s="1" t="s">
        <v>12</v>
      </c>
      <c r="H182" s="1">
        <f>MONTH(ubezpieczenia__2[[#This Row],[Data_urodz]])</f>
        <v>7</v>
      </c>
      <c r="I182" s="1" t="str">
        <f>RIGHT(ubezpieczenia__2[[#This Row],[Imie]],1)</f>
        <v>a</v>
      </c>
      <c r="J182" s="1">
        <f>IF(ubezpieczenia__2[[#This Row],[ostatnia]] = "a",1,0)</f>
        <v>1</v>
      </c>
      <c r="K182" s="7">
        <f xml:space="preserve"> 2016 - YEAR(ubezpieczenia__2[[#This Row],[Data_urodz]])</f>
        <v>48</v>
      </c>
      <c r="L18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82" s="1">
        <f>IF(ubezpieczenia__2[[#This Row],[wiek]] &gt; 60,ubezpieczenia__2[[#This Row],[ub1]]+49,ubezpieczenia__2[[#This Row],[ub1]])</f>
        <v>29.999999999999996</v>
      </c>
      <c r="N182" s="1">
        <f>ubezpieczenia__2[[#This Row],[ub2 z 49zl]]</f>
        <v>29.999999999999996</v>
      </c>
      <c r="R182" s="8">
        <f>IF(ubezpieczenia__2[[#This Row],[ostatnia]] = "a",1,0)</f>
        <v>1</v>
      </c>
      <c r="S182" s="10">
        <f>ROUND(ubezpieczenia__2[[#This Row],[ub2 z 49zl]],2)</f>
        <v>30</v>
      </c>
    </row>
    <row r="183" spans="4:19" x14ac:dyDescent="0.25">
      <c r="D183" s="1" t="s">
        <v>259</v>
      </c>
      <c r="E183" s="1" t="s">
        <v>260</v>
      </c>
      <c r="F183" s="2">
        <v>17342</v>
      </c>
      <c r="G183" s="1" t="s">
        <v>6</v>
      </c>
      <c r="H183" s="1">
        <f>MONTH(ubezpieczenia__2[[#This Row],[Data_urodz]])</f>
        <v>6</v>
      </c>
      <c r="I183" s="1" t="str">
        <f>RIGHT(ubezpieczenia__2[[#This Row],[Imie]],1)</f>
        <v>b</v>
      </c>
      <c r="J183" s="1">
        <f>IF(ubezpieczenia__2[[#This Row],[ostatnia]] = "a",1,0)</f>
        <v>0</v>
      </c>
      <c r="K183" s="7">
        <f xml:space="preserve"> 2016 - YEAR(ubezpieczenia__2[[#This Row],[Data_urodz]])</f>
        <v>69</v>
      </c>
      <c r="L18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83" s="1">
        <f>IF(ubezpieczenia__2[[#This Row],[wiek]] &gt; 60,ubezpieczenia__2[[#This Row],[ub1]]+49,ubezpieczenia__2[[#This Row],[ub1]])</f>
        <v>85</v>
      </c>
      <c r="N183" s="1">
        <f>ubezpieczenia__2[[#This Row],[ub2 z 49zl]]</f>
        <v>85</v>
      </c>
      <c r="R183" s="9">
        <f>IF(ubezpieczenia__2[[#This Row],[ostatnia]] = "a",1,0)</f>
        <v>0</v>
      </c>
      <c r="S183" s="11">
        <f>ROUND(ubezpieczenia__2[[#This Row],[ub2 z 49zl]],2)</f>
        <v>85</v>
      </c>
    </row>
    <row r="184" spans="4:19" x14ac:dyDescent="0.25">
      <c r="D184" s="1" t="s">
        <v>206</v>
      </c>
      <c r="E184" s="1" t="s">
        <v>167</v>
      </c>
      <c r="F184" s="2">
        <v>23157</v>
      </c>
      <c r="G184" s="1" t="s">
        <v>9</v>
      </c>
      <c r="H184" s="1">
        <f>MONTH(ubezpieczenia__2[[#This Row],[Data_urodz]])</f>
        <v>5</v>
      </c>
      <c r="I184" s="1" t="str">
        <f>RIGHT(ubezpieczenia__2[[#This Row],[Imie]],1)</f>
        <v>n</v>
      </c>
      <c r="J184" s="1">
        <f>IF(ubezpieczenia__2[[#This Row],[ostatnia]] = "a",1,0)</f>
        <v>0</v>
      </c>
      <c r="K184" s="7">
        <f xml:space="preserve"> 2016 - YEAR(ubezpieczenia__2[[#This Row],[Data_urodz]])</f>
        <v>53</v>
      </c>
      <c r="L18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84" s="1">
        <f>IF(ubezpieczenia__2[[#This Row],[wiek]] &gt; 60,ubezpieczenia__2[[#This Row],[ub1]]+49,ubezpieczenia__2[[#This Row],[ub1]])</f>
        <v>36</v>
      </c>
      <c r="N184" s="1">
        <f>ubezpieczenia__2[[#This Row],[ub2 z 49zl]]</f>
        <v>36</v>
      </c>
      <c r="R184" s="8">
        <f>IF(ubezpieczenia__2[[#This Row],[ostatnia]] = "a",1,0)</f>
        <v>0</v>
      </c>
      <c r="S184" s="10">
        <f>ROUND(ubezpieczenia__2[[#This Row],[ub2 z 49zl]],2)</f>
        <v>36</v>
      </c>
    </row>
    <row r="185" spans="4:19" x14ac:dyDescent="0.25">
      <c r="D185" s="1" t="s">
        <v>261</v>
      </c>
      <c r="E185" s="1" t="s">
        <v>37</v>
      </c>
      <c r="F185" s="2">
        <v>17166</v>
      </c>
      <c r="G185" s="1" t="s">
        <v>12</v>
      </c>
      <c r="H185" s="1">
        <f>MONTH(ubezpieczenia__2[[#This Row],[Data_urodz]])</f>
        <v>12</v>
      </c>
      <c r="I185" s="1" t="str">
        <f>RIGHT(ubezpieczenia__2[[#This Row],[Imie]],1)</f>
        <v>a</v>
      </c>
      <c r="J185" s="1">
        <f>IF(ubezpieczenia__2[[#This Row],[ostatnia]] = "a",1,0)</f>
        <v>1</v>
      </c>
      <c r="K185" s="7">
        <f xml:space="preserve"> 2016 - YEAR(ubezpieczenia__2[[#This Row],[Data_urodz]])</f>
        <v>70</v>
      </c>
      <c r="L18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85" s="1">
        <f>IF(ubezpieczenia__2[[#This Row],[wiek]] &gt; 60,ubezpieczenia__2[[#This Row],[ub1]]+49,ubezpieczenia__2[[#This Row],[ub1]])</f>
        <v>79</v>
      </c>
      <c r="N185" s="1">
        <f>ubezpieczenia__2[[#This Row],[ub2 z 49zl]]</f>
        <v>79</v>
      </c>
      <c r="R185" s="9">
        <f>IF(ubezpieczenia__2[[#This Row],[ostatnia]] = "a",1,0)</f>
        <v>1</v>
      </c>
      <c r="S185" s="11">
        <f>ROUND(ubezpieczenia__2[[#This Row],[ub2 z 49zl]],2)</f>
        <v>79</v>
      </c>
    </row>
    <row r="186" spans="4:19" x14ac:dyDescent="0.25">
      <c r="D186" s="1" t="s">
        <v>262</v>
      </c>
      <c r="E186" s="1" t="s">
        <v>263</v>
      </c>
      <c r="F186" s="2">
        <v>24471</v>
      </c>
      <c r="G186" s="1" t="s">
        <v>12</v>
      </c>
      <c r="H186" s="1">
        <f>MONTH(ubezpieczenia__2[[#This Row],[Data_urodz]])</f>
        <v>12</v>
      </c>
      <c r="I186" s="1" t="str">
        <f>RIGHT(ubezpieczenia__2[[#This Row],[Imie]],1)</f>
        <v>a</v>
      </c>
      <c r="J186" s="1">
        <f>IF(ubezpieczenia__2[[#This Row],[ostatnia]] = "a",1,0)</f>
        <v>1</v>
      </c>
      <c r="K186" s="7">
        <f xml:space="preserve"> 2016 - YEAR(ubezpieczenia__2[[#This Row],[Data_urodz]])</f>
        <v>50</v>
      </c>
      <c r="L18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86" s="1">
        <f>IF(ubezpieczenia__2[[#This Row],[wiek]] &gt; 60,ubezpieczenia__2[[#This Row],[ub1]]+49,ubezpieczenia__2[[#This Row],[ub1]])</f>
        <v>29.999999999999996</v>
      </c>
      <c r="N186" s="1">
        <f>ubezpieczenia__2[[#This Row],[ub2 z 49zl]]</f>
        <v>29.999999999999996</v>
      </c>
      <c r="R186" s="8">
        <f>IF(ubezpieczenia__2[[#This Row],[ostatnia]] = "a",1,0)</f>
        <v>1</v>
      </c>
      <c r="S186" s="10">
        <f>ROUND(ubezpieczenia__2[[#This Row],[ub2 z 49zl]],2)</f>
        <v>30</v>
      </c>
    </row>
    <row r="187" spans="4:19" x14ac:dyDescent="0.25">
      <c r="D187" s="1" t="s">
        <v>264</v>
      </c>
      <c r="E187" s="1" t="s">
        <v>157</v>
      </c>
      <c r="F187" s="2">
        <v>34523</v>
      </c>
      <c r="G187" s="1" t="s">
        <v>6</v>
      </c>
      <c r="H187" s="1">
        <f>MONTH(ubezpieczenia__2[[#This Row],[Data_urodz]])</f>
        <v>7</v>
      </c>
      <c r="I187" s="1" t="str">
        <f>RIGHT(ubezpieczenia__2[[#This Row],[Imie]],1)</f>
        <v>a</v>
      </c>
      <c r="J187" s="1">
        <f>IF(ubezpieczenia__2[[#This Row],[ostatnia]] = "a",1,0)</f>
        <v>1</v>
      </c>
      <c r="K187" s="7">
        <f xml:space="preserve"> 2016 - YEAR(ubezpieczenia__2[[#This Row],[Data_urodz]])</f>
        <v>22</v>
      </c>
      <c r="L18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87" s="1">
        <f>IF(ubezpieczenia__2[[#This Row],[wiek]] &gt; 60,ubezpieczenia__2[[#This Row],[ub1]]+49,ubezpieczenia__2[[#This Row],[ub1]])</f>
        <v>25</v>
      </c>
      <c r="N187" s="1">
        <f>ubezpieczenia__2[[#This Row],[ub2 z 49zl]]</f>
        <v>25</v>
      </c>
      <c r="R187" s="9">
        <f>IF(ubezpieczenia__2[[#This Row],[ostatnia]] = "a",1,0)</f>
        <v>1</v>
      </c>
      <c r="S187" s="11">
        <f>ROUND(ubezpieczenia__2[[#This Row],[ub2 z 49zl]],2)</f>
        <v>25</v>
      </c>
    </row>
    <row r="188" spans="4:19" x14ac:dyDescent="0.25">
      <c r="D188" s="1" t="s">
        <v>265</v>
      </c>
      <c r="E188" s="1" t="s">
        <v>139</v>
      </c>
      <c r="F188" s="2">
        <v>18354</v>
      </c>
      <c r="G188" s="1" t="s">
        <v>6</v>
      </c>
      <c r="H188" s="1">
        <f>MONTH(ubezpieczenia__2[[#This Row],[Data_urodz]])</f>
        <v>4</v>
      </c>
      <c r="I188" s="1" t="str">
        <f>RIGHT(ubezpieczenia__2[[#This Row],[Imie]],1)</f>
        <v>n</v>
      </c>
      <c r="J188" s="1">
        <f>IF(ubezpieczenia__2[[#This Row],[ostatnia]] = "a",1,0)</f>
        <v>0</v>
      </c>
      <c r="K188" s="7">
        <f xml:space="preserve"> 2016 - YEAR(ubezpieczenia__2[[#This Row],[Data_urodz]])</f>
        <v>66</v>
      </c>
      <c r="L18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88" s="1">
        <f>IF(ubezpieczenia__2[[#This Row],[wiek]] &gt; 60,ubezpieczenia__2[[#This Row],[ub1]]+49,ubezpieczenia__2[[#This Row],[ub1]])</f>
        <v>85</v>
      </c>
      <c r="N188" s="1">
        <f>ubezpieczenia__2[[#This Row],[ub2 z 49zl]]</f>
        <v>85</v>
      </c>
      <c r="R188" s="8">
        <f>IF(ubezpieczenia__2[[#This Row],[ostatnia]] = "a",1,0)</f>
        <v>0</v>
      </c>
      <c r="S188" s="10">
        <f>ROUND(ubezpieczenia__2[[#This Row],[ub2 z 49zl]],2)</f>
        <v>85</v>
      </c>
    </row>
    <row r="189" spans="4:19" x14ac:dyDescent="0.25">
      <c r="D189" s="1" t="s">
        <v>266</v>
      </c>
      <c r="E189" s="1" t="s">
        <v>267</v>
      </c>
      <c r="F189" s="2">
        <v>34069</v>
      </c>
      <c r="G189" s="1" t="s">
        <v>12</v>
      </c>
      <c r="H189" s="1">
        <f>MONTH(ubezpieczenia__2[[#This Row],[Data_urodz]])</f>
        <v>4</v>
      </c>
      <c r="I189" s="1" t="str">
        <f>RIGHT(ubezpieczenia__2[[#This Row],[Imie]],1)</f>
        <v>w</v>
      </c>
      <c r="J189" s="1">
        <f>IF(ubezpieczenia__2[[#This Row],[ostatnia]] = "a",1,0)</f>
        <v>0</v>
      </c>
      <c r="K189" s="7">
        <f xml:space="preserve"> 2016 - YEAR(ubezpieczenia__2[[#This Row],[Data_urodz]])</f>
        <v>23</v>
      </c>
      <c r="L18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189" s="1">
        <f>IF(ubezpieczenia__2[[#This Row],[wiek]] &gt; 60,ubezpieczenia__2[[#This Row],[ub1]]+49,ubezpieczenia__2[[#This Row],[ub1]])</f>
        <v>30</v>
      </c>
      <c r="N189" s="1">
        <f>ubezpieczenia__2[[#This Row],[ub2 z 49zl]]</f>
        <v>30</v>
      </c>
      <c r="R189" s="9">
        <f>IF(ubezpieczenia__2[[#This Row],[ostatnia]] = "a",1,0)</f>
        <v>0</v>
      </c>
      <c r="S189" s="11">
        <f>ROUND(ubezpieczenia__2[[#This Row],[ub2 z 49zl]],2)</f>
        <v>30</v>
      </c>
    </row>
    <row r="190" spans="4:19" x14ac:dyDescent="0.25">
      <c r="D190" s="1" t="s">
        <v>268</v>
      </c>
      <c r="E190" s="1" t="s">
        <v>269</v>
      </c>
      <c r="F190" s="2">
        <v>17331</v>
      </c>
      <c r="G190" s="1" t="s">
        <v>12</v>
      </c>
      <c r="H190" s="1">
        <f>MONTH(ubezpieczenia__2[[#This Row],[Data_urodz]])</f>
        <v>6</v>
      </c>
      <c r="I190" s="1" t="str">
        <f>RIGHT(ubezpieczenia__2[[#This Row],[Imie]],1)</f>
        <v>a</v>
      </c>
      <c r="J190" s="1">
        <f>IF(ubezpieczenia__2[[#This Row],[ostatnia]] = "a",1,0)</f>
        <v>1</v>
      </c>
      <c r="K190" s="7">
        <f xml:space="preserve"> 2016 - YEAR(ubezpieczenia__2[[#This Row],[Data_urodz]])</f>
        <v>69</v>
      </c>
      <c r="L19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90" s="1">
        <f>IF(ubezpieczenia__2[[#This Row],[wiek]] &gt; 60,ubezpieczenia__2[[#This Row],[ub1]]+49,ubezpieczenia__2[[#This Row],[ub1]])</f>
        <v>79</v>
      </c>
      <c r="N190" s="1">
        <f>ubezpieczenia__2[[#This Row],[ub2 z 49zl]]</f>
        <v>79</v>
      </c>
      <c r="R190" s="8">
        <f>IF(ubezpieczenia__2[[#This Row],[ostatnia]] = "a",1,0)</f>
        <v>1</v>
      </c>
      <c r="S190" s="10">
        <f>ROUND(ubezpieczenia__2[[#This Row],[ub2 z 49zl]],2)</f>
        <v>79</v>
      </c>
    </row>
    <row r="191" spans="4:19" x14ac:dyDescent="0.25">
      <c r="D191" s="1" t="s">
        <v>270</v>
      </c>
      <c r="E191" s="1" t="s">
        <v>39</v>
      </c>
      <c r="F191" s="2">
        <v>33550</v>
      </c>
      <c r="G191" s="1" t="s">
        <v>40</v>
      </c>
      <c r="H191" s="1">
        <f>MONTH(ubezpieczenia__2[[#This Row],[Data_urodz]])</f>
        <v>11</v>
      </c>
      <c r="I191" s="1" t="str">
        <f>RIGHT(ubezpieczenia__2[[#This Row],[Imie]],1)</f>
        <v>a</v>
      </c>
      <c r="J191" s="1">
        <f>IF(ubezpieczenia__2[[#This Row],[ostatnia]] = "a",1,0)</f>
        <v>1</v>
      </c>
      <c r="K191" s="7">
        <f xml:space="preserve"> 2016 - YEAR(ubezpieczenia__2[[#This Row],[Data_urodz]])</f>
        <v>25</v>
      </c>
      <c r="L19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91" s="1">
        <f>IF(ubezpieczenia__2[[#This Row],[wiek]] &gt; 60,ubezpieczenia__2[[#This Row],[ub1]]+49,ubezpieczenia__2[[#This Row],[ub1]])</f>
        <v>25</v>
      </c>
      <c r="N191" s="1">
        <f>ubezpieczenia__2[[#This Row],[ub2 z 49zl]]</f>
        <v>25</v>
      </c>
      <c r="R191" s="9">
        <f>IF(ubezpieczenia__2[[#This Row],[ostatnia]] = "a",1,0)</f>
        <v>1</v>
      </c>
      <c r="S191" s="11">
        <f>ROUND(ubezpieczenia__2[[#This Row],[ub2 z 49zl]],2)</f>
        <v>25</v>
      </c>
    </row>
    <row r="192" spans="4:19" x14ac:dyDescent="0.25">
      <c r="D192" s="1" t="s">
        <v>271</v>
      </c>
      <c r="E192" s="1" t="s">
        <v>255</v>
      </c>
      <c r="F192" s="2">
        <v>24426</v>
      </c>
      <c r="G192" s="1" t="s">
        <v>6</v>
      </c>
      <c r="H192" s="1">
        <f>MONTH(ubezpieczenia__2[[#This Row],[Data_urodz]])</f>
        <v>11</v>
      </c>
      <c r="I192" s="1" t="str">
        <f>RIGHT(ubezpieczenia__2[[#This Row],[Imie]],1)</f>
        <v>f</v>
      </c>
      <c r="J192" s="1">
        <f>IF(ubezpieczenia__2[[#This Row],[ostatnia]] = "a",1,0)</f>
        <v>0</v>
      </c>
      <c r="K192" s="7">
        <f xml:space="preserve"> 2016 - YEAR(ubezpieczenia__2[[#This Row],[Data_urodz]])</f>
        <v>50</v>
      </c>
      <c r="L19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92" s="1">
        <f>IF(ubezpieczenia__2[[#This Row],[wiek]] &gt; 60,ubezpieczenia__2[[#This Row],[ub1]]+49,ubezpieczenia__2[[#This Row],[ub1]])</f>
        <v>36</v>
      </c>
      <c r="N192" s="1">
        <f>ubezpieczenia__2[[#This Row],[ub2 z 49zl]]</f>
        <v>36</v>
      </c>
      <c r="R192" s="8">
        <f>IF(ubezpieczenia__2[[#This Row],[ostatnia]] = "a",1,0)</f>
        <v>0</v>
      </c>
      <c r="S192" s="10">
        <f>ROUND(ubezpieczenia__2[[#This Row],[ub2 z 49zl]],2)</f>
        <v>36</v>
      </c>
    </row>
    <row r="193" spans="4:19" x14ac:dyDescent="0.25">
      <c r="D193" s="1" t="s">
        <v>272</v>
      </c>
      <c r="E193" s="1" t="s">
        <v>273</v>
      </c>
      <c r="F193" s="2">
        <v>19307</v>
      </c>
      <c r="G193" s="1" t="s">
        <v>40</v>
      </c>
      <c r="H193" s="1">
        <f>MONTH(ubezpieczenia__2[[#This Row],[Data_urodz]])</f>
        <v>11</v>
      </c>
      <c r="I193" s="1" t="str">
        <f>RIGHT(ubezpieczenia__2[[#This Row],[Imie]],1)</f>
        <v>d</v>
      </c>
      <c r="J193" s="1">
        <f>IF(ubezpieczenia__2[[#This Row],[ostatnia]] = "a",1,0)</f>
        <v>0</v>
      </c>
      <c r="K193" s="7">
        <f xml:space="preserve"> 2016 - YEAR(ubezpieczenia__2[[#This Row],[Data_urodz]])</f>
        <v>64</v>
      </c>
      <c r="L19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93" s="1">
        <f>IF(ubezpieczenia__2[[#This Row],[wiek]] &gt; 60,ubezpieczenia__2[[#This Row],[ub1]]+49,ubezpieczenia__2[[#This Row],[ub1]])</f>
        <v>85</v>
      </c>
      <c r="N193" s="1">
        <f>ubezpieczenia__2[[#This Row],[ub2 z 49zl]]</f>
        <v>85</v>
      </c>
      <c r="R193" s="9">
        <f>IF(ubezpieczenia__2[[#This Row],[ostatnia]] = "a",1,0)</f>
        <v>0</v>
      </c>
      <c r="S193" s="11">
        <f>ROUND(ubezpieczenia__2[[#This Row],[ub2 z 49zl]],2)</f>
        <v>85</v>
      </c>
    </row>
    <row r="194" spans="4:19" x14ac:dyDescent="0.25">
      <c r="D194" s="1" t="s">
        <v>274</v>
      </c>
      <c r="E194" s="1" t="s">
        <v>121</v>
      </c>
      <c r="F194" s="2">
        <v>26626</v>
      </c>
      <c r="G194" s="1" t="s">
        <v>12</v>
      </c>
      <c r="H194" s="1">
        <f>MONTH(ubezpieczenia__2[[#This Row],[Data_urodz]])</f>
        <v>11</v>
      </c>
      <c r="I194" s="1" t="str">
        <f>RIGHT(ubezpieczenia__2[[#This Row],[Imie]],1)</f>
        <v>a</v>
      </c>
      <c r="J194" s="1">
        <f>IF(ubezpieczenia__2[[#This Row],[ostatnia]] = "a",1,0)</f>
        <v>1</v>
      </c>
      <c r="K194" s="7">
        <f xml:space="preserve"> 2016 - YEAR(ubezpieczenia__2[[#This Row],[Data_urodz]])</f>
        <v>44</v>
      </c>
      <c r="L19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94" s="1">
        <f>IF(ubezpieczenia__2[[#This Row],[wiek]] &gt; 60,ubezpieczenia__2[[#This Row],[ub1]]+49,ubezpieczenia__2[[#This Row],[ub1]])</f>
        <v>37.5</v>
      </c>
      <c r="N194" s="1">
        <f>ubezpieczenia__2[[#This Row],[ub2 z 49zl]]</f>
        <v>37.5</v>
      </c>
      <c r="R194" s="8">
        <f>IF(ubezpieczenia__2[[#This Row],[ostatnia]] = "a",1,0)</f>
        <v>1</v>
      </c>
      <c r="S194" s="10">
        <f>ROUND(ubezpieczenia__2[[#This Row],[ub2 z 49zl]],2)</f>
        <v>37.5</v>
      </c>
    </row>
    <row r="195" spans="4:19" x14ac:dyDescent="0.25">
      <c r="D195" s="1" t="s">
        <v>275</v>
      </c>
      <c r="E195" s="1" t="s">
        <v>169</v>
      </c>
      <c r="F195" s="2">
        <v>21897</v>
      </c>
      <c r="G195" s="1" t="s">
        <v>12</v>
      </c>
      <c r="H195" s="1">
        <f>MONTH(ubezpieczenia__2[[#This Row],[Data_urodz]])</f>
        <v>12</v>
      </c>
      <c r="I195" s="1" t="str">
        <f>RIGHT(ubezpieczenia__2[[#This Row],[Imie]],1)</f>
        <v>t</v>
      </c>
      <c r="J195" s="1">
        <f>IF(ubezpieczenia__2[[#This Row],[ostatnia]] = "a",1,0)</f>
        <v>0</v>
      </c>
      <c r="K195" s="7">
        <f xml:space="preserve"> 2016 - YEAR(ubezpieczenia__2[[#This Row],[Data_urodz]])</f>
        <v>57</v>
      </c>
      <c r="L19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195" s="1">
        <f>IF(ubezpieczenia__2[[#This Row],[wiek]] &gt; 60,ubezpieczenia__2[[#This Row],[ub1]]+49,ubezpieczenia__2[[#This Row],[ub1]])</f>
        <v>36</v>
      </c>
      <c r="N195" s="1">
        <f>ubezpieczenia__2[[#This Row],[ub2 z 49zl]]</f>
        <v>36</v>
      </c>
      <c r="R195" s="9">
        <f>IF(ubezpieczenia__2[[#This Row],[ostatnia]] = "a",1,0)</f>
        <v>0</v>
      </c>
      <c r="S195" s="11">
        <f>ROUND(ubezpieczenia__2[[#This Row],[ub2 z 49zl]],2)</f>
        <v>36</v>
      </c>
    </row>
    <row r="196" spans="4:19" x14ac:dyDescent="0.25">
      <c r="D196" s="1" t="s">
        <v>276</v>
      </c>
      <c r="E196" s="1" t="s">
        <v>52</v>
      </c>
      <c r="F196" s="2">
        <v>34865</v>
      </c>
      <c r="G196" s="1" t="s">
        <v>12</v>
      </c>
      <c r="H196" s="1">
        <f>MONTH(ubezpieczenia__2[[#This Row],[Data_urodz]])</f>
        <v>6</v>
      </c>
      <c r="I196" s="1" t="str">
        <f>RIGHT(ubezpieczenia__2[[#This Row],[Imie]],1)</f>
        <v>a</v>
      </c>
      <c r="J196" s="1">
        <f>IF(ubezpieczenia__2[[#This Row],[ostatnia]] = "a",1,0)</f>
        <v>1</v>
      </c>
      <c r="K196" s="7">
        <f xml:space="preserve"> 2016 - YEAR(ubezpieczenia__2[[#This Row],[Data_urodz]])</f>
        <v>21</v>
      </c>
      <c r="L19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196" s="1">
        <f>IF(ubezpieczenia__2[[#This Row],[wiek]] &gt; 60,ubezpieczenia__2[[#This Row],[ub1]]+49,ubezpieczenia__2[[#This Row],[ub1]])</f>
        <v>25</v>
      </c>
      <c r="N196" s="1">
        <f>ubezpieczenia__2[[#This Row],[ub2 z 49zl]]</f>
        <v>25</v>
      </c>
      <c r="R196" s="8">
        <f>IF(ubezpieczenia__2[[#This Row],[ostatnia]] = "a",1,0)</f>
        <v>1</v>
      </c>
      <c r="S196" s="10">
        <f>ROUND(ubezpieczenia__2[[#This Row],[ub2 z 49zl]],2)</f>
        <v>25</v>
      </c>
    </row>
    <row r="197" spans="4:19" x14ac:dyDescent="0.25">
      <c r="D197" s="1" t="s">
        <v>163</v>
      </c>
      <c r="E197" s="1" t="s">
        <v>277</v>
      </c>
      <c r="F197" s="2">
        <v>19712</v>
      </c>
      <c r="G197" s="1" t="s">
        <v>12</v>
      </c>
      <c r="H197" s="1">
        <f>MONTH(ubezpieczenia__2[[#This Row],[Data_urodz]])</f>
        <v>12</v>
      </c>
      <c r="I197" s="1" t="str">
        <f>RIGHT(ubezpieczenia__2[[#This Row],[Imie]],1)</f>
        <v>a</v>
      </c>
      <c r="J197" s="1">
        <f>IF(ubezpieczenia__2[[#This Row],[ostatnia]] = "a",1,0)</f>
        <v>1</v>
      </c>
      <c r="K197" s="7">
        <f xml:space="preserve"> 2016 - YEAR(ubezpieczenia__2[[#This Row],[Data_urodz]])</f>
        <v>63</v>
      </c>
      <c r="L19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197" s="1">
        <f>IF(ubezpieczenia__2[[#This Row],[wiek]] &gt; 60,ubezpieczenia__2[[#This Row],[ub1]]+49,ubezpieczenia__2[[#This Row],[ub1]])</f>
        <v>79</v>
      </c>
      <c r="N197" s="1">
        <f>ubezpieczenia__2[[#This Row],[ub2 z 49zl]]</f>
        <v>79</v>
      </c>
      <c r="R197" s="9">
        <f>IF(ubezpieczenia__2[[#This Row],[ostatnia]] = "a",1,0)</f>
        <v>1</v>
      </c>
      <c r="S197" s="11">
        <f>ROUND(ubezpieczenia__2[[#This Row],[ub2 z 49zl]],2)</f>
        <v>79</v>
      </c>
    </row>
    <row r="198" spans="4:19" x14ac:dyDescent="0.25">
      <c r="D198" s="1" t="s">
        <v>278</v>
      </c>
      <c r="E198" s="1" t="s">
        <v>52</v>
      </c>
      <c r="F198" s="2">
        <v>27893</v>
      </c>
      <c r="G198" s="1" t="s">
        <v>6</v>
      </c>
      <c r="H198" s="1">
        <f>MONTH(ubezpieczenia__2[[#This Row],[Data_urodz]])</f>
        <v>5</v>
      </c>
      <c r="I198" s="1" t="str">
        <f>RIGHT(ubezpieczenia__2[[#This Row],[Imie]],1)</f>
        <v>a</v>
      </c>
      <c r="J198" s="1">
        <f>IF(ubezpieczenia__2[[#This Row],[ostatnia]] = "a",1,0)</f>
        <v>1</v>
      </c>
      <c r="K198" s="7">
        <f xml:space="preserve"> 2016 - YEAR(ubezpieczenia__2[[#This Row],[Data_urodz]])</f>
        <v>40</v>
      </c>
      <c r="L19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98" s="1">
        <f>IF(ubezpieczenia__2[[#This Row],[wiek]] &gt; 60,ubezpieczenia__2[[#This Row],[ub1]]+49,ubezpieczenia__2[[#This Row],[ub1]])</f>
        <v>37.5</v>
      </c>
      <c r="N198" s="1">
        <f>ubezpieczenia__2[[#This Row],[ub2 z 49zl]]</f>
        <v>37.5</v>
      </c>
      <c r="R198" s="8">
        <f>IF(ubezpieczenia__2[[#This Row],[ostatnia]] = "a",1,0)</f>
        <v>1</v>
      </c>
      <c r="S198" s="10">
        <f>ROUND(ubezpieczenia__2[[#This Row],[ub2 z 49zl]],2)</f>
        <v>37.5</v>
      </c>
    </row>
    <row r="199" spans="4:19" x14ac:dyDescent="0.25">
      <c r="D199" s="1" t="s">
        <v>279</v>
      </c>
      <c r="E199" s="1" t="s">
        <v>280</v>
      </c>
      <c r="F199" s="2">
        <v>28226</v>
      </c>
      <c r="G199" s="1" t="s">
        <v>12</v>
      </c>
      <c r="H199" s="1">
        <f>MONTH(ubezpieczenia__2[[#This Row],[Data_urodz]])</f>
        <v>4</v>
      </c>
      <c r="I199" s="1" t="str">
        <f>RIGHT(ubezpieczenia__2[[#This Row],[Imie]],1)</f>
        <v>a</v>
      </c>
      <c r="J199" s="1">
        <f>IF(ubezpieczenia__2[[#This Row],[ostatnia]] = "a",1,0)</f>
        <v>1</v>
      </c>
      <c r="K199" s="7">
        <f xml:space="preserve"> 2016 - YEAR(ubezpieczenia__2[[#This Row],[Data_urodz]])</f>
        <v>39</v>
      </c>
      <c r="L19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199" s="1">
        <f>IF(ubezpieczenia__2[[#This Row],[wiek]] &gt; 60,ubezpieczenia__2[[#This Row],[ub1]]+49,ubezpieczenia__2[[#This Row],[ub1]])</f>
        <v>37.5</v>
      </c>
      <c r="N199" s="1">
        <f>ubezpieczenia__2[[#This Row],[ub2 z 49zl]]</f>
        <v>37.5</v>
      </c>
      <c r="R199" s="9">
        <f>IF(ubezpieczenia__2[[#This Row],[ostatnia]] = "a",1,0)</f>
        <v>1</v>
      </c>
      <c r="S199" s="11">
        <f>ROUND(ubezpieczenia__2[[#This Row],[ub2 z 49zl]],2)</f>
        <v>37.5</v>
      </c>
    </row>
    <row r="200" spans="4:19" x14ac:dyDescent="0.25">
      <c r="D200" s="1" t="s">
        <v>281</v>
      </c>
      <c r="E200" s="1" t="s">
        <v>77</v>
      </c>
      <c r="F200" s="2">
        <v>29954</v>
      </c>
      <c r="G200" s="1" t="s">
        <v>9</v>
      </c>
      <c r="H200" s="1">
        <f>MONTH(ubezpieczenia__2[[#This Row],[Data_urodz]])</f>
        <v>1</v>
      </c>
      <c r="I200" s="1" t="str">
        <f>RIGHT(ubezpieczenia__2[[#This Row],[Imie]],1)</f>
        <v>n</v>
      </c>
      <c r="J200" s="1">
        <f>IF(ubezpieczenia__2[[#This Row],[ostatnia]] = "a",1,0)</f>
        <v>0</v>
      </c>
      <c r="K200" s="7">
        <f xml:space="preserve"> 2016 - YEAR(ubezpieczenia__2[[#This Row],[Data_urodz]])</f>
        <v>34</v>
      </c>
      <c r="L20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00" s="1">
        <f>IF(ubezpieczenia__2[[#This Row],[wiek]] &gt; 60,ubezpieczenia__2[[#This Row],[ub1]]+49,ubezpieczenia__2[[#This Row],[ub1]])</f>
        <v>45</v>
      </c>
      <c r="N200" s="1">
        <f>ubezpieczenia__2[[#This Row],[ub2 z 49zl]]</f>
        <v>45</v>
      </c>
      <c r="R200" s="8">
        <f>IF(ubezpieczenia__2[[#This Row],[ostatnia]] = "a",1,0)</f>
        <v>0</v>
      </c>
      <c r="S200" s="10">
        <f>ROUND(ubezpieczenia__2[[#This Row],[ub2 z 49zl]],2)</f>
        <v>45</v>
      </c>
    </row>
    <row r="201" spans="4:19" x14ac:dyDescent="0.25">
      <c r="D201" s="1" t="s">
        <v>282</v>
      </c>
      <c r="E201" s="1" t="s">
        <v>179</v>
      </c>
      <c r="F201" s="2">
        <v>23111</v>
      </c>
      <c r="G201" s="1" t="s">
        <v>12</v>
      </c>
      <c r="H201" s="1">
        <f>MONTH(ubezpieczenia__2[[#This Row],[Data_urodz]])</f>
        <v>4</v>
      </c>
      <c r="I201" s="1" t="str">
        <f>RIGHT(ubezpieczenia__2[[#This Row],[Imie]],1)</f>
        <v>n</v>
      </c>
      <c r="J201" s="1">
        <f>IF(ubezpieczenia__2[[#This Row],[ostatnia]] = "a",1,0)</f>
        <v>0</v>
      </c>
      <c r="K201" s="7">
        <f xml:space="preserve"> 2016 - YEAR(ubezpieczenia__2[[#This Row],[Data_urodz]])</f>
        <v>53</v>
      </c>
      <c r="L20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01" s="1">
        <f>IF(ubezpieczenia__2[[#This Row],[wiek]] &gt; 60,ubezpieczenia__2[[#This Row],[ub1]]+49,ubezpieczenia__2[[#This Row],[ub1]])</f>
        <v>36</v>
      </c>
      <c r="N201" s="1">
        <f>ubezpieczenia__2[[#This Row],[ub2 z 49zl]]</f>
        <v>36</v>
      </c>
      <c r="R201" s="9">
        <f>IF(ubezpieczenia__2[[#This Row],[ostatnia]] = "a",1,0)</f>
        <v>0</v>
      </c>
      <c r="S201" s="11">
        <f>ROUND(ubezpieczenia__2[[#This Row],[ub2 z 49zl]],2)</f>
        <v>36</v>
      </c>
    </row>
    <row r="202" spans="4:19" x14ac:dyDescent="0.25">
      <c r="D202" s="1" t="s">
        <v>283</v>
      </c>
      <c r="E202" s="1" t="s">
        <v>39</v>
      </c>
      <c r="F202" s="2">
        <v>24808</v>
      </c>
      <c r="G202" s="1" t="s">
        <v>12</v>
      </c>
      <c r="H202" s="1">
        <f>MONTH(ubezpieczenia__2[[#This Row],[Data_urodz]])</f>
        <v>12</v>
      </c>
      <c r="I202" s="1" t="str">
        <f>RIGHT(ubezpieczenia__2[[#This Row],[Imie]],1)</f>
        <v>a</v>
      </c>
      <c r="J202" s="1">
        <f>IF(ubezpieczenia__2[[#This Row],[ostatnia]] = "a",1,0)</f>
        <v>1</v>
      </c>
      <c r="K202" s="7">
        <f xml:space="preserve"> 2016 - YEAR(ubezpieczenia__2[[#This Row],[Data_urodz]])</f>
        <v>49</v>
      </c>
      <c r="L20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02" s="1">
        <f>IF(ubezpieczenia__2[[#This Row],[wiek]] &gt; 60,ubezpieczenia__2[[#This Row],[ub1]]+49,ubezpieczenia__2[[#This Row],[ub1]])</f>
        <v>29.999999999999996</v>
      </c>
      <c r="N202" s="1">
        <f>ubezpieczenia__2[[#This Row],[ub2 z 49zl]]</f>
        <v>29.999999999999996</v>
      </c>
      <c r="R202" s="8">
        <f>IF(ubezpieczenia__2[[#This Row],[ostatnia]] = "a",1,0)</f>
        <v>1</v>
      </c>
      <c r="S202" s="10">
        <f>ROUND(ubezpieczenia__2[[#This Row],[ub2 z 49zl]],2)</f>
        <v>30</v>
      </c>
    </row>
    <row r="203" spans="4:19" x14ac:dyDescent="0.25">
      <c r="D203" s="1" t="s">
        <v>284</v>
      </c>
      <c r="E203" s="1" t="s">
        <v>16</v>
      </c>
      <c r="F203" s="2">
        <v>17601</v>
      </c>
      <c r="G203" s="1" t="s">
        <v>40</v>
      </c>
      <c r="H203" s="1">
        <f>MONTH(ubezpieczenia__2[[#This Row],[Data_urodz]])</f>
        <v>3</v>
      </c>
      <c r="I203" s="1" t="str">
        <f>RIGHT(ubezpieczenia__2[[#This Row],[Imie]],1)</f>
        <v>a</v>
      </c>
      <c r="J203" s="1">
        <f>IF(ubezpieczenia__2[[#This Row],[ostatnia]] = "a",1,0)</f>
        <v>1</v>
      </c>
      <c r="K203" s="7">
        <f xml:space="preserve"> 2016 - YEAR(ubezpieczenia__2[[#This Row],[Data_urodz]])</f>
        <v>68</v>
      </c>
      <c r="L20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03" s="1">
        <f>IF(ubezpieczenia__2[[#This Row],[wiek]] &gt; 60,ubezpieczenia__2[[#This Row],[ub1]]+49,ubezpieczenia__2[[#This Row],[ub1]])</f>
        <v>79</v>
      </c>
      <c r="N203" s="1">
        <f>ubezpieczenia__2[[#This Row],[ub2 z 49zl]]</f>
        <v>79</v>
      </c>
      <c r="R203" s="9">
        <f>IF(ubezpieczenia__2[[#This Row],[ostatnia]] = "a",1,0)</f>
        <v>1</v>
      </c>
      <c r="S203" s="11">
        <f>ROUND(ubezpieczenia__2[[#This Row],[ub2 z 49zl]],2)</f>
        <v>79</v>
      </c>
    </row>
    <row r="204" spans="4:19" x14ac:dyDescent="0.25">
      <c r="D204" s="1" t="s">
        <v>285</v>
      </c>
      <c r="E204" s="1" t="s">
        <v>179</v>
      </c>
      <c r="F204" s="2">
        <v>21199</v>
      </c>
      <c r="G204" s="1" t="s">
        <v>9</v>
      </c>
      <c r="H204" s="1">
        <f>MONTH(ubezpieczenia__2[[#This Row],[Data_urodz]])</f>
        <v>1</v>
      </c>
      <c r="I204" s="1" t="str">
        <f>RIGHT(ubezpieczenia__2[[#This Row],[Imie]],1)</f>
        <v>n</v>
      </c>
      <c r="J204" s="1">
        <f>IF(ubezpieczenia__2[[#This Row],[ostatnia]] = "a",1,0)</f>
        <v>0</v>
      </c>
      <c r="K204" s="7">
        <f xml:space="preserve"> 2016 - YEAR(ubezpieczenia__2[[#This Row],[Data_urodz]])</f>
        <v>58</v>
      </c>
      <c r="L20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04" s="1">
        <f>IF(ubezpieczenia__2[[#This Row],[wiek]] &gt; 60,ubezpieczenia__2[[#This Row],[ub1]]+49,ubezpieczenia__2[[#This Row],[ub1]])</f>
        <v>36</v>
      </c>
      <c r="N204" s="1">
        <f>ubezpieczenia__2[[#This Row],[ub2 z 49zl]]</f>
        <v>36</v>
      </c>
      <c r="R204" s="8">
        <f>IF(ubezpieczenia__2[[#This Row],[ostatnia]] = "a",1,0)</f>
        <v>0</v>
      </c>
      <c r="S204" s="10">
        <f>ROUND(ubezpieczenia__2[[#This Row],[ub2 z 49zl]],2)</f>
        <v>36</v>
      </c>
    </row>
    <row r="205" spans="4:19" x14ac:dyDescent="0.25">
      <c r="D205" s="1" t="s">
        <v>286</v>
      </c>
      <c r="E205" s="1" t="s">
        <v>20</v>
      </c>
      <c r="F205" s="2">
        <v>29879</v>
      </c>
      <c r="G205" s="1" t="s">
        <v>12</v>
      </c>
      <c r="H205" s="1">
        <f>MONTH(ubezpieczenia__2[[#This Row],[Data_urodz]])</f>
        <v>10</v>
      </c>
      <c r="I205" s="1" t="str">
        <f>RIGHT(ubezpieczenia__2[[#This Row],[Imie]],1)</f>
        <v>a</v>
      </c>
      <c r="J205" s="1">
        <f>IF(ubezpieczenia__2[[#This Row],[ostatnia]] = "a",1,0)</f>
        <v>1</v>
      </c>
      <c r="K205" s="7">
        <f xml:space="preserve"> 2016 - YEAR(ubezpieczenia__2[[#This Row],[Data_urodz]])</f>
        <v>35</v>
      </c>
      <c r="L20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05" s="1">
        <f>IF(ubezpieczenia__2[[#This Row],[wiek]] &gt; 60,ubezpieczenia__2[[#This Row],[ub1]]+49,ubezpieczenia__2[[#This Row],[ub1]])</f>
        <v>37.5</v>
      </c>
      <c r="N205" s="1">
        <f>ubezpieczenia__2[[#This Row],[ub2 z 49zl]]</f>
        <v>37.5</v>
      </c>
      <c r="R205" s="9">
        <f>IF(ubezpieczenia__2[[#This Row],[ostatnia]] = "a",1,0)</f>
        <v>1</v>
      </c>
      <c r="S205" s="11">
        <f>ROUND(ubezpieczenia__2[[#This Row],[ub2 z 49zl]],2)</f>
        <v>37.5</v>
      </c>
    </row>
    <row r="206" spans="4:19" x14ac:dyDescent="0.25">
      <c r="D206" s="1" t="s">
        <v>287</v>
      </c>
      <c r="E206" s="1" t="s">
        <v>81</v>
      </c>
      <c r="F206" s="2">
        <v>19659</v>
      </c>
      <c r="G206" s="1" t="s">
        <v>6</v>
      </c>
      <c r="H206" s="1">
        <f>MONTH(ubezpieczenia__2[[#This Row],[Data_urodz]])</f>
        <v>10</v>
      </c>
      <c r="I206" s="1" t="str">
        <f>RIGHT(ubezpieczenia__2[[#This Row],[Imie]],1)</f>
        <v>a</v>
      </c>
      <c r="J206" s="1">
        <f>IF(ubezpieczenia__2[[#This Row],[ostatnia]] = "a",1,0)</f>
        <v>1</v>
      </c>
      <c r="K206" s="7">
        <f xml:space="preserve"> 2016 - YEAR(ubezpieczenia__2[[#This Row],[Data_urodz]])</f>
        <v>63</v>
      </c>
      <c r="L20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06" s="1">
        <f>IF(ubezpieczenia__2[[#This Row],[wiek]] &gt; 60,ubezpieczenia__2[[#This Row],[ub1]]+49,ubezpieczenia__2[[#This Row],[ub1]])</f>
        <v>79</v>
      </c>
      <c r="N206" s="1">
        <f>ubezpieczenia__2[[#This Row],[ub2 z 49zl]]</f>
        <v>79</v>
      </c>
      <c r="R206" s="8">
        <f>IF(ubezpieczenia__2[[#This Row],[ostatnia]] = "a",1,0)</f>
        <v>1</v>
      </c>
      <c r="S206" s="10">
        <f>ROUND(ubezpieczenia__2[[#This Row],[ub2 z 49zl]],2)</f>
        <v>79</v>
      </c>
    </row>
    <row r="207" spans="4:19" x14ac:dyDescent="0.25">
      <c r="D207" s="1" t="s">
        <v>288</v>
      </c>
      <c r="E207" s="1" t="s">
        <v>8</v>
      </c>
      <c r="F207" s="2">
        <v>22514</v>
      </c>
      <c r="G207" s="1" t="s">
        <v>12</v>
      </c>
      <c r="H207" s="1">
        <f>MONTH(ubezpieczenia__2[[#This Row],[Data_urodz]])</f>
        <v>8</v>
      </c>
      <c r="I207" s="1" t="str">
        <f>RIGHT(ubezpieczenia__2[[#This Row],[Imie]],1)</f>
        <v>r</v>
      </c>
      <c r="J207" s="1">
        <f>IF(ubezpieczenia__2[[#This Row],[ostatnia]] = "a",1,0)</f>
        <v>0</v>
      </c>
      <c r="K207" s="7">
        <f xml:space="preserve"> 2016 - YEAR(ubezpieczenia__2[[#This Row],[Data_urodz]])</f>
        <v>55</v>
      </c>
      <c r="L20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07" s="1">
        <f>IF(ubezpieczenia__2[[#This Row],[wiek]] &gt; 60,ubezpieczenia__2[[#This Row],[ub1]]+49,ubezpieczenia__2[[#This Row],[ub1]])</f>
        <v>36</v>
      </c>
      <c r="N207" s="1">
        <f>ubezpieczenia__2[[#This Row],[ub2 z 49zl]]</f>
        <v>36</v>
      </c>
      <c r="R207" s="9">
        <f>IF(ubezpieczenia__2[[#This Row],[ostatnia]] = "a",1,0)</f>
        <v>0</v>
      </c>
      <c r="S207" s="11">
        <f>ROUND(ubezpieczenia__2[[#This Row],[ub2 z 49zl]],2)</f>
        <v>36</v>
      </c>
    </row>
    <row r="208" spans="4:19" x14ac:dyDescent="0.25">
      <c r="D208" s="1" t="s">
        <v>289</v>
      </c>
      <c r="E208" s="1" t="s">
        <v>121</v>
      </c>
      <c r="F208" s="2">
        <v>25332</v>
      </c>
      <c r="G208" s="1" t="s">
        <v>12</v>
      </c>
      <c r="H208" s="1">
        <f>MONTH(ubezpieczenia__2[[#This Row],[Data_urodz]])</f>
        <v>5</v>
      </c>
      <c r="I208" s="1" t="str">
        <f>RIGHT(ubezpieczenia__2[[#This Row],[Imie]],1)</f>
        <v>a</v>
      </c>
      <c r="J208" s="1">
        <f>IF(ubezpieczenia__2[[#This Row],[ostatnia]] = "a",1,0)</f>
        <v>1</v>
      </c>
      <c r="K208" s="7">
        <f xml:space="preserve"> 2016 - YEAR(ubezpieczenia__2[[#This Row],[Data_urodz]])</f>
        <v>47</v>
      </c>
      <c r="L20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08" s="1">
        <f>IF(ubezpieczenia__2[[#This Row],[wiek]] &gt; 60,ubezpieczenia__2[[#This Row],[ub1]]+49,ubezpieczenia__2[[#This Row],[ub1]])</f>
        <v>29.999999999999996</v>
      </c>
      <c r="N208" s="1">
        <f>ubezpieczenia__2[[#This Row],[ub2 z 49zl]]</f>
        <v>29.999999999999996</v>
      </c>
      <c r="R208" s="8">
        <f>IF(ubezpieczenia__2[[#This Row],[ostatnia]] = "a",1,0)</f>
        <v>1</v>
      </c>
      <c r="S208" s="10">
        <f>ROUND(ubezpieczenia__2[[#This Row],[ub2 z 49zl]],2)</f>
        <v>30</v>
      </c>
    </row>
    <row r="209" spans="4:19" x14ac:dyDescent="0.25">
      <c r="D209" s="1" t="s">
        <v>290</v>
      </c>
      <c r="E209" s="1" t="s">
        <v>255</v>
      </c>
      <c r="F209" s="2">
        <v>20181</v>
      </c>
      <c r="G209" s="1" t="s">
        <v>40</v>
      </c>
      <c r="H209" s="1">
        <f>MONTH(ubezpieczenia__2[[#This Row],[Data_urodz]])</f>
        <v>4</v>
      </c>
      <c r="I209" s="1" t="str">
        <f>RIGHT(ubezpieczenia__2[[#This Row],[Imie]],1)</f>
        <v>f</v>
      </c>
      <c r="J209" s="1">
        <f>IF(ubezpieczenia__2[[#This Row],[ostatnia]] = "a",1,0)</f>
        <v>0</v>
      </c>
      <c r="K209" s="7">
        <f xml:space="preserve"> 2016 - YEAR(ubezpieczenia__2[[#This Row],[Data_urodz]])</f>
        <v>61</v>
      </c>
      <c r="L20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09" s="1">
        <f>IF(ubezpieczenia__2[[#This Row],[wiek]] &gt; 60,ubezpieczenia__2[[#This Row],[ub1]]+49,ubezpieczenia__2[[#This Row],[ub1]])</f>
        <v>85</v>
      </c>
      <c r="N209" s="1">
        <f>ubezpieczenia__2[[#This Row],[ub2 z 49zl]]</f>
        <v>85</v>
      </c>
      <c r="R209" s="9">
        <f>IF(ubezpieczenia__2[[#This Row],[ostatnia]] = "a",1,0)</f>
        <v>0</v>
      </c>
      <c r="S209" s="11">
        <f>ROUND(ubezpieczenia__2[[#This Row],[ub2 z 49zl]],2)</f>
        <v>85</v>
      </c>
    </row>
    <row r="210" spans="4:19" x14ac:dyDescent="0.25">
      <c r="D210" s="1" t="s">
        <v>291</v>
      </c>
      <c r="E210" s="1" t="s">
        <v>141</v>
      </c>
      <c r="F210" s="2">
        <v>19141</v>
      </c>
      <c r="G210" s="1" t="s">
        <v>12</v>
      </c>
      <c r="H210" s="1">
        <f>MONTH(ubezpieczenia__2[[#This Row],[Data_urodz]])</f>
        <v>5</v>
      </c>
      <c r="I210" s="1" t="str">
        <f>RIGHT(ubezpieczenia__2[[#This Row],[Imie]],1)</f>
        <v>z</v>
      </c>
      <c r="J210" s="1">
        <f>IF(ubezpieczenia__2[[#This Row],[ostatnia]] = "a",1,0)</f>
        <v>0</v>
      </c>
      <c r="K210" s="7">
        <f xml:space="preserve"> 2016 - YEAR(ubezpieczenia__2[[#This Row],[Data_urodz]])</f>
        <v>64</v>
      </c>
      <c r="L21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10" s="1">
        <f>IF(ubezpieczenia__2[[#This Row],[wiek]] &gt; 60,ubezpieczenia__2[[#This Row],[ub1]]+49,ubezpieczenia__2[[#This Row],[ub1]])</f>
        <v>85</v>
      </c>
      <c r="N210" s="1">
        <f>ubezpieczenia__2[[#This Row],[ub2 z 49zl]]</f>
        <v>85</v>
      </c>
      <c r="R210" s="8">
        <f>IF(ubezpieczenia__2[[#This Row],[ostatnia]] = "a",1,0)</f>
        <v>0</v>
      </c>
      <c r="S210" s="10">
        <f>ROUND(ubezpieczenia__2[[#This Row],[ub2 z 49zl]],2)</f>
        <v>85</v>
      </c>
    </row>
    <row r="211" spans="4:19" x14ac:dyDescent="0.25">
      <c r="D211" s="1" t="s">
        <v>292</v>
      </c>
      <c r="E211" s="1" t="s">
        <v>293</v>
      </c>
      <c r="F211" s="2">
        <v>18147</v>
      </c>
      <c r="G211" s="1" t="s">
        <v>12</v>
      </c>
      <c r="H211" s="1">
        <f>MONTH(ubezpieczenia__2[[#This Row],[Data_urodz]])</f>
        <v>9</v>
      </c>
      <c r="I211" s="1" t="str">
        <f>RIGHT(ubezpieczenia__2[[#This Row],[Imie]],1)</f>
        <v>a</v>
      </c>
      <c r="J211" s="1">
        <f>IF(ubezpieczenia__2[[#This Row],[ostatnia]] = "a",1,0)</f>
        <v>1</v>
      </c>
      <c r="K211" s="7">
        <f xml:space="preserve"> 2016 - YEAR(ubezpieczenia__2[[#This Row],[Data_urodz]])</f>
        <v>67</v>
      </c>
      <c r="L21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11" s="1">
        <f>IF(ubezpieczenia__2[[#This Row],[wiek]] &gt; 60,ubezpieczenia__2[[#This Row],[ub1]]+49,ubezpieczenia__2[[#This Row],[ub1]])</f>
        <v>79</v>
      </c>
      <c r="N211" s="1">
        <f>ubezpieczenia__2[[#This Row],[ub2 z 49zl]]</f>
        <v>79</v>
      </c>
      <c r="R211" s="9">
        <f>IF(ubezpieczenia__2[[#This Row],[ostatnia]] = "a",1,0)</f>
        <v>1</v>
      </c>
      <c r="S211" s="11">
        <f>ROUND(ubezpieczenia__2[[#This Row],[ub2 z 49zl]],2)</f>
        <v>79</v>
      </c>
    </row>
    <row r="212" spans="4:19" x14ac:dyDescent="0.25">
      <c r="D212" s="1" t="s">
        <v>294</v>
      </c>
      <c r="E212" s="1" t="s">
        <v>52</v>
      </c>
      <c r="F212" s="2">
        <v>26146</v>
      </c>
      <c r="G212" s="1" t="s">
        <v>6</v>
      </c>
      <c r="H212" s="1">
        <f>MONTH(ubezpieczenia__2[[#This Row],[Data_urodz]])</f>
        <v>8</v>
      </c>
      <c r="I212" s="1" t="str">
        <f>RIGHT(ubezpieczenia__2[[#This Row],[Imie]],1)</f>
        <v>a</v>
      </c>
      <c r="J212" s="1">
        <f>IF(ubezpieczenia__2[[#This Row],[ostatnia]] = "a",1,0)</f>
        <v>1</v>
      </c>
      <c r="K212" s="7">
        <f xml:space="preserve"> 2016 - YEAR(ubezpieczenia__2[[#This Row],[Data_urodz]])</f>
        <v>45</v>
      </c>
      <c r="L21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12" s="1">
        <f>IF(ubezpieczenia__2[[#This Row],[wiek]] &gt; 60,ubezpieczenia__2[[#This Row],[ub1]]+49,ubezpieczenia__2[[#This Row],[ub1]])</f>
        <v>37.5</v>
      </c>
      <c r="N212" s="1">
        <f>ubezpieczenia__2[[#This Row],[ub2 z 49zl]]</f>
        <v>37.5</v>
      </c>
      <c r="R212" s="8">
        <f>IF(ubezpieczenia__2[[#This Row],[ostatnia]] = "a",1,0)</f>
        <v>1</v>
      </c>
      <c r="S212" s="10">
        <f>ROUND(ubezpieczenia__2[[#This Row],[ub2 z 49zl]],2)</f>
        <v>37.5</v>
      </c>
    </row>
    <row r="213" spans="4:19" x14ac:dyDescent="0.25">
      <c r="D213" s="1" t="s">
        <v>295</v>
      </c>
      <c r="E213" s="1" t="s">
        <v>139</v>
      </c>
      <c r="F213" s="2">
        <v>30798</v>
      </c>
      <c r="G213" s="1" t="s">
        <v>40</v>
      </c>
      <c r="H213" s="1">
        <f>MONTH(ubezpieczenia__2[[#This Row],[Data_urodz]])</f>
        <v>4</v>
      </c>
      <c r="I213" s="1" t="str">
        <f>RIGHT(ubezpieczenia__2[[#This Row],[Imie]],1)</f>
        <v>n</v>
      </c>
      <c r="J213" s="1">
        <f>IF(ubezpieczenia__2[[#This Row],[ostatnia]] = "a",1,0)</f>
        <v>0</v>
      </c>
      <c r="K213" s="7">
        <f xml:space="preserve"> 2016 - YEAR(ubezpieczenia__2[[#This Row],[Data_urodz]])</f>
        <v>32</v>
      </c>
      <c r="L21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13" s="1">
        <f>IF(ubezpieczenia__2[[#This Row],[wiek]] &gt; 60,ubezpieczenia__2[[#This Row],[ub1]]+49,ubezpieczenia__2[[#This Row],[ub1]])</f>
        <v>45</v>
      </c>
      <c r="N213" s="1">
        <f>ubezpieczenia__2[[#This Row],[ub2 z 49zl]]</f>
        <v>45</v>
      </c>
      <c r="R213" s="9">
        <f>IF(ubezpieczenia__2[[#This Row],[ostatnia]] = "a",1,0)</f>
        <v>0</v>
      </c>
      <c r="S213" s="11">
        <f>ROUND(ubezpieczenia__2[[#This Row],[ub2 z 49zl]],2)</f>
        <v>45</v>
      </c>
    </row>
    <row r="214" spans="4:19" x14ac:dyDescent="0.25">
      <c r="D214" s="1" t="s">
        <v>296</v>
      </c>
      <c r="E214" s="1" t="s">
        <v>297</v>
      </c>
      <c r="F214" s="2">
        <v>24623</v>
      </c>
      <c r="G214" s="1" t="s">
        <v>12</v>
      </c>
      <c r="H214" s="1">
        <f>MONTH(ubezpieczenia__2[[#This Row],[Data_urodz]])</f>
        <v>5</v>
      </c>
      <c r="I214" s="1" t="str">
        <f>RIGHT(ubezpieczenia__2[[#This Row],[Imie]],1)</f>
        <v>a</v>
      </c>
      <c r="J214" s="1">
        <f>IF(ubezpieczenia__2[[#This Row],[ostatnia]] = "a",1,0)</f>
        <v>1</v>
      </c>
      <c r="K214" s="7">
        <f xml:space="preserve"> 2016 - YEAR(ubezpieczenia__2[[#This Row],[Data_urodz]])</f>
        <v>49</v>
      </c>
      <c r="L21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14" s="1">
        <f>IF(ubezpieczenia__2[[#This Row],[wiek]] &gt; 60,ubezpieczenia__2[[#This Row],[ub1]]+49,ubezpieczenia__2[[#This Row],[ub1]])</f>
        <v>29.999999999999996</v>
      </c>
      <c r="N214" s="1">
        <f>ubezpieczenia__2[[#This Row],[ub2 z 49zl]]</f>
        <v>29.999999999999996</v>
      </c>
      <c r="R214" s="8">
        <f>IF(ubezpieczenia__2[[#This Row],[ostatnia]] = "a",1,0)</f>
        <v>1</v>
      </c>
      <c r="S214" s="10">
        <f>ROUND(ubezpieczenia__2[[#This Row],[ub2 z 49zl]],2)</f>
        <v>30</v>
      </c>
    </row>
    <row r="215" spans="4:19" x14ac:dyDescent="0.25">
      <c r="D215" s="1" t="s">
        <v>298</v>
      </c>
      <c r="E215" s="1" t="s">
        <v>18</v>
      </c>
      <c r="F215" s="2">
        <v>31818</v>
      </c>
      <c r="G215" s="1" t="s">
        <v>6</v>
      </c>
      <c r="H215" s="1">
        <f>MONTH(ubezpieczenia__2[[#This Row],[Data_urodz]])</f>
        <v>2</v>
      </c>
      <c r="I215" s="1" t="str">
        <f>RIGHT(ubezpieczenia__2[[#This Row],[Imie]],1)</f>
        <v>m</v>
      </c>
      <c r="J215" s="1">
        <f>IF(ubezpieczenia__2[[#This Row],[ostatnia]] = "a",1,0)</f>
        <v>0</v>
      </c>
      <c r="K215" s="7">
        <f xml:space="preserve"> 2016 - YEAR(ubezpieczenia__2[[#This Row],[Data_urodz]])</f>
        <v>29</v>
      </c>
      <c r="L21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15" s="1">
        <f>IF(ubezpieczenia__2[[#This Row],[wiek]] &gt; 60,ubezpieczenia__2[[#This Row],[ub1]]+49,ubezpieczenia__2[[#This Row],[ub1]])</f>
        <v>30</v>
      </c>
      <c r="N215" s="1">
        <f>ubezpieczenia__2[[#This Row],[ub2 z 49zl]]</f>
        <v>30</v>
      </c>
      <c r="R215" s="9">
        <f>IF(ubezpieczenia__2[[#This Row],[ostatnia]] = "a",1,0)</f>
        <v>0</v>
      </c>
      <c r="S215" s="11">
        <f>ROUND(ubezpieczenia__2[[#This Row],[ub2 z 49zl]],2)</f>
        <v>30</v>
      </c>
    </row>
    <row r="216" spans="4:19" x14ac:dyDescent="0.25">
      <c r="D216" s="1" t="s">
        <v>299</v>
      </c>
      <c r="E216" s="1" t="s">
        <v>300</v>
      </c>
      <c r="F216" s="2">
        <v>34201</v>
      </c>
      <c r="G216" s="1" t="s">
        <v>12</v>
      </c>
      <c r="H216" s="1">
        <f>MONTH(ubezpieczenia__2[[#This Row],[Data_urodz]])</f>
        <v>8</v>
      </c>
      <c r="I216" s="1" t="str">
        <f>RIGHT(ubezpieczenia__2[[#This Row],[Imie]],1)</f>
        <v>a</v>
      </c>
      <c r="J216" s="1">
        <f>IF(ubezpieczenia__2[[#This Row],[ostatnia]] = "a",1,0)</f>
        <v>1</v>
      </c>
      <c r="K216" s="7">
        <f xml:space="preserve"> 2016 - YEAR(ubezpieczenia__2[[#This Row],[Data_urodz]])</f>
        <v>23</v>
      </c>
      <c r="L21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16" s="1">
        <f>IF(ubezpieczenia__2[[#This Row],[wiek]] &gt; 60,ubezpieczenia__2[[#This Row],[ub1]]+49,ubezpieczenia__2[[#This Row],[ub1]])</f>
        <v>25</v>
      </c>
      <c r="N216" s="1">
        <f>ubezpieczenia__2[[#This Row],[ub2 z 49zl]]</f>
        <v>25</v>
      </c>
      <c r="R216" s="8">
        <f>IF(ubezpieczenia__2[[#This Row],[ostatnia]] = "a",1,0)</f>
        <v>1</v>
      </c>
      <c r="S216" s="10">
        <f>ROUND(ubezpieczenia__2[[#This Row],[ub2 z 49zl]],2)</f>
        <v>25</v>
      </c>
    </row>
    <row r="217" spans="4:19" x14ac:dyDescent="0.25">
      <c r="D217" s="1" t="s">
        <v>301</v>
      </c>
      <c r="E217" s="1" t="s">
        <v>8</v>
      </c>
      <c r="F217" s="2">
        <v>27079</v>
      </c>
      <c r="G217" s="1" t="s">
        <v>9</v>
      </c>
      <c r="H217" s="1">
        <f>MONTH(ubezpieczenia__2[[#This Row],[Data_urodz]])</f>
        <v>2</v>
      </c>
      <c r="I217" s="1" t="str">
        <f>RIGHT(ubezpieczenia__2[[#This Row],[Imie]],1)</f>
        <v>r</v>
      </c>
      <c r="J217" s="1">
        <f>IF(ubezpieczenia__2[[#This Row],[ostatnia]] = "a",1,0)</f>
        <v>0</v>
      </c>
      <c r="K217" s="7">
        <f xml:space="preserve"> 2016 - YEAR(ubezpieczenia__2[[#This Row],[Data_urodz]])</f>
        <v>42</v>
      </c>
      <c r="L21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17" s="1">
        <f>IF(ubezpieczenia__2[[#This Row],[wiek]] &gt; 60,ubezpieczenia__2[[#This Row],[ub1]]+49,ubezpieczenia__2[[#This Row],[ub1]])</f>
        <v>45</v>
      </c>
      <c r="N217" s="1">
        <f>ubezpieczenia__2[[#This Row],[ub2 z 49zl]]</f>
        <v>45</v>
      </c>
      <c r="R217" s="9">
        <f>IF(ubezpieczenia__2[[#This Row],[ostatnia]] = "a",1,0)</f>
        <v>0</v>
      </c>
      <c r="S217" s="11">
        <f>ROUND(ubezpieczenia__2[[#This Row],[ub2 z 49zl]],2)</f>
        <v>45</v>
      </c>
    </row>
    <row r="218" spans="4:19" x14ac:dyDescent="0.25">
      <c r="D218" s="1" t="s">
        <v>302</v>
      </c>
      <c r="E218" s="1" t="s">
        <v>303</v>
      </c>
      <c r="F218" s="2">
        <v>18053</v>
      </c>
      <c r="G218" s="1" t="s">
        <v>9</v>
      </c>
      <c r="H218" s="1">
        <f>MONTH(ubezpieczenia__2[[#This Row],[Data_urodz]])</f>
        <v>6</v>
      </c>
      <c r="I218" s="1" t="str">
        <f>RIGHT(ubezpieczenia__2[[#This Row],[Imie]],1)</f>
        <v>n</v>
      </c>
      <c r="J218" s="1">
        <f>IF(ubezpieczenia__2[[#This Row],[ostatnia]] = "a",1,0)</f>
        <v>0</v>
      </c>
      <c r="K218" s="7">
        <f xml:space="preserve"> 2016 - YEAR(ubezpieczenia__2[[#This Row],[Data_urodz]])</f>
        <v>67</v>
      </c>
      <c r="L21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18" s="1">
        <f>IF(ubezpieczenia__2[[#This Row],[wiek]] &gt; 60,ubezpieczenia__2[[#This Row],[ub1]]+49,ubezpieczenia__2[[#This Row],[ub1]])</f>
        <v>85</v>
      </c>
      <c r="N218" s="1">
        <f>ubezpieczenia__2[[#This Row],[ub2 z 49zl]]</f>
        <v>85</v>
      </c>
      <c r="R218" s="8">
        <f>IF(ubezpieczenia__2[[#This Row],[ostatnia]] = "a",1,0)</f>
        <v>0</v>
      </c>
      <c r="S218" s="10">
        <f>ROUND(ubezpieczenia__2[[#This Row],[ub2 z 49zl]],2)</f>
        <v>85</v>
      </c>
    </row>
    <row r="219" spans="4:19" x14ac:dyDescent="0.25">
      <c r="D219" s="1" t="s">
        <v>304</v>
      </c>
      <c r="E219" s="1" t="s">
        <v>49</v>
      </c>
      <c r="F219" s="2">
        <v>27059</v>
      </c>
      <c r="G219" s="1" t="s">
        <v>12</v>
      </c>
      <c r="H219" s="1">
        <f>MONTH(ubezpieczenia__2[[#This Row],[Data_urodz]])</f>
        <v>1</v>
      </c>
      <c r="I219" s="1" t="str">
        <f>RIGHT(ubezpieczenia__2[[#This Row],[Imie]],1)</f>
        <v>j</v>
      </c>
      <c r="J219" s="1">
        <f>IF(ubezpieczenia__2[[#This Row],[ostatnia]] = "a",1,0)</f>
        <v>0</v>
      </c>
      <c r="K219" s="7">
        <f xml:space="preserve"> 2016 - YEAR(ubezpieczenia__2[[#This Row],[Data_urodz]])</f>
        <v>42</v>
      </c>
      <c r="L21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19" s="1">
        <f>IF(ubezpieczenia__2[[#This Row],[wiek]] &gt; 60,ubezpieczenia__2[[#This Row],[ub1]]+49,ubezpieczenia__2[[#This Row],[ub1]])</f>
        <v>45</v>
      </c>
      <c r="N219" s="1">
        <f>ubezpieczenia__2[[#This Row],[ub2 z 49zl]]</f>
        <v>45</v>
      </c>
      <c r="R219" s="9">
        <f>IF(ubezpieczenia__2[[#This Row],[ostatnia]] = "a",1,0)</f>
        <v>0</v>
      </c>
      <c r="S219" s="11">
        <f>ROUND(ubezpieczenia__2[[#This Row],[ub2 z 49zl]],2)</f>
        <v>45</v>
      </c>
    </row>
    <row r="220" spans="4:19" x14ac:dyDescent="0.25">
      <c r="D220" s="1" t="s">
        <v>305</v>
      </c>
      <c r="E220" s="1" t="s">
        <v>246</v>
      </c>
      <c r="F220" s="2">
        <v>31039</v>
      </c>
      <c r="G220" s="1" t="s">
        <v>6</v>
      </c>
      <c r="H220" s="1">
        <f>MONTH(ubezpieczenia__2[[#This Row],[Data_urodz]])</f>
        <v>12</v>
      </c>
      <c r="I220" s="1" t="str">
        <f>RIGHT(ubezpieczenia__2[[#This Row],[Imie]],1)</f>
        <v>n</v>
      </c>
      <c r="J220" s="1">
        <f>IF(ubezpieczenia__2[[#This Row],[ostatnia]] = "a",1,0)</f>
        <v>0</v>
      </c>
      <c r="K220" s="7">
        <f xml:space="preserve"> 2016 - YEAR(ubezpieczenia__2[[#This Row],[Data_urodz]])</f>
        <v>32</v>
      </c>
      <c r="L22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20" s="1">
        <f>IF(ubezpieczenia__2[[#This Row],[wiek]] &gt; 60,ubezpieczenia__2[[#This Row],[ub1]]+49,ubezpieczenia__2[[#This Row],[ub1]])</f>
        <v>45</v>
      </c>
      <c r="N220" s="1">
        <f>ubezpieczenia__2[[#This Row],[ub2 z 49zl]]</f>
        <v>45</v>
      </c>
      <c r="R220" s="8">
        <f>IF(ubezpieczenia__2[[#This Row],[ostatnia]] = "a",1,0)</f>
        <v>0</v>
      </c>
      <c r="S220" s="10">
        <f>ROUND(ubezpieczenia__2[[#This Row],[ub2 z 49zl]],2)</f>
        <v>45</v>
      </c>
    </row>
    <row r="221" spans="4:19" x14ac:dyDescent="0.25">
      <c r="D221" s="1" t="s">
        <v>306</v>
      </c>
      <c r="E221" s="1" t="s">
        <v>307</v>
      </c>
      <c r="F221" s="2">
        <v>34893</v>
      </c>
      <c r="G221" s="1" t="s">
        <v>12</v>
      </c>
      <c r="H221" s="1">
        <f>MONTH(ubezpieczenia__2[[#This Row],[Data_urodz]])</f>
        <v>7</v>
      </c>
      <c r="I221" s="1" t="str">
        <f>RIGHT(ubezpieczenia__2[[#This Row],[Imie]],1)</f>
        <v>y</v>
      </c>
      <c r="J221" s="1">
        <f>IF(ubezpieczenia__2[[#This Row],[ostatnia]] = "a",1,0)</f>
        <v>0</v>
      </c>
      <c r="K221" s="7">
        <f xml:space="preserve"> 2016 - YEAR(ubezpieczenia__2[[#This Row],[Data_urodz]])</f>
        <v>21</v>
      </c>
      <c r="L22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21" s="1">
        <f>IF(ubezpieczenia__2[[#This Row],[wiek]] &gt; 60,ubezpieczenia__2[[#This Row],[ub1]]+49,ubezpieczenia__2[[#This Row],[ub1]])</f>
        <v>30</v>
      </c>
      <c r="N221" s="1">
        <f>ubezpieczenia__2[[#This Row],[ub2 z 49zl]]</f>
        <v>30</v>
      </c>
      <c r="R221" s="9">
        <f>IF(ubezpieczenia__2[[#This Row],[ostatnia]] = "a",1,0)</f>
        <v>0</v>
      </c>
      <c r="S221" s="11">
        <f>ROUND(ubezpieczenia__2[[#This Row],[ub2 z 49zl]],2)</f>
        <v>30</v>
      </c>
    </row>
    <row r="222" spans="4:19" x14ac:dyDescent="0.25">
      <c r="D222" s="1" t="s">
        <v>308</v>
      </c>
      <c r="E222" s="1" t="s">
        <v>307</v>
      </c>
      <c r="F222" s="2">
        <v>22101</v>
      </c>
      <c r="G222" s="1" t="s">
        <v>6</v>
      </c>
      <c r="H222" s="1">
        <f>MONTH(ubezpieczenia__2[[#This Row],[Data_urodz]])</f>
        <v>7</v>
      </c>
      <c r="I222" s="1" t="str">
        <f>RIGHT(ubezpieczenia__2[[#This Row],[Imie]],1)</f>
        <v>y</v>
      </c>
      <c r="J222" s="1">
        <f>IF(ubezpieczenia__2[[#This Row],[ostatnia]] = "a",1,0)</f>
        <v>0</v>
      </c>
      <c r="K222" s="7">
        <f xml:space="preserve"> 2016 - YEAR(ubezpieczenia__2[[#This Row],[Data_urodz]])</f>
        <v>56</v>
      </c>
      <c r="L22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22" s="1">
        <f>IF(ubezpieczenia__2[[#This Row],[wiek]] &gt; 60,ubezpieczenia__2[[#This Row],[ub1]]+49,ubezpieczenia__2[[#This Row],[ub1]])</f>
        <v>36</v>
      </c>
      <c r="N222" s="1">
        <f>ubezpieczenia__2[[#This Row],[ub2 z 49zl]]</f>
        <v>36</v>
      </c>
      <c r="R222" s="8">
        <f>IF(ubezpieczenia__2[[#This Row],[ostatnia]] = "a",1,0)</f>
        <v>0</v>
      </c>
      <c r="S222" s="10">
        <f>ROUND(ubezpieczenia__2[[#This Row],[ub2 z 49zl]],2)</f>
        <v>36</v>
      </c>
    </row>
    <row r="223" spans="4:19" x14ac:dyDescent="0.25">
      <c r="D223" s="1" t="s">
        <v>309</v>
      </c>
      <c r="E223" s="1" t="s">
        <v>177</v>
      </c>
      <c r="F223" s="2">
        <v>16267</v>
      </c>
      <c r="G223" s="1" t="s">
        <v>12</v>
      </c>
      <c r="H223" s="1">
        <f>MONTH(ubezpieczenia__2[[#This Row],[Data_urodz]])</f>
        <v>7</v>
      </c>
      <c r="I223" s="1" t="str">
        <f>RIGHT(ubezpieczenia__2[[#This Row],[Imie]],1)</f>
        <v>a</v>
      </c>
      <c r="J223" s="1">
        <f>IF(ubezpieczenia__2[[#This Row],[ostatnia]] = "a",1,0)</f>
        <v>1</v>
      </c>
      <c r="K223" s="7">
        <f xml:space="preserve"> 2016 - YEAR(ubezpieczenia__2[[#This Row],[Data_urodz]])</f>
        <v>72</v>
      </c>
      <c r="L22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23" s="1">
        <f>IF(ubezpieczenia__2[[#This Row],[wiek]] &gt; 60,ubezpieczenia__2[[#This Row],[ub1]]+49,ubezpieczenia__2[[#This Row],[ub1]])</f>
        <v>79</v>
      </c>
      <c r="N223" s="1">
        <f>ubezpieczenia__2[[#This Row],[ub2 z 49zl]]</f>
        <v>79</v>
      </c>
      <c r="R223" s="9">
        <f>IF(ubezpieczenia__2[[#This Row],[ostatnia]] = "a",1,0)</f>
        <v>1</v>
      </c>
      <c r="S223" s="11">
        <f>ROUND(ubezpieczenia__2[[#This Row],[ub2 z 49zl]],2)</f>
        <v>79</v>
      </c>
    </row>
    <row r="224" spans="4:19" x14ac:dyDescent="0.25">
      <c r="D224" s="1" t="s">
        <v>310</v>
      </c>
      <c r="E224" s="1" t="s">
        <v>45</v>
      </c>
      <c r="F224" s="2">
        <v>32103</v>
      </c>
      <c r="G224" s="1" t="s">
        <v>12</v>
      </c>
      <c r="H224" s="1">
        <f>MONTH(ubezpieczenia__2[[#This Row],[Data_urodz]])</f>
        <v>11</v>
      </c>
      <c r="I224" s="1" t="str">
        <f>RIGHT(ubezpieczenia__2[[#This Row],[Imie]],1)</f>
        <v>a</v>
      </c>
      <c r="J224" s="1">
        <f>IF(ubezpieczenia__2[[#This Row],[ostatnia]] = "a",1,0)</f>
        <v>1</v>
      </c>
      <c r="K224" s="7">
        <f xml:space="preserve"> 2016 - YEAR(ubezpieczenia__2[[#This Row],[Data_urodz]])</f>
        <v>29</v>
      </c>
      <c r="L22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24" s="1">
        <f>IF(ubezpieczenia__2[[#This Row],[wiek]] &gt; 60,ubezpieczenia__2[[#This Row],[ub1]]+49,ubezpieczenia__2[[#This Row],[ub1]])</f>
        <v>25</v>
      </c>
      <c r="N224" s="1">
        <f>ubezpieczenia__2[[#This Row],[ub2 z 49zl]]</f>
        <v>25</v>
      </c>
      <c r="R224" s="8">
        <f>IF(ubezpieczenia__2[[#This Row],[ostatnia]] = "a",1,0)</f>
        <v>1</v>
      </c>
      <c r="S224" s="10">
        <f>ROUND(ubezpieczenia__2[[#This Row],[ub2 z 49zl]],2)</f>
        <v>25</v>
      </c>
    </row>
    <row r="225" spans="4:19" x14ac:dyDescent="0.25">
      <c r="D225" s="1" t="s">
        <v>311</v>
      </c>
      <c r="E225" s="1" t="s">
        <v>248</v>
      </c>
      <c r="F225" s="2">
        <v>25996</v>
      </c>
      <c r="G225" s="1" t="s">
        <v>9</v>
      </c>
      <c r="H225" s="1">
        <f>MONTH(ubezpieczenia__2[[#This Row],[Data_urodz]])</f>
        <v>3</v>
      </c>
      <c r="I225" s="1" t="str">
        <f>RIGHT(ubezpieczenia__2[[#This Row],[Imie]],1)</f>
        <v>a</v>
      </c>
      <c r="J225" s="1">
        <f>IF(ubezpieczenia__2[[#This Row],[ostatnia]] = "a",1,0)</f>
        <v>1</v>
      </c>
      <c r="K225" s="7">
        <f xml:space="preserve"> 2016 - YEAR(ubezpieczenia__2[[#This Row],[Data_urodz]])</f>
        <v>45</v>
      </c>
      <c r="L22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25" s="1">
        <f>IF(ubezpieczenia__2[[#This Row],[wiek]] &gt; 60,ubezpieczenia__2[[#This Row],[ub1]]+49,ubezpieczenia__2[[#This Row],[ub1]])</f>
        <v>37.5</v>
      </c>
      <c r="N225" s="1">
        <f>ubezpieczenia__2[[#This Row],[ub2 z 49zl]]</f>
        <v>37.5</v>
      </c>
      <c r="R225" s="9">
        <f>IF(ubezpieczenia__2[[#This Row],[ostatnia]] = "a",1,0)</f>
        <v>1</v>
      </c>
      <c r="S225" s="11">
        <f>ROUND(ubezpieczenia__2[[#This Row],[ub2 z 49zl]],2)</f>
        <v>37.5</v>
      </c>
    </row>
    <row r="226" spans="4:19" x14ac:dyDescent="0.25">
      <c r="D226" s="1" t="s">
        <v>312</v>
      </c>
      <c r="E226" s="1" t="s">
        <v>134</v>
      </c>
      <c r="F226" s="2">
        <v>33040</v>
      </c>
      <c r="G226" s="1" t="s">
        <v>12</v>
      </c>
      <c r="H226" s="1">
        <f>MONTH(ubezpieczenia__2[[#This Row],[Data_urodz]])</f>
        <v>6</v>
      </c>
      <c r="I226" s="1" t="str">
        <f>RIGHT(ubezpieczenia__2[[#This Row],[Imie]],1)</f>
        <v>a</v>
      </c>
      <c r="J226" s="1">
        <f>IF(ubezpieczenia__2[[#This Row],[ostatnia]] = "a",1,0)</f>
        <v>1</v>
      </c>
      <c r="K226" s="7">
        <f xml:space="preserve"> 2016 - YEAR(ubezpieczenia__2[[#This Row],[Data_urodz]])</f>
        <v>26</v>
      </c>
      <c r="L22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26" s="1">
        <f>IF(ubezpieczenia__2[[#This Row],[wiek]] &gt; 60,ubezpieczenia__2[[#This Row],[ub1]]+49,ubezpieczenia__2[[#This Row],[ub1]])</f>
        <v>25</v>
      </c>
      <c r="N226" s="1">
        <f>ubezpieczenia__2[[#This Row],[ub2 z 49zl]]</f>
        <v>25</v>
      </c>
      <c r="R226" s="8">
        <f>IF(ubezpieczenia__2[[#This Row],[ostatnia]] = "a",1,0)</f>
        <v>1</v>
      </c>
      <c r="S226" s="10">
        <f>ROUND(ubezpieczenia__2[[#This Row],[ub2 z 49zl]],2)</f>
        <v>25</v>
      </c>
    </row>
    <row r="227" spans="4:19" x14ac:dyDescent="0.25">
      <c r="D227" s="1" t="s">
        <v>313</v>
      </c>
      <c r="E227" s="1" t="s">
        <v>20</v>
      </c>
      <c r="F227" s="2">
        <v>30671</v>
      </c>
      <c r="G227" s="1" t="s">
        <v>9</v>
      </c>
      <c r="H227" s="1">
        <f>MONTH(ubezpieczenia__2[[#This Row],[Data_urodz]])</f>
        <v>12</v>
      </c>
      <c r="I227" s="1" t="str">
        <f>RIGHT(ubezpieczenia__2[[#This Row],[Imie]],1)</f>
        <v>a</v>
      </c>
      <c r="J227" s="1">
        <f>IF(ubezpieczenia__2[[#This Row],[ostatnia]] = "a",1,0)</f>
        <v>1</v>
      </c>
      <c r="K227" s="7">
        <f xml:space="preserve"> 2016 - YEAR(ubezpieczenia__2[[#This Row],[Data_urodz]])</f>
        <v>33</v>
      </c>
      <c r="L22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27" s="1">
        <f>IF(ubezpieczenia__2[[#This Row],[wiek]] &gt; 60,ubezpieczenia__2[[#This Row],[ub1]]+49,ubezpieczenia__2[[#This Row],[ub1]])</f>
        <v>37.5</v>
      </c>
      <c r="N227" s="1">
        <f>ubezpieczenia__2[[#This Row],[ub2 z 49zl]]</f>
        <v>37.5</v>
      </c>
      <c r="R227" s="9">
        <f>IF(ubezpieczenia__2[[#This Row],[ostatnia]] = "a",1,0)</f>
        <v>1</v>
      </c>
      <c r="S227" s="11">
        <f>ROUND(ubezpieczenia__2[[#This Row],[ub2 z 49zl]],2)</f>
        <v>37.5</v>
      </c>
    </row>
    <row r="228" spans="4:19" x14ac:dyDescent="0.25">
      <c r="D228" s="1" t="s">
        <v>314</v>
      </c>
      <c r="E228" s="1" t="s">
        <v>37</v>
      </c>
      <c r="F228" s="2">
        <v>25243</v>
      </c>
      <c r="G228" s="1" t="s">
        <v>12</v>
      </c>
      <c r="H228" s="1">
        <f>MONTH(ubezpieczenia__2[[#This Row],[Data_urodz]])</f>
        <v>2</v>
      </c>
      <c r="I228" s="1" t="str">
        <f>RIGHT(ubezpieczenia__2[[#This Row],[Imie]],1)</f>
        <v>a</v>
      </c>
      <c r="J228" s="1">
        <f>IF(ubezpieczenia__2[[#This Row],[ostatnia]] = "a",1,0)</f>
        <v>1</v>
      </c>
      <c r="K228" s="7">
        <f xml:space="preserve"> 2016 - YEAR(ubezpieczenia__2[[#This Row],[Data_urodz]])</f>
        <v>47</v>
      </c>
      <c r="L22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28" s="1">
        <f>IF(ubezpieczenia__2[[#This Row],[wiek]] &gt; 60,ubezpieczenia__2[[#This Row],[ub1]]+49,ubezpieczenia__2[[#This Row],[ub1]])</f>
        <v>29.999999999999996</v>
      </c>
      <c r="N228" s="1">
        <f>ubezpieczenia__2[[#This Row],[ub2 z 49zl]]</f>
        <v>29.999999999999996</v>
      </c>
      <c r="R228" s="8">
        <f>IF(ubezpieczenia__2[[#This Row],[ostatnia]] = "a",1,0)</f>
        <v>1</v>
      </c>
      <c r="S228" s="10">
        <f>ROUND(ubezpieczenia__2[[#This Row],[ub2 z 49zl]],2)</f>
        <v>30</v>
      </c>
    </row>
    <row r="229" spans="4:19" x14ac:dyDescent="0.25">
      <c r="D229" s="1" t="s">
        <v>315</v>
      </c>
      <c r="E229" s="1" t="s">
        <v>20</v>
      </c>
      <c r="F229" s="2">
        <v>27639</v>
      </c>
      <c r="G229" s="1" t="s">
        <v>12</v>
      </c>
      <c r="H229" s="1">
        <f>MONTH(ubezpieczenia__2[[#This Row],[Data_urodz]])</f>
        <v>9</v>
      </c>
      <c r="I229" s="1" t="str">
        <f>RIGHT(ubezpieczenia__2[[#This Row],[Imie]],1)</f>
        <v>a</v>
      </c>
      <c r="J229" s="1">
        <f>IF(ubezpieczenia__2[[#This Row],[ostatnia]] = "a",1,0)</f>
        <v>1</v>
      </c>
      <c r="K229" s="7">
        <f xml:space="preserve"> 2016 - YEAR(ubezpieczenia__2[[#This Row],[Data_urodz]])</f>
        <v>41</v>
      </c>
      <c r="L22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29" s="1">
        <f>IF(ubezpieczenia__2[[#This Row],[wiek]] &gt; 60,ubezpieczenia__2[[#This Row],[ub1]]+49,ubezpieczenia__2[[#This Row],[ub1]])</f>
        <v>37.5</v>
      </c>
      <c r="N229" s="1">
        <f>ubezpieczenia__2[[#This Row],[ub2 z 49zl]]</f>
        <v>37.5</v>
      </c>
      <c r="R229" s="9">
        <f>IF(ubezpieczenia__2[[#This Row],[ostatnia]] = "a",1,0)</f>
        <v>1</v>
      </c>
      <c r="S229" s="11">
        <f>ROUND(ubezpieczenia__2[[#This Row],[ub2 z 49zl]],2)</f>
        <v>37.5</v>
      </c>
    </row>
    <row r="230" spans="4:19" x14ac:dyDescent="0.25">
      <c r="D230" s="1" t="s">
        <v>316</v>
      </c>
      <c r="E230" s="1" t="s">
        <v>169</v>
      </c>
      <c r="F230" s="2">
        <v>25644</v>
      </c>
      <c r="G230" s="1" t="s">
        <v>12</v>
      </c>
      <c r="H230" s="1">
        <f>MONTH(ubezpieczenia__2[[#This Row],[Data_urodz]])</f>
        <v>3</v>
      </c>
      <c r="I230" s="1" t="str">
        <f>RIGHT(ubezpieczenia__2[[#This Row],[Imie]],1)</f>
        <v>t</v>
      </c>
      <c r="J230" s="1">
        <f>IF(ubezpieczenia__2[[#This Row],[ostatnia]] = "a",1,0)</f>
        <v>0</v>
      </c>
      <c r="K230" s="7">
        <f xml:space="preserve"> 2016 - YEAR(ubezpieczenia__2[[#This Row],[Data_urodz]])</f>
        <v>46</v>
      </c>
      <c r="L23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30" s="1">
        <f>IF(ubezpieczenia__2[[#This Row],[wiek]] &gt; 60,ubezpieczenia__2[[#This Row],[ub1]]+49,ubezpieczenia__2[[#This Row],[ub1]])</f>
        <v>36</v>
      </c>
      <c r="N230" s="1">
        <f>ubezpieczenia__2[[#This Row],[ub2 z 49zl]]</f>
        <v>36</v>
      </c>
      <c r="R230" s="8">
        <f>IF(ubezpieczenia__2[[#This Row],[ostatnia]] = "a",1,0)</f>
        <v>0</v>
      </c>
      <c r="S230" s="10">
        <f>ROUND(ubezpieczenia__2[[#This Row],[ub2 z 49zl]],2)</f>
        <v>36</v>
      </c>
    </row>
    <row r="231" spans="4:19" x14ac:dyDescent="0.25">
      <c r="D231" s="1" t="s">
        <v>317</v>
      </c>
      <c r="E231" s="1" t="s">
        <v>318</v>
      </c>
      <c r="F231" s="2">
        <v>27683</v>
      </c>
      <c r="G231" s="1" t="s">
        <v>6</v>
      </c>
      <c r="H231" s="1">
        <f>MONTH(ubezpieczenia__2[[#This Row],[Data_urodz]])</f>
        <v>10</v>
      </c>
      <c r="I231" s="1" t="str">
        <f>RIGHT(ubezpieczenia__2[[#This Row],[Imie]],1)</f>
        <v>a</v>
      </c>
      <c r="J231" s="1">
        <f>IF(ubezpieczenia__2[[#This Row],[ostatnia]] = "a",1,0)</f>
        <v>1</v>
      </c>
      <c r="K231" s="7">
        <f xml:space="preserve"> 2016 - YEAR(ubezpieczenia__2[[#This Row],[Data_urodz]])</f>
        <v>41</v>
      </c>
      <c r="L23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31" s="1">
        <f>IF(ubezpieczenia__2[[#This Row],[wiek]] &gt; 60,ubezpieczenia__2[[#This Row],[ub1]]+49,ubezpieczenia__2[[#This Row],[ub1]])</f>
        <v>37.5</v>
      </c>
      <c r="N231" s="1">
        <f>ubezpieczenia__2[[#This Row],[ub2 z 49zl]]</f>
        <v>37.5</v>
      </c>
      <c r="R231" s="9">
        <f>IF(ubezpieczenia__2[[#This Row],[ostatnia]] = "a",1,0)</f>
        <v>1</v>
      </c>
      <c r="S231" s="11">
        <f>ROUND(ubezpieczenia__2[[#This Row],[ub2 z 49zl]],2)</f>
        <v>37.5</v>
      </c>
    </row>
    <row r="232" spans="4:19" x14ac:dyDescent="0.25">
      <c r="D232" s="1" t="s">
        <v>174</v>
      </c>
      <c r="E232" s="1" t="s">
        <v>319</v>
      </c>
      <c r="F232" s="2">
        <v>32765</v>
      </c>
      <c r="G232" s="1" t="s">
        <v>9</v>
      </c>
      <c r="H232" s="1">
        <f>MONTH(ubezpieczenia__2[[#This Row],[Data_urodz]])</f>
        <v>9</v>
      </c>
      <c r="I232" s="1" t="str">
        <f>RIGHT(ubezpieczenia__2[[#This Row],[Imie]],1)</f>
        <v>a</v>
      </c>
      <c r="J232" s="1">
        <f>IF(ubezpieczenia__2[[#This Row],[ostatnia]] = "a",1,0)</f>
        <v>1</v>
      </c>
      <c r="K232" s="7">
        <f xml:space="preserve"> 2016 - YEAR(ubezpieczenia__2[[#This Row],[Data_urodz]])</f>
        <v>27</v>
      </c>
      <c r="L23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32" s="1">
        <f>IF(ubezpieczenia__2[[#This Row],[wiek]] &gt; 60,ubezpieczenia__2[[#This Row],[ub1]]+49,ubezpieczenia__2[[#This Row],[ub1]])</f>
        <v>25</v>
      </c>
      <c r="N232" s="1">
        <f>ubezpieczenia__2[[#This Row],[ub2 z 49zl]]</f>
        <v>25</v>
      </c>
      <c r="R232" s="8">
        <f>IF(ubezpieczenia__2[[#This Row],[ostatnia]] = "a",1,0)</f>
        <v>1</v>
      </c>
      <c r="S232" s="10">
        <f>ROUND(ubezpieczenia__2[[#This Row],[ub2 z 49zl]],2)</f>
        <v>25</v>
      </c>
    </row>
    <row r="233" spans="4:19" x14ac:dyDescent="0.25">
      <c r="D233" s="1" t="s">
        <v>243</v>
      </c>
      <c r="E233" s="1" t="s">
        <v>121</v>
      </c>
      <c r="F233" s="2">
        <v>26380</v>
      </c>
      <c r="G233" s="1" t="s">
        <v>9</v>
      </c>
      <c r="H233" s="1">
        <f>MONTH(ubezpieczenia__2[[#This Row],[Data_urodz]])</f>
        <v>3</v>
      </c>
      <c r="I233" s="1" t="str">
        <f>RIGHT(ubezpieczenia__2[[#This Row],[Imie]],1)</f>
        <v>a</v>
      </c>
      <c r="J233" s="1">
        <f>IF(ubezpieczenia__2[[#This Row],[ostatnia]] = "a",1,0)</f>
        <v>1</v>
      </c>
      <c r="K233" s="7">
        <f xml:space="preserve"> 2016 - YEAR(ubezpieczenia__2[[#This Row],[Data_urodz]])</f>
        <v>44</v>
      </c>
      <c r="L23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33" s="1">
        <f>IF(ubezpieczenia__2[[#This Row],[wiek]] &gt; 60,ubezpieczenia__2[[#This Row],[ub1]]+49,ubezpieczenia__2[[#This Row],[ub1]])</f>
        <v>37.5</v>
      </c>
      <c r="N233" s="1">
        <f>ubezpieczenia__2[[#This Row],[ub2 z 49zl]]</f>
        <v>37.5</v>
      </c>
      <c r="R233" s="9">
        <f>IF(ubezpieczenia__2[[#This Row],[ostatnia]] = "a",1,0)</f>
        <v>1</v>
      </c>
      <c r="S233" s="11">
        <f>ROUND(ubezpieczenia__2[[#This Row],[ub2 z 49zl]],2)</f>
        <v>37.5</v>
      </c>
    </row>
    <row r="234" spans="4:19" x14ac:dyDescent="0.25">
      <c r="D234" s="1" t="s">
        <v>320</v>
      </c>
      <c r="E234" s="1" t="s">
        <v>81</v>
      </c>
      <c r="F234" s="2">
        <v>21508</v>
      </c>
      <c r="G234" s="1" t="s">
        <v>6</v>
      </c>
      <c r="H234" s="1">
        <f>MONTH(ubezpieczenia__2[[#This Row],[Data_urodz]])</f>
        <v>11</v>
      </c>
      <c r="I234" s="1" t="str">
        <f>RIGHT(ubezpieczenia__2[[#This Row],[Imie]],1)</f>
        <v>a</v>
      </c>
      <c r="J234" s="1">
        <f>IF(ubezpieczenia__2[[#This Row],[ostatnia]] = "a",1,0)</f>
        <v>1</v>
      </c>
      <c r="K234" s="7">
        <f xml:space="preserve"> 2016 - YEAR(ubezpieczenia__2[[#This Row],[Data_urodz]])</f>
        <v>58</v>
      </c>
      <c r="L23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34" s="1">
        <f>IF(ubezpieczenia__2[[#This Row],[wiek]] &gt; 60,ubezpieczenia__2[[#This Row],[ub1]]+49,ubezpieczenia__2[[#This Row],[ub1]])</f>
        <v>29.999999999999996</v>
      </c>
      <c r="N234" s="1">
        <f>ubezpieczenia__2[[#This Row],[ub2 z 49zl]]</f>
        <v>29.999999999999996</v>
      </c>
      <c r="R234" s="8">
        <f>IF(ubezpieczenia__2[[#This Row],[ostatnia]] = "a",1,0)</f>
        <v>1</v>
      </c>
      <c r="S234" s="10">
        <f>ROUND(ubezpieczenia__2[[#This Row],[ub2 z 49zl]],2)</f>
        <v>30</v>
      </c>
    </row>
    <row r="235" spans="4:19" x14ac:dyDescent="0.25">
      <c r="D235" s="1" t="s">
        <v>321</v>
      </c>
      <c r="E235" s="1" t="s">
        <v>11</v>
      </c>
      <c r="F235" s="2">
        <v>32790</v>
      </c>
      <c r="G235" s="1" t="s">
        <v>6</v>
      </c>
      <c r="H235" s="1">
        <f>MONTH(ubezpieczenia__2[[#This Row],[Data_urodz]])</f>
        <v>10</v>
      </c>
      <c r="I235" s="1" t="str">
        <f>RIGHT(ubezpieczenia__2[[#This Row],[Imie]],1)</f>
        <v>a</v>
      </c>
      <c r="J235" s="1">
        <f>IF(ubezpieczenia__2[[#This Row],[ostatnia]] = "a",1,0)</f>
        <v>1</v>
      </c>
      <c r="K235" s="7">
        <f xml:space="preserve"> 2016 - YEAR(ubezpieczenia__2[[#This Row],[Data_urodz]])</f>
        <v>27</v>
      </c>
      <c r="L23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35" s="1">
        <f>IF(ubezpieczenia__2[[#This Row],[wiek]] &gt; 60,ubezpieczenia__2[[#This Row],[ub1]]+49,ubezpieczenia__2[[#This Row],[ub1]])</f>
        <v>25</v>
      </c>
      <c r="N235" s="1">
        <f>ubezpieczenia__2[[#This Row],[ub2 z 49zl]]</f>
        <v>25</v>
      </c>
      <c r="R235" s="9">
        <f>IF(ubezpieczenia__2[[#This Row],[ostatnia]] = "a",1,0)</f>
        <v>1</v>
      </c>
      <c r="S235" s="11">
        <f>ROUND(ubezpieczenia__2[[#This Row],[ub2 z 49zl]],2)</f>
        <v>25</v>
      </c>
    </row>
    <row r="236" spans="4:19" x14ac:dyDescent="0.25">
      <c r="D236" s="1" t="s">
        <v>164</v>
      </c>
      <c r="E236" s="1" t="s">
        <v>322</v>
      </c>
      <c r="F236" s="2">
        <v>24303</v>
      </c>
      <c r="G236" s="1" t="s">
        <v>6</v>
      </c>
      <c r="H236" s="1">
        <f>MONTH(ubezpieczenia__2[[#This Row],[Data_urodz]])</f>
        <v>7</v>
      </c>
      <c r="I236" s="1" t="str">
        <f>RIGHT(ubezpieczenia__2[[#This Row],[Imie]],1)</f>
        <v>a</v>
      </c>
      <c r="J236" s="1">
        <f>IF(ubezpieczenia__2[[#This Row],[ostatnia]] = "a",1,0)</f>
        <v>1</v>
      </c>
      <c r="K236" s="7">
        <f xml:space="preserve"> 2016 - YEAR(ubezpieczenia__2[[#This Row],[Data_urodz]])</f>
        <v>50</v>
      </c>
      <c r="L23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36" s="1">
        <f>IF(ubezpieczenia__2[[#This Row],[wiek]] &gt; 60,ubezpieczenia__2[[#This Row],[ub1]]+49,ubezpieczenia__2[[#This Row],[ub1]])</f>
        <v>29.999999999999996</v>
      </c>
      <c r="N236" s="1">
        <f>ubezpieczenia__2[[#This Row],[ub2 z 49zl]]</f>
        <v>29.999999999999996</v>
      </c>
      <c r="R236" s="8">
        <f>IF(ubezpieczenia__2[[#This Row],[ostatnia]] = "a",1,0)</f>
        <v>1</v>
      </c>
      <c r="S236" s="10">
        <f>ROUND(ubezpieczenia__2[[#This Row],[ub2 z 49zl]],2)</f>
        <v>30</v>
      </c>
    </row>
    <row r="237" spans="4:19" x14ac:dyDescent="0.25">
      <c r="D237" s="1" t="s">
        <v>323</v>
      </c>
      <c r="E237" s="1" t="s">
        <v>300</v>
      </c>
      <c r="F237" s="2">
        <v>30747</v>
      </c>
      <c r="G237" s="1" t="s">
        <v>9</v>
      </c>
      <c r="H237" s="1">
        <f>MONTH(ubezpieczenia__2[[#This Row],[Data_urodz]])</f>
        <v>3</v>
      </c>
      <c r="I237" s="1" t="str">
        <f>RIGHT(ubezpieczenia__2[[#This Row],[Imie]],1)</f>
        <v>a</v>
      </c>
      <c r="J237" s="1">
        <f>IF(ubezpieczenia__2[[#This Row],[ostatnia]] = "a",1,0)</f>
        <v>1</v>
      </c>
      <c r="K237" s="7">
        <f xml:space="preserve"> 2016 - YEAR(ubezpieczenia__2[[#This Row],[Data_urodz]])</f>
        <v>32</v>
      </c>
      <c r="L23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37" s="1">
        <f>IF(ubezpieczenia__2[[#This Row],[wiek]] &gt; 60,ubezpieczenia__2[[#This Row],[ub1]]+49,ubezpieczenia__2[[#This Row],[ub1]])</f>
        <v>37.5</v>
      </c>
      <c r="N237" s="1">
        <f>ubezpieczenia__2[[#This Row],[ub2 z 49zl]]</f>
        <v>37.5</v>
      </c>
      <c r="R237" s="9">
        <f>IF(ubezpieczenia__2[[#This Row],[ostatnia]] = "a",1,0)</f>
        <v>1</v>
      </c>
      <c r="S237" s="11">
        <f>ROUND(ubezpieczenia__2[[#This Row],[ub2 z 49zl]],2)</f>
        <v>37.5</v>
      </c>
    </row>
    <row r="238" spans="4:19" x14ac:dyDescent="0.25">
      <c r="D238" s="1" t="s">
        <v>324</v>
      </c>
      <c r="E238" s="1" t="s">
        <v>49</v>
      </c>
      <c r="F238" s="2">
        <v>19853</v>
      </c>
      <c r="G238" s="1" t="s">
        <v>12</v>
      </c>
      <c r="H238" s="1">
        <f>MONTH(ubezpieczenia__2[[#This Row],[Data_urodz]])</f>
        <v>5</v>
      </c>
      <c r="I238" s="1" t="str">
        <f>RIGHT(ubezpieczenia__2[[#This Row],[Imie]],1)</f>
        <v>j</v>
      </c>
      <c r="J238" s="1">
        <f>IF(ubezpieczenia__2[[#This Row],[ostatnia]] = "a",1,0)</f>
        <v>0</v>
      </c>
      <c r="K238" s="7">
        <f xml:space="preserve"> 2016 - YEAR(ubezpieczenia__2[[#This Row],[Data_urodz]])</f>
        <v>62</v>
      </c>
      <c r="L23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38" s="1">
        <f>IF(ubezpieczenia__2[[#This Row],[wiek]] &gt; 60,ubezpieczenia__2[[#This Row],[ub1]]+49,ubezpieczenia__2[[#This Row],[ub1]])</f>
        <v>85</v>
      </c>
      <c r="N238" s="1">
        <f>ubezpieczenia__2[[#This Row],[ub2 z 49zl]]</f>
        <v>85</v>
      </c>
      <c r="R238" s="8">
        <f>IF(ubezpieczenia__2[[#This Row],[ostatnia]] = "a",1,0)</f>
        <v>0</v>
      </c>
      <c r="S238" s="10">
        <f>ROUND(ubezpieczenia__2[[#This Row],[ub2 z 49zl]],2)</f>
        <v>85</v>
      </c>
    </row>
    <row r="239" spans="4:19" x14ac:dyDescent="0.25">
      <c r="D239" s="1" t="s">
        <v>325</v>
      </c>
      <c r="E239" s="1" t="s">
        <v>20</v>
      </c>
      <c r="F239" s="2">
        <v>32147</v>
      </c>
      <c r="G239" s="1" t="s">
        <v>12</v>
      </c>
      <c r="H239" s="1">
        <f>MONTH(ubezpieczenia__2[[#This Row],[Data_urodz]])</f>
        <v>1</v>
      </c>
      <c r="I239" s="1" t="str">
        <f>RIGHT(ubezpieczenia__2[[#This Row],[Imie]],1)</f>
        <v>a</v>
      </c>
      <c r="J239" s="1">
        <f>IF(ubezpieczenia__2[[#This Row],[ostatnia]] = "a",1,0)</f>
        <v>1</v>
      </c>
      <c r="K239" s="7">
        <f xml:space="preserve"> 2016 - YEAR(ubezpieczenia__2[[#This Row],[Data_urodz]])</f>
        <v>28</v>
      </c>
      <c r="L23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39" s="1">
        <f>IF(ubezpieczenia__2[[#This Row],[wiek]] &gt; 60,ubezpieczenia__2[[#This Row],[ub1]]+49,ubezpieczenia__2[[#This Row],[ub1]])</f>
        <v>25</v>
      </c>
      <c r="N239" s="1">
        <f>ubezpieczenia__2[[#This Row],[ub2 z 49zl]]</f>
        <v>25</v>
      </c>
      <c r="R239" s="9">
        <f>IF(ubezpieczenia__2[[#This Row],[ostatnia]] = "a",1,0)</f>
        <v>1</v>
      </c>
      <c r="S239" s="11">
        <f>ROUND(ubezpieczenia__2[[#This Row],[ub2 z 49zl]],2)</f>
        <v>25</v>
      </c>
    </row>
    <row r="240" spans="4:19" x14ac:dyDescent="0.25">
      <c r="D240" s="1" t="s">
        <v>326</v>
      </c>
      <c r="E240" s="1" t="s">
        <v>327</v>
      </c>
      <c r="F240" s="2">
        <v>17904</v>
      </c>
      <c r="G240" s="1" t="s">
        <v>12</v>
      </c>
      <c r="H240" s="1">
        <f>MONTH(ubezpieczenia__2[[#This Row],[Data_urodz]])</f>
        <v>1</v>
      </c>
      <c r="I240" s="1" t="str">
        <f>RIGHT(ubezpieczenia__2[[#This Row],[Imie]],1)</f>
        <v>z</v>
      </c>
      <c r="J240" s="1">
        <f>IF(ubezpieczenia__2[[#This Row],[ostatnia]] = "a",1,0)</f>
        <v>0</v>
      </c>
      <c r="K240" s="7">
        <f xml:space="preserve"> 2016 - YEAR(ubezpieczenia__2[[#This Row],[Data_urodz]])</f>
        <v>67</v>
      </c>
      <c r="L24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40" s="1">
        <f>IF(ubezpieczenia__2[[#This Row],[wiek]] &gt; 60,ubezpieczenia__2[[#This Row],[ub1]]+49,ubezpieczenia__2[[#This Row],[ub1]])</f>
        <v>85</v>
      </c>
      <c r="N240" s="1">
        <f>ubezpieczenia__2[[#This Row],[ub2 z 49zl]]</f>
        <v>85</v>
      </c>
      <c r="R240" s="8">
        <f>IF(ubezpieczenia__2[[#This Row],[ostatnia]] = "a",1,0)</f>
        <v>0</v>
      </c>
      <c r="S240" s="10">
        <f>ROUND(ubezpieczenia__2[[#This Row],[ub2 z 49zl]],2)</f>
        <v>85</v>
      </c>
    </row>
    <row r="241" spans="4:19" x14ac:dyDescent="0.25">
      <c r="D241" s="1" t="s">
        <v>328</v>
      </c>
      <c r="E241" s="1" t="s">
        <v>157</v>
      </c>
      <c r="F241" s="2">
        <v>20057</v>
      </c>
      <c r="G241" s="1" t="s">
        <v>12</v>
      </c>
      <c r="H241" s="1">
        <f>MONTH(ubezpieczenia__2[[#This Row],[Data_urodz]])</f>
        <v>11</v>
      </c>
      <c r="I241" s="1" t="str">
        <f>RIGHT(ubezpieczenia__2[[#This Row],[Imie]],1)</f>
        <v>a</v>
      </c>
      <c r="J241" s="1">
        <f>IF(ubezpieczenia__2[[#This Row],[ostatnia]] = "a",1,0)</f>
        <v>1</v>
      </c>
      <c r="K241" s="7">
        <f xml:space="preserve"> 2016 - YEAR(ubezpieczenia__2[[#This Row],[Data_urodz]])</f>
        <v>62</v>
      </c>
      <c r="L24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41" s="1">
        <f>IF(ubezpieczenia__2[[#This Row],[wiek]] &gt; 60,ubezpieczenia__2[[#This Row],[ub1]]+49,ubezpieczenia__2[[#This Row],[ub1]])</f>
        <v>79</v>
      </c>
      <c r="N241" s="1">
        <f>ubezpieczenia__2[[#This Row],[ub2 z 49zl]]</f>
        <v>79</v>
      </c>
      <c r="R241" s="9">
        <f>IF(ubezpieczenia__2[[#This Row],[ostatnia]] = "a",1,0)</f>
        <v>1</v>
      </c>
      <c r="S241" s="11">
        <f>ROUND(ubezpieczenia__2[[#This Row],[ub2 z 49zl]],2)</f>
        <v>79</v>
      </c>
    </row>
    <row r="242" spans="4:19" x14ac:dyDescent="0.25">
      <c r="D242" s="1" t="s">
        <v>329</v>
      </c>
      <c r="E242" s="1" t="s">
        <v>146</v>
      </c>
      <c r="F242" s="2">
        <v>30863</v>
      </c>
      <c r="G242" s="1" t="s">
        <v>9</v>
      </c>
      <c r="H242" s="1">
        <f>MONTH(ubezpieczenia__2[[#This Row],[Data_urodz]])</f>
        <v>6</v>
      </c>
      <c r="I242" s="1" t="str">
        <f>RIGHT(ubezpieczenia__2[[#This Row],[Imie]],1)</f>
        <v>n</v>
      </c>
      <c r="J242" s="1">
        <f>IF(ubezpieczenia__2[[#This Row],[ostatnia]] = "a",1,0)</f>
        <v>0</v>
      </c>
      <c r="K242" s="7">
        <f xml:space="preserve"> 2016 - YEAR(ubezpieczenia__2[[#This Row],[Data_urodz]])</f>
        <v>32</v>
      </c>
      <c r="L24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42" s="1">
        <f>IF(ubezpieczenia__2[[#This Row],[wiek]] &gt; 60,ubezpieczenia__2[[#This Row],[ub1]]+49,ubezpieczenia__2[[#This Row],[ub1]])</f>
        <v>45</v>
      </c>
      <c r="N242" s="1">
        <f>ubezpieczenia__2[[#This Row],[ub2 z 49zl]]</f>
        <v>45</v>
      </c>
      <c r="R242" s="8">
        <f>IF(ubezpieczenia__2[[#This Row],[ostatnia]] = "a",1,0)</f>
        <v>0</v>
      </c>
      <c r="S242" s="10">
        <f>ROUND(ubezpieczenia__2[[#This Row],[ub2 z 49zl]],2)</f>
        <v>45</v>
      </c>
    </row>
    <row r="243" spans="4:19" x14ac:dyDescent="0.25">
      <c r="D243" s="1" t="s">
        <v>330</v>
      </c>
      <c r="E243" s="1" t="s">
        <v>139</v>
      </c>
      <c r="F243" s="2">
        <v>22435</v>
      </c>
      <c r="G243" s="1" t="s">
        <v>6</v>
      </c>
      <c r="H243" s="1">
        <f>MONTH(ubezpieczenia__2[[#This Row],[Data_urodz]])</f>
        <v>6</v>
      </c>
      <c r="I243" s="1" t="str">
        <f>RIGHT(ubezpieczenia__2[[#This Row],[Imie]],1)</f>
        <v>n</v>
      </c>
      <c r="J243" s="1">
        <f>IF(ubezpieczenia__2[[#This Row],[ostatnia]] = "a",1,0)</f>
        <v>0</v>
      </c>
      <c r="K243" s="7">
        <f xml:space="preserve"> 2016 - YEAR(ubezpieczenia__2[[#This Row],[Data_urodz]])</f>
        <v>55</v>
      </c>
      <c r="L24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43" s="1">
        <f>IF(ubezpieczenia__2[[#This Row],[wiek]] &gt; 60,ubezpieczenia__2[[#This Row],[ub1]]+49,ubezpieczenia__2[[#This Row],[ub1]])</f>
        <v>36</v>
      </c>
      <c r="N243" s="1">
        <f>ubezpieczenia__2[[#This Row],[ub2 z 49zl]]</f>
        <v>36</v>
      </c>
      <c r="R243" s="9">
        <f>IF(ubezpieczenia__2[[#This Row],[ostatnia]] = "a",1,0)</f>
        <v>0</v>
      </c>
      <c r="S243" s="11">
        <f>ROUND(ubezpieczenia__2[[#This Row],[ub2 z 49zl]],2)</f>
        <v>36</v>
      </c>
    </row>
    <row r="244" spans="4:19" x14ac:dyDescent="0.25">
      <c r="D244" s="1" t="s">
        <v>130</v>
      </c>
      <c r="E244" s="1" t="s">
        <v>84</v>
      </c>
      <c r="F244" s="2">
        <v>17048</v>
      </c>
      <c r="G244" s="1" t="s">
        <v>12</v>
      </c>
      <c r="H244" s="1">
        <f>MONTH(ubezpieczenia__2[[#This Row],[Data_urodz]])</f>
        <v>9</v>
      </c>
      <c r="I244" s="1" t="str">
        <f>RIGHT(ubezpieczenia__2[[#This Row],[Imie]],1)</f>
        <v>a</v>
      </c>
      <c r="J244" s="1">
        <f>IF(ubezpieczenia__2[[#This Row],[ostatnia]] = "a",1,0)</f>
        <v>1</v>
      </c>
      <c r="K244" s="7">
        <f xml:space="preserve"> 2016 - YEAR(ubezpieczenia__2[[#This Row],[Data_urodz]])</f>
        <v>70</v>
      </c>
      <c r="L24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44" s="1">
        <f>IF(ubezpieczenia__2[[#This Row],[wiek]] &gt; 60,ubezpieczenia__2[[#This Row],[ub1]]+49,ubezpieczenia__2[[#This Row],[ub1]])</f>
        <v>79</v>
      </c>
      <c r="N244" s="1">
        <f>ubezpieczenia__2[[#This Row],[ub2 z 49zl]]</f>
        <v>79</v>
      </c>
      <c r="R244" s="8">
        <f>IF(ubezpieczenia__2[[#This Row],[ostatnia]] = "a",1,0)</f>
        <v>1</v>
      </c>
      <c r="S244" s="10">
        <f>ROUND(ubezpieczenia__2[[#This Row],[ub2 z 49zl]],2)</f>
        <v>79</v>
      </c>
    </row>
    <row r="245" spans="4:19" x14ac:dyDescent="0.25">
      <c r="D245" s="1" t="s">
        <v>331</v>
      </c>
      <c r="E245" s="1" t="s">
        <v>332</v>
      </c>
      <c r="F245" s="2">
        <v>24732</v>
      </c>
      <c r="G245" s="1" t="s">
        <v>6</v>
      </c>
      <c r="H245" s="1">
        <f>MONTH(ubezpieczenia__2[[#This Row],[Data_urodz]])</f>
        <v>9</v>
      </c>
      <c r="I245" s="1" t="str">
        <f>RIGHT(ubezpieczenia__2[[#This Row],[Imie]],1)</f>
        <v>d</v>
      </c>
      <c r="J245" s="1">
        <f>IF(ubezpieczenia__2[[#This Row],[ostatnia]] = "a",1,0)</f>
        <v>0</v>
      </c>
      <c r="K245" s="7">
        <f xml:space="preserve"> 2016 - YEAR(ubezpieczenia__2[[#This Row],[Data_urodz]])</f>
        <v>49</v>
      </c>
      <c r="L24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45" s="1">
        <f>IF(ubezpieczenia__2[[#This Row],[wiek]] &gt; 60,ubezpieczenia__2[[#This Row],[ub1]]+49,ubezpieczenia__2[[#This Row],[ub1]])</f>
        <v>36</v>
      </c>
      <c r="N245" s="1">
        <f>ubezpieczenia__2[[#This Row],[ub2 z 49zl]]</f>
        <v>36</v>
      </c>
      <c r="R245" s="9">
        <f>IF(ubezpieczenia__2[[#This Row],[ostatnia]] = "a",1,0)</f>
        <v>0</v>
      </c>
      <c r="S245" s="11">
        <f>ROUND(ubezpieczenia__2[[#This Row],[ub2 z 49zl]],2)</f>
        <v>36</v>
      </c>
    </row>
    <row r="246" spans="4:19" x14ac:dyDescent="0.25">
      <c r="D246" s="1" t="s">
        <v>333</v>
      </c>
      <c r="E246" s="1" t="s">
        <v>11</v>
      </c>
      <c r="F246" s="2">
        <v>18589</v>
      </c>
      <c r="G246" s="1" t="s">
        <v>6</v>
      </c>
      <c r="H246" s="1">
        <f>MONTH(ubezpieczenia__2[[#This Row],[Data_urodz]])</f>
        <v>11</v>
      </c>
      <c r="I246" s="1" t="str">
        <f>RIGHT(ubezpieczenia__2[[#This Row],[Imie]],1)</f>
        <v>a</v>
      </c>
      <c r="J246" s="1">
        <f>IF(ubezpieczenia__2[[#This Row],[ostatnia]] = "a",1,0)</f>
        <v>1</v>
      </c>
      <c r="K246" s="7">
        <f xml:space="preserve"> 2016 - YEAR(ubezpieczenia__2[[#This Row],[Data_urodz]])</f>
        <v>66</v>
      </c>
      <c r="L24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46" s="1">
        <f>IF(ubezpieczenia__2[[#This Row],[wiek]] &gt; 60,ubezpieczenia__2[[#This Row],[ub1]]+49,ubezpieczenia__2[[#This Row],[ub1]])</f>
        <v>79</v>
      </c>
      <c r="N246" s="1">
        <f>ubezpieczenia__2[[#This Row],[ub2 z 49zl]]</f>
        <v>79</v>
      </c>
      <c r="R246" s="8">
        <f>IF(ubezpieczenia__2[[#This Row],[ostatnia]] = "a",1,0)</f>
        <v>1</v>
      </c>
      <c r="S246" s="10">
        <f>ROUND(ubezpieczenia__2[[#This Row],[ub2 z 49zl]],2)</f>
        <v>79</v>
      </c>
    </row>
    <row r="247" spans="4:19" x14ac:dyDescent="0.25">
      <c r="D247" s="1" t="s">
        <v>334</v>
      </c>
      <c r="E247" s="1" t="s">
        <v>49</v>
      </c>
      <c r="F247" s="2">
        <v>20727</v>
      </c>
      <c r="G247" s="1" t="s">
        <v>12</v>
      </c>
      <c r="H247" s="1">
        <f>MONTH(ubezpieczenia__2[[#This Row],[Data_urodz]])</f>
        <v>9</v>
      </c>
      <c r="I247" s="1" t="str">
        <f>RIGHT(ubezpieczenia__2[[#This Row],[Imie]],1)</f>
        <v>j</v>
      </c>
      <c r="J247" s="1">
        <f>IF(ubezpieczenia__2[[#This Row],[ostatnia]] = "a",1,0)</f>
        <v>0</v>
      </c>
      <c r="K247" s="7">
        <f xml:space="preserve"> 2016 - YEAR(ubezpieczenia__2[[#This Row],[Data_urodz]])</f>
        <v>60</v>
      </c>
      <c r="L24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47" s="1">
        <f>IF(ubezpieczenia__2[[#This Row],[wiek]] &gt; 60,ubezpieczenia__2[[#This Row],[ub1]]+49,ubezpieczenia__2[[#This Row],[ub1]])</f>
        <v>36</v>
      </c>
      <c r="N247" s="1">
        <f>ubezpieczenia__2[[#This Row],[ub2 z 49zl]]</f>
        <v>36</v>
      </c>
      <c r="R247" s="9">
        <f>IF(ubezpieczenia__2[[#This Row],[ostatnia]] = "a",1,0)</f>
        <v>0</v>
      </c>
      <c r="S247" s="11">
        <f>ROUND(ubezpieczenia__2[[#This Row],[ub2 z 49zl]],2)</f>
        <v>36</v>
      </c>
    </row>
    <row r="248" spans="4:19" x14ac:dyDescent="0.25">
      <c r="D248" s="1" t="s">
        <v>335</v>
      </c>
      <c r="E248" s="1" t="s">
        <v>114</v>
      </c>
      <c r="F248" s="2">
        <v>23401</v>
      </c>
      <c r="G248" s="1" t="s">
        <v>6</v>
      </c>
      <c r="H248" s="1">
        <f>MONTH(ubezpieczenia__2[[#This Row],[Data_urodz]])</f>
        <v>1</v>
      </c>
      <c r="I248" s="1" t="str">
        <f>RIGHT(ubezpieczenia__2[[#This Row],[Imie]],1)</f>
        <v>l</v>
      </c>
      <c r="J248" s="1">
        <f>IF(ubezpieczenia__2[[#This Row],[ostatnia]] = "a",1,0)</f>
        <v>0</v>
      </c>
      <c r="K248" s="7">
        <f xml:space="preserve"> 2016 - YEAR(ubezpieczenia__2[[#This Row],[Data_urodz]])</f>
        <v>52</v>
      </c>
      <c r="L24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48" s="1">
        <f>IF(ubezpieczenia__2[[#This Row],[wiek]] &gt; 60,ubezpieczenia__2[[#This Row],[ub1]]+49,ubezpieczenia__2[[#This Row],[ub1]])</f>
        <v>36</v>
      </c>
      <c r="N248" s="1">
        <f>ubezpieczenia__2[[#This Row],[ub2 z 49zl]]</f>
        <v>36</v>
      </c>
      <c r="R248" s="8">
        <f>IF(ubezpieczenia__2[[#This Row],[ostatnia]] = "a",1,0)</f>
        <v>0</v>
      </c>
      <c r="S248" s="10">
        <f>ROUND(ubezpieczenia__2[[#This Row],[ub2 z 49zl]],2)</f>
        <v>36</v>
      </c>
    </row>
    <row r="249" spans="4:19" x14ac:dyDescent="0.25">
      <c r="D249" s="1" t="s">
        <v>336</v>
      </c>
      <c r="E249" s="1" t="s">
        <v>337</v>
      </c>
      <c r="F249" s="2">
        <v>17084</v>
      </c>
      <c r="G249" s="1" t="s">
        <v>6</v>
      </c>
      <c r="H249" s="1">
        <f>MONTH(ubezpieczenia__2[[#This Row],[Data_urodz]])</f>
        <v>10</v>
      </c>
      <c r="I249" s="1" t="str">
        <f>RIGHT(ubezpieczenia__2[[#This Row],[Imie]],1)</f>
        <v>a</v>
      </c>
      <c r="J249" s="1">
        <f>IF(ubezpieczenia__2[[#This Row],[ostatnia]] = "a",1,0)</f>
        <v>1</v>
      </c>
      <c r="K249" s="7">
        <f xml:space="preserve"> 2016 - YEAR(ubezpieczenia__2[[#This Row],[Data_urodz]])</f>
        <v>70</v>
      </c>
      <c r="L24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49" s="1">
        <f>IF(ubezpieczenia__2[[#This Row],[wiek]] &gt; 60,ubezpieczenia__2[[#This Row],[ub1]]+49,ubezpieczenia__2[[#This Row],[ub1]])</f>
        <v>79</v>
      </c>
      <c r="N249" s="1">
        <f>ubezpieczenia__2[[#This Row],[ub2 z 49zl]]</f>
        <v>79</v>
      </c>
      <c r="R249" s="9">
        <f>IF(ubezpieczenia__2[[#This Row],[ostatnia]] = "a",1,0)</f>
        <v>1</v>
      </c>
      <c r="S249" s="11">
        <f>ROUND(ubezpieczenia__2[[#This Row],[ub2 z 49zl]],2)</f>
        <v>79</v>
      </c>
    </row>
    <row r="250" spans="4:19" x14ac:dyDescent="0.25">
      <c r="D250" s="1" t="s">
        <v>338</v>
      </c>
      <c r="E250" s="1" t="s">
        <v>8</v>
      </c>
      <c r="F250" s="2">
        <v>30481</v>
      </c>
      <c r="G250" s="1" t="s">
        <v>12</v>
      </c>
      <c r="H250" s="1">
        <f>MONTH(ubezpieczenia__2[[#This Row],[Data_urodz]])</f>
        <v>6</v>
      </c>
      <c r="I250" s="1" t="str">
        <f>RIGHT(ubezpieczenia__2[[#This Row],[Imie]],1)</f>
        <v>r</v>
      </c>
      <c r="J250" s="1">
        <f>IF(ubezpieczenia__2[[#This Row],[ostatnia]] = "a",1,0)</f>
        <v>0</v>
      </c>
      <c r="K250" s="7">
        <f xml:space="preserve"> 2016 - YEAR(ubezpieczenia__2[[#This Row],[Data_urodz]])</f>
        <v>33</v>
      </c>
      <c r="L25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50" s="1">
        <f>IF(ubezpieczenia__2[[#This Row],[wiek]] &gt; 60,ubezpieczenia__2[[#This Row],[ub1]]+49,ubezpieczenia__2[[#This Row],[ub1]])</f>
        <v>45</v>
      </c>
      <c r="N250" s="1">
        <f>ubezpieczenia__2[[#This Row],[ub2 z 49zl]]</f>
        <v>45</v>
      </c>
      <c r="R250" s="8">
        <f>IF(ubezpieczenia__2[[#This Row],[ostatnia]] = "a",1,0)</f>
        <v>0</v>
      </c>
      <c r="S250" s="10">
        <f>ROUND(ubezpieczenia__2[[#This Row],[ub2 z 49zl]],2)</f>
        <v>45</v>
      </c>
    </row>
    <row r="251" spans="4:19" x14ac:dyDescent="0.25">
      <c r="D251" s="1" t="s">
        <v>339</v>
      </c>
      <c r="E251" s="1" t="s">
        <v>20</v>
      </c>
      <c r="F251" s="2">
        <v>20651</v>
      </c>
      <c r="G251" s="1" t="s">
        <v>12</v>
      </c>
      <c r="H251" s="1">
        <f>MONTH(ubezpieczenia__2[[#This Row],[Data_urodz]])</f>
        <v>7</v>
      </c>
      <c r="I251" s="1" t="str">
        <f>RIGHT(ubezpieczenia__2[[#This Row],[Imie]],1)</f>
        <v>a</v>
      </c>
      <c r="J251" s="1">
        <f>IF(ubezpieczenia__2[[#This Row],[ostatnia]] = "a",1,0)</f>
        <v>1</v>
      </c>
      <c r="K251" s="7">
        <f xml:space="preserve"> 2016 - YEAR(ubezpieczenia__2[[#This Row],[Data_urodz]])</f>
        <v>60</v>
      </c>
      <c r="L25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51" s="1">
        <f>IF(ubezpieczenia__2[[#This Row],[wiek]] &gt; 60,ubezpieczenia__2[[#This Row],[ub1]]+49,ubezpieczenia__2[[#This Row],[ub1]])</f>
        <v>29.999999999999996</v>
      </c>
      <c r="N251" s="1">
        <f>ubezpieczenia__2[[#This Row],[ub2 z 49zl]]</f>
        <v>29.999999999999996</v>
      </c>
      <c r="R251" s="9">
        <f>IF(ubezpieczenia__2[[#This Row],[ostatnia]] = "a",1,0)</f>
        <v>1</v>
      </c>
      <c r="S251" s="11">
        <f>ROUND(ubezpieczenia__2[[#This Row],[ub2 z 49zl]],2)</f>
        <v>30</v>
      </c>
    </row>
    <row r="252" spans="4:19" x14ac:dyDescent="0.25">
      <c r="D252" s="1" t="s">
        <v>340</v>
      </c>
      <c r="E252" s="1" t="s">
        <v>185</v>
      </c>
      <c r="F252" s="2">
        <v>32580</v>
      </c>
      <c r="G252" s="1" t="s">
        <v>12</v>
      </c>
      <c r="H252" s="1">
        <f>MONTH(ubezpieczenia__2[[#This Row],[Data_urodz]])</f>
        <v>3</v>
      </c>
      <c r="I252" s="1" t="str">
        <f>RIGHT(ubezpieczenia__2[[#This Row],[Imie]],1)</f>
        <v>a</v>
      </c>
      <c r="J252" s="1">
        <f>IF(ubezpieczenia__2[[#This Row],[ostatnia]] = "a",1,0)</f>
        <v>1</v>
      </c>
      <c r="K252" s="7">
        <f xml:space="preserve"> 2016 - YEAR(ubezpieczenia__2[[#This Row],[Data_urodz]])</f>
        <v>27</v>
      </c>
      <c r="L25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52" s="1">
        <f>IF(ubezpieczenia__2[[#This Row],[wiek]] &gt; 60,ubezpieczenia__2[[#This Row],[ub1]]+49,ubezpieczenia__2[[#This Row],[ub1]])</f>
        <v>25</v>
      </c>
      <c r="N252" s="1">
        <f>ubezpieczenia__2[[#This Row],[ub2 z 49zl]]</f>
        <v>25</v>
      </c>
      <c r="R252" s="8">
        <f>IF(ubezpieczenia__2[[#This Row],[ostatnia]] = "a",1,0)</f>
        <v>1</v>
      </c>
      <c r="S252" s="10">
        <f>ROUND(ubezpieczenia__2[[#This Row],[ub2 z 49zl]],2)</f>
        <v>25</v>
      </c>
    </row>
    <row r="253" spans="4:19" x14ac:dyDescent="0.25">
      <c r="D253" s="1" t="s">
        <v>341</v>
      </c>
      <c r="E253" s="1" t="s">
        <v>139</v>
      </c>
      <c r="F253" s="2">
        <v>18233</v>
      </c>
      <c r="G253" s="1" t="s">
        <v>12</v>
      </c>
      <c r="H253" s="1">
        <f>MONTH(ubezpieczenia__2[[#This Row],[Data_urodz]])</f>
        <v>12</v>
      </c>
      <c r="I253" s="1" t="str">
        <f>RIGHT(ubezpieczenia__2[[#This Row],[Imie]],1)</f>
        <v>n</v>
      </c>
      <c r="J253" s="1">
        <f>IF(ubezpieczenia__2[[#This Row],[ostatnia]] = "a",1,0)</f>
        <v>0</v>
      </c>
      <c r="K253" s="7">
        <f xml:space="preserve"> 2016 - YEAR(ubezpieczenia__2[[#This Row],[Data_urodz]])</f>
        <v>67</v>
      </c>
      <c r="L25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53" s="1">
        <f>IF(ubezpieczenia__2[[#This Row],[wiek]] &gt; 60,ubezpieczenia__2[[#This Row],[ub1]]+49,ubezpieczenia__2[[#This Row],[ub1]])</f>
        <v>85</v>
      </c>
      <c r="N253" s="1">
        <f>ubezpieczenia__2[[#This Row],[ub2 z 49zl]]</f>
        <v>85</v>
      </c>
      <c r="R253" s="9">
        <f>IF(ubezpieczenia__2[[#This Row],[ostatnia]] = "a",1,0)</f>
        <v>0</v>
      </c>
      <c r="S253" s="11">
        <f>ROUND(ubezpieczenia__2[[#This Row],[ub2 z 49zl]],2)</f>
        <v>85</v>
      </c>
    </row>
    <row r="254" spans="4:19" x14ac:dyDescent="0.25">
      <c r="D254" s="1" t="s">
        <v>342</v>
      </c>
      <c r="E254" s="1" t="s">
        <v>177</v>
      </c>
      <c r="F254" s="2">
        <v>24225</v>
      </c>
      <c r="G254" s="1" t="s">
        <v>6</v>
      </c>
      <c r="H254" s="1">
        <f>MONTH(ubezpieczenia__2[[#This Row],[Data_urodz]])</f>
        <v>4</v>
      </c>
      <c r="I254" s="1" t="str">
        <f>RIGHT(ubezpieczenia__2[[#This Row],[Imie]],1)</f>
        <v>a</v>
      </c>
      <c r="J254" s="1">
        <f>IF(ubezpieczenia__2[[#This Row],[ostatnia]] = "a",1,0)</f>
        <v>1</v>
      </c>
      <c r="K254" s="7">
        <f xml:space="preserve"> 2016 - YEAR(ubezpieczenia__2[[#This Row],[Data_urodz]])</f>
        <v>50</v>
      </c>
      <c r="L25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54" s="1">
        <f>IF(ubezpieczenia__2[[#This Row],[wiek]] &gt; 60,ubezpieczenia__2[[#This Row],[ub1]]+49,ubezpieczenia__2[[#This Row],[ub1]])</f>
        <v>29.999999999999996</v>
      </c>
      <c r="N254" s="1">
        <f>ubezpieczenia__2[[#This Row],[ub2 z 49zl]]</f>
        <v>29.999999999999996</v>
      </c>
      <c r="R254" s="8">
        <f>IF(ubezpieczenia__2[[#This Row],[ostatnia]] = "a",1,0)</f>
        <v>1</v>
      </c>
      <c r="S254" s="10">
        <f>ROUND(ubezpieczenia__2[[#This Row],[ub2 z 49zl]],2)</f>
        <v>30</v>
      </c>
    </row>
    <row r="255" spans="4:19" x14ac:dyDescent="0.25">
      <c r="D255" s="1" t="s">
        <v>343</v>
      </c>
      <c r="E255" s="1" t="s">
        <v>45</v>
      </c>
      <c r="F255" s="2">
        <v>27299</v>
      </c>
      <c r="G255" s="1" t="s">
        <v>6</v>
      </c>
      <c r="H255" s="1">
        <f>MONTH(ubezpieczenia__2[[#This Row],[Data_urodz]])</f>
        <v>9</v>
      </c>
      <c r="I255" s="1" t="str">
        <f>RIGHT(ubezpieczenia__2[[#This Row],[Imie]],1)</f>
        <v>a</v>
      </c>
      <c r="J255" s="1">
        <f>IF(ubezpieczenia__2[[#This Row],[ostatnia]] = "a",1,0)</f>
        <v>1</v>
      </c>
      <c r="K255" s="7">
        <f xml:space="preserve"> 2016 - YEAR(ubezpieczenia__2[[#This Row],[Data_urodz]])</f>
        <v>42</v>
      </c>
      <c r="L25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55" s="1">
        <f>IF(ubezpieczenia__2[[#This Row],[wiek]] &gt; 60,ubezpieczenia__2[[#This Row],[ub1]]+49,ubezpieczenia__2[[#This Row],[ub1]])</f>
        <v>37.5</v>
      </c>
      <c r="N255" s="1">
        <f>ubezpieczenia__2[[#This Row],[ub2 z 49zl]]</f>
        <v>37.5</v>
      </c>
      <c r="R255" s="9">
        <f>IF(ubezpieczenia__2[[#This Row],[ostatnia]] = "a",1,0)</f>
        <v>1</v>
      </c>
      <c r="S255" s="11">
        <f>ROUND(ubezpieczenia__2[[#This Row],[ub2 z 49zl]],2)</f>
        <v>37.5</v>
      </c>
    </row>
    <row r="256" spans="4:19" x14ac:dyDescent="0.25">
      <c r="D256" s="1" t="s">
        <v>344</v>
      </c>
      <c r="E256" s="1" t="s">
        <v>345</v>
      </c>
      <c r="F256" s="2">
        <v>18398</v>
      </c>
      <c r="G256" s="1" t="s">
        <v>12</v>
      </c>
      <c r="H256" s="1">
        <f>MONTH(ubezpieczenia__2[[#This Row],[Data_urodz]])</f>
        <v>5</v>
      </c>
      <c r="I256" s="1" t="str">
        <f>RIGHT(ubezpieczenia__2[[#This Row],[Imie]],1)</f>
        <v>a</v>
      </c>
      <c r="J256" s="1">
        <f>IF(ubezpieczenia__2[[#This Row],[ostatnia]] = "a",1,0)</f>
        <v>1</v>
      </c>
      <c r="K256" s="7">
        <f xml:space="preserve"> 2016 - YEAR(ubezpieczenia__2[[#This Row],[Data_urodz]])</f>
        <v>66</v>
      </c>
      <c r="L25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56" s="1">
        <f>IF(ubezpieczenia__2[[#This Row],[wiek]] &gt; 60,ubezpieczenia__2[[#This Row],[ub1]]+49,ubezpieczenia__2[[#This Row],[ub1]])</f>
        <v>79</v>
      </c>
      <c r="N256" s="1">
        <f>ubezpieczenia__2[[#This Row],[ub2 z 49zl]]</f>
        <v>79</v>
      </c>
      <c r="R256" s="8">
        <f>IF(ubezpieczenia__2[[#This Row],[ostatnia]] = "a",1,0)</f>
        <v>1</v>
      </c>
      <c r="S256" s="10">
        <f>ROUND(ubezpieczenia__2[[#This Row],[ub2 z 49zl]],2)</f>
        <v>79</v>
      </c>
    </row>
    <row r="257" spans="4:19" x14ac:dyDescent="0.25">
      <c r="D257" s="1" t="s">
        <v>329</v>
      </c>
      <c r="E257" s="1" t="s">
        <v>194</v>
      </c>
      <c r="F257" s="2">
        <v>34400</v>
      </c>
      <c r="G257" s="1" t="s">
        <v>12</v>
      </c>
      <c r="H257" s="1">
        <f>MONTH(ubezpieczenia__2[[#This Row],[Data_urodz]])</f>
        <v>3</v>
      </c>
      <c r="I257" s="1" t="str">
        <f>RIGHT(ubezpieczenia__2[[#This Row],[Imie]],1)</f>
        <v>a</v>
      </c>
      <c r="J257" s="1">
        <f>IF(ubezpieczenia__2[[#This Row],[ostatnia]] = "a",1,0)</f>
        <v>1</v>
      </c>
      <c r="K257" s="7">
        <f xml:space="preserve"> 2016 - YEAR(ubezpieczenia__2[[#This Row],[Data_urodz]])</f>
        <v>22</v>
      </c>
      <c r="L25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57" s="1">
        <f>IF(ubezpieczenia__2[[#This Row],[wiek]] &gt; 60,ubezpieczenia__2[[#This Row],[ub1]]+49,ubezpieczenia__2[[#This Row],[ub1]])</f>
        <v>25</v>
      </c>
      <c r="N257" s="1">
        <f>ubezpieczenia__2[[#This Row],[ub2 z 49zl]]</f>
        <v>25</v>
      </c>
      <c r="R257" s="9">
        <f>IF(ubezpieczenia__2[[#This Row],[ostatnia]] = "a",1,0)</f>
        <v>1</v>
      </c>
      <c r="S257" s="11">
        <f>ROUND(ubezpieczenia__2[[#This Row],[ub2 z 49zl]],2)</f>
        <v>25</v>
      </c>
    </row>
    <row r="258" spans="4:19" x14ac:dyDescent="0.25">
      <c r="D258" s="1" t="s">
        <v>51</v>
      </c>
      <c r="E258" s="1" t="s">
        <v>346</v>
      </c>
      <c r="F258" s="2">
        <v>21513</v>
      </c>
      <c r="G258" s="1" t="s">
        <v>12</v>
      </c>
      <c r="H258" s="1">
        <f>MONTH(ubezpieczenia__2[[#This Row],[Data_urodz]])</f>
        <v>11</v>
      </c>
      <c r="I258" s="1" t="str">
        <f>RIGHT(ubezpieczenia__2[[#This Row],[Imie]],1)</f>
        <v>a</v>
      </c>
      <c r="J258" s="1">
        <f>IF(ubezpieczenia__2[[#This Row],[ostatnia]] = "a",1,0)</f>
        <v>1</v>
      </c>
      <c r="K258" s="7">
        <f xml:space="preserve"> 2016 - YEAR(ubezpieczenia__2[[#This Row],[Data_urodz]])</f>
        <v>58</v>
      </c>
      <c r="L25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58" s="1">
        <f>IF(ubezpieczenia__2[[#This Row],[wiek]] &gt; 60,ubezpieczenia__2[[#This Row],[ub1]]+49,ubezpieczenia__2[[#This Row],[ub1]])</f>
        <v>29.999999999999996</v>
      </c>
      <c r="N258" s="1">
        <f>ubezpieczenia__2[[#This Row],[ub2 z 49zl]]</f>
        <v>29.999999999999996</v>
      </c>
      <c r="R258" s="8">
        <f>IF(ubezpieczenia__2[[#This Row],[ostatnia]] = "a",1,0)</f>
        <v>1</v>
      </c>
      <c r="S258" s="10">
        <f>ROUND(ubezpieczenia__2[[#This Row],[ub2 z 49zl]],2)</f>
        <v>30</v>
      </c>
    </row>
    <row r="259" spans="4:19" x14ac:dyDescent="0.25">
      <c r="D259" s="1" t="s">
        <v>347</v>
      </c>
      <c r="E259" s="1" t="s">
        <v>236</v>
      </c>
      <c r="F259" s="2">
        <v>31749</v>
      </c>
      <c r="G259" s="1" t="s">
        <v>6</v>
      </c>
      <c r="H259" s="1">
        <f>MONTH(ubezpieczenia__2[[#This Row],[Data_urodz]])</f>
        <v>12</v>
      </c>
      <c r="I259" s="1" t="str">
        <f>RIGHT(ubezpieczenia__2[[#This Row],[Imie]],1)</f>
        <v>a</v>
      </c>
      <c r="J259" s="1">
        <f>IF(ubezpieczenia__2[[#This Row],[ostatnia]] = "a",1,0)</f>
        <v>1</v>
      </c>
      <c r="K259" s="7">
        <f xml:space="preserve"> 2016 - YEAR(ubezpieczenia__2[[#This Row],[Data_urodz]])</f>
        <v>30</v>
      </c>
      <c r="L25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59" s="1">
        <f>IF(ubezpieczenia__2[[#This Row],[wiek]] &gt; 60,ubezpieczenia__2[[#This Row],[ub1]]+49,ubezpieczenia__2[[#This Row],[ub1]])</f>
        <v>25</v>
      </c>
      <c r="N259" s="1">
        <f>ubezpieczenia__2[[#This Row],[ub2 z 49zl]]</f>
        <v>25</v>
      </c>
      <c r="R259" s="9">
        <f>IF(ubezpieczenia__2[[#This Row],[ostatnia]] = "a",1,0)</f>
        <v>1</v>
      </c>
      <c r="S259" s="11">
        <f>ROUND(ubezpieczenia__2[[#This Row],[ub2 z 49zl]],2)</f>
        <v>25</v>
      </c>
    </row>
    <row r="260" spans="4:19" x14ac:dyDescent="0.25">
      <c r="D260" s="1" t="s">
        <v>348</v>
      </c>
      <c r="E260" s="1" t="s">
        <v>5</v>
      </c>
      <c r="F260" s="2">
        <v>34235</v>
      </c>
      <c r="G260" s="1" t="s">
        <v>6</v>
      </c>
      <c r="H260" s="1">
        <f>MONTH(ubezpieczenia__2[[#This Row],[Data_urodz]])</f>
        <v>9</v>
      </c>
      <c r="I260" s="1" t="str">
        <f>RIGHT(ubezpieczenia__2[[#This Row],[Imie]],1)</f>
        <v>a</v>
      </c>
      <c r="J260" s="1">
        <f>IF(ubezpieczenia__2[[#This Row],[ostatnia]] = "a",1,0)</f>
        <v>1</v>
      </c>
      <c r="K260" s="7">
        <f xml:space="preserve"> 2016 - YEAR(ubezpieczenia__2[[#This Row],[Data_urodz]])</f>
        <v>23</v>
      </c>
      <c r="L26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60" s="1">
        <f>IF(ubezpieczenia__2[[#This Row],[wiek]] &gt; 60,ubezpieczenia__2[[#This Row],[ub1]]+49,ubezpieczenia__2[[#This Row],[ub1]])</f>
        <v>25</v>
      </c>
      <c r="N260" s="1">
        <f>ubezpieczenia__2[[#This Row],[ub2 z 49zl]]</f>
        <v>25</v>
      </c>
      <c r="R260" s="8">
        <f>IF(ubezpieczenia__2[[#This Row],[ostatnia]] = "a",1,0)</f>
        <v>1</v>
      </c>
      <c r="S260" s="10">
        <f>ROUND(ubezpieczenia__2[[#This Row],[ub2 z 49zl]],2)</f>
        <v>25</v>
      </c>
    </row>
    <row r="261" spans="4:19" x14ac:dyDescent="0.25">
      <c r="D261" s="1" t="s">
        <v>349</v>
      </c>
      <c r="E261" s="1" t="s">
        <v>131</v>
      </c>
      <c r="F261" s="2">
        <v>19183</v>
      </c>
      <c r="G261" s="1" t="s">
        <v>9</v>
      </c>
      <c r="H261" s="1">
        <f>MONTH(ubezpieczenia__2[[#This Row],[Data_urodz]])</f>
        <v>7</v>
      </c>
      <c r="I261" s="1" t="str">
        <f>RIGHT(ubezpieczenia__2[[#This Row],[Imie]],1)</f>
        <v>a</v>
      </c>
      <c r="J261" s="1">
        <f>IF(ubezpieczenia__2[[#This Row],[ostatnia]] = "a",1,0)</f>
        <v>1</v>
      </c>
      <c r="K261" s="7">
        <f xml:space="preserve"> 2016 - YEAR(ubezpieczenia__2[[#This Row],[Data_urodz]])</f>
        <v>64</v>
      </c>
      <c r="L26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61" s="1">
        <f>IF(ubezpieczenia__2[[#This Row],[wiek]] &gt; 60,ubezpieczenia__2[[#This Row],[ub1]]+49,ubezpieczenia__2[[#This Row],[ub1]])</f>
        <v>79</v>
      </c>
      <c r="N261" s="1">
        <f>ubezpieczenia__2[[#This Row],[ub2 z 49zl]]</f>
        <v>79</v>
      </c>
      <c r="R261" s="9">
        <f>IF(ubezpieczenia__2[[#This Row],[ostatnia]] = "a",1,0)</f>
        <v>1</v>
      </c>
      <c r="S261" s="11">
        <f>ROUND(ubezpieczenia__2[[#This Row],[ub2 z 49zl]],2)</f>
        <v>79</v>
      </c>
    </row>
    <row r="262" spans="4:19" x14ac:dyDescent="0.25">
      <c r="D262" s="1" t="s">
        <v>350</v>
      </c>
      <c r="E262" s="1" t="s">
        <v>8</v>
      </c>
      <c r="F262" s="2">
        <v>27424</v>
      </c>
      <c r="G262" s="1" t="s">
        <v>12</v>
      </c>
      <c r="H262" s="1">
        <f>MONTH(ubezpieczenia__2[[#This Row],[Data_urodz]])</f>
        <v>1</v>
      </c>
      <c r="I262" s="1" t="str">
        <f>RIGHT(ubezpieczenia__2[[#This Row],[Imie]],1)</f>
        <v>r</v>
      </c>
      <c r="J262" s="1">
        <f>IF(ubezpieczenia__2[[#This Row],[ostatnia]] = "a",1,0)</f>
        <v>0</v>
      </c>
      <c r="K262" s="7">
        <f xml:space="preserve"> 2016 - YEAR(ubezpieczenia__2[[#This Row],[Data_urodz]])</f>
        <v>41</v>
      </c>
      <c r="L26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62" s="1">
        <f>IF(ubezpieczenia__2[[#This Row],[wiek]] &gt; 60,ubezpieczenia__2[[#This Row],[ub1]]+49,ubezpieczenia__2[[#This Row],[ub1]])</f>
        <v>45</v>
      </c>
      <c r="N262" s="1">
        <f>ubezpieczenia__2[[#This Row],[ub2 z 49zl]]</f>
        <v>45</v>
      </c>
      <c r="R262" s="8">
        <f>IF(ubezpieczenia__2[[#This Row],[ostatnia]] = "a",1,0)</f>
        <v>0</v>
      </c>
      <c r="S262" s="10">
        <f>ROUND(ubezpieczenia__2[[#This Row],[ub2 z 49zl]],2)</f>
        <v>45</v>
      </c>
    </row>
    <row r="263" spans="4:19" x14ac:dyDescent="0.25">
      <c r="D263" s="1" t="s">
        <v>351</v>
      </c>
      <c r="E263" s="1" t="s">
        <v>152</v>
      </c>
      <c r="F263" s="2">
        <v>23665</v>
      </c>
      <c r="G263" s="1" t="s">
        <v>12</v>
      </c>
      <c r="H263" s="1">
        <f>MONTH(ubezpieczenia__2[[#This Row],[Data_urodz]])</f>
        <v>10</v>
      </c>
      <c r="I263" s="1" t="str">
        <f>RIGHT(ubezpieczenia__2[[#This Row],[Imie]],1)</f>
        <v>h</v>
      </c>
      <c r="J263" s="1">
        <f>IF(ubezpieczenia__2[[#This Row],[ostatnia]] = "a",1,0)</f>
        <v>0</v>
      </c>
      <c r="K263" s="7">
        <f xml:space="preserve"> 2016 - YEAR(ubezpieczenia__2[[#This Row],[Data_urodz]])</f>
        <v>52</v>
      </c>
      <c r="L26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63" s="1">
        <f>IF(ubezpieczenia__2[[#This Row],[wiek]] &gt; 60,ubezpieczenia__2[[#This Row],[ub1]]+49,ubezpieczenia__2[[#This Row],[ub1]])</f>
        <v>36</v>
      </c>
      <c r="N263" s="1">
        <f>ubezpieczenia__2[[#This Row],[ub2 z 49zl]]</f>
        <v>36</v>
      </c>
      <c r="R263" s="9">
        <f>IF(ubezpieczenia__2[[#This Row],[ostatnia]] = "a",1,0)</f>
        <v>0</v>
      </c>
      <c r="S263" s="11">
        <f>ROUND(ubezpieczenia__2[[#This Row],[ub2 z 49zl]],2)</f>
        <v>36</v>
      </c>
    </row>
    <row r="264" spans="4:19" x14ac:dyDescent="0.25">
      <c r="D264" s="1" t="s">
        <v>352</v>
      </c>
      <c r="E264" s="1" t="s">
        <v>11</v>
      </c>
      <c r="F264" s="2">
        <v>17649</v>
      </c>
      <c r="G264" s="1" t="s">
        <v>6</v>
      </c>
      <c r="H264" s="1">
        <f>MONTH(ubezpieczenia__2[[#This Row],[Data_urodz]])</f>
        <v>4</v>
      </c>
      <c r="I264" s="1" t="str">
        <f>RIGHT(ubezpieczenia__2[[#This Row],[Imie]],1)</f>
        <v>a</v>
      </c>
      <c r="J264" s="1">
        <f>IF(ubezpieczenia__2[[#This Row],[ostatnia]] = "a",1,0)</f>
        <v>1</v>
      </c>
      <c r="K264" s="7">
        <f xml:space="preserve"> 2016 - YEAR(ubezpieczenia__2[[#This Row],[Data_urodz]])</f>
        <v>68</v>
      </c>
      <c r="L26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64" s="1">
        <f>IF(ubezpieczenia__2[[#This Row],[wiek]] &gt; 60,ubezpieczenia__2[[#This Row],[ub1]]+49,ubezpieczenia__2[[#This Row],[ub1]])</f>
        <v>79</v>
      </c>
      <c r="N264" s="1">
        <f>ubezpieczenia__2[[#This Row],[ub2 z 49zl]]</f>
        <v>79</v>
      </c>
      <c r="R264" s="8">
        <f>IF(ubezpieczenia__2[[#This Row],[ostatnia]] = "a",1,0)</f>
        <v>1</v>
      </c>
      <c r="S264" s="10">
        <f>ROUND(ubezpieczenia__2[[#This Row],[ub2 z 49zl]],2)</f>
        <v>79</v>
      </c>
    </row>
    <row r="265" spans="4:19" x14ac:dyDescent="0.25">
      <c r="D265" s="1" t="s">
        <v>353</v>
      </c>
      <c r="E265" s="1" t="s">
        <v>354</v>
      </c>
      <c r="F265" s="2">
        <v>25530</v>
      </c>
      <c r="G265" s="1" t="s">
        <v>6</v>
      </c>
      <c r="H265" s="1">
        <f>MONTH(ubezpieczenia__2[[#This Row],[Data_urodz]])</f>
        <v>11</v>
      </c>
      <c r="I265" s="1" t="str">
        <f>RIGHT(ubezpieczenia__2[[#This Row],[Imie]],1)</f>
        <v>a</v>
      </c>
      <c r="J265" s="1">
        <f>IF(ubezpieczenia__2[[#This Row],[ostatnia]] = "a",1,0)</f>
        <v>1</v>
      </c>
      <c r="K265" s="7">
        <f xml:space="preserve"> 2016 - YEAR(ubezpieczenia__2[[#This Row],[Data_urodz]])</f>
        <v>47</v>
      </c>
      <c r="L26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65" s="1">
        <f>IF(ubezpieczenia__2[[#This Row],[wiek]] &gt; 60,ubezpieczenia__2[[#This Row],[ub1]]+49,ubezpieczenia__2[[#This Row],[ub1]])</f>
        <v>29.999999999999996</v>
      </c>
      <c r="N265" s="1">
        <f>ubezpieczenia__2[[#This Row],[ub2 z 49zl]]</f>
        <v>29.999999999999996</v>
      </c>
      <c r="R265" s="9">
        <f>IF(ubezpieczenia__2[[#This Row],[ostatnia]] = "a",1,0)</f>
        <v>1</v>
      </c>
      <c r="S265" s="11">
        <f>ROUND(ubezpieczenia__2[[#This Row],[ub2 z 49zl]],2)</f>
        <v>30</v>
      </c>
    </row>
    <row r="266" spans="4:19" x14ac:dyDescent="0.25">
      <c r="D266" s="1" t="s">
        <v>355</v>
      </c>
      <c r="E266" s="1" t="s">
        <v>356</v>
      </c>
      <c r="F266" s="2">
        <v>34758</v>
      </c>
      <c r="G266" s="1" t="s">
        <v>9</v>
      </c>
      <c r="H266" s="1">
        <f>MONTH(ubezpieczenia__2[[#This Row],[Data_urodz]])</f>
        <v>2</v>
      </c>
      <c r="I266" s="1" t="str">
        <f>RIGHT(ubezpieczenia__2[[#This Row],[Imie]],1)</f>
        <v>a</v>
      </c>
      <c r="J266" s="1">
        <f>IF(ubezpieczenia__2[[#This Row],[ostatnia]] = "a",1,0)</f>
        <v>1</v>
      </c>
      <c r="K266" s="7">
        <f xml:space="preserve"> 2016 - YEAR(ubezpieczenia__2[[#This Row],[Data_urodz]])</f>
        <v>21</v>
      </c>
      <c r="L26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66" s="1">
        <f>IF(ubezpieczenia__2[[#This Row],[wiek]] &gt; 60,ubezpieczenia__2[[#This Row],[ub1]]+49,ubezpieczenia__2[[#This Row],[ub1]])</f>
        <v>25</v>
      </c>
      <c r="N266" s="1">
        <f>ubezpieczenia__2[[#This Row],[ub2 z 49zl]]</f>
        <v>25</v>
      </c>
      <c r="R266" s="8">
        <f>IF(ubezpieczenia__2[[#This Row],[ostatnia]] = "a",1,0)</f>
        <v>1</v>
      </c>
      <c r="S266" s="10">
        <f>ROUND(ubezpieczenia__2[[#This Row],[ub2 z 49zl]],2)</f>
        <v>25</v>
      </c>
    </row>
    <row r="267" spans="4:19" x14ac:dyDescent="0.25">
      <c r="D267" s="1" t="s">
        <v>19</v>
      </c>
      <c r="E267" s="1" t="s">
        <v>357</v>
      </c>
      <c r="F267" s="2">
        <v>17531</v>
      </c>
      <c r="G267" s="1" t="s">
        <v>12</v>
      </c>
      <c r="H267" s="1">
        <f>MONTH(ubezpieczenia__2[[#This Row],[Data_urodz]])</f>
        <v>12</v>
      </c>
      <c r="I267" s="1" t="str">
        <f>RIGHT(ubezpieczenia__2[[#This Row],[Imie]],1)</f>
        <v>z</v>
      </c>
      <c r="J267" s="1">
        <f>IF(ubezpieczenia__2[[#This Row],[ostatnia]] = "a",1,0)</f>
        <v>0</v>
      </c>
      <c r="K267" s="7">
        <f xml:space="preserve"> 2016 - YEAR(ubezpieczenia__2[[#This Row],[Data_urodz]])</f>
        <v>69</v>
      </c>
      <c r="L26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67" s="1">
        <f>IF(ubezpieczenia__2[[#This Row],[wiek]] &gt; 60,ubezpieczenia__2[[#This Row],[ub1]]+49,ubezpieczenia__2[[#This Row],[ub1]])</f>
        <v>85</v>
      </c>
      <c r="N267" s="1">
        <f>ubezpieczenia__2[[#This Row],[ub2 z 49zl]]</f>
        <v>85</v>
      </c>
      <c r="R267" s="9">
        <f>IF(ubezpieczenia__2[[#This Row],[ostatnia]] = "a",1,0)</f>
        <v>0</v>
      </c>
      <c r="S267" s="11">
        <f>ROUND(ubezpieczenia__2[[#This Row],[ub2 z 49zl]],2)</f>
        <v>85</v>
      </c>
    </row>
    <row r="268" spans="4:19" x14ac:dyDescent="0.25">
      <c r="D268" s="1" t="s">
        <v>358</v>
      </c>
      <c r="E268" s="1" t="s">
        <v>8</v>
      </c>
      <c r="F268" s="2">
        <v>32482</v>
      </c>
      <c r="G268" s="1" t="s">
        <v>6</v>
      </c>
      <c r="H268" s="1">
        <f>MONTH(ubezpieczenia__2[[#This Row],[Data_urodz]])</f>
        <v>12</v>
      </c>
      <c r="I268" s="1" t="str">
        <f>RIGHT(ubezpieczenia__2[[#This Row],[Imie]],1)</f>
        <v>r</v>
      </c>
      <c r="J268" s="1">
        <f>IF(ubezpieczenia__2[[#This Row],[ostatnia]] = "a",1,0)</f>
        <v>0</v>
      </c>
      <c r="K268" s="7">
        <f xml:space="preserve"> 2016 - YEAR(ubezpieczenia__2[[#This Row],[Data_urodz]])</f>
        <v>28</v>
      </c>
      <c r="L26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68" s="1">
        <f>IF(ubezpieczenia__2[[#This Row],[wiek]] &gt; 60,ubezpieczenia__2[[#This Row],[ub1]]+49,ubezpieczenia__2[[#This Row],[ub1]])</f>
        <v>30</v>
      </c>
      <c r="N268" s="1">
        <f>ubezpieczenia__2[[#This Row],[ub2 z 49zl]]</f>
        <v>30</v>
      </c>
      <c r="R268" s="8">
        <f>IF(ubezpieczenia__2[[#This Row],[ostatnia]] = "a",1,0)</f>
        <v>0</v>
      </c>
      <c r="S268" s="10">
        <f>ROUND(ubezpieczenia__2[[#This Row],[ub2 z 49zl]],2)</f>
        <v>30</v>
      </c>
    </row>
    <row r="269" spans="4:19" x14ac:dyDescent="0.25">
      <c r="D269" s="1" t="s">
        <v>359</v>
      </c>
      <c r="E269" s="1" t="s">
        <v>246</v>
      </c>
      <c r="F269" s="2">
        <v>34533</v>
      </c>
      <c r="G269" s="1" t="s">
        <v>12</v>
      </c>
      <c r="H269" s="1">
        <f>MONTH(ubezpieczenia__2[[#This Row],[Data_urodz]])</f>
        <v>7</v>
      </c>
      <c r="I269" s="1" t="str">
        <f>RIGHT(ubezpieczenia__2[[#This Row],[Imie]],1)</f>
        <v>n</v>
      </c>
      <c r="J269" s="1">
        <f>IF(ubezpieczenia__2[[#This Row],[ostatnia]] = "a",1,0)</f>
        <v>0</v>
      </c>
      <c r="K269" s="7">
        <f xml:space="preserve"> 2016 - YEAR(ubezpieczenia__2[[#This Row],[Data_urodz]])</f>
        <v>22</v>
      </c>
      <c r="L26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69" s="1">
        <f>IF(ubezpieczenia__2[[#This Row],[wiek]] &gt; 60,ubezpieczenia__2[[#This Row],[ub1]]+49,ubezpieczenia__2[[#This Row],[ub1]])</f>
        <v>30</v>
      </c>
      <c r="N269" s="1">
        <f>ubezpieczenia__2[[#This Row],[ub2 z 49zl]]</f>
        <v>30</v>
      </c>
      <c r="R269" s="9">
        <f>IF(ubezpieczenia__2[[#This Row],[ostatnia]] = "a",1,0)</f>
        <v>0</v>
      </c>
      <c r="S269" s="11">
        <f>ROUND(ubezpieczenia__2[[#This Row],[ub2 z 49zl]],2)</f>
        <v>30</v>
      </c>
    </row>
    <row r="270" spans="4:19" x14ac:dyDescent="0.25">
      <c r="D270" s="1" t="s">
        <v>308</v>
      </c>
      <c r="E270" s="1" t="s">
        <v>79</v>
      </c>
      <c r="F270" s="2">
        <v>28491</v>
      </c>
      <c r="G270" s="1" t="s">
        <v>12</v>
      </c>
      <c r="H270" s="1">
        <f>MONTH(ubezpieczenia__2[[#This Row],[Data_urodz]])</f>
        <v>1</v>
      </c>
      <c r="I270" s="1" t="str">
        <f>RIGHT(ubezpieczenia__2[[#This Row],[Imie]],1)</f>
        <v>a</v>
      </c>
      <c r="J270" s="1">
        <f>IF(ubezpieczenia__2[[#This Row],[ostatnia]] = "a",1,0)</f>
        <v>1</v>
      </c>
      <c r="K270" s="7">
        <f xml:space="preserve"> 2016 - YEAR(ubezpieczenia__2[[#This Row],[Data_urodz]])</f>
        <v>38</v>
      </c>
      <c r="L27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70" s="1">
        <f>IF(ubezpieczenia__2[[#This Row],[wiek]] &gt; 60,ubezpieczenia__2[[#This Row],[ub1]]+49,ubezpieczenia__2[[#This Row],[ub1]])</f>
        <v>37.5</v>
      </c>
      <c r="N270" s="1">
        <f>ubezpieczenia__2[[#This Row],[ub2 z 49zl]]</f>
        <v>37.5</v>
      </c>
      <c r="R270" s="8">
        <f>IF(ubezpieczenia__2[[#This Row],[ostatnia]] = "a",1,0)</f>
        <v>1</v>
      </c>
      <c r="S270" s="10">
        <f>ROUND(ubezpieczenia__2[[#This Row],[ub2 z 49zl]],2)</f>
        <v>37.5</v>
      </c>
    </row>
    <row r="271" spans="4:19" x14ac:dyDescent="0.25">
      <c r="D271" s="1" t="s">
        <v>360</v>
      </c>
      <c r="E271" s="1" t="s">
        <v>361</v>
      </c>
      <c r="F271" s="2">
        <v>32689</v>
      </c>
      <c r="G271" s="1" t="s">
        <v>9</v>
      </c>
      <c r="H271" s="1">
        <f>MONTH(ubezpieczenia__2[[#This Row],[Data_urodz]])</f>
        <v>6</v>
      </c>
      <c r="I271" s="1" t="str">
        <f>RIGHT(ubezpieczenia__2[[#This Row],[Imie]],1)</f>
        <v>a</v>
      </c>
      <c r="J271" s="1">
        <f>IF(ubezpieczenia__2[[#This Row],[ostatnia]] = "a",1,0)</f>
        <v>1</v>
      </c>
      <c r="K271" s="7">
        <f xml:space="preserve"> 2016 - YEAR(ubezpieczenia__2[[#This Row],[Data_urodz]])</f>
        <v>27</v>
      </c>
      <c r="L27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71" s="1">
        <f>IF(ubezpieczenia__2[[#This Row],[wiek]] &gt; 60,ubezpieczenia__2[[#This Row],[ub1]]+49,ubezpieczenia__2[[#This Row],[ub1]])</f>
        <v>25</v>
      </c>
      <c r="N271" s="1">
        <f>ubezpieczenia__2[[#This Row],[ub2 z 49zl]]</f>
        <v>25</v>
      </c>
      <c r="R271" s="9">
        <f>IF(ubezpieczenia__2[[#This Row],[ostatnia]] = "a",1,0)</f>
        <v>1</v>
      </c>
      <c r="S271" s="11">
        <f>ROUND(ubezpieczenia__2[[#This Row],[ub2 z 49zl]],2)</f>
        <v>25</v>
      </c>
    </row>
    <row r="272" spans="4:19" x14ac:dyDescent="0.25">
      <c r="D272" s="1" t="s">
        <v>162</v>
      </c>
      <c r="E272" s="1" t="s">
        <v>362</v>
      </c>
      <c r="F272" s="2">
        <v>27112</v>
      </c>
      <c r="G272" s="1" t="s">
        <v>6</v>
      </c>
      <c r="H272" s="1">
        <f>MONTH(ubezpieczenia__2[[#This Row],[Data_urodz]])</f>
        <v>3</v>
      </c>
      <c r="I272" s="1" t="str">
        <f>RIGHT(ubezpieczenia__2[[#This Row],[Imie]],1)</f>
        <v>a</v>
      </c>
      <c r="J272" s="1">
        <f>IF(ubezpieczenia__2[[#This Row],[ostatnia]] = "a",1,0)</f>
        <v>1</v>
      </c>
      <c r="K272" s="7">
        <f xml:space="preserve"> 2016 - YEAR(ubezpieczenia__2[[#This Row],[Data_urodz]])</f>
        <v>42</v>
      </c>
      <c r="L27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72" s="1">
        <f>IF(ubezpieczenia__2[[#This Row],[wiek]] &gt; 60,ubezpieczenia__2[[#This Row],[ub1]]+49,ubezpieczenia__2[[#This Row],[ub1]])</f>
        <v>37.5</v>
      </c>
      <c r="N272" s="1">
        <f>ubezpieczenia__2[[#This Row],[ub2 z 49zl]]</f>
        <v>37.5</v>
      </c>
      <c r="R272" s="8">
        <f>IF(ubezpieczenia__2[[#This Row],[ostatnia]] = "a",1,0)</f>
        <v>1</v>
      </c>
      <c r="S272" s="10">
        <f>ROUND(ubezpieczenia__2[[#This Row],[ub2 z 49zl]],2)</f>
        <v>37.5</v>
      </c>
    </row>
    <row r="273" spans="4:19" x14ac:dyDescent="0.25">
      <c r="D273" s="1" t="s">
        <v>363</v>
      </c>
      <c r="E273" s="1" t="s">
        <v>16</v>
      </c>
      <c r="F273" s="2">
        <v>29259</v>
      </c>
      <c r="G273" s="1" t="s">
        <v>12</v>
      </c>
      <c r="H273" s="1">
        <f>MONTH(ubezpieczenia__2[[#This Row],[Data_urodz]])</f>
        <v>2</v>
      </c>
      <c r="I273" s="1" t="str">
        <f>RIGHT(ubezpieczenia__2[[#This Row],[Imie]],1)</f>
        <v>a</v>
      </c>
      <c r="J273" s="1">
        <f>IF(ubezpieczenia__2[[#This Row],[ostatnia]] = "a",1,0)</f>
        <v>1</v>
      </c>
      <c r="K273" s="7">
        <f xml:space="preserve"> 2016 - YEAR(ubezpieczenia__2[[#This Row],[Data_urodz]])</f>
        <v>36</v>
      </c>
      <c r="L27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73" s="1">
        <f>IF(ubezpieczenia__2[[#This Row],[wiek]] &gt; 60,ubezpieczenia__2[[#This Row],[ub1]]+49,ubezpieczenia__2[[#This Row],[ub1]])</f>
        <v>37.5</v>
      </c>
      <c r="N273" s="1">
        <f>ubezpieczenia__2[[#This Row],[ub2 z 49zl]]</f>
        <v>37.5</v>
      </c>
      <c r="R273" s="9">
        <f>IF(ubezpieczenia__2[[#This Row],[ostatnia]] = "a",1,0)</f>
        <v>1</v>
      </c>
      <c r="S273" s="11">
        <f>ROUND(ubezpieczenia__2[[#This Row],[ub2 z 49zl]],2)</f>
        <v>37.5</v>
      </c>
    </row>
    <row r="274" spans="4:19" x14ac:dyDescent="0.25">
      <c r="D274" s="1" t="s">
        <v>83</v>
      </c>
      <c r="E274" s="1" t="s">
        <v>123</v>
      </c>
      <c r="F274" s="2">
        <v>18437</v>
      </c>
      <c r="G274" s="1" t="s">
        <v>6</v>
      </c>
      <c r="H274" s="1">
        <f>MONTH(ubezpieczenia__2[[#This Row],[Data_urodz]])</f>
        <v>6</v>
      </c>
      <c r="I274" s="1" t="str">
        <f>RIGHT(ubezpieczenia__2[[#This Row],[Imie]],1)</f>
        <v>a</v>
      </c>
      <c r="J274" s="1">
        <f>IF(ubezpieczenia__2[[#This Row],[ostatnia]] = "a",1,0)</f>
        <v>1</v>
      </c>
      <c r="K274" s="7">
        <f xml:space="preserve"> 2016 - YEAR(ubezpieczenia__2[[#This Row],[Data_urodz]])</f>
        <v>66</v>
      </c>
      <c r="L27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74" s="1">
        <f>IF(ubezpieczenia__2[[#This Row],[wiek]] &gt; 60,ubezpieczenia__2[[#This Row],[ub1]]+49,ubezpieczenia__2[[#This Row],[ub1]])</f>
        <v>79</v>
      </c>
      <c r="N274" s="1">
        <f>ubezpieczenia__2[[#This Row],[ub2 z 49zl]]</f>
        <v>79</v>
      </c>
      <c r="R274" s="8">
        <f>IF(ubezpieczenia__2[[#This Row],[ostatnia]] = "a",1,0)</f>
        <v>1</v>
      </c>
      <c r="S274" s="10">
        <f>ROUND(ubezpieczenia__2[[#This Row],[ub2 z 49zl]],2)</f>
        <v>79</v>
      </c>
    </row>
    <row r="275" spans="4:19" x14ac:dyDescent="0.25">
      <c r="D275" s="1" t="s">
        <v>364</v>
      </c>
      <c r="E275" s="1" t="s">
        <v>194</v>
      </c>
      <c r="F275" s="2">
        <v>34406</v>
      </c>
      <c r="G275" s="1" t="s">
        <v>12</v>
      </c>
      <c r="H275" s="1">
        <f>MONTH(ubezpieczenia__2[[#This Row],[Data_urodz]])</f>
        <v>3</v>
      </c>
      <c r="I275" s="1" t="str">
        <f>RIGHT(ubezpieczenia__2[[#This Row],[Imie]],1)</f>
        <v>a</v>
      </c>
      <c r="J275" s="1">
        <f>IF(ubezpieczenia__2[[#This Row],[ostatnia]] = "a",1,0)</f>
        <v>1</v>
      </c>
      <c r="K275" s="7">
        <f xml:space="preserve"> 2016 - YEAR(ubezpieczenia__2[[#This Row],[Data_urodz]])</f>
        <v>22</v>
      </c>
      <c r="L27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75" s="1">
        <f>IF(ubezpieczenia__2[[#This Row],[wiek]] &gt; 60,ubezpieczenia__2[[#This Row],[ub1]]+49,ubezpieczenia__2[[#This Row],[ub1]])</f>
        <v>25</v>
      </c>
      <c r="N275" s="1">
        <f>ubezpieczenia__2[[#This Row],[ub2 z 49zl]]</f>
        <v>25</v>
      </c>
      <c r="R275" s="9">
        <f>IF(ubezpieczenia__2[[#This Row],[ostatnia]] = "a",1,0)</f>
        <v>1</v>
      </c>
      <c r="S275" s="11">
        <f>ROUND(ubezpieczenia__2[[#This Row],[ub2 z 49zl]],2)</f>
        <v>25</v>
      </c>
    </row>
    <row r="276" spans="4:19" x14ac:dyDescent="0.25">
      <c r="D276" s="1" t="s">
        <v>365</v>
      </c>
      <c r="E276" s="1" t="s">
        <v>366</v>
      </c>
      <c r="F276" s="2">
        <v>26689</v>
      </c>
      <c r="G276" s="1" t="s">
        <v>12</v>
      </c>
      <c r="H276" s="1">
        <f>MONTH(ubezpieczenia__2[[#This Row],[Data_urodz]])</f>
        <v>1</v>
      </c>
      <c r="I276" s="1" t="str">
        <f>RIGHT(ubezpieczenia__2[[#This Row],[Imie]],1)</f>
        <v>l</v>
      </c>
      <c r="J276" s="1">
        <f>IF(ubezpieczenia__2[[#This Row],[ostatnia]] = "a",1,0)</f>
        <v>0</v>
      </c>
      <c r="K276" s="7">
        <f xml:space="preserve"> 2016 - YEAR(ubezpieczenia__2[[#This Row],[Data_urodz]])</f>
        <v>43</v>
      </c>
      <c r="L27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76" s="1">
        <f>IF(ubezpieczenia__2[[#This Row],[wiek]] &gt; 60,ubezpieczenia__2[[#This Row],[ub1]]+49,ubezpieczenia__2[[#This Row],[ub1]])</f>
        <v>45</v>
      </c>
      <c r="N276" s="1">
        <f>ubezpieczenia__2[[#This Row],[ub2 z 49zl]]</f>
        <v>45</v>
      </c>
      <c r="R276" s="8">
        <f>IF(ubezpieczenia__2[[#This Row],[ostatnia]] = "a",1,0)</f>
        <v>0</v>
      </c>
      <c r="S276" s="10">
        <f>ROUND(ubezpieczenia__2[[#This Row],[ub2 z 49zl]],2)</f>
        <v>45</v>
      </c>
    </row>
    <row r="277" spans="4:19" x14ac:dyDescent="0.25">
      <c r="D277" s="1" t="s">
        <v>174</v>
      </c>
      <c r="E277" s="1" t="s">
        <v>52</v>
      </c>
      <c r="F277" s="2">
        <v>24391</v>
      </c>
      <c r="G277" s="1" t="s">
        <v>6</v>
      </c>
      <c r="H277" s="1">
        <f>MONTH(ubezpieczenia__2[[#This Row],[Data_urodz]])</f>
        <v>10</v>
      </c>
      <c r="I277" s="1" t="str">
        <f>RIGHT(ubezpieczenia__2[[#This Row],[Imie]],1)</f>
        <v>a</v>
      </c>
      <c r="J277" s="1">
        <f>IF(ubezpieczenia__2[[#This Row],[ostatnia]] = "a",1,0)</f>
        <v>1</v>
      </c>
      <c r="K277" s="7">
        <f xml:space="preserve"> 2016 - YEAR(ubezpieczenia__2[[#This Row],[Data_urodz]])</f>
        <v>50</v>
      </c>
      <c r="L27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77" s="1">
        <f>IF(ubezpieczenia__2[[#This Row],[wiek]] &gt; 60,ubezpieczenia__2[[#This Row],[ub1]]+49,ubezpieczenia__2[[#This Row],[ub1]])</f>
        <v>29.999999999999996</v>
      </c>
      <c r="N277" s="1">
        <f>ubezpieczenia__2[[#This Row],[ub2 z 49zl]]</f>
        <v>29.999999999999996</v>
      </c>
      <c r="R277" s="9">
        <f>IF(ubezpieczenia__2[[#This Row],[ostatnia]] = "a",1,0)</f>
        <v>1</v>
      </c>
      <c r="S277" s="11">
        <f>ROUND(ubezpieczenia__2[[#This Row],[ub2 z 49zl]],2)</f>
        <v>30</v>
      </c>
    </row>
    <row r="278" spans="4:19" x14ac:dyDescent="0.25">
      <c r="D278" s="1" t="s">
        <v>367</v>
      </c>
      <c r="E278" s="1" t="s">
        <v>368</v>
      </c>
      <c r="F278" s="2">
        <v>22010</v>
      </c>
      <c r="G278" s="1" t="s">
        <v>12</v>
      </c>
      <c r="H278" s="1">
        <f>MONTH(ubezpieczenia__2[[#This Row],[Data_urodz]])</f>
        <v>4</v>
      </c>
      <c r="I278" s="1" t="str">
        <f>RIGHT(ubezpieczenia__2[[#This Row],[Imie]],1)</f>
        <v>a</v>
      </c>
      <c r="J278" s="1">
        <f>IF(ubezpieczenia__2[[#This Row],[ostatnia]] = "a",1,0)</f>
        <v>1</v>
      </c>
      <c r="K278" s="7">
        <f xml:space="preserve"> 2016 - YEAR(ubezpieczenia__2[[#This Row],[Data_urodz]])</f>
        <v>56</v>
      </c>
      <c r="L27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78" s="1">
        <f>IF(ubezpieczenia__2[[#This Row],[wiek]] &gt; 60,ubezpieczenia__2[[#This Row],[ub1]]+49,ubezpieczenia__2[[#This Row],[ub1]])</f>
        <v>29.999999999999996</v>
      </c>
      <c r="N278" s="1">
        <f>ubezpieczenia__2[[#This Row],[ub2 z 49zl]]</f>
        <v>29.999999999999996</v>
      </c>
      <c r="R278" s="8">
        <f>IF(ubezpieczenia__2[[#This Row],[ostatnia]] = "a",1,0)</f>
        <v>1</v>
      </c>
      <c r="S278" s="10">
        <f>ROUND(ubezpieczenia__2[[#This Row],[ub2 z 49zl]],2)</f>
        <v>30</v>
      </c>
    </row>
    <row r="279" spans="4:19" x14ac:dyDescent="0.25">
      <c r="D279" s="1" t="s">
        <v>369</v>
      </c>
      <c r="E279" s="1" t="s">
        <v>332</v>
      </c>
      <c r="F279" s="2">
        <v>17207</v>
      </c>
      <c r="G279" s="1" t="s">
        <v>9</v>
      </c>
      <c r="H279" s="1">
        <f>MONTH(ubezpieczenia__2[[#This Row],[Data_urodz]])</f>
        <v>2</v>
      </c>
      <c r="I279" s="1" t="str">
        <f>RIGHT(ubezpieczenia__2[[#This Row],[Imie]],1)</f>
        <v>d</v>
      </c>
      <c r="J279" s="1">
        <f>IF(ubezpieczenia__2[[#This Row],[ostatnia]] = "a",1,0)</f>
        <v>0</v>
      </c>
      <c r="K279" s="7">
        <f xml:space="preserve"> 2016 - YEAR(ubezpieczenia__2[[#This Row],[Data_urodz]])</f>
        <v>69</v>
      </c>
      <c r="L27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79" s="1">
        <f>IF(ubezpieczenia__2[[#This Row],[wiek]] &gt; 60,ubezpieczenia__2[[#This Row],[ub1]]+49,ubezpieczenia__2[[#This Row],[ub1]])</f>
        <v>85</v>
      </c>
      <c r="N279" s="1">
        <f>ubezpieczenia__2[[#This Row],[ub2 z 49zl]]</f>
        <v>85</v>
      </c>
      <c r="R279" s="9">
        <f>IF(ubezpieczenia__2[[#This Row],[ostatnia]] = "a",1,0)</f>
        <v>0</v>
      </c>
      <c r="S279" s="11">
        <f>ROUND(ubezpieczenia__2[[#This Row],[ub2 z 49zl]],2)</f>
        <v>85</v>
      </c>
    </row>
    <row r="280" spans="4:19" x14ac:dyDescent="0.25">
      <c r="D280" s="1" t="s">
        <v>370</v>
      </c>
      <c r="E280" s="1" t="s">
        <v>160</v>
      </c>
      <c r="F280" s="2">
        <v>22547</v>
      </c>
      <c r="G280" s="1" t="s">
        <v>6</v>
      </c>
      <c r="H280" s="1">
        <f>MONTH(ubezpieczenia__2[[#This Row],[Data_urodz]])</f>
        <v>9</v>
      </c>
      <c r="I280" s="1" t="str">
        <f>RIGHT(ubezpieczenia__2[[#This Row],[Imie]],1)</f>
        <v>j</v>
      </c>
      <c r="J280" s="1">
        <f>IF(ubezpieczenia__2[[#This Row],[ostatnia]] = "a",1,0)</f>
        <v>0</v>
      </c>
      <c r="K280" s="7">
        <f xml:space="preserve"> 2016 - YEAR(ubezpieczenia__2[[#This Row],[Data_urodz]])</f>
        <v>55</v>
      </c>
      <c r="L28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80" s="1">
        <f>IF(ubezpieczenia__2[[#This Row],[wiek]] &gt; 60,ubezpieczenia__2[[#This Row],[ub1]]+49,ubezpieczenia__2[[#This Row],[ub1]])</f>
        <v>36</v>
      </c>
      <c r="N280" s="1">
        <f>ubezpieczenia__2[[#This Row],[ub2 z 49zl]]</f>
        <v>36</v>
      </c>
      <c r="R280" s="8">
        <f>IF(ubezpieczenia__2[[#This Row],[ostatnia]] = "a",1,0)</f>
        <v>0</v>
      </c>
      <c r="S280" s="10">
        <f>ROUND(ubezpieczenia__2[[#This Row],[ub2 z 49zl]],2)</f>
        <v>36</v>
      </c>
    </row>
    <row r="281" spans="4:19" x14ac:dyDescent="0.25">
      <c r="D281" s="1" t="s">
        <v>371</v>
      </c>
      <c r="E281" s="1" t="s">
        <v>372</v>
      </c>
      <c r="F281" s="2">
        <v>20722</v>
      </c>
      <c r="G281" s="1" t="s">
        <v>12</v>
      </c>
      <c r="H281" s="1">
        <f>MONTH(ubezpieczenia__2[[#This Row],[Data_urodz]])</f>
        <v>9</v>
      </c>
      <c r="I281" s="1" t="str">
        <f>RIGHT(ubezpieczenia__2[[#This Row],[Imie]],1)</f>
        <v>a</v>
      </c>
      <c r="J281" s="1">
        <f>IF(ubezpieczenia__2[[#This Row],[ostatnia]] = "a",1,0)</f>
        <v>1</v>
      </c>
      <c r="K281" s="7">
        <f xml:space="preserve"> 2016 - YEAR(ubezpieczenia__2[[#This Row],[Data_urodz]])</f>
        <v>60</v>
      </c>
      <c r="L28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81" s="1">
        <f>IF(ubezpieczenia__2[[#This Row],[wiek]] &gt; 60,ubezpieczenia__2[[#This Row],[ub1]]+49,ubezpieczenia__2[[#This Row],[ub1]])</f>
        <v>29.999999999999996</v>
      </c>
      <c r="N281" s="1">
        <f>ubezpieczenia__2[[#This Row],[ub2 z 49zl]]</f>
        <v>29.999999999999996</v>
      </c>
      <c r="R281" s="9">
        <f>IF(ubezpieczenia__2[[#This Row],[ostatnia]] = "a",1,0)</f>
        <v>1</v>
      </c>
      <c r="S281" s="11">
        <f>ROUND(ubezpieczenia__2[[#This Row],[ub2 z 49zl]],2)</f>
        <v>30</v>
      </c>
    </row>
    <row r="282" spans="4:19" x14ac:dyDescent="0.25">
      <c r="D282" s="1" t="s">
        <v>373</v>
      </c>
      <c r="E282" s="1" t="s">
        <v>29</v>
      </c>
      <c r="F282" s="2">
        <v>24900</v>
      </c>
      <c r="G282" s="1" t="s">
        <v>12</v>
      </c>
      <c r="H282" s="1">
        <f>MONTH(ubezpieczenia__2[[#This Row],[Data_urodz]])</f>
        <v>3</v>
      </c>
      <c r="I282" s="1" t="str">
        <f>RIGHT(ubezpieczenia__2[[#This Row],[Imie]],1)</f>
        <v>z</v>
      </c>
      <c r="J282" s="1">
        <f>IF(ubezpieczenia__2[[#This Row],[ostatnia]] = "a",1,0)</f>
        <v>0</v>
      </c>
      <c r="K282" s="7">
        <f xml:space="preserve"> 2016 - YEAR(ubezpieczenia__2[[#This Row],[Data_urodz]])</f>
        <v>48</v>
      </c>
      <c r="L28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82" s="1">
        <f>IF(ubezpieczenia__2[[#This Row],[wiek]] &gt; 60,ubezpieczenia__2[[#This Row],[ub1]]+49,ubezpieczenia__2[[#This Row],[ub1]])</f>
        <v>36</v>
      </c>
      <c r="N282" s="1">
        <f>ubezpieczenia__2[[#This Row],[ub2 z 49zl]]</f>
        <v>36</v>
      </c>
      <c r="R282" s="8">
        <f>IF(ubezpieczenia__2[[#This Row],[ostatnia]] = "a",1,0)</f>
        <v>0</v>
      </c>
      <c r="S282" s="10">
        <f>ROUND(ubezpieczenia__2[[#This Row],[ub2 z 49zl]],2)</f>
        <v>36</v>
      </c>
    </row>
    <row r="283" spans="4:19" x14ac:dyDescent="0.25">
      <c r="D283" s="1" t="s">
        <v>374</v>
      </c>
      <c r="E283" s="1" t="s">
        <v>37</v>
      </c>
      <c r="F283" s="2">
        <v>20808</v>
      </c>
      <c r="G283" s="1" t="s">
        <v>12</v>
      </c>
      <c r="H283" s="1">
        <f>MONTH(ubezpieczenia__2[[#This Row],[Data_urodz]])</f>
        <v>12</v>
      </c>
      <c r="I283" s="1" t="str">
        <f>RIGHT(ubezpieczenia__2[[#This Row],[Imie]],1)</f>
        <v>a</v>
      </c>
      <c r="J283" s="1">
        <f>IF(ubezpieczenia__2[[#This Row],[ostatnia]] = "a",1,0)</f>
        <v>1</v>
      </c>
      <c r="K283" s="7">
        <f xml:space="preserve"> 2016 - YEAR(ubezpieczenia__2[[#This Row],[Data_urodz]])</f>
        <v>60</v>
      </c>
      <c r="L28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83" s="1">
        <f>IF(ubezpieczenia__2[[#This Row],[wiek]] &gt; 60,ubezpieczenia__2[[#This Row],[ub1]]+49,ubezpieczenia__2[[#This Row],[ub1]])</f>
        <v>29.999999999999996</v>
      </c>
      <c r="N283" s="1">
        <f>ubezpieczenia__2[[#This Row],[ub2 z 49zl]]</f>
        <v>29.999999999999996</v>
      </c>
      <c r="R283" s="9">
        <f>IF(ubezpieczenia__2[[#This Row],[ostatnia]] = "a",1,0)</f>
        <v>1</v>
      </c>
      <c r="S283" s="11">
        <f>ROUND(ubezpieczenia__2[[#This Row],[ub2 z 49zl]],2)</f>
        <v>30</v>
      </c>
    </row>
    <row r="284" spans="4:19" x14ac:dyDescent="0.25">
      <c r="D284" s="1" t="s">
        <v>375</v>
      </c>
      <c r="E284" s="1" t="s">
        <v>131</v>
      </c>
      <c r="F284" s="2">
        <v>30235</v>
      </c>
      <c r="G284" s="1" t="s">
        <v>12</v>
      </c>
      <c r="H284" s="1">
        <f>MONTH(ubezpieczenia__2[[#This Row],[Data_urodz]])</f>
        <v>10</v>
      </c>
      <c r="I284" s="1" t="str">
        <f>RIGHT(ubezpieczenia__2[[#This Row],[Imie]],1)</f>
        <v>a</v>
      </c>
      <c r="J284" s="1">
        <f>IF(ubezpieczenia__2[[#This Row],[ostatnia]] = "a",1,0)</f>
        <v>1</v>
      </c>
      <c r="K284" s="7">
        <f xml:space="preserve"> 2016 - YEAR(ubezpieczenia__2[[#This Row],[Data_urodz]])</f>
        <v>34</v>
      </c>
      <c r="L28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84" s="1">
        <f>IF(ubezpieczenia__2[[#This Row],[wiek]] &gt; 60,ubezpieczenia__2[[#This Row],[ub1]]+49,ubezpieczenia__2[[#This Row],[ub1]])</f>
        <v>37.5</v>
      </c>
      <c r="N284" s="1">
        <f>ubezpieczenia__2[[#This Row],[ub2 z 49zl]]</f>
        <v>37.5</v>
      </c>
      <c r="R284" s="8">
        <f>IF(ubezpieczenia__2[[#This Row],[ostatnia]] = "a",1,0)</f>
        <v>1</v>
      </c>
      <c r="S284" s="10">
        <f>ROUND(ubezpieczenia__2[[#This Row],[ub2 z 49zl]],2)</f>
        <v>37.5</v>
      </c>
    </row>
    <row r="285" spans="4:19" x14ac:dyDescent="0.25">
      <c r="D285" s="1" t="s">
        <v>376</v>
      </c>
      <c r="E285" s="1" t="s">
        <v>257</v>
      </c>
      <c r="F285" s="2">
        <v>21221</v>
      </c>
      <c r="G285" s="1" t="s">
        <v>9</v>
      </c>
      <c r="H285" s="1">
        <f>MONTH(ubezpieczenia__2[[#This Row],[Data_urodz]])</f>
        <v>2</v>
      </c>
      <c r="I285" s="1" t="str">
        <f>RIGHT(ubezpieczenia__2[[#This Row],[Imie]],1)</f>
        <v>k</v>
      </c>
      <c r="J285" s="1">
        <f>IF(ubezpieczenia__2[[#This Row],[ostatnia]] = "a",1,0)</f>
        <v>0</v>
      </c>
      <c r="K285" s="7">
        <f xml:space="preserve"> 2016 - YEAR(ubezpieczenia__2[[#This Row],[Data_urodz]])</f>
        <v>58</v>
      </c>
      <c r="L28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85" s="1">
        <f>IF(ubezpieczenia__2[[#This Row],[wiek]] &gt; 60,ubezpieczenia__2[[#This Row],[ub1]]+49,ubezpieczenia__2[[#This Row],[ub1]])</f>
        <v>36</v>
      </c>
      <c r="N285" s="1">
        <f>ubezpieczenia__2[[#This Row],[ub2 z 49zl]]</f>
        <v>36</v>
      </c>
      <c r="R285" s="9">
        <f>IF(ubezpieczenia__2[[#This Row],[ostatnia]] = "a",1,0)</f>
        <v>0</v>
      </c>
      <c r="S285" s="11">
        <f>ROUND(ubezpieczenia__2[[#This Row],[ub2 z 49zl]],2)</f>
        <v>36</v>
      </c>
    </row>
    <row r="286" spans="4:19" x14ac:dyDescent="0.25">
      <c r="D286" s="1" t="s">
        <v>377</v>
      </c>
      <c r="E286" s="1" t="s">
        <v>45</v>
      </c>
      <c r="F286" s="2">
        <v>20193</v>
      </c>
      <c r="G286" s="1" t="s">
        <v>6</v>
      </c>
      <c r="H286" s="1">
        <f>MONTH(ubezpieczenia__2[[#This Row],[Data_urodz]])</f>
        <v>4</v>
      </c>
      <c r="I286" s="1" t="str">
        <f>RIGHT(ubezpieczenia__2[[#This Row],[Imie]],1)</f>
        <v>a</v>
      </c>
      <c r="J286" s="1">
        <f>IF(ubezpieczenia__2[[#This Row],[ostatnia]] = "a",1,0)</f>
        <v>1</v>
      </c>
      <c r="K286" s="7">
        <f xml:space="preserve"> 2016 - YEAR(ubezpieczenia__2[[#This Row],[Data_urodz]])</f>
        <v>61</v>
      </c>
      <c r="L28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86" s="1">
        <f>IF(ubezpieczenia__2[[#This Row],[wiek]] &gt; 60,ubezpieczenia__2[[#This Row],[ub1]]+49,ubezpieczenia__2[[#This Row],[ub1]])</f>
        <v>79</v>
      </c>
      <c r="N286" s="1">
        <f>ubezpieczenia__2[[#This Row],[ub2 z 49zl]]</f>
        <v>79</v>
      </c>
      <c r="R286" s="8">
        <f>IF(ubezpieczenia__2[[#This Row],[ostatnia]] = "a",1,0)</f>
        <v>1</v>
      </c>
      <c r="S286" s="10">
        <f>ROUND(ubezpieczenia__2[[#This Row],[ub2 z 49zl]],2)</f>
        <v>79</v>
      </c>
    </row>
    <row r="287" spans="4:19" x14ac:dyDescent="0.25">
      <c r="D287" s="1" t="s">
        <v>378</v>
      </c>
      <c r="E287" s="1" t="s">
        <v>141</v>
      </c>
      <c r="F287" s="2">
        <v>17137</v>
      </c>
      <c r="G287" s="1" t="s">
        <v>6</v>
      </c>
      <c r="H287" s="1">
        <f>MONTH(ubezpieczenia__2[[#This Row],[Data_urodz]])</f>
        <v>12</v>
      </c>
      <c r="I287" s="1" t="str">
        <f>RIGHT(ubezpieczenia__2[[#This Row],[Imie]],1)</f>
        <v>z</v>
      </c>
      <c r="J287" s="1">
        <f>IF(ubezpieczenia__2[[#This Row],[ostatnia]] = "a",1,0)</f>
        <v>0</v>
      </c>
      <c r="K287" s="7">
        <f xml:space="preserve"> 2016 - YEAR(ubezpieczenia__2[[#This Row],[Data_urodz]])</f>
        <v>70</v>
      </c>
      <c r="L28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287" s="1">
        <f>IF(ubezpieczenia__2[[#This Row],[wiek]] &gt; 60,ubezpieczenia__2[[#This Row],[ub1]]+49,ubezpieczenia__2[[#This Row],[ub1]])</f>
        <v>85</v>
      </c>
      <c r="N287" s="1">
        <f>ubezpieczenia__2[[#This Row],[ub2 z 49zl]]</f>
        <v>85</v>
      </c>
      <c r="R287" s="9">
        <f>IF(ubezpieczenia__2[[#This Row],[ostatnia]] = "a",1,0)</f>
        <v>0</v>
      </c>
      <c r="S287" s="11">
        <f>ROUND(ubezpieczenia__2[[#This Row],[ub2 z 49zl]],2)</f>
        <v>85</v>
      </c>
    </row>
    <row r="288" spans="4:19" x14ac:dyDescent="0.25">
      <c r="D288" s="1" t="s">
        <v>379</v>
      </c>
      <c r="E288" s="1" t="s">
        <v>49</v>
      </c>
      <c r="F288" s="2">
        <v>32802</v>
      </c>
      <c r="G288" s="1" t="s">
        <v>6</v>
      </c>
      <c r="H288" s="1">
        <f>MONTH(ubezpieczenia__2[[#This Row],[Data_urodz]])</f>
        <v>10</v>
      </c>
      <c r="I288" s="1" t="str">
        <f>RIGHT(ubezpieczenia__2[[#This Row],[Imie]],1)</f>
        <v>j</v>
      </c>
      <c r="J288" s="1">
        <f>IF(ubezpieczenia__2[[#This Row],[ostatnia]] = "a",1,0)</f>
        <v>0</v>
      </c>
      <c r="K288" s="7">
        <f xml:space="preserve"> 2016 - YEAR(ubezpieczenia__2[[#This Row],[Data_urodz]])</f>
        <v>27</v>
      </c>
      <c r="L28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88" s="1">
        <f>IF(ubezpieczenia__2[[#This Row],[wiek]] &gt; 60,ubezpieczenia__2[[#This Row],[ub1]]+49,ubezpieczenia__2[[#This Row],[ub1]])</f>
        <v>30</v>
      </c>
      <c r="N288" s="1">
        <f>ubezpieczenia__2[[#This Row],[ub2 z 49zl]]</f>
        <v>30</v>
      </c>
      <c r="R288" s="8">
        <f>IF(ubezpieczenia__2[[#This Row],[ostatnia]] = "a",1,0)</f>
        <v>0</v>
      </c>
      <c r="S288" s="10">
        <f>ROUND(ubezpieczenia__2[[#This Row],[ub2 z 49zl]],2)</f>
        <v>30</v>
      </c>
    </row>
    <row r="289" spans="4:19" x14ac:dyDescent="0.25">
      <c r="D289" s="1" t="s">
        <v>240</v>
      </c>
      <c r="E289" s="1" t="s">
        <v>20</v>
      </c>
      <c r="F289" s="2">
        <v>25839</v>
      </c>
      <c r="G289" s="1" t="s">
        <v>12</v>
      </c>
      <c r="H289" s="1">
        <f>MONTH(ubezpieczenia__2[[#This Row],[Data_urodz]])</f>
        <v>9</v>
      </c>
      <c r="I289" s="1" t="str">
        <f>RIGHT(ubezpieczenia__2[[#This Row],[Imie]],1)</f>
        <v>a</v>
      </c>
      <c r="J289" s="1">
        <f>IF(ubezpieczenia__2[[#This Row],[ostatnia]] = "a",1,0)</f>
        <v>1</v>
      </c>
      <c r="K289" s="7">
        <f xml:space="preserve"> 2016 - YEAR(ubezpieczenia__2[[#This Row],[Data_urodz]])</f>
        <v>46</v>
      </c>
      <c r="L28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89" s="1">
        <f>IF(ubezpieczenia__2[[#This Row],[wiek]] &gt; 60,ubezpieczenia__2[[#This Row],[ub1]]+49,ubezpieczenia__2[[#This Row],[ub1]])</f>
        <v>29.999999999999996</v>
      </c>
      <c r="N289" s="1">
        <f>ubezpieczenia__2[[#This Row],[ub2 z 49zl]]</f>
        <v>29.999999999999996</v>
      </c>
      <c r="R289" s="9">
        <f>IF(ubezpieczenia__2[[#This Row],[ostatnia]] = "a",1,0)</f>
        <v>1</v>
      </c>
      <c r="S289" s="11">
        <f>ROUND(ubezpieczenia__2[[#This Row],[ub2 z 49zl]],2)</f>
        <v>30</v>
      </c>
    </row>
    <row r="290" spans="4:19" x14ac:dyDescent="0.25">
      <c r="D290" s="1" t="s">
        <v>275</v>
      </c>
      <c r="E290" s="1" t="s">
        <v>380</v>
      </c>
      <c r="F290" s="2">
        <v>32028</v>
      </c>
      <c r="G290" s="1" t="s">
        <v>12</v>
      </c>
      <c r="H290" s="1">
        <f>MONTH(ubezpieczenia__2[[#This Row],[Data_urodz]])</f>
        <v>9</v>
      </c>
      <c r="I290" s="1" t="str">
        <f>RIGHT(ubezpieczenia__2[[#This Row],[Imie]],1)</f>
        <v>r</v>
      </c>
      <c r="J290" s="1">
        <f>IF(ubezpieczenia__2[[#This Row],[ostatnia]] = "a",1,0)</f>
        <v>0</v>
      </c>
      <c r="K290" s="7">
        <f xml:space="preserve"> 2016 - YEAR(ubezpieczenia__2[[#This Row],[Data_urodz]])</f>
        <v>29</v>
      </c>
      <c r="L29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90" s="1">
        <f>IF(ubezpieczenia__2[[#This Row],[wiek]] &gt; 60,ubezpieczenia__2[[#This Row],[ub1]]+49,ubezpieczenia__2[[#This Row],[ub1]])</f>
        <v>30</v>
      </c>
      <c r="N290" s="1">
        <f>ubezpieczenia__2[[#This Row],[ub2 z 49zl]]</f>
        <v>30</v>
      </c>
      <c r="R290" s="8">
        <f>IF(ubezpieczenia__2[[#This Row],[ostatnia]] = "a",1,0)</f>
        <v>0</v>
      </c>
      <c r="S290" s="10">
        <f>ROUND(ubezpieczenia__2[[#This Row],[ub2 z 49zl]],2)</f>
        <v>30</v>
      </c>
    </row>
    <row r="291" spans="4:19" x14ac:dyDescent="0.25">
      <c r="D291" s="1" t="s">
        <v>317</v>
      </c>
      <c r="E291" s="1" t="s">
        <v>192</v>
      </c>
      <c r="F291" s="2">
        <v>31556</v>
      </c>
      <c r="G291" s="1" t="s">
        <v>6</v>
      </c>
      <c r="H291" s="1">
        <f>MONTH(ubezpieczenia__2[[#This Row],[Data_urodz]])</f>
        <v>5</v>
      </c>
      <c r="I291" s="1" t="str">
        <f>RIGHT(ubezpieczenia__2[[#This Row],[Imie]],1)</f>
        <v>a</v>
      </c>
      <c r="J291" s="1">
        <f>IF(ubezpieczenia__2[[#This Row],[ostatnia]] = "a",1,0)</f>
        <v>1</v>
      </c>
      <c r="K291" s="7">
        <f xml:space="preserve"> 2016 - YEAR(ubezpieczenia__2[[#This Row],[Data_urodz]])</f>
        <v>30</v>
      </c>
      <c r="L29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291" s="1">
        <f>IF(ubezpieczenia__2[[#This Row],[wiek]] &gt; 60,ubezpieczenia__2[[#This Row],[ub1]]+49,ubezpieczenia__2[[#This Row],[ub1]])</f>
        <v>25</v>
      </c>
      <c r="N291" s="1">
        <f>ubezpieczenia__2[[#This Row],[ub2 z 49zl]]</f>
        <v>25</v>
      </c>
      <c r="R291" s="9">
        <f>IF(ubezpieczenia__2[[#This Row],[ostatnia]] = "a",1,0)</f>
        <v>1</v>
      </c>
      <c r="S291" s="11">
        <f>ROUND(ubezpieczenia__2[[#This Row],[ub2 z 49zl]],2)</f>
        <v>25</v>
      </c>
    </row>
    <row r="292" spans="4:19" x14ac:dyDescent="0.25">
      <c r="D292" s="1" t="s">
        <v>381</v>
      </c>
      <c r="E292" s="1" t="s">
        <v>54</v>
      </c>
      <c r="F292" s="2">
        <v>19153</v>
      </c>
      <c r="G292" s="1" t="s">
        <v>6</v>
      </c>
      <c r="H292" s="1">
        <f>MONTH(ubezpieczenia__2[[#This Row],[Data_urodz]])</f>
        <v>6</v>
      </c>
      <c r="I292" s="1" t="str">
        <f>RIGHT(ubezpieczenia__2[[#This Row],[Imie]],1)</f>
        <v>a</v>
      </c>
      <c r="J292" s="1">
        <f>IF(ubezpieczenia__2[[#This Row],[ostatnia]] = "a",1,0)</f>
        <v>1</v>
      </c>
      <c r="K292" s="7">
        <f xml:space="preserve"> 2016 - YEAR(ubezpieczenia__2[[#This Row],[Data_urodz]])</f>
        <v>64</v>
      </c>
      <c r="L29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92" s="1">
        <f>IF(ubezpieczenia__2[[#This Row],[wiek]] &gt; 60,ubezpieczenia__2[[#This Row],[ub1]]+49,ubezpieczenia__2[[#This Row],[ub1]])</f>
        <v>79</v>
      </c>
      <c r="N292" s="1">
        <f>ubezpieczenia__2[[#This Row],[ub2 z 49zl]]</f>
        <v>79</v>
      </c>
      <c r="R292" s="8">
        <f>IF(ubezpieczenia__2[[#This Row],[ostatnia]] = "a",1,0)</f>
        <v>1</v>
      </c>
      <c r="S292" s="10">
        <f>ROUND(ubezpieczenia__2[[#This Row],[ub2 z 49zl]],2)</f>
        <v>79</v>
      </c>
    </row>
    <row r="293" spans="4:19" x14ac:dyDescent="0.25">
      <c r="D293" s="1" t="s">
        <v>382</v>
      </c>
      <c r="E293" s="1" t="s">
        <v>383</v>
      </c>
      <c r="F293" s="2">
        <v>21934</v>
      </c>
      <c r="G293" s="1" t="s">
        <v>6</v>
      </c>
      <c r="H293" s="1">
        <f>MONTH(ubezpieczenia__2[[#This Row],[Data_urodz]])</f>
        <v>1</v>
      </c>
      <c r="I293" s="1" t="str">
        <f>RIGHT(ubezpieczenia__2[[#This Row],[Imie]],1)</f>
        <v>a</v>
      </c>
      <c r="J293" s="1">
        <f>IF(ubezpieczenia__2[[#This Row],[ostatnia]] = "a",1,0)</f>
        <v>1</v>
      </c>
      <c r="K293" s="7">
        <f xml:space="preserve"> 2016 - YEAR(ubezpieczenia__2[[#This Row],[Data_urodz]])</f>
        <v>56</v>
      </c>
      <c r="L29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93" s="1">
        <f>IF(ubezpieczenia__2[[#This Row],[wiek]] &gt; 60,ubezpieczenia__2[[#This Row],[ub1]]+49,ubezpieczenia__2[[#This Row],[ub1]])</f>
        <v>29.999999999999996</v>
      </c>
      <c r="N293" s="1">
        <f>ubezpieczenia__2[[#This Row],[ub2 z 49zl]]</f>
        <v>29.999999999999996</v>
      </c>
      <c r="R293" s="9">
        <f>IF(ubezpieczenia__2[[#This Row],[ostatnia]] = "a",1,0)</f>
        <v>1</v>
      </c>
      <c r="S293" s="11">
        <f>ROUND(ubezpieczenia__2[[#This Row],[ub2 z 49zl]],2)</f>
        <v>30</v>
      </c>
    </row>
    <row r="294" spans="4:19" x14ac:dyDescent="0.25">
      <c r="D294" s="1" t="s">
        <v>384</v>
      </c>
      <c r="E294" s="1" t="s">
        <v>361</v>
      </c>
      <c r="F294" s="2">
        <v>28187</v>
      </c>
      <c r="G294" s="1" t="s">
        <v>12</v>
      </c>
      <c r="H294" s="1">
        <f>MONTH(ubezpieczenia__2[[#This Row],[Data_urodz]])</f>
        <v>3</v>
      </c>
      <c r="I294" s="1" t="str">
        <f>RIGHT(ubezpieczenia__2[[#This Row],[Imie]],1)</f>
        <v>a</v>
      </c>
      <c r="J294" s="1">
        <f>IF(ubezpieczenia__2[[#This Row],[ostatnia]] = "a",1,0)</f>
        <v>1</v>
      </c>
      <c r="K294" s="7">
        <f xml:space="preserve"> 2016 - YEAR(ubezpieczenia__2[[#This Row],[Data_urodz]])</f>
        <v>39</v>
      </c>
      <c r="L29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94" s="1">
        <f>IF(ubezpieczenia__2[[#This Row],[wiek]] &gt; 60,ubezpieczenia__2[[#This Row],[ub1]]+49,ubezpieczenia__2[[#This Row],[ub1]])</f>
        <v>37.5</v>
      </c>
      <c r="N294" s="1">
        <f>ubezpieczenia__2[[#This Row],[ub2 z 49zl]]</f>
        <v>37.5</v>
      </c>
      <c r="R294" s="8">
        <f>IF(ubezpieczenia__2[[#This Row],[ostatnia]] = "a",1,0)</f>
        <v>1</v>
      </c>
      <c r="S294" s="10">
        <f>ROUND(ubezpieczenia__2[[#This Row],[ub2 z 49zl]],2)</f>
        <v>37.5</v>
      </c>
    </row>
    <row r="295" spans="4:19" x14ac:dyDescent="0.25">
      <c r="D295" s="1" t="s">
        <v>385</v>
      </c>
      <c r="E295" s="1" t="s">
        <v>252</v>
      </c>
      <c r="F295" s="2">
        <v>34291</v>
      </c>
      <c r="G295" s="1" t="s">
        <v>12</v>
      </c>
      <c r="H295" s="1">
        <f>MONTH(ubezpieczenia__2[[#This Row],[Data_urodz]])</f>
        <v>11</v>
      </c>
      <c r="I295" s="1" t="str">
        <f>RIGHT(ubezpieczenia__2[[#This Row],[Imie]],1)</f>
        <v>o</v>
      </c>
      <c r="J295" s="1">
        <f>IF(ubezpieczenia__2[[#This Row],[ostatnia]] = "a",1,0)</f>
        <v>0</v>
      </c>
      <c r="K295" s="7">
        <f xml:space="preserve"> 2016 - YEAR(ubezpieczenia__2[[#This Row],[Data_urodz]])</f>
        <v>23</v>
      </c>
      <c r="L29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295" s="1">
        <f>IF(ubezpieczenia__2[[#This Row],[wiek]] &gt; 60,ubezpieczenia__2[[#This Row],[ub1]]+49,ubezpieczenia__2[[#This Row],[ub1]])</f>
        <v>30</v>
      </c>
      <c r="N295" s="1">
        <f>ubezpieczenia__2[[#This Row],[ub2 z 49zl]]</f>
        <v>30</v>
      </c>
      <c r="R295" s="9">
        <f>IF(ubezpieczenia__2[[#This Row],[ostatnia]] = "a",1,0)</f>
        <v>0</v>
      </c>
      <c r="S295" s="11">
        <f>ROUND(ubezpieczenia__2[[#This Row],[ub2 z 49zl]],2)</f>
        <v>30</v>
      </c>
    </row>
    <row r="296" spans="4:19" x14ac:dyDescent="0.25">
      <c r="D296" s="1" t="s">
        <v>386</v>
      </c>
      <c r="E296" s="1" t="s">
        <v>107</v>
      </c>
      <c r="F296" s="2">
        <v>24652</v>
      </c>
      <c r="G296" s="1" t="s">
        <v>6</v>
      </c>
      <c r="H296" s="1">
        <f>MONTH(ubezpieczenia__2[[#This Row],[Data_urodz]])</f>
        <v>6</v>
      </c>
      <c r="I296" s="1" t="str">
        <f>RIGHT(ubezpieczenia__2[[#This Row],[Imie]],1)</f>
        <v>a</v>
      </c>
      <c r="J296" s="1">
        <f>IF(ubezpieczenia__2[[#This Row],[ostatnia]] = "a",1,0)</f>
        <v>1</v>
      </c>
      <c r="K296" s="7">
        <f xml:space="preserve"> 2016 - YEAR(ubezpieczenia__2[[#This Row],[Data_urodz]])</f>
        <v>49</v>
      </c>
      <c r="L29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96" s="1">
        <f>IF(ubezpieczenia__2[[#This Row],[wiek]] &gt; 60,ubezpieczenia__2[[#This Row],[ub1]]+49,ubezpieczenia__2[[#This Row],[ub1]])</f>
        <v>29.999999999999996</v>
      </c>
      <c r="N296" s="1">
        <f>ubezpieczenia__2[[#This Row],[ub2 z 49zl]]</f>
        <v>29.999999999999996</v>
      </c>
      <c r="R296" s="8">
        <f>IF(ubezpieczenia__2[[#This Row],[ostatnia]] = "a",1,0)</f>
        <v>1</v>
      </c>
      <c r="S296" s="10">
        <f>ROUND(ubezpieczenia__2[[#This Row],[ub2 z 49zl]],2)</f>
        <v>30</v>
      </c>
    </row>
    <row r="297" spans="4:19" x14ac:dyDescent="0.25">
      <c r="D297" s="1" t="s">
        <v>387</v>
      </c>
      <c r="E297" s="1" t="s">
        <v>121</v>
      </c>
      <c r="F297" s="2">
        <v>18010</v>
      </c>
      <c r="G297" s="1" t="s">
        <v>6</v>
      </c>
      <c r="H297" s="1">
        <f>MONTH(ubezpieczenia__2[[#This Row],[Data_urodz]])</f>
        <v>4</v>
      </c>
      <c r="I297" s="1" t="str">
        <f>RIGHT(ubezpieczenia__2[[#This Row],[Imie]],1)</f>
        <v>a</v>
      </c>
      <c r="J297" s="1">
        <f>IF(ubezpieczenia__2[[#This Row],[ostatnia]] = "a",1,0)</f>
        <v>1</v>
      </c>
      <c r="K297" s="7">
        <f xml:space="preserve"> 2016 - YEAR(ubezpieczenia__2[[#This Row],[Data_urodz]])</f>
        <v>67</v>
      </c>
      <c r="L29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297" s="1">
        <f>IF(ubezpieczenia__2[[#This Row],[wiek]] &gt; 60,ubezpieczenia__2[[#This Row],[ub1]]+49,ubezpieczenia__2[[#This Row],[ub1]])</f>
        <v>79</v>
      </c>
      <c r="N297" s="1">
        <f>ubezpieczenia__2[[#This Row],[ub2 z 49zl]]</f>
        <v>79</v>
      </c>
      <c r="R297" s="9">
        <f>IF(ubezpieczenia__2[[#This Row],[ostatnia]] = "a",1,0)</f>
        <v>1</v>
      </c>
      <c r="S297" s="11">
        <f>ROUND(ubezpieczenia__2[[#This Row],[ub2 z 49zl]],2)</f>
        <v>79</v>
      </c>
    </row>
    <row r="298" spans="4:19" x14ac:dyDescent="0.25">
      <c r="D298" s="1" t="s">
        <v>388</v>
      </c>
      <c r="E298" s="1" t="s">
        <v>368</v>
      </c>
      <c r="F298" s="2">
        <v>26506</v>
      </c>
      <c r="G298" s="1" t="s">
        <v>40</v>
      </c>
      <c r="H298" s="1">
        <f>MONTH(ubezpieczenia__2[[#This Row],[Data_urodz]])</f>
        <v>7</v>
      </c>
      <c r="I298" s="1" t="str">
        <f>RIGHT(ubezpieczenia__2[[#This Row],[Imie]],1)</f>
        <v>a</v>
      </c>
      <c r="J298" s="1">
        <f>IF(ubezpieczenia__2[[#This Row],[ostatnia]] = "a",1,0)</f>
        <v>1</v>
      </c>
      <c r="K298" s="7">
        <f xml:space="preserve"> 2016 - YEAR(ubezpieczenia__2[[#This Row],[Data_urodz]])</f>
        <v>44</v>
      </c>
      <c r="L29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298" s="1">
        <f>IF(ubezpieczenia__2[[#This Row],[wiek]] &gt; 60,ubezpieczenia__2[[#This Row],[ub1]]+49,ubezpieczenia__2[[#This Row],[ub1]])</f>
        <v>37.5</v>
      </c>
      <c r="N298" s="1">
        <f>ubezpieczenia__2[[#This Row],[ub2 z 49zl]]</f>
        <v>37.5</v>
      </c>
      <c r="R298" s="8">
        <f>IF(ubezpieczenia__2[[#This Row],[ostatnia]] = "a",1,0)</f>
        <v>1</v>
      </c>
      <c r="S298" s="10">
        <f>ROUND(ubezpieczenia__2[[#This Row],[ub2 z 49zl]],2)</f>
        <v>37.5</v>
      </c>
    </row>
    <row r="299" spans="4:19" x14ac:dyDescent="0.25">
      <c r="D299" s="1" t="s">
        <v>389</v>
      </c>
      <c r="E299" s="1" t="s">
        <v>160</v>
      </c>
      <c r="F299" s="2">
        <v>30368</v>
      </c>
      <c r="G299" s="1" t="s">
        <v>40</v>
      </c>
      <c r="H299" s="1">
        <f>MONTH(ubezpieczenia__2[[#This Row],[Data_urodz]])</f>
        <v>2</v>
      </c>
      <c r="I299" s="1" t="str">
        <f>RIGHT(ubezpieczenia__2[[#This Row],[Imie]],1)</f>
        <v>j</v>
      </c>
      <c r="J299" s="1">
        <f>IF(ubezpieczenia__2[[#This Row],[ostatnia]] = "a",1,0)</f>
        <v>0</v>
      </c>
      <c r="K299" s="7">
        <f xml:space="preserve"> 2016 - YEAR(ubezpieczenia__2[[#This Row],[Data_urodz]])</f>
        <v>33</v>
      </c>
      <c r="L29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299" s="1">
        <f>IF(ubezpieczenia__2[[#This Row],[wiek]] &gt; 60,ubezpieczenia__2[[#This Row],[ub1]]+49,ubezpieczenia__2[[#This Row],[ub1]])</f>
        <v>45</v>
      </c>
      <c r="N299" s="1">
        <f>ubezpieczenia__2[[#This Row],[ub2 z 49zl]]</f>
        <v>45</v>
      </c>
      <c r="R299" s="9">
        <f>IF(ubezpieczenia__2[[#This Row],[ostatnia]] = "a",1,0)</f>
        <v>0</v>
      </c>
      <c r="S299" s="11">
        <f>ROUND(ubezpieczenia__2[[#This Row],[ub2 z 49zl]],2)</f>
        <v>45</v>
      </c>
    </row>
    <row r="300" spans="4:19" x14ac:dyDescent="0.25">
      <c r="D300" s="1" t="s">
        <v>162</v>
      </c>
      <c r="E300" s="1" t="s">
        <v>54</v>
      </c>
      <c r="F300" s="2">
        <v>16991</v>
      </c>
      <c r="G300" s="1" t="s">
        <v>12</v>
      </c>
      <c r="H300" s="1">
        <f>MONTH(ubezpieczenia__2[[#This Row],[Data_urodz]])</f>
        <v>7</v>
      </c>
      <c r="I300" s="1" t="str">
        <f>RIGHT(ubezpieczenia__2[[#This Row],[Imie]],1)</f>
        <v>a</v>
      </c>
      <c r="J300" s="1">
        <f>IF(ubezpieczenia__2[[#This Row],[ostatnia]] = "a",1,0)</f>
        <v>1</v>
      </c>
      <c r="K300" s="7">
        <f xml:space="preserve"> 2016 - YEAR(ubezpieczenia__2[[#This Row],[Data_urodz]])</f>
        <v>70</v>
      </c>
      <c r="L30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00" s="1">
        <f>IF(ubezpieczenia__2[[#This Row],[wiek]] &gt; 60,ubezpieczenia__2[[#This Row],[ub1]]+49,ubezpieczenia__2[[#This Row],[ub1]])</f>
        <v>79</v>
      </c>
      <c r="N300" s="1">
        <f>ubezpieczenia__2[[#This Row],[ub2 z 49zl]]</f>
        <v>79</v>
      </c>
      <c r="R300" s="8">
        <f>IF(ubezpieczenia__2[[#This Row],[ostatnia]] = "a",1,0)</f>
        <v>1</v>
      </c>
      <c r="S300" s="10">
        <f>ROUND(ubezpieczenia__2[[#This Row],[ub2 z 49zl]],2)</f>
        <v>79</v>
      </c>
    </row>
    <row r="301" spans="4:19" x14ac:dyDescent="0.25">
      <c r="D301" s="1" t="s">
        <v>390</v>
      </c>
      <c r="E301" s="1" t="s">
        <v>152</v>
      </c>
      <c r="F301" s="2">
        <v>23950</v>
      </c>
      <c r="G301" s="1" t="s">
        <v>12</v>
      </c>
      <c r="H301" s="1">
        <f>MONTH(ubezpieczenia__2[[#This Row],[Data_urodz]])</f>
        <v>7</v>
      </c>
      <c r="I301" s="1" t="str">
        <f>RIGHT(ubezpieczenia__2[[#This Row],[Imie]],1)</f>
        <v>h</v>
      </c>
      <c r="J301" s="1">
        <f>IF(ubezpieczenia__2[[#This Row],[ostatnia]] = "a",1,0)</f>
        <v>0</v>
      </c>
      <c r="K301" s="7">
        <f xml:space="preserve"> 2016 - YEAR(ubezpieczenia__2[[#This Row],[Data_urodz]])</f>
        <v>51</v>
      </c>
      <c r="L30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01" s="1">
        <f>IF(ubezpieczenia__2[[#This Row],[wiek]] &gt; 60,ubezpieczenia__2[[#This Row],[ub1]]+49,ubezpieczenia__2[[#This Row],[ub1]])</f>
        <v>36</v>
      </c>
      <c r="N301" s="1">
        <f>ubezpieczenia__2[[#This Row],[ub2 z 49zl]]</f>
        <v>36</v>
      </c>
      <c r="R301" s="9">
        <f>IF(ubezpieczenia__2[[#This Row],[ostatnia]] = "a",1,0)</f>
        <v>0</v>
      </c>
      <c r="S301" s="11">
        <f>ROUND(ubezpieczenia__2[[#This Row],[ub2 z 49zl]],2)</f>
        <v>36</v>
      </c>
    </row>
    <row r="302" spans="4:19" x14ac:dyDescent="0.25">
      <c r="D302" s="1" t="s">
        <v>391</v>
      </c>
      <c r="E302" s="1" t="s">
        <v>47</v>
      </c>
      <c r="F302" s="2">
        <v>26871</v>
      </c>
      <c r="G302" s="1" t="s">
        <v>12</v>
      </c>
      <c r="H302" s="1">
        <f>MONTH(ubezpieczenia__2[[#This Row],[Data_urodz]])</f>
        <v>7</v>
      </c>
      <c r="I302" s="1" t="str">
        <f>RIGHT(ubezpieczenia__2[[#This Row],[Imie]],1)</f>
        <v>a</v>
      </c>
      <c r="J302" s="1">
        <f>IF(ubezpieczenia__2[[#This Row],[ostatnia]] = "a",1,0)</f>
        <v>1</v>
      </c>
      <c r="K302" s="7">
        <f xml:space="preserve"> 2016 - YEAR(ubezpieczenia__2[[#This Row],[Data_urodz]])</f>
        <v>43</v>
      </c>
      <c r="L30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02" s="1">
        <f>IF(ubezpieczenia__2[[#This Row],[wiek]] &gt; 60,ubezpieczenia__2[[#This Row],[ub1]]+49,ubezpieczenia__2[[#This Row],[ub1]])</f>
        <v>37.5</v>
      </c>
      <c r="N302" s="1">
        <f>ubezpieczenia__2[[#This Row],[ub2 z 49zl]]</f>
        <v>37.5</v>
      </c>
      <c r="R302" s="8">
        <f>IF(ubezpieczenia__2[[#This Row],[ostatnia]] = "a",1,0)</f>
        <v>1</v>
      </c>
      <c r="S302" s="10">
        <f>ROUND(ubezpieczenia__2[[#This Row],[ub2 z 49zl]],2)</f>
        <v>37.5</v>
      </c>
    </row>
    <row r="303" spans="4:19" x14ac:dyDescent="0.25">
      <c r="D303" s="1" t="s">
        <v>392</v>
      </c>
      <c r="E303" s="1" t="s">
        <v>260</v>
      </c>
      <c r="F303" s="2">
        <v>17268</v>
      </c>
      <c r="G303" s="1" t="s">
        <v>40</v>
      </c>
      <c r="H303" s="1">
        <f>MONTH(ubezpieczenia__2[[#This Row],[Data_urodz]])</f>
        <v>4</v>
      </c>
      <c r="I303" s="1" t="str">
        <f>RIGHT(ubezpieczenia__2[[#This Row],[Imie]],1)</f>
        <v>b</v>
      </c>
      <c r="J303" s="1">
        <f>IF(ubezpieczenia__2[[#This Row],[ostatnia]] = "a",1,0)</f>
        <v>0</v>
      </c>
      <c r="K303" s="7">
        <f xml:space="preserve"> 2016 - YEAR(ubezpieczenia__2[[#This Row],[Data_urodz]])</f>
        <v>69</v>
      </c>
      <c r="L30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03" s="1">
        <f>IF(ubezpieczenia__2[[#This Row],[wiek]] &gt; 60,ubezpieczenia__2[[#This Row],[ub1]]+49,ubezpieczenia__2[[#This Row],[ub1]])</f>
        <v>85</v>
      </c>
      <c r="N303" s="1">
        <f>ubezpieczenia__2[[#This Row],[ub2 z 49zl]]</f>
        <v>85</v>
      </c>
      <c r="R303" s="9">
        <f>IF(ubezpieczenia__2[[#This Row],[ostatnia]] = "a",1,0)</f>
        <v>0</v>
      </c>
      <c r="S303" s="11">
        <f>ROUND(ubezpieczenia__2[[#This Row],[ub2 z 49zl]],2)</f>
        <v>85</v>
      </c>
    </row>
    <row r="304" spans="4:19" x14ac:dyDescent="0.25">
      <c r="D304" s="1" t="s">
        <v>393</v>
      </c>
      <c r="E304" s="1" t="s">
        <v>394</v>
      </c>
      <c r="F304" s="2">
        <v>31612</v>
      </c>
      <c r="G304" s="1" t="s">
        <v>6</v>
      </c>
      <c r="H304" s="1">
        <f>MONTH(ubezpieczenia__2[[#This Row],[Data_urodz]])</f>
        <v>7</v>
      </c>
      <c r="I304" s="1" t="str">
        <f>RIGHT(ubezpieczenia__2[[#This Row],[Imie]],1)</f>
        <v>a</v>
      </c>
      <c r="J304" s="1">
        <f>IF(ubezpieczenia__2[[#This Row],[ostatnia]] = "a",1,0)</f>
        <v>1</v>
      </c>
      <c r="K304" s="7">
        <f xml:space="preserve"> 2016 - YEAR(ubezpieczenia__2[[#This Row],[Data_urodz]])</f>
        <v>30</v>
      </c>
      <c r="L30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304" s="1">
        <f>IF(ubezpieczenia__2[[#This Row],[wiek]] &gt; 60,ubezpieczenia__2[[#This Row],[ub1]]+49,ubezpieczenia__2[[#This Row],[ub1]])</f>
        <v>25</v>
      </c>
      <c r="N304" s="1">
        <f>ubezpieczenia__2[[#This Row],[ub2 z 49zl]]</f>
        <v>25</v>
      </c>
      <c r="R304" s="8">
        <f>IF(ubezpieczenia__2[[#This Row],[ostatnia]] = "a",1,0)</f>
        <v>1</v>
      </c>
      <c r="S304" s="10">
        <f>ROUND(ubezpieczenia__2[[#This Row],[ub2 z 49zl]],2)</f>
        <v>25</v>
      </c>
    </row>
    <row r="305" spans="4:19" x14ac:dyDescent="0.25">
      <c r="D305" s="1" t="s">
        <v>395</v>
      </c>
      <c r="E305" s="1" t="s">
        <v>131</v>
      </c>
      <c r="F305" s="2">
        <v>21264</v>
      </c>
      <c r="G305" s="1" t="s">
        <v>12</v>
      </c>
      <c r="H305" s="1">
        <f>MONTH(ubezpieczenia__2[[#This Row],[Data_urodz]])</f>
        <v>3</v>
      </c>
      <c r="I305" s="1" t="str">
        <f>RIGHT(ubezpieczenia__2[[#This Row],[Imie]],1)</f>
        <v>a</v>
      </c>
      <c r="J305" s="1">
        <f>IF(ubezpieczenia__2[[#This Row],[ostatnia]] = "a",1,0)</f>
        <v>1</v>
      </c>
      <c r="K305" s="7">
        <f xml:space="preserve"> 2016 - YEAR(ubezpieczenia__2[[#This Row],[Data_urodz]])</f>
        <v>58</v>
      </c>
      <c r="L30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05" s="1">
        <f>IF(ubezpieczenia__2[[#This Row],[wiek]] &gt; 60,ubezpieczenia__2[[#This Row],[ub1]]+49,ubezpieczenia__2[[#This Row],[ub1]])</f>
        <v>29.999999999999996</v>
      </c>
      <c r="N305" s="1">
        <f>ubezpieczenia__2[[#This Row],[ub2 z 49zl]]</f>
        <v>29.999999999999996</v>
      </c>
      <c r="R305" s="9">
        <f>IF(ubezpieczenia__2[[#This Row],[ostatnia]] = "a",1,0)</f>
        <v>1</v>
      </c>
      <c r="S305" s="11">
        <f>ROUND(ubezpieczenia__2[[#This Row],[ub2 z 49zl]],2)</f>
        <v>30</v>
      </c>
    </row>
    <row r="306" spans="4:19" x14ac:dyDescent="0.25">
      <c r="D306" s="1" t="s">
        <v>396</v>
      </c>
      <c r="E306" s="1" t="s">
        <v>236</v>
      </c>
      <c r="F306" s="2">
        <v>29622</v>
      </c>
      <c r="G306" s="1" t="s">
        <v>40</v>
      </c>
      <c r="H306" s="1">
        <f>MONTH(ubezpieczenia__2[[#This Row],[Data_urodz]])</f>
        <v>2</v>
      </c>
      <c r="I306" s="1" t="str">
        <f>RIGHT(ubezpieczenia__2[[#This Row],[Imie]],1)</f>
        <v>a</v>
      </c>
      <c r="J306" s="1">
        <f>IF(ubezpieczenia__2[[#This Row],[ostatnia]] = "a",1,0)</f>
        <v>1</v>
      </c>
      <c r="K306" s="7">
        <f xml:space="preserve"> 2016 - YEAR(ubezpieczenia__2[[#This Row],[Data_urodz]])</f>
        <v>35</v>
      </c>
      <c r="L30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06" s="1">
        <f>IF(ubezpieczenia__2[[#This Row],[wiek]] &gt; 60,ubezpieczenia__2[[#This Row],[ub1]]+49,ubezpieczenia__2[[#This Row],[ub1]])</f>
        <v>37.5</v>
      </c>
      <c r="N306" s="1">
        <f>ubezpieczenia__2[[#This Row],[ub2 z 49zl]]</f>
        <v>37.5</v>
      </c>
      <c r="R306" s="8">
        <f>IF(ubezpieczenia__2[[#This Row],[ostatnia]] = "a",1,0)</f>
        <v>1</v>
      </c>
      <c r="S306" s="10">
        <f>ROUND(ubezpieczenia__2[[#This Row],[ub2 z 49zl]],2)</f>
        <v>37.5</v>
      </c>
    </row>
    <row r="307" spans="4:19" x14ac:dyDescent="0.25">
      <c r="D307" s="1" t="s">
        <v>162</v>
      </c>
      <c r="E307" s="1" t="s">
        <v>20</v>
      </c>
      <c r="F307" s="2">
        <v>30875</v>
      </c>
      <c r="G307" s="1" t="s">
        <v>6</v>
      </c>
      <c r="H307" s="1">
        <f>MONTH(ubezpieczenia__2[[#This Row],[Data_urodz]])</f>
        <v>7</v>
      </c>
      <c r="I307" s="1" t="str">
        <f>RIGHT(ubezpieczenia__2[[#This Row],[Imie]],1)</f>
        <v>a</v>
      </c>
      <c r="J307" s="1">
        <f>IF(ubezpieczenia__2[[#This Row],[ostatnia]] = "a",1,0)</f>
        <v>1</v>
      </c>
      <c r="K307" s="7">
        <f xml:space="preserve"> 2016 - YEAR(ubezpieczenia__2[[#This Row],[Data_urodz]])</f>
        <v>32</v>
      </c>
      <c r="L30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07" s="1">
        <f>IF(ubezpieczenia__2[[#This Row],[wiek]] &gt; 60,ubezpieczenia__2[[#This Row],[ub1]]+49,ubezpieczenia__2[[#This Row],[ub1]])</f>
        <v>37.5</v>
      </c>
      <c r="N307" s="1">
        <f>ubezpieczenia__2[[#This Row],[ub2 z 49zl]]</f>
        <v>37.5</v>
      </c>
      <c r="R307" s="9">
        <f>IF(ubezpieczenia__2[[#This Row],[ostatnia]] = "a",1,0)</f>
        <v>1</v>
      </c>
      <c r="S307" s="11">
        <f>ROUND(ubezpieczenia__2[[#This Row],[ub2 z 49zl]],2)</f>
        <v>37.5</v>
      </c>
    </row>
    <row r="308" spans="4:19" x14ac:dyDescent="0.25">
      <c r="D308" s="1" t="s">
        <v>397</v>
      </c>
      <c r="E308" s="1" t="s">
        <v>107</v>
      </c>
      <c r="F308" s="2">
        <v>31924</v>
      </c>
      <c r="G308" s="1" t="s">
        <v>12</v>
      </c>
      <c r="H308" s="1">
        <f>MONTH(ubezpieczenia__2[[#This Row],[Data_urodz]])</f>
        <v>5</v>
      </c>
      <c r="I308" s="1" t="str">
        <f>RIGHT(ubezpieczenia__2[[#This Row],[Imie]],1)</f>
        <v>a</v>
      </c>
      <c r="J308" s="1">
        <f>IF(ubezpieczenia__2[[#This Row],[ostatnia]] = "a",1,0)</f>
        <v>1</v>
      </c>
      <c r="K308" s="7">
        <f xml:space="preserve"> 2016 - YEAR(ubezpieczenia__2[[#This Row],[Data_urodz]])</f>
        <v>29</v>
      </c>
      <c r="L30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308" s="1">
        <f>IF(ubezpieczenia__2[[#This Row],[wiek]] &gt; 60,ubezpieczenia__2[[#This Row],[ub1]]+49,ubezpieczenia__2[[#This Row],[ub1]])</f>
        <v>25</v>
      </c>
      <c r="N308" s="1">
        <f>ubezpieczenia__2[[#This Row],[ub2 z 49zl]]</f>
        <v>25</v>
      </c>
      <c r="R308" s="8">
        <f>IF(ubezpieczenia__2[[#This Row],[ostatnia]] = "a",1,0)</f>
        <v>1</v>
      </c>
      <c r="S308" s="10">
        <f>ROUND(ubezpieczenia__2[[#This Row],[ub2 z 49zl]],2)</f>
        <v>25</v>
      </c>
    </row>
    <row r="309" spans="4:19" x14ac:dyDescent="0.25">
      <c r="D309" s="1" t="s">
        <v>398</v>
      </c>
      <c r="E309" s="1" t="s">
        <v>399</v>
      </c>
      <c r="F309" s="2">
        <v>23384</v>
      </c>
      <c r="G309" s="1" t="s">
        <v>12</v>
      </c>
      <c r="H309" s="1">
        <f>MONTH(ubezpieczenia__2[[#This Row],[Data_urodz]])</f>
        <v>1</v>
      </c>
      <c r="I309" s="1" t="str">
        <f>RIGHT(ubezpieczenia__2[[#This Row],[Imie]],1)</f>
        <v>n</v>
      </c>
      <c r="J309" s="1">
        <f>IF(ubezpieczenia__2[[#This Row],[ostatnia]] = "a",1,0)</f>
        <v>0</v>
      </c>
      <c r="K309" s="7">
        <f xml:space="preserve"> 2016 - YEAR(ubezpieczenia__2[[#This Row],[Data_urodz]])</f>
        <v>52</v>
      </c>
      <c r="L30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09" s="1">
        <f>IF(ubezpieczenia__2[[#This Row],[wiek]] &gt; 60,ubezpieczenia__2[[#This Row],[ub1]]+49,ubezpieczenia__2[[#This Row],[ub1]])</f>
        <v>36</v>
      </c>
      <c r="N309" s="1">
        <f>ubezpieczenia__2[[#This Row],[ub2 z 49zl]]</f>
        <v>36</v>
      </c>
      <c r="R309" s="9">
        <f>IF(ubezpieczenia__2[[#This Row],[ostatnia]] = "a",1,0)</f>
        <v>0</v>
      </c>
      <c r="S309" s="11">
        <f>ROUND(ubezpieczenia__2[[#This Row],[ub2 z 49zl]],2)</f>
        <v>36</v>
      </c>
    </row>
    <row r="310" spans="4:19" x14ac:dyDescent="0.25">
      <c r="D310" s="1" t="s">
        <v>400</v>
      </c>
      <c r="E310" s="1" t="s">
        <v>401</v>
      </c>
      <c r="F310" s="2">
        <v>32097</v>
      </c>
      <c r="G310" s="1" t="s">
        <v>6</v>
      </c>
      <c r="H310" s="1">
        <f>MONTH(ubezpieczenia__2[[#This Row],[Data_urodz]])</f>
        <v>11</v>
      </c>
      <c r="I310" s="1" t="str">
        <f>RIGHT(ubezpieczenia__2[[#This Row],[Imie]],1)</f>
        <v>t</v>
      </c>
      <c r="J310" s="1">
        <f>IF(ubezpieczenia__2[[#This Row],[ostatnia]] = "a",1,0)</f>
        <v>0</v>
      </c>
      <c r="K310" s="7">
        <f xml:space="preserve"> 2016 - YEAR(ubezpieczenia__2[[#This Row],[Data_urodz]])</f>
        <v>29</v>
      </c>
      <c r="L31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310" s="1">
        <f>IF(ubezpieczenia__2[[#This Row],[wiek]] &gt; 60,ubezpieczenia__2[[#This Row],[ub1]]+49,ubezpieczenia__2[[#This Row],[ub1]])</f>
        <v>30</v>
      </c>
      <c r="N310" s="1">
        <f>ubezpieczenia__2[[#This Row],[ub2 z 49zl]]</f>
        <v>30</v>
      </c>
      <c r="R310" s="8">
        <f>IF(ubezpieczenia__2[[#This Row],[ostatnia]] = "a",1,0)</f>
        <v>0</v>
      </c>
      <c r="S310" s="10">
        <f>ROUND(ubezpieczenia__2[[#This Row],[ub2 z 49zl]],2)</f>
        <v>30</v>
      </c>
    </row>
    <row r="311" spans="4:19" x14ac:dyDescent="0.25">
      <c r="D311" s="1" t="s">
        <v>402</v>
      </c>
      <c r="E311" s="1" t="s">
        <v>403</v>
      </c>
      <c r="F311" s="2">
        <v>22555</v>
      </c>
      <c r="G311" s="1" t="s">
        <v>40</v>
      </c>
      <c r="H311" s="1">
        <f>MONTH(ubezpieczenia__2[[#This Row],[Data_urodz]])</f>
        <v>10</v>
      </c>
      <c r="I311" s="1" t="str">
        <f>RIGHT(ubezpieczenia__2[[#This Row],[Imie]],1)</f>
        <v>a</v>
      </c>
      <c r="J311" s="1">
        <f>IF(ubezpieczenia__2[[#This Row],[ostatnia]] = "a",1,0)</f>
        <v>1</v>
      </c>
      <c r="K311" s="7">
        <f xml:space="preserve"> 2016 - YEAR(ubezpieczenia__2[[#This Row],[Data_urodz]])</f>
        <v>55</v>
      </c>
      <c r="L31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11" s="1">
        <f>IF(ubezpieczenia__2[[#This Row],[wiek]] &gt; 60,ubezpieczenia__2[[#This Row],[ub1]]+49,ubezpieczenia__2[[#This Row],[ub1]])</f>
        <v>29.999999999999996</v>
      </c>
      <c r="N311" s="1">
        <f>ubezpieczenia__2[[#This Row],[ub2 z 49zl]]</f>
        <v>29.999999999999996</v>
      </c>
      <c r="R311" s="9">
        <f>IF(ubezpieczenia__2[[#This Row],[ostatnia]] = "a",1,0)</f>
        <v>1</v>
      </c>
      <c r="S311" s="11">
        <f>ROUND(ubezpieczenia__2[[#This Row],[ub2 z 49zl]],2)</f>
        <v>30</v>
      </c>
    </row>
    <row r="312" spans="4:19" x14ac:dyDescent="0.25">
      <c r="D312" s="1" t="s">
        <v>317</v>
      </c>
      <c r="E312" s="1" t="s">
        <v>20</v>
      </c>
      <c r="F312" s="2">
        <v>22508</v>
      </c>
      <c r="G312" s="1" t="s">
        <v>12</v>
      </c>
      <c r="H312" s="1">
        <f>MONTH(ubezpieczenia__2[[#This Row],[Data_urodz]])</f>
        <v>8</v>
      </c>
      <c r="I312" s="1" t="str">
        <f>RIGHT(ubezpieczenia__2[[#This Row],[Imie]],1)</f>
        <v>a</v>
      </c>
      <c r="J312" s="1">
        <f>IF(ubezpieczenia__2[[#This Row],[ostatnia]] = "a",1,0)</f>
        <v>1</v>
      </c>
      <c r="K312" s="7">
        <f xml:space="preserve"> 2016 - YEAR(ubezpieczenia__2[[#This Row],[Data_urodz]])</f>
        <v>55</v>
      </c>
      <c r="L31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12" s="1">
        <f>IF(ubezpieczenia__2[[#This Row],[wiek]] &gt; 60,ubezpieczenia__2[[#This Row],[ub1]]+49,ubezpieczenia__2[[#This Row],[ub1]])</f>
        <v>29.999999999999996</v>
      </c>
      <c r="N312" s="1">
        <f>ubezpieczenia__2[[#This Row],[ub2 z 49zl]]</f>
        <v>29.999999999999996</v>
      </c>
      <c r="R312" s="8">
        <f>IF(ubezpieczenia__2[[#This Row],[ostatnia]] = "a",1,0)</f>
        <v>1</v>
      </c>
      <c r="S312" s="10">
        <f>ROUND(ubezpieczenia__2[[#This Row],[ub2 z 49zl]],2)</f>
        <v>30</v>
      </c>
    </row>
    <row r="313" spans="4:19" x14ac:dyDescent="0.25">
      <c r="D313" s="1" t="s">
        <v>404</v>
      </c>
      <c r="E313" s="1" t="s">
        <v>72</v>
      </c>
      <c r="F313" s="2">
        <v>29510</v>
      </c>
      <c r="G313" s="1" t="s">
        <v>6</v>
      </c>
      <c r="H313" s="1">
        <f>MONTH(ubezpieczenia__2[[#This Row],[Data_urodz]])</f>
        <v>10</v>
      </c>
      <c r="I313" s="1" t="str">
        <f>RIGHT(ubezpieczenia__2[[#This Row],[Imie]],1)</f>
        <v>n</v>
      </c>
      <c r="J313" s="1">
        <f>IF(ubezpieczenia__2[[#This Row],[ostatnia]] = "a",1,0)</f>
        <v>0</v>
      </c>
      <c r="K313" s="7">
        <f xml:space="preserve"> 2016 - YEAR(ubezpieczenia__2[[#This Row],[Data_urodz]])</f>
        <v>36</v>
      </c>
      <c r="L31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313" s="1">
        <f>IF(ubezpieczenia__2[[#This Row],[wiek]] &gt; 60,ubezpieczenia__2[[#This Row],[ub1]]+49,ubezpieczenia__2[[#This Row],[ub1]])</f>
        <v>45</v>
      </c>
      <c r="N313" s="1">
        <f>ubezpieczenia__2[[#This Row],[ub2 z 49zl]]</f>
        <v>45</v>
      </c>
      <c r="R313" s="9">
        <f>IF(ubezpieczenia__2[[#This Row],[ostatnia]] = "a",1,0)</f>
        <v>0</v>
      </c>
      <c r="S313" s="11">
        <f>ROUND(ubezpieczenia__2[[#This Row],[ub2 z 49zl]],2)</f>
        <v>45</v>
      </c>
    </row>
    <row r="314" spans="4:19" x14ac:dyDescent="0.25">
      <c r="D314" s="1" t="s">
        <v>405</v>
      </c>
      <c r="E314" s="1" t="s">
        <v>406</v>
      </c>
      <c r="F314" s="2">
        <v>22398</v>
      </c>
      <c r="G314" s="1" t="s">
        <v>12</v>
      </c>
      <c r="H314" s="1">
        <f>MONTH(ubezpieczenia__2[[#This Row],[Data_urodz]])</f>
        <v>4</v>
      </c>
      <c r="I314" s="1" t="str">
        <f>RIGHT(ubezpieczenia__2[[#This Row],[Imie]],1)</f>
        <v>r</v>
      </c>
      <c r="J314" s="1">
        <f>IF(ubezpieczenia__2[[#This Row],[ostatnia]] = "a",1,0)</f>
        <v>0</v>
      </c>
      <c r="K314" s="7">
        <f xml:space="preserve"> 2016 - YEAR(ubezpieczenia__2[[#This Row],[Data_urodz]])</f>
        <v>55</v>
      </c>
      <c r="L31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14" s="1">
        <f>IF(ubezpieczenia__2[[#This Row],[wiek]] &gt; 60,ubezpieczenia__2[[#This Row],[ub1]]+49,ubezpieczenia__2[[#This Row],[ub1]])</f>
        <v>36</v>
      </c>
      <c r="N314" s="1">
        <f>ubezpieczenia__2[[#This Row],[ub2 z 49zl]]</f>
        <v>36</v>
      </c>
      <c r="R314" s="8">
        <f>IF(ubezpieczenia__2[[#This Row],[ostatnia]] = "a",1,0)</f>
        <v>0</v>
      </c>
      <c r="S314" s="10">
        <f>ROUND(ubezpieczenia__2[[#This Row],[ub2 z 49zl]],2)</f>
        <v>36</v>
      </c>
    </row>
    <row r="315" spans="4:19" x14ac:dyDescent="0.25">
      <c r="D315" s="1" t="s">
        <v>407</v>
      </c>
      <c r="E315" s="1" t="s">
        <v>20</v>
      </c>
      <c r="F315" s="2">
        <v>28394</v>
      </c>
      <c r="G315" s="1" t="s">
        <v>9</v>
      </c>
      <c r="H315" s="1">
        <f>MONTH(ubezpieczenia__2[[#This Row],[Data_urodz]])</f>
        <v>9</v>
      </c>
      <c r="I315" s="1" t="str">
        <f>RIGHT(ubezpieczenia__2[[#This Row],[Imie]],1)</f>
        <v>a</v>
      </c>
      <c r="J315" s="1">
        <f>IF(ubezpieczenia__2[[#This Row],[ostatnia]] = "a",1,0)</f>
        <v>1</v>
      </c>
      <c r="K315" s="7">
        <f xml:space="preserve"> 2016 - YEAR(ubezpieczenia__2[[#This Row],[Data_urodz]])</f>
        <v>39</v>
      </c>
      <c r="L31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15" s="1">
        <f>IF(ubezpieczenia__2[[#This Row],[wiek]] &gt; 60,ubezpieczenia__2[[#This Row],[ub1]]+49,ubezpieczenia__2[[#This Row],[ub1]])</f>
        <v>37.5</v>
      </c>
      <c r="N315" s="1">
        <f>ubezpieczenia__2[[#This Row],[ub2 z 49zl]]</f>
        <v>37.5</v>
      </c>
      <c r="R315" s="9">
        <f>IF(ubezpieczenia__2[[#This Row],[ostatnia]] = "a",1,0)</f>
        <v>1</v>
      </c>
      <c r="S315" s="11">
        <f>ROUND(ubezpieczenia__2[[#This Row],[ub2 z 49zl]],2)</f>
        <v>37.5</v>
      </c>
    </row>
    <row r="316" spans="4:19" x14ac:dyDescent="0.25">
      <c r="D316" s="1" t="s">
        <v>408</v>
      </c>
      <c r="E316" s="1" t="s">
        <v>139</v>
      </c>
      <c r="F316" s="2">
        <v>16244</v>
      </c>
      <c r="G316" s="1" t="s">
        <v>6</v>
      </c>
      <c r="H316" s="1">
        <f>MONTH(ubezpieczenia__2[[#This Row],[Data_urodz]])</f>
        <v>6</v>
      </c>
      <c r="I316" s="1" t="str">
        <f>RIGHT(ubezpieczenia__2[[#This Row],[Imie]],1)</f>
        <v>n</v>
      </c>
      <c r="J316" s="1">
        <f>IF(ubezpieczenia__2[[#This Row],[ostatnia]] = "a",1,0)</f>
        <v>0</v>
      </c>
      <c r="K316" s="7">
        <f xml:space="preserve"> 2016 - YEAR(ubezpieczenia__2[[#This Row],[Data_urodz]])</f>
        <v>72</v>
      </c>
      <c r="L31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16" s="1">
        <f>IF(ubezpieczenia__2[[#This Row],[wiek]] &gt; 60,ubezpieczenia__2[[#This Row],[ub1]]+49,ubezpieczenia__2[[#This Row],[ub1]])</f>
        <v>85</v>
      </c>
      <c r="N316" s="1">
        <f>ubezpieczenia__2[[#This Row],[ub2 z 49zl]]</f>
        <v>85</v>
      </c>
      <c r="R316" s="8">
        <f>IF(ubezpieczenia__2[[#This Row],[ostatnia]] = "a",1,0)</f>
        <v>0</v>
      </c>
      <c r="S316" s="10">
        <f>ROUND(ubezpieczenia__2[[#This Row],[ub2 z 49zl]],2)</f>
        <v>85</v>
      </c>
    </row>
    <row r="317" spans="4:19" x14ac:dyDescent="0.25">
      <c r="D317" s="1" t="s">
        <v>409</v>
      </c>
      <c r="E317" s="1" t="s">
        <v>167</v>
      </c>
      <c r="F317" s="2">
        <v>32836</v>
      </c>
      <c r="G317" s="1" t="s">
        <v>12</v>
      </c>
      <c r="H317" s="1">
        <f>MONTH(ubezpieczenia__2[[#This Row],[Data_urodz]])</f>
        <v>11</v>
      </c>
      <c r="I317" s="1" t="str">
        <f>RIGHT(ubezpieczenia__2[[#This Row],[Imie]],1)</f>
        <v>n</v>
      </c>
      <c r="J317" s="1">
        <f>IF(ubezpieczenia__2[[#This Row],[ostatnia]] = "a",1,0)</f>
        <v>0</v>
      </c>
      <c r="K317" s="7">
        <f xml:space="preserve"> 2016 - YEAR(ubezpieczenia__2[[#This Row],[Data_urodz]])</f>
        <v>27</v>
      </c>
      <c r="L31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317" s="1">
        <f>IF(ubezpieczenia__2[[#This Row],[wiek]] &gt; 60,ubezpieczenia__2[[#This Row],[ub1]]+49,ubezpieczenia__2[[#This Row],[ub1]])</f>
        <v>30</v>
      </c>
      <c r="N317" s="1">
        <f>ubezpieczenia__2[[#This Row],[ub2 z 49zl]]</f>
        <v>30</v>
      </c>
      <c r="R317" s="9">
        <f>IF(ubezpieczenia__2[[#This Row],[ostatnia]] = "a",1,0)</f>
        <v>0</v>
      </c>
      <c r="S317" s="11">
        <f>ROUND(ubezpieczenia__2[[#This Row],[ub2 z 49zl]],2)</f>
        <v>30</v>
      </c>
    </row>
    <row r="318" spans="4:19" x14ac:dyDescent="0.25">
      <c r="D318" s="1" t="s">
        <v>410</v>
      </c>
      <c r="E318" s="1" t="s">
        <v>141</v>
      </c>
      <c r="F318" s="2">
        <v>23528</v>
      </c>
      <c r="G318" s="1" t="s">
        <v>6</v>
      </c>
      <c r="H318" s="1">
        <f>MONTH(ubezpieczenia__2[[#This Row],[Data_urodz]])</f>
        <v>5</v>
      </c>
      <c r="I318" s="1" t="str">
        <f>RIGHT(ubezpieczenia__2[[#This Row],[Imie]],1)</f>
        <v>z</v>
      </c>
      <c r="J318" s="1">
        <f>IF(ubezpieczenia__2[[#This Row],[ostatnia]] = "a",1,0)</f>
        <v>0</v>
      </c>
      <c r="K318" s="7">
        <f xml:space="preserve"> 2016 - YEAR(ubezpieczenia__2[[#This Row],[Data_urodz]])</f>
        <v>52</v>
      </c>
      <c r="L31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18" s="1">
        <f>IF(ubezpieczenia__2[[#This Row],[wiek]] &gt; 60,ubezpieczenia__2[[#This Row],[ub1]]+49,ubezpieczenia__2[[#This Row],[ub1]])</f>
        <v>36</v>
      </c>
      <c r="N318" s="1">
        <f>ubezpieczenia__2[[#This Row],[ub2 z 49zl]]</f>
        <v>36</v>
      </c>
      <c r="R318" s="8">
        <f>IF(ubezpieczenia__2[[#This Row],[ostatnia]] = "a",1,0)</f>
        <v>0</v>
      </c>
      <c r="S318" s="10">
        <f>ROUND(ubezpieczenia__2[[#This Row],[ub2 z 49zl]],2)</f>
        <v>36</v>
      </c>
    </row>
    <row r="319" spans="4:19" x14ac:dyDescent="0.25">
      <c r="D319" s="1" t="s">
        <v>411</v>
      </c>
      <c r="E319" s="1" t="s">
        <v>412</v>
      </c>
      <c r="F319" s="2">
        <v>28489</v>
      </c>
      <c r="G319" s="1" t="s">
        <v>12</v>
      </c>
      <c r="H319" s="1">
        <f>MONTH(ubezpieczenia__2[[#This Row],[Data_urodz]])</f>
        <v>12</v>
      </c>
      <c r="I319" s="1" t="str">
        <f>RIGHT(ubezpieczenia__2[[#This Row],[Imie]],1)</f>
        <v>a</v>
      </c>
      <c r="J319" s="1">
        <f>IF(ubezpieczenia__2[[#This Row],[ostatnia]] = "a",1,0)</f>
        <v>1</v>
      </c>
      <c r="K319" s="7">
        <f xml:space="preserve"> 2016 - YEAR(ubezpieczenia__2[[#This Row],[Data_urodz]])</f>
        <v>39</v>
      </c>
      <c r="L31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19" s="1">
        <f>IF(ubezpieczenia__2[[#This Row],[wiek]] &gt; 60,ubezpieczenia__2[[#This Row],[ub1]]+49,ubezpieczenia__2[[#This Row],[ub1]])</f>
        <v>37.5</v>
      </c>
      <c r="N319" s="1">
        <f>ubezpieczenia__2[[#This Row],[ub2 z 49zl]]</f>
        <v>37.5</v>
      </c>
      <c r="R319" s="9">
        <f>IF(ubezpieczenia__2[[#This Row],[ostatnia]] = "a",1,0)</f>
        <v>1</v>
      </c>
      <c r="S319" s="11">
        <f>ROUND(ubezpieczenia__2[[#This Row],[ub2 z 49zl]],2)</f>
        <v>37.5</v>
      </c>
    </row>
    <row r="320" spans="4:19" x14ac:dyDescent="0.25">
      <c r="D320" s="1" t="s">
        <v>413</v>
      </c>
      <c r="E320" s="1" t="s">
        <v>399</v>
      </c>
      <c r="F320" s="2">
        <v>20920</v>
      </c>
      <c r="G320" s="1" t="s">
        <v>12</v>
      </c>
      <c r="H320" s="1">
        <f>MONTH(ubezpieczenia__2[[#This Row],[Data_urodz]])</f>
        <v>4</v>
      </c>
      <c r="I320" s="1" t="str">
        <f>RIGHT(ubezpieczenia__2[[#This Row],[Imie]],1)</f>
        <v>n</v>
      </c>
      <c r="J320" s="1">
        <f>IF(ubezpieczenia__2[[#This Row],[ostatnia]] = "a",1,0)</f>
        <v>0</v>
      </c>
      <c r="K320" s="7">
        <f xml:space="preserve"> 2016 - YEAR(ubezpieczenia__2[[#This Row],[Data_urodz]])</f>
        <v>59</v>
      </c>
      <c r="L32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20" s="1">
        <f>IF(ubezpieczenia__2[[#This Row],[wiek]] &gt; 60,ubezpieczenia__2[[#This Row],[ub1]]+49,ubezpieczenia__2[[#This Row],[ub1]])</f>
        <v>36</v>
      </c>
      <c r="N320" s="1">
        <f>ubezpieczenia__2[[#This Row],[ub2 z 49zl]]</f>
        <v>36</v>
      </c>
      <c r="R320" s="8">
        <f>IF(ubezpieczenia__2[[#This Row],[ostatnia]] = "a",1,0)</f>
        <v>0</v>
      </c>
      <c r="S320" s="10">
        <f>ROUND(ubezpieczenia__2[[#This Row],[ub2 z 49zl]],2)</f>
        <v>36</v>
      </c>
    </row>
    <row r="321" spans="4:19" x14ac:dyDescent="0.25">
      <c r="D321" s="1" t="s">
        <v>414</v>
      </c>
      <c r="E321" s="1" t="s">
        <v>11</v>
      </c>
      <c r="F321" s="2">
        <v>34164</v>
      </c>
      <c r="G321" s="1" t="s">
        <v>6</v>
      </c>
      <c r="H321" s="1">
        <f>MONTH(ubezpieczenia__2[[#This Row],[Data_urodz]])</f>
        <v>7</v>
      </c>
      <c r="I321" s="1" t="str">
        <f>RIGHT(ubezpieczenia__2[[#This Row],[Imie]],1)</f>
        <v>a</v>
      </c>
      <c r="J321" s="1">
        <f>IF(ubezpieczenia__2[[#This Row],[ostatnia]] = "a",1,0)</f>
        <v>1</v>
      </c>
      <c r="K321" s="7">
        <f xml:space="preserve"> 2016 - YEAR(ubezpieczenia__2[[#This Row],[Data_urodz]])</f>
        <v>23</v>
      </c>
      <c r="L32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321" s="1">
        <f>IF(ubezpieczenia__2[[#This Row],[wiek]] &gt; 60,ubezpieczenia__2[[#This Row],[ub1]]+49,ubezpieczenia__2[[#This Row],[ub1]])</f>
        <v>25</v>
      </c>
      <c r="N321" s="1">
        <f>ubezpieczenia__2[[#This Row],[ub2 z 49zl]]</f>
        <v>25</v>
      </c>
      <c r="R321" s="9">
        <f>IF(ubezpieczenia__2[[#This Row],[ostatnia]] = "a",1,0)</f>
        <v>1</v>
      </c>
      <c r="S321" s="11">
        <f>ROUND(ubezpieczenia__2[[#This Row],[ub2 z 49zl]],2)</f>
        <v>25</v>
      </c>
    </row>
    <row r="322" spans="4:19" x14ac:dyDescent="0.25">
      <c r="D322" s="1" t="s">
        <v>415</v>
      </c>
      <c r="E322" s="1" t="s">
        <v>246</v>
      </c>
      <c r="F322" s="2">
        <v>32341</v>
      </c>
      <c r="G322" s="1" t="s">
        <v>6</v>
      </c>
      <c r="H322" s="1">
        <f>MONTH(ubezpieczenia__2[[#This Row],[Data_urodz]])</f>
        <v>7</v>
      </c>
      <c r="I322" s="1" t="str">
        <f>RIGHT(ubezpieczenia__2[[#This Row],[Imie]],1)</f>
        <v>n</v>
      </c>
      <c r="J322" s="1">
        <f>IF(ubezpieczenia__2[[#This Row],[ostatnia]] = "a",1,0)</f>
        <v>0</v>
      </c>
      <c r="K322" s="7">
        <f xml:space="preserve"> 2016 - YEAR(ubezpieczenia__2[[#This Row],[Data_urodz]])</f>
        <v>28</v>
      </c>
      <c r="L32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322" s="1">
        <f>IF(ubezpieczenia__2[[#This Row],[wiek]] &gt; 60,ubezpieczenia__2[[#This Row],[ub1]]+49,ubezpieczenia__2[[#This Row],[ub1]])</f>
        <v>30</v>
      </c>
      <c r="N322" s="1">
        <f>ubezpieczenia__2[[#This Row],[ub2 z 49zl]]</f>
        <v>30</v>
      </c>
      <c r="R322" s="8">
        <f>IF(ubezpieczenia__2[[#This Row],[ostatnia]] = "a",1,0)</f>
        <v>0</v>
      </c>
      <c r="S322" s="10">
        <f>ROUND(ubezpieczenia__2[[#This Row],[ub2 z 49zl]],2)</f>
        <v>30</v>
      </c>
    </row>
    <row r="323" spans="4:19" x14ac:dyDescent="0.25">
      <c r="D323" s="1" t="s">
        <v>416</v>
      </c>
      <c r="E323" s="1" t="s">
        <v>194</v>
      </c>
      <c r="F323" s="2">
        <v>16640</v>
      </c>
      <c r="G323" s="1" t="s">
        <v>12</v>
      </c>
      <c r="H323" s="1">
        <f>MONTH(ubezpieczenia__2[[#This Row],[Data_urodz]])</f>
        <v>7</v>
      </c>
      <c r="I323" s="1" t="str">
        <f>RIGHT(ubezpieczenia__2[[#This Row],[Imie]],1)</f>
        <v>a</v>
      </c>
      <c r="J323" s="1">
        <f>IF(ubezpieczenia__2[[#This Row],[ostatnia]] = "a",1,0)</f>
        <v>1</v>
      </c>
      <c r="K323" s="7">
        <f xml:space="preserve"> 2016 - YEAR(ubezpieczenia__2[[#This Row],[Data_urodz]])</f>
        <v>71</v>
      </c>
      <c r="L32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23" s="1">
        <f>IF(ubezpieczenia__2[[#This Row],[wiek]] &gt; 60,ubezpieczenia__2[[#This Row],[ub1]]+49,ubezpieczenia__2[[#This Row],[ub1]])</f>
        <v>79</v>
      </c>
      <c r="N323" s="1">
        <f>ubezpieczenia__2[[#This Row],[ub2 z 49zl]]</f>
        <v>79</v>
      </c>
      <c r="R323" s="9">
        <f>IF(ubezpieczenia__2[[#This Row],[ostatnia]] = "a",1,0)</f>
        <v>1</v>
      </c>
      <c r="S323" s="11">
        <f>ROUND(ubezpieczenia__2[[#This Row],[ub2 z 49zl]],2)</f>
        <v>79</v>
      </c>
    </row>
    <row r="324" spans="4:19" x14ac:dyDescent="0.25">
      <c r="D324" s="1" t="s">
        <v>417</v>
      </c>
      <c r="E324" s="1" t="s">
        <v>418</v>
      </c>
      <c r="F324" s="2">
        <v>28217</v>
      </c>
      <c r="G324" s="1" t="s">
        <v>12</v>
      </c>
      <c r="H324" s="1">
        <f>MONTH(ubezpieczenia__2[[#This Row],[Data_urodz]])</f>
        <v>4</v>
      </c>
      <c r="I324" s="1" t="str">
        <f>RIGHT(ubezpieczenia__2[[#This Row],[Imie]],1)</f>
        <v>z</v>
      </c>
      <c r="J324" s="1">
        <f>IF(ubezpieczenia__2[[#This Row],[ostatnia]] = "a",1,0)</f>
        <v>0</v>
      </c>
      <c r="K324" s="7">
        <f xml:space="preserve"> 2016 - YEAR(ubezpieczenia__2[[#This Row],[Data_urodz]])</f>
        <v>39</v>
      </c>
      <c r="L32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324" s="1">
        <f>IF(ubezpieczenia__2[[#This Row],[wiek]] &gt; 60,ubezpieczenia__2[[#This Row],[ub1]]+49,ubezpieczenia__2[[#This Row],[ub1]])</f>
        <v>45</v>
      </c>
      <c r="N324" s="1">
        <f>ubezpieczenia__2[[#This Row],[ub2 z 49zl]]</f>
        <v>45</v>
      </c>
      <c r="R324" s="8">
        <f>IF(ubezpieczenia__2[[#This Row],[ostatnia]] = "a",1,0)</f>
        <v>0</v>
      </c>
      <c r="S324" s="10">
        <f>ROUND(ubezpieczenia__2[[#This Row],[ub2 z 49zl]],2)</f>
        <v>45</v>
      </c>
    </row>
    <row r="325" spans="4:19" x14ac:dyDescent="0.25">
      <c r="D325" s="1" t="s">
        <v>190</v>
      </c>
      <c r="E325" s="1" t="s">
        <v>419</v>
      </c>
      <c r="F325" s="2">
        <v>32646</v>
      </c>
      <c r="G325" s="1" t="s">
        <v>40</v>
      </c>
      <c r="H325" s="1">
        <f>MONTH(ubezpieczenia__2[[#This Row],[Data_urodz]])</f>
        <v>5</v>
      </c>
      <c r="I325" s="1" t="str">
        <f>RIGHT(ubezpieczenia__2[[#This Row],[Imie]],1)</f>
        <v>k</v>
      </c>
      <c r="J325" s="1">
        <f>IF(ubezpieczenia__2[[#This Row],[ostatnia]] = "a",1,0)</f>
        <v>0</v>
      </c>
      <c r="K325" s="7">
        <f xml:space="preserve"> 2016 - YEAR(ubezpieczenia__2[[#This Row],[Data_urodz]])</f>
        <v>27</v>
      </c>
      <c r="L32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30</v>
      </c>
      <c r="M325" s="1">
        <f>IF(ubezpieczenia__2[[#This Row],[wiek]] &gt; 60,ubezpieczenia__2[[#This Row],[ub1]]+49,ubezpieczenia__2[[#This Row],[ub1]])</f>
        <v>30</v>
      </c>
      <c r="N325" s="1">
        <f>ubezpieczenia__2[[#This Row],[ub2 z 49zl]]</f>
        <v>30</v>
      </c>
      <c r="R325" s="9">
        <f>IF(ubezpieczenia__2[[#This Row],[ostatnia]] = "a",1,0)</f>
        <v>0</v>
      </c>
      <c r="S325" s="11">
        <f>ROUND(ubezpieczenia__2[[#This Row],[ub2 z 49zl]],2)</f>
        <v>30</v>
      </c>
    </row>
    <row r="326" spans="4:19" x14ac:dyDescent="0.25">
      <c r="D326" s="1" t="s">
        <v>420</v>
      </c>
      <c r="E326" s="1" t="s">
        <v>5</v>
      </c>
      <c r="F326" s="2">
        <v>28636</v>
      </c>
      <c r="G326" s="1" t="s">
        <v>40</v>
      </c>
      <c r="H326" s="1">
        <f>MONTH(ubezpieczenia__2[[#This Row],[Data_urodz]])</f>
        <v>5</v>
      </c>
      <c r="I326" s="1" t="str">
        <f>RIGHT(ubezpieczenia__2[[#This Row],[Imie]],1)</f>
        <v>a</v>
      </c>
      <c r="J326" s="1">
        <f>IF(ubezpieczenia__2[[#This Row],[ostatnia]] = "a",1,0)</f>
        <v>1</v>
      </c>
      <c r="K326" s="7">
        <f xml:space="preserve"> 2016 - YEAR(ubezpieczenia__2[[#This Row],[Data_urodz]])</f>
        <v>38</v>
      </c>
      <c r="L32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26" s="1">
        <f>IF(ubezpieczenia__2[[#This Row],[wiek]] &gt; 60,ubezpieczenia__2[[#This Row],[ub1]]+49,ubezpieczenia__2[[#This Row],[ub1]])</f>
        <v>37.5</v>
      </c>
      <c r="N326" s="1">
        <f>ubezpieczenia__2[[#This Row],[ub2 z 49zl]]</f>
        <v>37.5</v>
      </c>
      <c r="R326" s="8">
        <f>IF(ubezpieczenia__2[[#This Row],[ostatnia]] = "a",1,0)</f>
        <v>1</v>
      </c>
      <c r="S326" s="10">
        <f>ROUND(ubezpieczenia__2[[#This Row],[ub2 z 49zl]],2)</f>
        <v>37.5</v>
      </c>
    </row>
    <row r="327" spans="4:19" x14ac:dyDescent="0.25">
      <c r="D327" s="1" t="s">
        <v>421</v>
      </c>
      <c r="E327" s="1" t="s">
        <v>8</v>
      </c>
      <c r="F327" s="2">
        <v>30418</v>
      </c>
      <c r="G327" s="1" t="s">
        <v>12</v>
      </c>
      <c r="H327" s="1">
        <f>MONTH(ubezpieczenia__2[[#This Row],[Data_urodz]])</f>
        <v>4</v>
      </c>
      <c r="I327" s="1" t="str">
        <f>RIGHT(ubezpieczenia__2[[#This Row],[Imie]],1)</f>
        <v>r</v>
      </c>
      <c r="J327" s="1">
        <f>IF(ubezpieczenia__2[[#This Row],[ostatnia]] = "a",1,0)</f>
        <v>0</v>
      </c>
      <c r="K327" s="7">
        <f xml:space="preserve"> 2016 - YEAR(ubezpieczenia__2[[#This Row],[Data_urodz]])</f>
        <v>33</v>
      </c>
      <c r="L32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45</v>
      </c>
      <c r="M327" s="1">
        <f>IF(ubezpieczenia__2[[#This Row],[wiek]] &gt; 60,ubezpieczenia__2[[#This Row],[ub1]]+49,ubezpieczenia__2[[#This Row],[ub1]])</f>
        <v>45</v>
      </c>
      <c r="N327" s="1">
        <f>ubezpieczenia__2[[#This Row],[ub2 z 49zl]]</f>
        <v>45</v>
      </c>
      <c r="R327" s="9">
        <f>IF(ubezpieczenia__2[[#This Row],[ostatnia]] = "a",1,0)</f>
        <v>0</v>
      </c>
      <c r="S327" s="11">
        <f>ROUND(ubezpieczenia__2[[#This Row],[ub2 z 49zl]],2)</f>
        <v>45</v>
      </c>
    </row>
    <row r="328" spans="4:19" x14ac:dyDescent="0.25">
      <c r="D328" s="1" t="s">
        <v>110</v>
      </c>
      <c r="E328" s="1" t="s">
        <v>368</v>
      </c>
      <c r="F328" s="2">
        <v>33971</v>
      </c>
      <c r="G328" s="1" t="s">
        <v>12</v>
      </c>
      <c r="H328" s="1">
        <f>MONTH(ubezpieczenia__2[[#This Row],[Data_urodz]])</f>
        <v>1</v>
      </c>
      <c r="I328" s="1" t="str">
        <f>RIGHT(ubezpieczenia__2[[#This Row],[Imie]],1)</f>
        <v>a</v>
      </c>
      <c r="J328" s="1">
        <f>IF(ubezpieczenia__2[[#This Row],[ostatnia]] = "a",1,0)</f>
        <v>1</v>
      </c>
      <c r="K328" s="7">
        <f xml:space="preserve"> 2016 - YEAR(ubezpieczenia__2[[#This Row],[Data_urodz]])</f>
        <v>23</v>
      </c>
      <c r="L32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328" s="1">
        <f>IF(ubezpieczenia__2[[#This Row],[wiek]] &gt; 60,ubezpieczenia__2[[#This Row],[ub1]]+49,ubezpieczenia__2[[#This Row],[ub1]])</f>
        <v>25</v>
      </c>
      <c r="N328" s="1">
        <f>ubezpieczenia__2[[#This Row],[ub2 z 49zl]]</f>
        <v>25</v>
      </c>
      <c r="R328" s="8">
        <f>IF(ubezpieczenia__2[[#This Row],[ostatnia]] = "a",1,0)</f>
        <v>1</v>
      </c>
      <c r="S328" s="10">
        <f>ROUND(ubezpieczenia__2[[#This Row],[ub2 z 49zl]],2)</f>
        <v>25</v>
      </c>
    </row>
    <row r="329" spans="4:19" x14ac:dyDescent="0.25">
      <c r="D329" s="1" t="s">
        <v>422</v>
      </c>
      <c r="E329" s="1" t="s">
        <v>52</v>
      </c>
      <c r="F329" s="2">
        <v>26974</v>
      </c>
      <c r="G329" s="1" t="s">
        <v>12</v>
      </c>
      <c r="H329" s="1">
        <f>MONTH(ubezpieczenia__2[[#This Row],[Data_urodz]])</f>
        <v>11</v>
      </c>
      <c r="I329" s="1" t="str">
        <f>RIGHT(ubezpieczenia__2[[#This Row],[Imie]],1)</f>
        <v>a</v>
      </c>
      <c r="J329" s="1">
        <f>IF(ubezpieczenia__2[[#This Row],[ostatnia]] = "a",1,0)</f>
        <v>1</v>
      </c>
      <c r="K329" s="7">
        <f xml:space="preserve"> 2016 - YEAR(ubezpieczenia__2[[#This Row],[Data_urodz]])</f>
        <v>43</v>
      </c>
      <c r="L329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29" s="1">
        <f>IF(ubezpieczenia__2[[#This Row],[wiek]] &gt; 60,ubezpieczenia__2[[#This Row],[ub1]]+49,ubezpieczenia__2[[#This Row],[ub1]])</f>
        <v>37.5</v>
      </c>
      <c r="N329" s="1">
        <f>ubezpieczenia__2[[#This Row],[ub2 z 49zl]]</f>
        <v>37.5</v>
      </c>
      <c r="R329" s="9">
        <f>IF(ubezpieczenia__2[[#This Row],[ostatnia]] = "a",1,0)</f>
        <v>1</v>
      </c>
      <c r="S329" s="11">
        <f>ROUND(ubezpieczenia__2[[#This Row],[ub2 z 49zl]],2)</f>
        <v>37.5</v>
      </c>
    </row>
    <row r="330" spans="4:19" x14ac:dyDescent="0.25">
      <c r="D330" s="1" t="s">
        <v>423</v>
      </c>
      <c r="E330" s="1" t="s">
        <v>47</v>
      </c>
      <c r="F330" s="2">
        <v>21339</v>
      </c>
      <c r="G330" s="1" t="s">
        <v>12</v>
      </c>
      <c r="H330" s="1">
        <f>MONTH(ubezpieczenia__2[[#This Row],[Data_urodz]])</f>
        <v>6</v>
      </c>
      <c r="I330" s="1" t="str">
        <f>RIGHT(ubezpieczenia__2[[#This Row],[Imie]],1)</f>
        <v>a</v>
      </c>
      <c r="J330" s="1">
        <f>IF(ubezpieczenia__2[[#This Row],[ostatnia]] = "a",1,0)</f>
        <v>1</v>
      </c>
      <c r="K330" s="7">
        <f xml:space="preserve"> 2016 - YEAR(ubezpieczenia__2[[#This Row],[Data_urodz]])</f>
        <v>58</v>
      </c>
      <c r="L330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30" s="1">
        <f>IF(ubezpieczenia__2[[#This Row],[wiek]] &gt; 60,ubezpieczenia__2[[#This Row],[ub1]]+49,ubezpieczenia__2[[#This Row],[ub1]])</f>
        <v>29.999999999999996</v>
      </c>
      <c r="N330" s="1">
        <f>ubezpieczenia__2[[#This Row],[ub2 z 49zl]]</f>
        <v>29.999999999999996</v>
      </c>
      <c r="R330" s="8">
        <f>IF(ubezpieczenia__2[[#This Row],[ostatnia]] = "a",1,0)</f>
        <v>1</v>
      </c>
      <c r="S330" s="10">
        <f>ROUND(ubezpieczenia__2[[#This Row],[ub2 z 49zl]],2)</f>
        <v>30</v>
      </c>
    </row>
    <row r="331" spans="4:19" x14ac:dyDescent="0.25">
      <c r="D331" s="1" t="s">
        <v>424</v>
      </c>
      <c r="E331" s="1" t="s">
        <v>90</v>
      </c>
      <c r="F331" s="2">
        <v>25150</v>
      </c>
      <c r="G331" s="1" t="s">
        <v>6</v>
      </c>
      <c r="H331" s="1">
        <f>MONTH(ubezpieczenia__2[[#This Row],[Data_urodz]])</f>
        <v>11</v>
      </c>
      <c r="I331" s="1" t="str">
        <f>RIGHT(ubezpieczenia__2[[#This Row],[Imie]],1)</f>
        <v>k</v>
      </c>
      <c r="J331" s="1">
        <f>IF(ubezpieczenia__2[[#This Row],[ostatnia]] = "a",1,0)</f>
        <v>0</v>
      </c>
      <c r="K331" s="7">
        <f xml:space="preserve"> 2016 - YEAR(ubezpieczenia__2[[#This Row],[Data_urodz]])</f>
        <v>48</v>
      </c>
      <c r="L331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31" s="1">
        <f>IF(ubezpieczenia__2[[#This Row],[wiek]] &gt; 60,ubezpieczenia__2[[#This Row],[ub1]]+49,ubezpieczenia__2[[#This Row],[ub1]])</f>
        <v>36</v>
      </c>
      <c r="N331" s="1">
        <f>ubezpieczenia__2[[#This Row],[ub2 z 49zl]]</f>
        <v>36</v>
      </c>
      <c r="R331" s="9">
        <f>IF(ubezpieczenia__2[[#This Row],[ostatnia]] = "a",1,0)</f>
        <v>0</v>
      </c>
      <c r="S331" s="11">
        <f>ROUND(ubezpieczenia__2[[#This Row],[ub2 z 49zl]],2)</f>
        <v>36</v>
      </c>
    </row>
    <row r="332" spans="4:19" x14ac:dyDescent="0.25">
      <c r="D332" s="1" t="s">
        <v>425</v>
      </c>
      <c r="E332" s="1" t="s">
        <v>8</v>
      </c>
      <c r="F332" s="2">
        <v>20340</v>
      </c>
      <c r="G332" s="1" t="s">
        <v>12</v>
      </c>
      <c r="H332" s="1">
        <f>MONTH(ubezpieczenia__2[[#This Row],[Data_urodz]])</f>
        <v>9</v>
      </c>
      <c r="I332" s="1" t="str">
        <f>RIGHT(ubezpieczenia__2[[#This Row],[Imie]],1)</f>
        <v>r</v>
      </c>
      <c r="J332" s="1">
        <f>IF(ubezpieczenia__2[[#This Row],[ostatnia]] = "a",1,0)</f>
        <v>0</v>
      </c>
      <c r="K332" s="7">
        <f xml:space="preserve"> 2016 - YEAR(ubezpieczenia__2[[#This Row],[Data_urodz]])</f>
        <v>61</v>
      </c>
      <c r="L332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32" s="1">
        <f>IF(ubezpieczenia__2[[#This Row],[wiek]] &gt; 60,ubezpieczenia__2[[#This Row],[ub1]]+49,ubezpieczenia__2[[#This Row],[ub1]])</f>
        <v>85</v>
      </c>
      <c r="N332" s="1">
        <f>ubezpieczenia__2[[#This Row],[ub2 z 49zl]]</f>
        <v>85</v>
      </c>
      <c r="R332" s="8">
        <f>IF(ubezpieczenia__2[[#This Row],[ostatnia]] = "a",1,0)</f>
        <v>0</v>
      </c>
      <c r="S332" s="10">
        <f>ROUND(ubezpieczenia__2[[#This Row],[ub2 z 49zl]],2)</f>
        <v>85</v>
      </c>
    </row>
    <row r="333" spans="4:19" x14ac:dyDescent="0.25">
      <c r="D333" s="1" t="s">
        <v>426</v>
      </c>
      <c r="E333" s="1" t="s">
        <v>131</v>
      </c>
      <c r="F333" s="2">
        <v>16045</v>
      </c>
      <c r="G333" s="1" t="s">
        <v>6</v>
      </c>
      <c r="H333" s="1">
        <f>MONTH(ubezpieczenia__2[[#This Row],[Data_urodz]])</f>
        <v>12</v>
      </c>
      <c r="I333" s="1" t="str">
        <f>RIGHT(ubezpieczenia__2[[#This Row],[Imie]],1)</f>
        <v>a</v>
      </c>
      <c r="J333" s="1">
        <f>IF(ubezpieczenia__2[[#This Row],[ostatnia]] = "a",1,0)</f>
        <v>1</v>
      </c>
      <c r="K333" s="7">
        <f xml:space="preserve"> 2016 - YEAR(ubezpieczenia__2[[#This Row],[Data_urodz]])</f>
        <v>73</v>
      </c>
      <c r="L333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33" s="1">
        <f>IF(ubezpieczenia__2[[#This Row],[wiek]] &gt; 60,ubezpieczenia__2[[#This Row],[ub1]]+49,ubezpieczenia__2[[#This Row],[ub1]])</f>
        <v>79</v>
      </c>
      <c r="N333" s="1">
        <f>ubezpieczenia__2[[#This Row],[ub2 z 49zl]]</f>
        <v>79</v>
      </c>
      <c r="R333" s="9">
        <f>IF(ubezpieczenia__2[[#This Row],[ostatnia]] = "a",1,0)</f>
        <v>1</v>
      </c>
      <c r="S333" s="11">
        <f>ROUND(ubezpieczenia__2[[#This Row],[ub2 z 49zl]],2)</f>
        <v>79</v>
      </c>
    </row>
    <row r="334" spans="4:19" x14ac:dyDescent="0.25">
      <c r="D334" s="1" t="s">
        <v>427</v>
      </c>
      <c r="E334" s="1" t="s">
        <v>37</v>
      </c>
      <c r="F334" s="2">
        <v>18568</v>
      </c>
      <c r="G334" s="1" t="s">
        <v>12</v>
      </c>
      <c r="H334" s="1">
        <f>MONTH(ubezpieczenia__2[[#This Row],[Data_urodz]])</f>
        <v>11</v>
      </c>
      <c r="I334" s="1" t="str">
        <f>RIGHT(ubezpieczenia__2[[#This Row],[Imie]],1)</f>
        <v>a</v>
      </c>
      <c r="J334" s="1">
        <f>IF(ubezpieczenia__2[[#This Row],[ostatnia]] = "a",1,0)</f>
        <v>1</v>
      </c>
      <c r="K334" s="7">
        <f xml:space="preserve"> 2016 - YEAR(ubezpieczenia__2[[#This Row],[Data_urodz]])</f>
        <v>66</v>
      </c>
      <c r="L334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34" s="1">
        <f>IF(ubezpieczenia__2[[#This Row],[wiek]] &gt; 60,ubezpieczenia__2[[#This Row],[ub1]]+49,ubezpieczenia__2[[#This Row],[ub1]])</f>
        <v>79</v>
      </c>
      <c r="N334" s="1">
        <f>ubezpieczenia__2[[#This Row],[ub2 z 49zl]]</f>
        <v>79</v>
      </c>
      <c r="R334" s="8">
        <f>IF(ubezpieczenia__2[[#This Row],[ostatnia]] = "a",1,0)</f>
        <v>1</v>
      </c>
      <c r="S334" s="10">
        <f>ROUND(ubezpieczenia__2[[#This Row],[ub2 z 49zl]],2)</f>
        <v>79</v>
      </c>
    </row>
    <row r="335" spans="4:19" x14ac:dyDescent="0.25">
      <c r="D335" s="1" t="s">
        <v>311</v>
      </c>
      <c r="E335" s="1" t="s">
        <v>199</v>
      </c>
      <c r="F335" s="2">
        <v>33976</v>
      </c>
      <c r="G335" s="1" t="s">
        <v>12</v>
      </c>
      <c r="H335" s="1">
        <f>MONTH(ubezpieczenia__2[[#This Row],[Data_urodz]])</f>
        <v>1</v>
      </c>
      <c r="I335" s="1" t="str">
        <f>RIGHT(ubezpieczenia__2[[#This Row],[Imie]],1)</f>
        <v>a</v>
      </c>
      <c r="J335" s="1">
        <f>IF(ubezpieczenia__2[[#This Row],[ostatnia]] = "a",1,0)</f>
        <v>1</v>
      </c>
      <c r="K335" s="7">
        <f xml:space="preserve"> 2016 - YEAR(ubezpieczenia__2[[#This Row],[Data_urodz]])</f>
        <v>23</v>
      </c>
      <c r="L335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25</v>
      </c>
      <c r="M335" s="1">
        <f>IF(ubezpieczenia__2[[#This Row],[wiek]] &gt; 60,ubezpieczenia__2[[#This Row],[ub1]]+49,ubezpieczenia__2[[#This Row],[ub1]])</f>
        <v>25</v>
      </c>
      <c r="N335" s="1">
        <f>ubezpieczenia__2[[#This Row],[ub2 z 49zl]]</f>
        <v>25</v>
      </c>
      <c r="R335" s="9">
        <f>IF(ubezpieczenia__2[[#This Row],[ostatnia]] = "a",1,0)</f>
        <v>1</v>
      </c>
      <c r="S335" s="11">
        <f>ROUND(ubezpieczenia__2[[#This Row],[ub2 z 49zl]],2)</f>
        <v>25</v>
      </c>
    </row>
    <row r="336" spans="4:19" x14ac:dyDescent="0.25">
      <c r="D336" s="1" t="s">
        <v>428</v>
      </c>
      <c r="E336" s="1" t="s">
        <v>429</v>
      </c>
      <c r="F336" s="2">
        <v>30720</v>
      </c>
      <c r="G336" s="1" t="s">
        <v>12</v>
      </c>
      <c r="H336" s="1">
        <f>MONTH(ubezpieczenia__2[[#This Row],[Data_urodz]])</f>
        <v>2</v>
      </c>
      <c r="I336" s="1" t="str">
        <f>RIGHT(ubezpieczenia__2[[#This Row],[Imie]],1)</f>
        <v>a</v>
      </c>
      <c r="J336" s="1">
        <f>IF(ubezpieczenia__2[[#This Row],[ostatnia]] = "a",1,0)</f>
        <v>1</v>
      </c>
      <c r="K336" s="7">
        <f xml:space="preserve"> 2016 - YEAR(ubezpieczenia__2[[#This Row],[Data_urodz]])</f>
        <v>32</v>
      </c>
      <c r="L336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37.5</v>
      </c>
      <c r="M336" s="1">
        <f>IF(ubezpieczenia__2[[#This Row],[wiek]] &gt; 60,ubezpieczenia__2[[#This Row],[ub1]]+49,ubezpieczenia__2[[#This Row],[ub1]])</f>
        <v>37.5</v>
      </c>
      <c r="N336" s="1">
        <f>ubezpieczenia__2[[#This Row],[ub2 z 49zl]]</f>
        <v>37.5</v>
      </c>
      <c r="R336" s="8">
        <f>IF(ubezpieczenia__2[[#This Row],[ostatnia]] = "a",1,0)</f>
        <v>1</v>
      </c>
      <c r="S336" s="10">
        <f>ROUND(ubezpieczenia__2[[#This Row],[ub2 z 49zl]],2)</f>
        <v>37.5</v>
      </c>
    </row>
    <row r="337" spans="4:19" x14ac:dyDescent="0.25">
      <c r="D337" s="1" t="s">
        <v>430</v>
      </c>
      <c r="E337" s="1" t="s">
        <v>141</v>
      </c>
      <c r="F337" s="2">
        <v>22604</v>
      </c>
      <c r="G337" s="1" t="s">
        <v>9</v>
      </c>
      <c r="H337" s="1">
        <f>MONTH(ubezpieczenia__2[[#This Row],[Data_urodz]])</f>
        <v>11</v>
      </c>
      <c r="I337" s="1" t="str">
        <f>RIGHT(ubezpieczenia__2[[#This Row],[Imie]],1)</f>
        <v>z</v>
      </c>
      <c r="J337" s="1">
        <f>IF(ubezpieczenia__2[[#This Row],[ostatnia]] = "a",1,0)</f>
        <v>0</v>
      </c>
      <c r="K337" s="7">
        <f xml:space="preserve"> 2016 - YEAR(ubezpieczenia__2[[#This Row],[Data_urodz]])</f>
        <v>55</v>
      </c>
      <c r="L337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36</v>
      </c>
      <c r="M337" s="1">
        <f>IF(ubezpieczenia__2[[#This Row],[wiek]] &gt; 60,ubezpieczenia__2[[#This Row],[ub1]]+49,ubezpieczenia__2[[#This Row],[ub1]])</f>
        <v>36</v>
      </c>
      <c r="N337" s="1">
        <f>ubezpieczenia__2[[#This Row],[ub2 z 49zl]]</f>
        <v>36</v>
      </c>
      <c r="R337" s="9">
        <f>IF(ubezpieczenia__2[[#This Row],[ostatnia]] = "a",1,0)</f>
        <v>0</v>
      </c>
      <c r="S337" s="11">
        <f>ROUND(ubezpieczenia__2[[#This Row],[ub2 z 49zl]],2)</f>
        <v>36</v>
      </c>
    </row>
    <row r="338" spans="4:19" x14ac:dyDescent="0.25">
      <c r="D338" s="1" t="s">
        <v>431</v>
      </c>
      <c r="E338" s="1" t="s">
        <v>368</v>
      </c>
      <c r="F338" s="2">
        <v>19123</v>
      </c>
      <c r="G338" s="1" t="s">
        <v>12</v>
      </c>
      <c r="H338" s="1">
        <f>MONTH(ubezpieczenia__2[[#This Row],[Data_urodz]])</f>
        <v>5</v>
      </c>
      <c r="I338" s="1" t="str">
        <f>RIGHT(ubezpieczenia__2[[#This Row],[Imie]],1)</f>
        <v>a</v>
      </c>
      <c r="J338" s="1">
        <f>IF(ubezpieczenia__2[[#This Row],[ostatnia]] = "a",1,0)</f>
        <v>1</v>
      </c>
      <c r="K338" s="7">
        <f xml:space="preserve"> 2016 - YEAR(ubezpieczenia__2[[#This Row],[Data_urodz]])</f>
        <v>64</v>
      </c>
      <c r="L338" s="1">
        <f>IF(ubezpieczenia__2[[#This Row],[wiek]]&lt;= 30,IF(ubezpieczenia__2[[#This Row],[kobieta]],$H$4 * 0.001,$I$4 * 0.001), IF(ubezpieczenia__2[[#This Row],[wiek]] &gt;= 46,IF(ubezpieczenia__2[[#This Row],[kobieta]]=1,$H$4 * 0.0012,$I$4 * 0.0012), IF(ubezpieczenia__2[[#This Row],[kobieta]] = 1,$H$4 * 0.0015,$I$4 * 0.0015)))</f>
        <v>29.999999999999996</v>
      </c>
      <c r="M338" s="1">
        <f>IF(ubezpieczenia__2[[#This Row],[wiek]] &gt; 60,ubezpieczenia__2[[#This Row],[ub1]]+49,ubezpieczenia__2[[#This Row],[ub1]])</f>
        <v>79</v>
      </c>
      <c r="N338" s="1">
        <f>ubezpieczenia__2[[#This Row],[ub2 z 49zl]]</f>
        <v>79</v>
      </c>
      <c r="R338" s="12">
        <f>IF(ubezpieczenia__2[[#This Row],[ostatnia]] = "a",1,0)</f>
        <v>1</v>
      </c>
      <c r="S338" s="13">
        <f>ROUND(ubezpieczenia__2[[#This Row],[ub2 z 49zl]],2)</f>
        <v>79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0995-6366-443A-91F8-3E44918E8559}">
  <dimension ref="D6:V338"/>
  <sheetViews>
    <sheetView topLeftCell="H1" workbookViewId="0">
      <selection activeCell="U28" sqref="U28"/>
    </sheetView>
  </sheetViews>
  <sheetFormatPr defaultRowHeight="15" x14ac:dyDescent="0.25"/>
  <cols>
    <col min="4" max="4" width="15" bestFit="1" customWidth="1"/>
    <col min="5" max="5" width="10.85546875" bestFit="1" customWidth="1"/>
    <col min="6" max="6" width="13.28515625" bestFit="1" customWidth="1"/>
    <col min="7" max="7" width="23.28515625" bestFit="1" customWidth="1"/>
    <col min="8" max="8" width="11.85546875" customWidth="1"/>
  </cols>
  <sheetData>
    <row r="6" spans="4:22" ht="15.75" thickBot="1" x14ac:dyDescent="0.3">
      <c r="D6" t="s">
        <v>0</v>
      </c>
      <c r="E6" t="s">
        <v>1</v>
      </c>
      <c r="F6" t="s">
        <v>2</v>
      </c>
      <c r="G6" t="s">
        <v>3</v>
      </c>
      <c r="H6" t="s">
        <v>441</v>
      </c>
      <c r="I6" t="s">
        <v>448</v>
      </c>
      <c r="J6" t="s">
        <v>449</v>
      </c>
      <c r="K6" t="s">
        <v>450</v>
      </c>
      <c r="L6" t="s">
        <v>451</v>
      </c>
      <c r="M6" t="s">
        <v>452</v>
      </c>
      <c r="N6" t="s">
        <v>453</v>
      </c>
      <c r="Q6" s="3" t="s">
        <v>448</v>
      </c>
      <c r="R6" s="3" t="s">
        <v>449</v>
      </c>
      <c r="S6" s="3" t="s">
        <v>450</v>
      </c>
      <c r="T6" s="3" t="s">
        <v>451</v>
      </c>
      <c r="U6" s="3" t="s">
        <v>452</v>
      </c>
      <c r="V6" s="4" t="s">
        <v>453</v>
      </c>
    </row>
    <row r="7" spans="4:22" ht="15.75" thickTop="1" x14ac:dyDescent="0.25">
      <c r="D7" s="1" t="s">
        <v>4</v>
      </c>
      <c r="E7" s="1" t="s">
        <v>5</v>
      </c>
      <c r="F7" s="2">
        <v>22190</v>
      </c>
      <c r="G7" s="1" t="s">
        <v>6</v>
      </c>
      <c r="H7" s="7">
        <f xml:space="preserve"> 2016 - YEAR(ubezpieczenia__4[[#This Row],[Data_urodz]])</f>
        <v>56</v>
      </c>
      <c r="I7" s="1">
        <f>IF(ubezpieczenia__4[[#This Row],[wiek]] &gt;=20,IF(ubezpieczenia__4[[#This Row],[wiek]]&lt;=29,1,0),0)</f>
        <v>0</v>
      </c>
      <c r="J7" s="1">
        <f>IF(ubezpieczenia__4[[#This Row],[wiek]] &gt;=30,IF(ubezpieczenia__4[[#This Row],[wiek]]&lt;=39,1,0),0)</f>
        <v>0</v>
      </c>
      <c r="K7" s="1">
        <f>IF(ubezpieczenia__4[[#This Row],[wiek]] &gt;=40,IF(ubezpieczenia__4[[#This Row],[wiek]]&lt;=49,1,0),0)</f>
        <v>0</v>
      </c>
      <c r="L7" s="1">
        <f>IF(ubezpieczenia__4[[#This Row],[wiek]] &gt;=50,IF(ubezpieczenia__4[[#This Row],[wiek]]&lt;=59,1,0),0)</f>
        <v>1</v>
      </c>
      <c r="M7" s="1">
        <f>IF(ubezpieczenia__4[[#This Row],[wiek]] &gt;=60,IF(ubezpieczenia__4[[#This Row],[wiek]]&lt;=69,1,0),0)</f>
        <v>0</v>
      </c>
      <c r="N7" s="1">
        <f>IF(ubezpieczenia__4[[#This Row],[wiek]] &gt;=70,IF(ubezpieczenia__4[[#This Row],[wiek]]&lt;=79,1,0),0)</f>
        <v>0</v>
      </c>
      <c r="Q7" s="19">
        <f>SUM(ubezpieczenia__4[20 - 29])</f>
        <v>62</v>
      </c>
      <c r="R7" s="19">
        <f>SUBTOTAL(109,ubezpieczenia__4[30 -39])</f>
        <v>56</v>
      </c>
      <c r="S7" s="19">
        <f>SUBTOTAL(109,ubezpieczenia__4[40 - 49])</f>
        <v>64</v>
      </c>
      <c r="T7" s="19">
        <f>SUBTOTAL(109,ubezpieczenia__4[50 - 59])</f>
        <v>56</v>
      </c>
      <c r="U7" s="19">
        <f>SUBTOTAL(109,ubezpieczenia__4[60 - 69])</f>
        <v>71</v>
      </c>
      <c r="V7" s="20">
        <f>SUBTOTAL(109,ubezpieczenia__4[70 - 79])</f>
        <v>22</v>
      </c>
    </row>
    <row r="8" spans="4:22" x14ac:dyDescent="0.25">
      <c r="D8" s="1" t="s">
        <v>7</v>
      </c>
      <c r="E8" s="1" t="s">
        <v>8</v>
      </c>
      <c r="F8" s="2">
        <v>30952</v>
      </c>
      <c r="G8" s="1" t="s">
        <v>9</v>
      </c>
      <c r="H8" s="7">
        <f xml:space="preserve"> 2016 - YEAR(ubezpieczenia__4[[#This Row],[Data_urodz]])</f>
        <v>32</v>
      </c>
      <c r="I8" s="1">
        <f>IF(ubezpieczenia__4[[#This Row],[wiek]] &gt;=20,IF(ubezpieczenia__4[[#This Row],[wiek]]&lt;=29,1,0),0)</f>
        <v>0</v>
      </c>
      <c r="J8" s="1">
        <f>IF(ubezpieczenia__4[[#This Row],[wiek]] &gt;=30,IF(ubezpieczenia__4[[#This Row],[wiek]]&lt;=39,1,0),0)</f>
        <v>1</v>
      </c>
      <c r="K8" s="1">
        <f>IF(ubezpieczenia__4[[#This Row],[wiek]] &gt;=40,IF(ubezpieczenia__4[[#This Row],[wiek]]&lt;=49,1,0),0)</f>
        <v>0</v>
      </c>
      <c r="L8" s="1">
        <f>IF(ubezpieczenia__4[[#This Row],[wiek]] &gt;=50,IF(ubezpieczenia__4[[#This Row],[wiek]]&lt;=59,1,0),0)</f>
        <v>0</v>
      </c>
      <c r="M8" s="1">
        <f>IF(ubezpieczenia__4[[#This Row],[wiek]] &gt;=60,IF(ubezpieczenia__4[[#This Row],[wiek]]&lt;=69,1,0),0)</f>
        <v>0</v>
      </c>
      <c r="N8" s="1">
        <f>IF(ubezpieczenia__4[[#This Row],[wiek]] &gt;=70,IF(ubezpieczenia__4[[#This Row],[wiek]]&lt;=79,1,0),0)</f>
        <v>0</v>
      </c>
    </row>
    <row r="9" spans="4:22" x14ac:dyDescent="0.25">
      <c r="D9" s="1" t="s">
        <v>10</v>
      </c>
      <c r="E9" s="1" t="s">
        <v>11</v>
      </c>
      <c r="F9" s="2">
        <v>24753</v>
      </c>
      <c r="G9" s="1" t="s">
        <v>12</v>
      </c>
      <c r="H9" s="7">
        <f xml:space="preserve"> 2016 - YEAR(ubezpieczenia__4[[#This Row],[Data_urodz]])</f>
        <v>49</v>
      </c>
      <c r="I9" s="1">
        <f>IF(ubezpieczenia__4[[#This Row],[wiek]] &gt;=20,IF(ubezpieczenia__4[[#This Row],[wiek]]&lt;=29,1,0),0)</f>
        <v>0</v>
      </c>
      <c r="J9" s="1">
        <f>IF(ubezpieczenia__4[[#This Row],[wiek]] &gt;=30,IF(ubezpieczenia__4[[#This Row],[wiek]]&lt;=39,1,0),0)</f>
        <v>0</v>
      </c>
      <c r="K9" s="1">
        <f>IF(ubezpieczenia__4[[#This Row],[wiek]] &gt;=40,IF(ubezpieczenia__4[[#This Row],[wiek]]&lt;=49,1,0),0)</f>
        <v>1</v>
      </c>
      <c r="L9" s="1">
        <f>IF(ubezpieczenia__4[[#This Row],[wiek]] &gt;=50,IF(ubezpieczenia__4[[#This Row],[wiek]]&lt;=59,1,0),0)</f>
        <v>0</v>
      </c>
      <c r="M9" s="1">
        <f>IF(ubezpieczenia__4[[#This Row],[wiek]] &gt;=60,IF(ubezpieczenia__4[[#This Row],[wiek]]&lt;=69,1,0),0)</f>
        <v>0</v>
      </c>
      <c r="N9" s="1">
        <f>IF(ubezpieczenia__4[[#This Row],[wiek]] &gt;=70,IF(ubezpieczenia__4[[#This Row],[wiek]]&lt;=79,1,0),0)</f>
        <v>0</v>
      </c>
    </row>
    <row r="10" spans="4:22" x14ac:dyDescent="0.25">
      <c r="D10" s="1" t="s">
        <v>13</v>
      </c>
      <c r="E10" s="1" t="s">
        <v>14</v>
      </c>
      <c r="F10" s="2">
        <v>31544</v>
      </c>
      <c r="G10" s="1" t="s">
        <v>9</v>
      </c>
      <c r="H10" s="7">
        <f xml:space="preserve"> 2016 - YEAR(ubezpieczenia__4[[#This Row],[Data_urodz]])</f>
        <v>30</v>
      </c>
      <c r="I10" s="1">
        <f>IF(ubezpieczenia__4[[#This Row],[wiek]] &gt;=20,IF(ubezpieczenia__4[[#This Row],[wiek]]&lt;=29,1,0),0)</f>
        <v>0</v>
      </c>
      <c r="J10" s="1">
        <f>IF(ubezpieczenia__4[[#This Row],[wiek]] &gt;=30,IF(ubezpieczenia__4[[#This Row],[wiek]]&lt;=39,1,0),0)</f>
        <v>1</v>
      </c>
      <c r="K10" s="1">
        <f>IF(ubezpieczenia__4[[#This Row],[wiek]] &gt;=40,IF(ubezpieczenia__4[[#This Row],[wiek]]&lt;=49,1,0),0)</f>
        <v>0</v>
      </c>
      <c r="L10" s="1">
        <f>IF(ubezpieczenia__4[[#This Row],[wiek]] &gt;=50,IF(ubezpieczenia__4[[#This Row],[wiek]]&lt;=59,1,0),0)</f>
        <v>0</v>
      </c>
      <c r="M10" s="1">
        <f>IF(ubezpieczenia__4[[#This Row],[wiek]] &gt;=60,IF(ubezpieczenia__4[[#This Row],[wiek]]&lt;=69,1,0),0)</f>
        <v>0</v>
      </c>
      <c r="N10" s="1">
        <f>IF(ubezpieczenia__4[[#This Row],[wiek]] &gt;=70,IF(ubezpieczenia__4[[#This Row],[wiek]]&lt;=79,1,0),0)</f>
        <v>0</v>
      </c>
    </row>
    <row r="11" spans="4:22" x14ac:dyDescent="0.25">
      <c r="D11" s="1" t="s">
        <v>15</v>
      </c>
      <c r="E11" s="1" t="s">
        <v>16</v>
      </c>
      <c r="F11" s="2">
        <v>22780</v>
      </c>
      <c r="G11" s="1" t="s">
        <v>9</v>
      </c>
      <c r="H11" s="7">
        <f xml:space="preserve"> 2016 - YEAR(ubezpieczenia__4[[#This Row],[Data_urodz]])</f>
        <v>54</v>
      </c>
      <c r="I11" s="1">
        <f>IF(ubezpieczenia__4[[#This Row],[wiek]] &gt;=20,IF(ubezpieczenia__4[[#This Row],[wiek]]&lt;=29,1,0),0)</f>
        <v>0</v>
      </c>
      <c r="J11" s="1">
        <f>IF(ubezpieczenia__4[[#This Row],[wiek]] &gt;=30,IF(ubezpieczenia__4[[#This Row],[wiek]]&lt;=39,1,0),0)</f>
        <v>0</v>
      </c>
      <c r="K11" s="1">
        <f>IF(ubezpieczenia__4[[#This Row],[wiek]] &gt;=40,IF(ubezpieczenia__4[[#This Row],[wiek]]&lt;=49,1,0),0)</f>
        <v>0</v>
      </c>
      <c r="L11" s="1">
        <f>IF(ubezpieczenia__4[[#This Row],[wiek]] &gt;=50,IF(ubezpieczenia__4[[#This Row],[wiek]]&lt;=59,1,0),0)</f>
        <v>1</v>
      </c>
      <c r="M11" s="1">
        <f>IF(ubezpieczenia__4[[#This Row],[wiek]] &gt;=60,IF(ubezpieczenia__4[[#This Row],[wiek]]&lt;=69,1,0),0)</f>
        <v>0</v>
      </c>
      <c r="N11" s="1">
        <f>IF(ubezpieczenia__4[[#This Row],[wiek]] &gt;=70,IF(ubezpieczenia__4[[#This Row],[wiek]]&lt;=79,1,0),0)</f>
        <v>0</v>
      </c>
    </row>
    <row r="12" spans="4:22" x14ac:dyDescent="0.25">
      <c r="D12" s="1" t="s">
        <v>17</v>
      </c>
      <c r="E12" s="1" t="s">
        <v>18</v>
      </c>
      <c r="F12" s="2">
        <v>31694</v>
      </c>
      <c r="G12" s="1" t="s">
        <v>12</v>
      </c>
      <c r="H12" s="7">
        <f xml:space="preserve"> 2016 - YEAR(ubezpieczenia__4[[#This Row],[Data_urodz]])</f>
        <v>30</v>
      </c>
      <c r="I12" s="1">
        <f>IF(ubezpieczenia__4[[#This Row],[wiek]] &gt;=20,IF(ubezpieczenia__4[[#This Row],[wiek]]&lt;=29,1,0),0)</f>
        <v>0</v>
      </c>
      <c r="J12" s="1">
        <f>IF(ubezpieczenia__4[[#This Row],[wiek]] &gt;=30,IF(ubezpieczenia__4[[#This Row],[wiek]]&lt;=39,1,0),0)</f>
        <v>1</v>
      </c>
      <c r="K12" s="1">
        <f>IF(ubezpieczenia__4[[#This Row],[wiek]] &gt;=40,IF(ubezpieczenia__4[[#This Row],[wiek]]&lt;=49,1,0),0)</f>
        <v>0</v>
      </c>
      <c r="L12" s="1">
        <f>IF(ubezpieczenia__4[[#This Row],[wiek]] &gt;=50,IF(ubezpieczenia__4[[#This Row],[wiek]]&lt;=59,1,0),0)</f>
        <v>0</v>
      </c>
      <c r="M12" s="1">
        <f>IF(ubezpieczenia__4[[#This Row],[wiek]] &gt;=60,IF(ubezpieczenia__4[[#This Row],[wiek]]&lt;=69,1,0),0)</f>
        <v>0</v>
      </c>
      <c r="N12" s="1">
        <f>IF(ubezpieczenia__4[[#This Row],[wiek]] &gt;=70,IF(ubezpieczenia__4[[#This Row],[wiek]]&lt;=79,1,0),0)</f>
        <v>0</v>
      </c>
    </row>
    <row r="13" spans="4:22" x14ac:dyDescent="0.25">
      <c r="D13" s="1" t="s">
        <v>19</v>
      </c>
      <c r="E13" s="1" t="s">
        <v>20</v>
      </c>
      <c r="F13" s="2">
        <v>33569</v>
      </c>
      <c r="G13" s="1" t="s">
        <v>6</v>
      </c>
      <c r="H13" s="7">
        <f xml:space="preserve"> 2016 - YEAR(ubezpieczenia__4[[#This Row],[Data_urodz]])</f>
        <v>25</v>
      </c>
      <c r="I13" s="1">
        <f>IF(ubezpieczenia__4[[#This Row],[wiek]] &gt;=20,IF(ubezpieczenia__4[[#This Row],[wiek]]&lt;=29,1,0),0)</f>
        <v>1</v>
      </c>
      <c r="J13" s="1">
        <f>IF(ubezpieczenia__4[[#This Row],[wiek]] &gt;=30,IF(ubezpieczenia__4[[#This Row],[wiek]]&lt;=39,1,0),0)</f>
        <v>0</v>
      </c>
      <c r="K13" s="1">
        <f>IF(ubezpieczenia__4[[#This Row],[wiek]] &gt;=40,IF(ubezpieczenia__4[[#This Row],[wiek]]&lt;=49,1,0),0)</f>
        <v>0</v>
      </c>
      <c r="L13" s="1">
        <f>IF(ubezpieczenia__4[[#This Row],[wiek]] &gt;=50,IF(ubezpieczenia__4[[#This Row],[wiek]]&lt;=59,1,0),0)</f>
        <v>0</v>
      </c>
      <c r="M13" s="1">
        <f>IF(ubezpieczenia__4[[#This Row],[wiek]] &gt;=60,IF(ubezpieczenia__4[[#This Row],[wiek]]&lt;=69,1,0),0)</f>
        <v>0</v>
      </c>
      <c r="N13" s="1">
        <f>IF(ubezpieczenia__4[[#This Row],[wiek]] &gt;=70,IF(ubezpieczenia__4[[#This Row],[wiek]]&lt;=79,1,0),0)</f>
        <v>0</v>
      </c>
    </row>
    <row r="14" spans="4:22" x14ac:dyDescent="0.25">
      <c r="D14" s="1" t="s">
        <v>21</v>
      </c>
      <c r="E14" s="1" t="s">
        <v>22</v>
      </c>
      <c r="F14" s="2">
        <v>30372</v>
      </c>
      <c r="G14" s="1" t="s">
        <v>6</v>
      </c>
      <c r="H14" s="7">
        <f xml:space="preserve"> 2016 - YEAR(ubezpieczenia__4[[#This Row],[Data_urodz]])</f>
        <v>33</v>
      </c>
      <c r="I14" s="1">
        <f>IF(ubezpieczenia__4[[#This Row],[wiek]] &gt;=20,IF(ubezpieczenia__4[[#This Row],[wiek]]&lt;=29,1,0),0)</f>
        <v>0</v>
      </c>
      <c r="J14" s="1">
        <f>IF(ubezpieczenia__4[[#This Row],[wiek]] &gt;=30,IF(ubezpieczenia__4[[#This Row],[wiek]]&lt;=39,1,0),0)</f>
        <v>1</v>
      </c>
      <c r="K14" s="1">
        <f>IF(ubezpieczenia__4[[#This Row],[wiek]] &gt;=40,IF(ubezpieczenia__4[[#This Row],[wiek]]&lt;=49,1,0),0)</f>
        <v>0</v>
      </c>
      <c r="L14" s="1">
        <f>IF(ubezpieczenia__4[[#This Row],[wiek]] &gt;=50,IF(ubezpieczenia__4[[#This Row],[wiek]]&lt;=59,1,0),0)</f>
        <v>0</v>
      </c>
      <c r="M14" s="1">
        <f>IF(ubezpieczenia__4[[#This Row],[wiek]] &gt;=60,IF(ubezpieczenia__4[[#This Row],[wiek]]&lt;=69,1,0),0)</f>
        <v>0</v>
      </c>
      <c r="N14" s="1">
        <f>IF(ubezpieczenia__4[[#This Row],[wiek]] &gt;=70,IF(ubezpieczenia__4[[#This Row],[wiek]]&lt;=79,1,0),0)</f>
        <v>0</v>
      </c>
    </row>
    <row r="15" spans="4:22" x14ac:dyDescent="0.25">
      <c r="D15" s="1" t="s">
        <v>23</v>
      </c>
      <c r="E15" s="1" t="s">
        <v>8</v>
      </c>
      <c r="F15" s="2">
        <v>33568</v>
      </c>
      <c r="G15" s="1" t="s">
        <v>6</v>
      </c>
      <c r="H15" s="7">
        <f xml:space="preserve"> 2016 - YEAR(ubezpieczenia__4[[#This Row],[Data_urodz]])</f>
        <v>25</v>
      </c>
      <c r="I15" s="1">
        <f>IF(ubezpieczenia__4[[#This Row],[wiek]] &gt;=20,IF(ubezpieczenia__4[[#This Row],[wiek]]&lt;=29,1,0),0)</f>
        <v>1</v>
      </c>
      <c r="J15" s="1">
        <f>IF(ubezpieczenia__4[[#This Row],[wiek]] &gt;=30,IF(ubezpieczenia__4[[#This Row],[wiek]]&lt;=39,1,0),0)</f>
        <v>0</v>
      </c>
      <c r="K15" s="1">
        <f>IF(ubezpieczenia__4[[#This Row],[wiek]] &gt;=40,IF(ubezpieczenia__4[[#This Row],[wiek]]&lt;=49,1,0),0)</f>
        <v>0</v>
      </c>
      <c r="L15" s="1">
        <f>IF(ubezpieczenia__4[[#This Row],[wiek]] &gt;=50,IF(ubezpieczenia__4[[#This Row],[wiek]]&lt;=59,1,0),0)</f>
        <v>0</v>
      </c>
      <c r="M15" s="1">
        <f>IF(ubezpieczenia__4[[#This Row],[wiek]] &gt;=60,IF(ubezpieczenia__4[[#This Row],[wiek]]&lt;=69,1,0),0)</f>
        <v>0</v>
      </c>
      <c r="N15" s="1">
        <f>IF(ubezpieczenia__4[[#This Row],[wiek]] &gt;=70,IF(ubezpieczenia__4[[#This Row],[wiek]]&lt;=79,1,0),0)</f>
        <v>0</v>
      </c>
    </row>
    <row r="16" spans="4:22" x14ac:dyDescent="0.25">
      <c r="D16" s="1" t="s">
        <v>24</v>
      </c>
      <c r="E16" s="1" t="s">
        <v>25</v>
      </c>
      <c r="F16" s="2">
        <v>31111</v>
      </c>
      <c r="G16" s="1" t="s">
        <v>6</v>
      </c>
      <c r="H16" s="7">
        <f xml:space="preserve"> 2016 - YEAR(ubezpieczenia__4[[#This Row],[Data_urodz]])</f>
        <v>31</v>
      </c>
      <c r="I16" s="1">
        <f>IF(ubezpieczenia__4[[#This Row],[wiek]] &gt;=20,IF(ubezpieczenia__4[[#This Row],[wiek]]&lt;=29,1,0),0)</f>
        <v>0</v>
      </c>
      <c r="J16" s="1">
        <f>IF(ubezpieczenia__4[[#This Row],[wiek]] &gt;=30,IF(ubezpieczenia__4[[#This Row],[wiek]]&lt;=39,1,0),0)</f>
        <v>1</v>
      </c>
      <c r="K16" s="1">
        <f>IF(ubezpieczenia__4[[#This Row],[wiek]] &gt;=40,IF(ubezpieczenia__4[[#This Row],[wiek]]&lt;=49,1,0),0)</f>
        <v>0</v>
      </c>
      <c r="L16" s="1">
        <f>IF(ubezpieczenia__4[[#This Row],[wiek]] &gt;=50,IF(ubezpieczenia__4[[#This Row],[wiek]]&lt;=59,1,0),0)</f>
        <v>0</v>
      </c>
      <c r="M16" s="1">
        <f>IF(ubezpieczenia__4[[#This Row],[wiek]] &gt;=60,IF(ubezpieczenia__4[[#This Row],[wiek]]&lt;=69,1,0),0)</f>
        <v>0</v>
      </c>
      <c r="N16" s="1">
        <f>IF(ubezpieczenia__4[[#This Row],[wiek]] &gt;=70,IF(ubezpieczenia__4[[#This Row],[wiek]]&lt;=79,1,0),0)</f>
        <v>0</v>
      </c>
    </row>
    <row r="17" spans="4:14" x14ac:dyDescent="0.25">
      <c r="D17" s="1" t="s">
        <v>26</v>
      </c>
      <c r="E17" s="1" t="s">
        <v>27</v>
      </c>
      <c r="F17" s="2">
        <v>17347</v>
      </c>
      <c r="G17" s="1" t="s">
        <v>6</v>
      </c>
      <c r="H17" s="7">
        <f xml:space="preserve"> 2016 - YEAR(ubezpieczenia__4[[#This Row],[Data_urodz]])</f>
        <v>69</v>
      </c>
      <c r="I17" s="1">
        <f>IF(ubezpieczenia__4[[#This Row],[wiek]] &gt;=20,IF(ubezpieczenia__4[[#This Row],[wiek]]&lt;=29,1,0),0)</f>
        <v>0</v>
      </c>
      <c r="J17" s="1">
        <f>IF(ubezpieczenia__4[[#This Row],[wiek]] &gt;=30,IF(ubezpieczenia__4[[#This Row],[wiek]]&lt;=39,1,0),0)</f>
        <v>0</v>
      </c>
      <c r="K17" s="1">
        <f>IF(ubezpieczenia__4[[#This Row],[wiek]] &gt;=40,IF(ubezpieczenia__4[[#This Row],[wiek]]&lt;=49,1,0),0)</f>
        <v>0</v>
      </c>
      <c r="L17" s="1">
        <f>IF(ubezpieczenia__4[[#This Row],[wiek]] &gt;=50,IF(ubezpieczenia__4[[#This Row],[wiek]]&lt;=59,1,0),0)</f>
        <v>0</v>
      </c>
      <c r="M17" s="1">
        <f>IF(ubezpieczenia__4[[#This Row],[wiek]] &gt;=60,IF(ubezpieczenia__4[[#This Row],[wiek]]&lt;=69,1,0),0)</f>
        <v>1</v>
      </c>
      <c r="N17" s="1">
        <f>IF(ubezpieczenia__4[[#This Row],[wiek]] &gt;=70,IF(ubezpieczenia__4[[#This Row],[wiek]]&lt;=79,1,0),0)</f>
        <v>0</v>
      </c>
    </row>
    <row r="18" spans="4:14" x14ac:dyDescent="0.25">
      <c r="D18" s="1" t="s">
        <v>28</v>
      </c>
      <c r="E18" s="1" t="s">
        <v>29</v>
      </c>
      <c r="F18" s="2">
        <v>33321</v>
      </c>
      <c r="G18" s="1" t="s">
        <v>12</v>
      </c>
      <c r="H18" s="7">
        <f xml:space="preserve"> 2016 - YEAR(ubezpieczenia__4[[#This Row],[Data_urodz]])</f>
        <v>25</v>
      </c>
      <c r="I18" s="1">
        <f>IF(ubezpieczenia__4[[#This Row],[wiek]] &gt;=20,IF(ubezpieczenia__4[[#This Row],[wiek]]&lt;=29,1,0),0)</f>
        <v>1</v>
      </c>
      <c r="J18" s="1">
        <f>IF(ubezpieczenia__4[[#This Row],[wiek]] &gt;=30,IF(ubezpieczenia__4[[#This Row],[wiek]]&lt;=39,1,0),0)</f>
        <v>0</v>
      </c>
      <c r="K18" s="1">
        <f>IF(ubezpieczenia__4[[#This Row],[wiek]] &gt;=40,IF(ubezpieczenia__4[[#This Row],[wiek]]&lt;=49,1,0),0)</f>
        <v>0</v>
      </c>
      <c r="L18" s="1">
        <f>IF(ubezpieczenia__4[[#This Row],[wiek]] &gt;=50,IF(ubezpieczenia__4[[#This Row],[wiek]]&lt;=59,1,0),0)</f>
        <v>0</v>
      </c>
      <c r="M18" s="1">
        <f>IF(ubezpieczenia__4[[#This Row],[wiek]] &gt;=60,IF(ubezpieczenia__4[[#This Row],[wiek]]&lt;=69,1,0),0)</f>
        <v>0</v>
      </c>
      <c r="N18" s="1">
        <f>IF(ubezpieczenia__4[[#This Row],[wiek]] &gt;=70,IF(ubezpieczenia__4[[#This Row],[wiek]]&lt;=79,1,0),0)</f>
        <v>0</v>
      </c>
    </row>
    <row r="19" spans="4:14" x14ac:dyDescent="0.25">
      <c r="D19" s="1" t="s">
        <v>30</v>
      </c>
      <c r="E19" s="1" t="s">
        <v>8</v>
      </c>
      <c r="F19" s="2">
        <v>26093</v>
      </c>
      <c r="G19" s="1" t="s">
        <v>12</v>
      </c>
      <c r="H19" s="7">
        <f xml:space="preserve"> 2016 - YEAR(ubezpieczenia__4[[#This Row],[Data_urodz]])</f>
        <v>45</v>
      </c>
      <c r="I19" s="1">
        <f>IF(ubezpieczenia__4[[#This Row],[wiek]] &gt;=20,IF(ubezpieczenia__4[[#This Row],[wiek]]&lt;=29,1,0),0)</f>
        <v>0</v>
      </c>
      <c r="J19" s="1">
        <f>IF(ubezpieczenia__4[[#This Row],[wiek]] &gt;=30,IF(ubezpieczenia__4[[#This Row],[wiek]]&lt;=39,1,0),0)</f>
        <v>0</v>
      </c>
      <c r="K19" s="1">
        <f>IF(ubezpieczenia__4[[#This Row],[wiek]] &gt;=40,IF(ubezpieczenia__4[[#This Row],[wiek]]&lt;=49,1,0),0)</f>
        <v>1</v>
      </c>
      <c r="L19" s="1">
        <f>IF(ubezpieczenia__4[[#This Row],[wiek]] &gt;=50,IF(ubezpieczenia__4[[#This Row],[wiek]]&lt;=59,1,0),0)</f>
        <v>0</v>
      </c>
      <c r="M19" s="1">
        <f>IF(ubezpieczenia__4[[#This Row],[wiek]] &gt;=60,IF(ubezpieczenia__4[[#This Row],[wiek]]&lt;=69,1,0),0)</f>
        <v>0</v>
      </c>
      <c r="N19" s="1">
        <f>IF(ubezpieczenia__4[[#This Row],[wiek]] &gt;=70,IF(ubezpieczenia__4[[#This Row],[wiek]]&lt;=79,1,0),0)</f>
        <v>0</v>
      </c>
    </row>
    <row r="20" spans="4:14" x14ac:dyDescent="0.25">
      <c r="D20" s="1" t="s">
        <v>31</v>
      </c>
      <c r="E20" s="1" t="s">
        <v>32</v>
      </c>
      <c r="F20" s="2">
        <v>17144</v>
      </c>
      <c r="G20" s="1" t="s">
        <v>12</v>
      </c>
      <c r="H20" s="7">
        <f xml:space="preserve"> 2016 - YEAR(ubezpieczenia__4[[#This Row],[Data_urodz]])</f>
        <v>70</v>
      </c>
      <c r="I20" s="1">
        <f>IF(ubezpieczenia__4[[#This Row],[wiek]] &gt;=20,IF(ubezpieczenia__4[[#This Row],[wiek]]&lt;=29,1,0),0)</f>
        <v>0</v>
      </c>
      <c r="J20" s="1">
        <f>IF(ubezpieczenia__4[[#This Row],[wiek]] &gt;=30,IF(ubezpieczenia__4[[#This Row],[wiek]]&lt;=39,1,0),0)</f>
        <v>0</v>
      </c>
      <c r="K20" s="1">
        <f>IF(ubezpieczenia__4[[#This Row],[wiek]] &gt;=40,IF(ubezpieczenia__4[[#This Row],[wiek]]&lt;=49,1,0),0)</f>
        <v>0</v>
      </c>
      <c r="L20" s="1">
        <f>IF(ubezpieczenia__4[[#This Row],[wiek]] &gt;=50,IF(ubezpieczenia__4[[#This Row],[wiek]]&lt;=59,1,0),0)</f>
        <v>0</v>
      </c>
      <c r="M20" s="1">
        <f>IF(ubezpieczenia__4[[#This Row],[wiek]] &gt;=60,IF(ubezpieczenia__4[[#This Row],[wiek]]&lt;=69,1,0),0)</f>
        <v>0</v>
      </c>
      <c r="N20" s="1">
        <f>IF(ubezpieczenia__4[[#This Row],[wiek]] &gt;=70,IF(ubezpieczenia__4[[#This Row],[wiek]]&lt;=79,1,0),0)</f>
        <v>1</v>
      </c>
    </row>
    <row r="21" spans="4:14" x14ac:dyDescent="0.25">
      <c r="D21" s="1" t="s">
        <v>33</v>
      </c>
      <c r="E21" s="1" t="s">
        <v>34</v>
      </c>
      <c r="F21" s="2">
        <v>26019</v>
      </c>
      <c r="G21" s="1" t="s">
        <v>12</v>
      </c>
      <c r="H21" s="7">
        <f xml:space="preserve"> 2016 - YEAR(ubezpieczenia__4[[#This Row],[Data_urodz]])</f>
        <v>45</v>
      </c>
      <c r="I21" s="1">
        <f>IF(ubezpieczenia__4[[#This Row],[wiek]] &gt;=20,IF(ubezpieczenia__4[[#This Row],[wiek]]&lt;=29,1,0),0)</f>
        <v>0</v>
      </c>
      <c r="J21" s="1">
        <f>IF(ubezpieczenia__4[[#This Row],[wiek]] &gt;=30,IF(ubezpieczenia__4[[#This Row],[wiek]]&lt;=39,1,0),0)</f>
        <v>0</v>
      </c>
      <c r="K21" s="1">
        <f>IF(ubezpieczenia__4[[#This Row],[wiek]] &gt;=40,IF(ubezpieczenia__4[[#This Row],[wiek]]&lt;=49,1,0),0)</f>
        <v>1</v>
      </c>
      <c r="L21" s="1">
        <f>IF(ubezpieczenia__4[[#This Row],[wiek]] &gt;=50,IF(ubezpieczenia__4[[#This Row],[wiek]]&lt;=59,1,0),0)</f>
        <v>0</v>
      </c>
      <c r="M21" s="1">
        <f>IF(ubezpieczenia__4[[#This Row],[wiek]] &gt;=60,IF(ubezpieczenia__4[[#This Row],[wiek]]&lt;=69,1,0),0)</f>
        <v>0</v>
      </c>
      <c r="N21" s="1">
        <f>IF(ubezpieczenia__4[[#This Row],[wiek]] &gt;=70,IF(ubezpieczenia__4[[#This Row],[wiek]]&lt;=79,1,0),0)</f>
        <v>0</v>
      </c>
    </row>
    <row r="22" spans="4:14" x14ac:dyDescent="0.25">
      <c r="D22" s="1" t="s">
        <v>35</v>
      </c>
      <c r="E22" s="1" t="s">
        <v>27</v>
      </c>
      <c r="F22" s="2">
        <v>30193</v>
      </c>
      <c r="G22" s="1" t="s">
        <v>6</v>
      </c>
      <c r="H22" s="7">
        <f xml:space="preserve"> 2016 - YEAR(ubezpieczenia__4[[#This Row],[Data_urodz]])</f>
        <v>34</v>
      </c>
      <c r="I22" s="1">
        <f>IF(ubezpieczenia__4[[#This Row],[wiek]] &gt;=20,IF(ubezpieczenia__4[[#This Row],[wiek]]&lt;=29,1,0),0)</f>
        <v>0</v>
      </c>
      <c r="J22" s="1">
        <f>IF(ubezpieczenia__4[[#This Row],[wiek]] &gt;=30,IF(ubezpieczenia__4[[#This Row],[wiek]]&lt;=39,1,0),0)</f>
        <v>1</v>
      </c>
      <c r="K22" s="1">
        <f>IF(ubezpieczenia__4[[#This Row],[wiek]] &gt;=40,IF(ubezpieczenia__4[[#This Row],[wiek]]&lt;=49,1,0),0)</f>
        <v>0</v>
      </c>
      <c r="L22" s="1">
        <f>IF(ubezpieczenia__4[[#This Row],[wiek]] &gt;=50,IF(ubezpieczenia__4[[#This Row],[wiek]]&lt;=59,1,0),0)</f>
        <v>0</v>
      </c>
      <c r="M22" s="1">
        <f>IF(ubezpieczenia__4[[#This Row],[wiek]] &gt;=60,IF(ubezpieczenia__4[[#This Row],[wiek]]&lt;=69,1,0),0)</f>
        <v>0</v>
      </c>
      <c r="N22" s="1">
        <f>IF(ubezpieczenia__4[[#This Row],[wiek]] &gt;=70,IF(ubezpieczenia__4[[#This Row],[wiek]]&lt;=79,1,0),0)</f>
        <v>0</v>
      </c>
    </row>
    <row r="23" spans="4:14" x14ac:dyDescent="0.25">
      <c r="D23" s="1" t="s">
        <v>36</v>
      </c>
      <c r="E23" s="1" t="s">
        <v>37</v>
      </c>
      <c r="F23" s="2">
        <v>29668</v>
      </c>
      <c r="G23" s="1" t="s">
        <v>9</v>
      </c>
      <c r="H23" s="7">
        <f xml:space="preserve"> 2016 - YEAR(ubezpieczenia__4[[#This Row],[Data_urodz]])</f>
        <v>35</v>
      </c>
      <c r="I23" s="1">
        <f>IF(ubezpieczenia__4[[#This Row],[wiek]] &gt;=20,IF(ubezpieczenia__4[[#This Row],[wiek]]&lt;=29,1,0),0)</f>
        <v>0</v>
      </c>
      <c r="J23" s="1">
        <f>IF(ubezpieczenia__4[[#This Row],[wiek]] &gt;=30,IF(ubezpieczenia__4[[#This Row],[wiek]]&lt;=39,1,0),0)</f>
        <v>1</v>
      </c>
      <c r="K23" s="1">
        <f>IF(ubezpieczenia__4[[#This Row],[wiek]] &gt;=40,IF(ubezpieczenia__4[[#This Row],[wiek]]&lt;=49,1,0),0)</f>
        <v>0</v>
      </c>
      <c r="L23" s="1">
        <f>IF(ubezpieczenia__4[[#This Row],[wiek]] &gt;=50,IF(ubezpieczenia__4[[#This Row],[wiek]]&lt;=59,1,0),0)</f>
        <v>0</v>
      </c>
      <c r="M23" s="1">
        <f>IF(ubezpieczenia__4[[#This Row],[wiek]] &gt;=60,IF(ubezpieczenia__4[[#This Row],[wiek]]&lt;=69,1,0),0)</f>
        <v>0</v>
      </c>
      <c r="N23" s="1">
        <f>IF(ubezpieczenia__4[[#This Row],[wiek]] &gt;=70,IF(ubezpieczenia__4[[#This Row],[wiek]]&lt;=79,1,0),0)</f>
        <v>0</v>
      </c>
    </row>
    <row r="24" spans="4:14" x14ac:dyDescent="0.25">
      <c r="D24" s="1" t="s">
        <v>38</v>
      </c>
      <c r="E24" s="1" t="s">
        <v>39</v>
      </c>
      <c r="F24" s="2">
        <v>34945</v>
      </c>
      <c r="G24" s="1" t="s">
        <v>40</v>
      </c>
      <c r="H24" s="7">
        <f xml:space="preserve"> 2016 - YEAR(ubezpieczenia__4[[#This Row],[Data_urodz]])</f>
        <v>21</v>
      </c>
      <c r="I24" s="1">
        <f>IF(ubezpieczenia__4[[#This Row],[wiek]] &gt;=20,IF(ubezpieczenia__4[[#This Row],[wiek]]&lt;=29,1,0),0)</f>
        <v>1</v>
      </c>
      <c r="J24" s="1">
        <f>IF(ubezpieczenia__4[[#This Row],[wiek]] &gt;=30,IF(ubezpieczenia__4[[#This Row],[wiek]]&lt;=39,1,0),0)</f>
        <v>0</v>
      </c>
      <c r="K24" s="1">
        <f>IF(ubezpieczenia__4[[#This Row],[wiek]] &gt;=40,IF(ubezpieczenia__4[[#This Row],[wiek]]&lt;=49,1,0),0)</f>
        <v>0</v>
      </c>
      <c r="L24" s="1">
        <f>IF(ubezpieczenia__4[[#This Row],[wiek]] &gt;=50,IF(ubezpieczenia__4[[#This Row],[wiek]]&lt;=59,1,0),0)</f>
        <v>0</v>
      </c>
      <c r="M24" s="1">
        <f>IF(ubezpieczenia__4[[#This Row],[wiek]] &gt;=60,IF(ubezpieczenia__4[[#This Row],[wiek]]&lt;=69,1,0),0)</f>
        <v>0</v>
      </c>
      <c r="N24" s="1">
        <f>IF(ubezpieczenia__4[[#This Row],[wiek]] &gt;=70,IF(ubezpieczenia__4[[#This Row],[wiek]]&lt;=79,1,0),0)</f>
        <v>0</v>
      </c>
    </row>
    <row r="25" spans="4:14" x14ac:dyDescent="0.25">
      <c r="D25" s="1" t="s">
        <v>41</v>
      </c>
      <c r="E25" s="1" t="s">
        <v>42</v>
      </c>
      <c r="F25" s="2">
        <v>23309</v>
      </c>
      <c r="G25" s="1" t="s">
        <v>9</v>
      </c>
      <c r="H25" s="7">
        <f xml:space="preserve"> 2016 - YEAR(ubezpieczenia__4[[#This Row],[Data_urodz]])</f>
        <v>53</v>
      </c>
      <c r="I25" s="1">
        <f>IF(ubezpieczenia__4[[#This Row],[wiek]] &gt;=20,IF(ubezpieczenia__4[[#This Row],[wiek]]&lt;=29,1,0),0)</f>
        <v>0</v>
      </c>
      <c r="J25" s="1">
        <f>IF(ubezpieczenia__4[[#This Row],[wiek]] &gt;=30,IF(ubezpieczenia__4[[#This Row],[wiek]]&lt;=39,1,0),0)</f>
        <v>0</v>
      </c>
      <c r="K25" s="1">
        <f>IF(ubezpieczenia__4[[#This Row],[wiek]] &gt;=40,IF(ubezpieczenia__4[[#This Row],[wiek]]&lt;=49,1,0),0)</f>
        <v>0</v>
      </c>
      <c r="L25" s="1">
        <f>IF(ubezpieczenia__4[[#This Row],[wiek]] &gt;=50,IF(ubezpieczenia__4[[#This Row],[wiek]]&lt;=59,1,0),0)</f>
        <v>1</v>
      </c>
      <c r="M25" s="1">
        <f>IF(ubezpieczenia__4[[#This Row],[wiek]] &gt;=60,IF(ubezpieczenia__4[[#This Row],[wiek]]&lt;=69,1,0),0)</f>
        <v>0</v>
      </c>
      <c r="N25" s="1">
        <f>IF(ubezpieczenia__4[[#This Row],[wiek]] &gt;=70,IF(ubezpieczenia__4[[#This Row],[wiek]]&lt;=79,1,0),0)</f>
        <v>0</v>
      </c>
    </row>
    <row r="26" spans="4:14" x14ac:dyDescent="0.25">
      <c r="D26" s="1" t="s">
        <v>43</v>
      </c>
      <c r="E26" s="1" t="s">
        <v>20</v>
      </c>
      <c r="F26" s="2">
        <v>16498</v>
      </c>
      <c r="G26" s="1" t="s">
        <v>6</v>
      </c>
      <c r="H26" s="7">
        <f xml:space="preserve"> 2016 - YEAR(ubezpieczenia__4[[#This Row],[Data_urodz]])</f>
        <v>71</v>
      </c>
      <c r="I26" s="1">
        <f>IF(ubezpieczenia__4[[#This Row],[wiek]] &gt;=20,IF(ubezpieczenia__4[[#This Row],[wiek]]&lt;=29,1,0),0)</f>
        <v>0</v>
      </c>
      <c r="J26" s="1">
        <f>IF(ubezpieczenia__4[[#This Row],[wiek]] &gt;=30,IF(ubezpieczenia__4[[#This Row],[wiek]]&lt;=39,1,0),0)</f>
        <v>0</v>
      </c>
      <c r="K26" s="1">
        <f>IF(ubezpieczenia__4[[#This Row],[wiek]] &gt;=40,IF(ubezpieczenia__4[[#This Row],[wiek]]&lt;=49,1,0),0)</f>
        <v>0</v>
      </c>
      <c r="L26" s="1">
        <f>IF(ubezpieczenia__4[[#This Row],[wiek]] &gt;=50,IF(ubezpieczenia__4[[#This Row],[wiek]]&lt;=59,1,0),0)</f>
        <v>0</v>
      </c>
      <c r="M26" s="1">
        <f>IF(ubezpieczenia__4[[#This Row],[wiek]] &gt;=60,IF(ubezpieczenia__4[[#This Row],[wiek]]&lt;=69,1,0),0)</f>
        <v>0</v>
      </c>
      <c r="N26" s="1">
        <f>IF(ubezpieczenia__4[[#This Row],[wiek]] &gt;=70,IF(ubezpieczenia__4[[#This Row],[wiek]]&lt;=79,1,0),0)</f>
        <v>1</v>
      </c>
    </row>
    <row r="27" spans="4:14" x14ac:dyDescent="0.25">
      <c r="D27" s="1" t="s">
        <v>44</v>
      </c>
      <c r="E27" s="1" t="s">
        <v>45</v>
      </c>
      <c r="F27" s="2">
        <v>19872</v>
      </c>
      <c r="G27" s="1" t="s">
        <v>12</v>
      </c>
      <c r="H27" s="7">
        <f xml:space="preserve"> 2016 - YEAR(ubezpieczenia__4[[#This Row],[Data_urodz]])</f>
        <v>62</v>
      </c>
      <c r="I27" s="1">
        <f>IF(ubezpieczenia__4[[#This Row],[wiek]] &gt;=20,IF(ubezpieczenia__4[[#This Row],[wiek]]&lt;=29,1,0),0)</f>
        <v>0</v>
      </c>
      <c r="J27" s="1">
        <f>IF(ubezpieczenia__4[[#This Row],[wiek]] &gt;=30,IF(ubezpieczenia__4[[#This Row],[wiek]]&lt;=39,1,0),0)</f>
        <v>0</v>
      </c>
      <c r="K27" s="1">
        <f>IF(ubezpieczenia__4[[#This Row],[wiek]] &gt;=40,IF(ubezpieczenia__4[[#This Row],[wiek]]&lt;=49,1,0),0)</f>
        <v>0</v>
      </c>
      <c r="L27" s="1">
        <f>IF(ubezpieczenia__4[[#This Row],[wiek]] &gt;=50,IF(ubezpieczenia__4[[#This Row],[wiek]]&lt;=59,1,0),0)</f>
        <v>0</v>
      </c>
      <c r="M27" s="1">
        <f>IF(ubezpieczenia__4[[#This Row],[wiek]] &gt;=60,IF(ubezpieczenia__4[[#This Row],[wiek]]&lt;=69,1,0),0)</f>
        <v>1</v>
      </c>
      <c r="N27" s="1">
        <f>IF(ubezpieczenia__4[[#This Row],[wiek]] &gt;=70,IF(ubezpieczenia__4[[#This Row],[wiek]]&lt;=79,1,0),0)</f>
        <v>0</v>
      </c>
    </row>
    <row r="28" spans="4:14" x14ac:dyDescent="0.25">
      <c r="D28" s="1" t="s">
        <v>46</v>
      </c>
      <c r="E28" s="1" t="s">
        <v>47</v>
      </c>
      <c r="F28" s="2">
        <v>26018</v>
      </c>
      <c r="G28" s="1" t="s">
        <v>6</v>
      </c>
      <c r="H28" s="7">
        <f xml:space="preserve"> 2016 - YEAR(ubezpieczenia__4[[#This Row],[Data_urodz]])</f>
        <v>45</v>
      </c>
      <c r="I28" s="1">
        <f>IF(ubezpieczenia__4[[#This Row],[wiek]] &gt;=20,IF(ubezpieczenia__4[[#This Row],[wiek]]&lt;=29,1,0),0)</f>
        <v>0</v>
      </c>
      <c r="J28" s="1">
        <f>IF(ubezpieczenia__4[[#This Row],[wiek]] &gt;=30,IF(ubezpieczenia__4[[#This Row],[wiek]]&lt;=39,1,0),0)</f>
        <v>0</v>
      </c>
      <c r="K28" s="1">
        <f>IF(ubezpieczenia__4[[#This Row],[wiek]] &gt;=40,IF(ubezpieczenia__4[[#This Row],[wiek]]&lt;=49,1,0),0)</f>
        <v>1</v>
      </c>
      <c r="L28" s="1">
        <f>IF(ubezpieczenia__4[[#This Row],[wiek]] &gt;=50,IF(ubezpieczenia__4[[#This Row],[wiek]]&lt;=59,1,0),0)</f>
        <v>0</v>
      </c>
      <c r="M28" s="1">
        <f>IF(ubezpieczenia__4[[#This Row],[wiek]] &gt;=60,IF(ubezpieczenia__4[[#This Row],[wiek]]&lt;=69,1,0),0)</f>
        <v>0</v>
      </c>
      <c r="N28" s="1">
        <f>IF(ubezpieczenia__4[[#This Row],[wiek]] &gt;=70,IF(ubezpieczenia__4[[#This Row],[wiek]]&lt;=79,1,0),0)</f>
        <v>0</v>
      </c>
    </row>
    <row r="29" spans="4:14" x14ac:dyDescent="0.25">
      <c r="D29" s="1" t="s">
        <v>48</v>
      </c>
      <c r="E29" s="1" t="s">
        <v>49</v>
      </c>
      <c r="F29" s="2">
        <v>25110</v>
      </c>
      <c r="G29" s="1" t="s">
        <v>40</v>
      </c>
      <c r="H29" s="7">
        <f xml:space="preserve"> 2016 - YEAR(ubezpieczenia__4[[#This Row],[Data_urodz]])</f>
        <v>48</v>
      </c>
      <c r="I29" s="1">
        <f>IF(ubezpieczenia__4[[#This Row],[wiek]] &gt;=20,IF(ubezpieczenia__4[[#This Row],[wiek]]&lt;=29,1,0),0)</f>
        <v>0</v>
      </c>
      <c r="J29" s="1">
        <f>IF(ubezpieczenia__4[[#This Row],[wiek]] &gt;=30,IF(ubezpieczenia__4[[#This Row],[wiek]]&lt;=39,1,0),0)</f>
        <v>0</v>
      </c>
      <c r="K29" s="1">
        <f>IF(ubezpieczenia__4[[#This Row],[wiek]] &gt;=40,IF(ubezpieczenia__4[[#This Row],[wiek]]&lt;=49,1,0),0)</f>
        <v>1</v>
      </c>
      <c r="L29" s="1">
        <f>IF(ubezpieczenia__4[[#This Row],[wiek]] &gt;=50,IF(ubezpieczenia__4[[#This Row],[wiek]]&lt;=59,1,0),0)</f>
        <v>0</v>
      </c>
      <c r="M29" s="1">
        <f>IF(ubezpieczenia__4[[#This Row],[wiek]] &gt;=60,IF(ubezpieczenia__4[[#This Row],[wiek]]&lt;=69,1,0),0)</f>
        <v>0</v>
      </c>
      <c r="N29" s="1">
        <f>IF(ubezpieczenia__4[[#This Row],[wiek]] &gt;=70,IF(ubezpieczenia__4[[#This Row],[wiek]]&lt;=79,1,0),0)</f>
        <v>0</v>
      </c>
    </row>
    <row r="30" spans="4:14" x14ac:dyDescent="0.25">
      <c r="D30" s="1" t="s">
        <v>50</v>
      </c>
      <c r="E30" s="1" t="s">
        <v>29</v>
      </c>
      <c r="F30" s="2">
        <v>33411</v>
      </c>
      <c r="G30" s="1" t="s">
        <v>9</v>
      </c>
      <c r="H30" s="7">
        <f xml:space="preserve"> 2016 - YEAR(ubezpieczenia__4[[#This Row],[Data_urodz]])</f>
        <v>25</v>
      </c>
      <c r="I30" s="1">
        <f>IF(ubezpieczenia__4[[#This Row],[wiek]] &gt;=20,IF(ubezpieczenia__4[[#This Row],[wiek]]&lt;=29,1,0),0)</f>
        <v>1</v>
      </c>
      <c r="J30" s="1">
        <f>IF(ubezpieczenia__4[[#This Row],[wiek]] &gt;=30,IF(ubezpieczenia__4[[#This Row],[wiek]]&lt;=39,1,0),0)</f>
        <v>0</v>
      </c>
      <c r="K30" s="1">
        <f>IF(ubezpieczenia__4[[#This Row],[wiek]] &gt;=40,IF(ubezpieczenia__4[[#This Row],[wiek]]&lt;=49,1,0),0)</f>
        <v>0</v>
      </c>
      <c r="L30" s="1">
        <f>IF(ubezpieczenia__4[[#This Row],[wiek]] &gt;=50,IF(ubezpieczenia__4[[#This Row],[wiek]]&lt;=59,1,0),0)</f>
        <v>0</v>
      </c>
      <c r="M30" s="1">
        <f>IF(ubezpieczenia__4[[#This Row],[wiek]] &gt;=60,IF(ubezpieczenia__4[[#This Row],[wiek]]&lt;=69,1,0),0)</f>
        <v>0</v>
      </c>
      <c r="N30" s="1">
        <f>IF(ubezpieczenia__4[[#This Row],[wiek]] &gt;=70,IF(ubezpieczenia__4[[#This Row],[wiek]]&lt;=79,1,0),0)</f>
        <v>0</v>
      </c>
    </row>
    <row r="31" spans="4:14" x14ac:dyDescent="0.25">
      <c r="D31" s="1" t="s">
        <v>51</v>
      </c>
      <c r="E31" s="1" t="s">
        <v>52</v>
      </c>
      <c r="F31" s="2">
        <v>30969</v>
      </c>
      <c r="G31" s="1" t="s">
        <v>12</v>
      </c>
      <c r="H31" s="7">
        <f xml:space="preserve"> 2016 - YEAR(ubezpieczenia__4[[#This Row],[Data_urodz]])</f>
        <v>32</v>
      </c>
      <c r="I31" s="1">
        <f>IF(ubezpieczenia__4[[#This Row],[wiek]] &gt;=20,IF(ubezpieczenia__4[[#This Row],[wiek]]&lt;=29,1,0),0)</f>
        <v>0</v>
      </c>
      <c r="J31" s="1">
        <f>IF(ubezpieczenia__4[[#This Row],[wiek]] &gt;=30,IF(ubezpieczenia__4[[#This Row],[wiek]]&lt;=39,1,0),0)</f>
        <v>1</v>
      </c>
      <c r="K31" s="1">
        <f>IF(ubezpieczenia__4[[#This Row],[wiek]] &gt;=40,IF(ubezpieczenia__4[[#This Row],[wiek]]&lt;=49,1,0),0)</f>
        <v>0</v>
      </c>
      <c r="L31" s="1">
        <f>IF(ubezpieczenia__4[[#This Row],[wiek]] &gt;=50,IF(ubezpieczenia__4[[#This Row],[wiek]]&lt;=59,1,0),0)</f>
        <v>0</v>
      </c>
      <c r="M31" s="1">
        <f>IF(ubezpieczenia__4[[#This Row],[wiek]] &gt;=60,IF(ubezpieczenia__4[[#This Row],[wiek]]&lt;=69,1,0),0)</f>
        <v>0</v>
      </c>
      <c r="N31" s="1">
        <f>IF(ubezpieczenia__4[[#This Row],[wiek]] &gt;=70,IF(ubezpieczenia__4[[#This Row],[wiek]]&lt;=79,1,0),0)</f>
        <v>0</v>
      </c>
    </row>
    <row r="32" spans="4:14" x14ac:dyDescent="0.25">
      <c r="D32" s="1" t="s">
        <v>53</v>
      </c>
      <c r="E32" s="1" t="s">
        <v>54</v>
      </c>
      <c r="F32" s="2">
        <v>19368</v>
      </c>
      <c r="G32" s="1" t="s">
        <v>12</v>
      </c>
      <c r="H32" s="7">
        <f xml:space="preserve"> 2016 - YEAR(ubezpieczenia__4[[#This Row],[Data_urodz]])</f>
        <v>63</v>
      </c>
      <c r="I32" s="1">
        <f>IF(ubezpieczenia__4[[#This Row],[wiek]] &gt;=20,IF(ubezpieczenia__4[[#This Row],[wiek]]&lt;=29,1,0),0)</f>
        <v>0</v>
      </c>
      <c r="J32" s="1">
        <f>IF(ubezpieczenia__4[[#This Row],[wiek]] &gt;=30,IF(ubezpieczenia__4[[#This Row],[wiek]]&lt;=39,1,0),0)</f>
        <v>0</v>
      </c>
      <c r="K32" s="1">
        <f>IF(ubezpieczenia__4[[#This Row],[wiek]] &gt;=40,IF(ubezpieczenia__4[[#This Row],[wiek]]&lt;=49,1,0),0)</f>
        <v>0</v>
      </c>
      <c r="L32" s="1">
        <f>IF(ubezpieczenia__4[[#This Row],[wiek]] &gt;=50,IF(ubezpieczenia__4[[#This Row],[wiek]]&lt;=59,1,0),0)</f>
        <v>0</v>
      </c>
      <c r="M32" s="1">
        <f>IF(ubezpieczenia__4[[#This Row],[wiek]] &gt;=60,IF(ubezpieczenia__4[[#This Row],[wiek]]&lt;=69,1,0),0)</f>
        <v>1</v>
      </c>
      <c r="N32" s="1">
        <f>IF(ubezpieczenia__4[[#This Row],[wiek]] &gt;=70,IF(ubezpieczenia__4[[#This Row],[wiek]]&lt;=79,1,0),0)</f>
        <v>0</v>
      </c>
    </row>
    <row r="33" spans="4:14" x14ac:dyDescent="0.25">
      <c r="D33" s="1" t="s">
        <v>55</v>
      </c>
      <c r="E33" s="1" t="s">
        <v>56</v>
      </c>
      <c r="F33" s="2">
        <v>23668</v>
      </c>
      <c r="G33" s="1" t="s">
        <v>40</v>
      </c>
      <c r="H33" s="7">
        <f xml:space="preserve"> 2016 - YEAR(ubezpieczenia__4[[#This Row],[Data_urodz]])</f>
        <v>52</v>
      </c>
      <c r="I33" s="1">
        <f>IF(ubezpieczenia__4[[#This Row],[wiek]] &gt;=20,IF(ubezpieczenia__4[[#This Row],[wiek]]&lt;=29,1,0),0)</f>
        <v>0</v>
      </c>
      <c r="J33" s="1">
        <f>IF(ubezpieczenia__4[[#This Row],[wiek]] &gt;=30,IF(ubezpieczenia__4[[#This Row],[wiek]]&lt;=39,1,0),0)</f>
        <v>0</v>
      </c>
      <c r="K33" s="1">
        <f>IF(ubezpieczenia__4[[#This Row],[wiek]] &gt;=40,IF(ubezpieczenia__4[[#This Row],[wiek]]&lt;=49,1,0),0)</f>
        <v>0</v>
      </c>
      <c r="L33" s="1">
        <f>IF(ubezpieczenia__4[[#This Row],[wiek]] &gt;=50,IF(ubezpieczenia__4[[#This Row],[wiek]]&lt;=59,1,0),0)</f>
        <v>1</v>
      </c>
      <c r="M33" s="1">
        <f>IF(ubezpieczenia__4[[#This Row],[wiek]] &gt;=60,IF(ubezpieczenia__4[[#This Row],[wiek]]&lt;=69,1,0),0)</f>
        <v>0</v>
      </c>
      <c r="N33" s="1">
        <f>IF(ubezpieczenia__4[[#This Row],[wiek]] &gt;=70,IF(ubezpieczenia__4[[#This Row],[wiek]]&lt;=79,1,0),0)</f>
        <v>0</v>
      </c>
    </row>
    <row r="34" spans="4:14" x14ac:dyDescent="0.25">
      <c r="D34" s="1" t="s">
        <v>57</v>
      </c>
      <c r="E34" s="1" t="s">
        <v>58</v>
      </c>
      <c r="F34" s="2">
        <v>19851</v>
      </c>
      <c r="G34" s="1" t="s">
        <v>12</v>
      </c>
      <c r="H34" s="7">
        <f xml:space="preserve"> 2016 - YEAR(ubezpieczenia__4[[#This Row],[Data_urodz]])</f>
        <v>62</v>
      </c>
      <c r="I34" s="1">
        <f>IF(ubezpieczenia__4[[#This Row],[wiek]] &gt;=20,IF(ubezpieczenia__4[[#This Row],[wiek]]&lt;=29,1,0),0)</f>
        <v>0</v>
      </c>
      <c r="J34" s="1">
        <f>IF(ubezpieczenia__4[[#This Row],[wiek]] &gt;=30,IF(ubezpieczenia__4[[#This Row],[wiek]]&lt;=39,1,0),0)</f>
        <v>0</v>
      </c>
      <c r="K34" s="1">
        <f>IF(ubezpieczenia__4[[#This Row],[wiek]] &gt;=40,IF(ubezpieczenia__4[[#This Row],[wiek]]&lt;=49,1,0),0)</f>
        <v>0</v>
      </c>
      <c r="L34" s="1">
        <f>IF(ubezpieczenia__4[[#This Row],[wiek]] &gt;=50,IF(ubezpieczenia__4[[#This Row],[wiek]]&lt;=59,1,0),0)</f>
        <v>0</v>
      </c>
      <c r="M34" s="1">
        <f>IF(ubezpieczenia__4[[#This Row],[wiek]] &gt;=60,IF(ubezpieczenia__4[[#This Row],[wiek]]&lt;=69,1,0),0)</f>
        <v>1</v>
      </c>
      <c r="N34" s="1">
        <f>IF(ubezpieczenia__4[[#This Row],[wiek]] &gt;=70,IF(ubezpieczenia__4[[#This Row],[wiek]]&lt;=79,1,0),0)</f>
        <v>0</v>
      </c>
    </row>
    <row r="35" spans="4:14" x14ac:dyDescent="0.25">
      <c r="D35" s="1" t="s">
        <v>59</v>
      </c>
      <c r="E35" s="1" t="s">
        <v>18</v>
      </c>
      <c r="F35" s="2">
        <v>17896</v>
      </c>
      <c r="G35" s="1" t="s">
        <v>9</v>
      </c>
      <c r="H35" s="7">
        <f xml:space="preserve"> 2016 - YEAR(ubezpieczenia__4[[#This Row],[Data_urodz]])</f>
        <v>68</v>
      </c>
      <c r="I35" s="1">
        <f>IF(ubezpieczenia__4[[#This Row],[wiek]] &gt;=20,IF(ubezpieczenia__4[[#This Row],[wiek]]&lt;=29,1,0),0)</f>
        <v>0</v>
      </c>
      <c r="J35" s="1">
        <f>IF(ubezpieczenia__4[[#This Row],[wiek]] &gt;=30,IF(ubezpieczenia__4[[#This Row],[wiek]]&lt;=39,1,0),0)</f>
        <v>0</v>
      </c>
      <c r="K35" s="1">
        <f>IF(ubezpieczenia__4[[#This Row],[wiek]] &gt;=40,IF(ubezpieczenia__4[[#This Row],[wiek]]&lt;=49,1,0),0)</f>
        <v>0</v>
      </c>
      <c r="L35" s="1">
        <f>IF(ubezpieczenia__4[[#This Row],[wiek]] &gt;=50,IF(ubezpieczenia__4[[#This Row],[wiek]]&lt;=59,1,0),0)</f>
        <v>0</v>
      </c>
      <c r="M35" s="1">
        <f>IF(ubezpieczenia__4[[#This Row],[wiek]] &gt;=60,IF(ubezpieczenia__4[[#This Row],[wiek]]&lt;=69,1,0),0)</f>
        <v>1</v>
      </c>
      <c r="N35" s="1">
        <f>IF(ubezpieczenia__4[[#This Row],[wiek]] &gt;=70,IF(ubezpieczenia__4[[#This Row],[wiek]]&lt;=79,1,0),0)</f>
        <v>0</v>
      </c>
    </row>
    <row r="36" spans="4:14" x14ac:dyDescent="0.25">
      <c r="D36" s="1" t="s">
        <v>60</v>
      </c>
      <c r="E36" s="1" t="s">
        <v>11</v>
      </c>
      <c r="F36" s="2">
        <v>25045</v>
      </c>
      <c r="G36" s="1" t="s">
        <v>12</v>
      </c>
      <c r="H36" s="7">
        <f xml:space="preserve"> 2016 - YEAR(ubezpieczenia__4[[#This Row],[Data_urodz]])</f>
        <v>48</v>
      </c>
      <c r="I36" s="1">
        <f>IF(ubezpieczenia__4[[#This Row],[wiek]] &gt;=20,IF(ubezpieczenia__4[[#This Row],[wiek]]&lt;=29,1,0),0)</f>
        <v>0</v>
      </c>
      <c r="J36" s="1">
        <f>IF(ubezpieczenia__4[[#This Row],[wiek]] &gt;=30,IF(ubezpieczenia__4[[#This Row],[wiek]]&lt;=39,1,0),0)</f>
        <v>0</v>
      </c>
      <c r="K36" s="1">
        <f>IF(ubezpieczenia__4[[#This Row],[wiek]] &gt;=40,IF(ubezpieczenia__4[[#This Row],[wiek]]&lt;=49,1,0),0)</f>
        <v>1</v>
      </c>
      <c r="L36" s="1">
        <f>IF(ubezpieczenia__4[[#This Row],[wiek]] &gt;=50,IF(ubezpieczenia__4[[#This Row],[wiek]]&lt;=59,1,0),0)</f>
        <v>0</v>
      </c>
      <c r="M36" s="1">
        <f>IF(ubezpieczenia__4[[#This Row],[wiek]] &gt;=60,IF(ubezpieczenia__4[[#This Row],[wiek]]&lt;=69,1,0),0)</f>
        <v>0</v>
      </c>
      <c r="N36" s="1">
        <f>IF(ubezpieczenia__4[[#This Row],[wiek]] &gt;=70,IF(ubezpieczenia__4[[#This Row],[wiek]]&lt;=79,1,0),0)</f>
        <v>0</v>
      </c>
    </row>
    <row r="37" spans="4:14" x14ac:dyDescent="0.25">
      <c r="D37" s="1" t="s">
        <v>61</v>
      </c>
      <c r="E37" s="1" t="s">
        <v>20</v>
      </c>
      <c r="F37" s="2">
        <v>18367</v>
      </c>
      <c r="G37" s="1" t="s">
        <v>12</v>
      </c>
      <c r="H37" s="7">
        <f xml:space="preserve"> 2016 - YEAR(ubezpieczenia__4[[#This Row],[Data_urodz]])</f>
        <v>66</v>
      </c>
      <c r="I37" s="1">
        <f>IF(ubezpieczenia__4[[#This Row],[wiek]] &gt;=20,IF(ubezpieczenia__4[[#This Row],[wiek]]&lt;=29,1,0),0)</f>
        <v>0</v>
      </c>
      <c r="J37" s="1">
        <f>IF(ubezpieczenia__4[[#This Row],[wiek]] &gt;=30,IF(ubezpieczenia__4[[#This Row],[wiek]]&lt;=39,1,0),0)</f>
        <v>0</v>
      </c>
      <c r="K37" s="1">
        <f>IF(ubezpieczenia__4[[#This Row],[wiek]] &gt;=40,IF(ubezpieczenia__4[[#This Row],[wiek]]&lt;=49,1,0),0)</f>
        <v>0</v>
      </c>
      <c r="L37" s="1">
        <f>IF(ubezpieczenia__4[[#This Row],[wiek]] &gt;=50,IF(ubezpieczenia__4[[#This Row],[wiek]]&lt;=59,1,0),0)</f>
        <v>0</v>
      </c>
      <c r="M37" s="1">
        <f>IF(ubezpieczenia__4[[#This Row],[wiek]] &gt;=60,IF(ubezpieczenia__4[[#This Row],[wiek]]&lt;=69,1,0),0)</f>
        <v>1</v>
      </c>
      <c r="N37" s="1">
        <f>IF(ubezpieczenia__4[[#This Row],[wiek]] &gt;=70,IF(ubezpieczenia__4[[#This Row],[wiek]]&lt;=79,1,0),0)</f>
        <v>0</v>
      </c>
    </row>
    <row r="38" spans="4:14" x14ac:dyDescent="0.25">
      <c r="D38" s="1" t="s">
        <v>62</v>
      </c>
      <c r="E38" s="1" t="s">
        <v>20</v>
      </c>
      <c r="F38" s="2">
        <v>21630</v>
      </c>
      <c r="G38" s="1" t="s">
        <v>6</v>
      </c>
      <c r="H38" s="7">
        <f xml:space="preserve"> 2016 - YEAR(ubezpieczenia__4[[#This Row],[Data_urodz]])</f>
        <v>57</v>
      </c>
      <c r="I38" s="1">
        <f>IF(ubezpieczenia__4[[#This Row],[wiek]] &gt;=20,IF(ubezpieczenia__4[[#This Row],[wiek]]&lt;=29,1,0),0)</f>
        <v>0</v>
      </c>
      <c r="J38" s="1">
        <f>IF(ubezpieczenia__4[[#This Row],[wiek]] &gt;=30,IF(ubezpieczenia__4[[#This Row],[wiek]]&lt;=39,1,0),0)</f>
        <v>0</v>
      </c>
      <c r="K38" s="1">
        <f>IF(ubezpieczenia__4[[#This Row],[wiek]] &gt;=40,IF(ubezpieczenia__4[[#This Row],[wiek]]&lt;=49,1,0),0)</f>
        <v>0</v>
      </c>
      <c r="L38" s="1">
        <f>IF(ubezpieczenia__4[[#This Row],[wiek]] &gt;=50,IF(ubezpieczenia__4[[#This Row],[wiek]]&lt;=59,1,0),0)</f>
        <v>1</v>
      </c>
      <c r="M38" s="1">
        <f>IF(ubezpieczenia__4[[#This Row],[wiek]] &gt;=60,IF(ubezpieczenia__4[[#This Row],[wiek]]&lt;=69,1,0),0)</f>
        <v>0</v>
      </c>
      <c r="N38" s="1">
        <f>IF(ubezpieczenia__4[[#This Row],[wiek]] &gt;=70,IF(ubezpieczenia__4[[#This Row],[wiek]]&lt;=79,1,0),0)</f>
        <v>0</v>
      </c>
    </row>
    <row r="39" spans="4:14" x14ac:dyDescent="0.25">
      <c r="D39" s="1" t="s">
        <v>63</v>
      </c>
      <c r="E39" s="1" t="s">
        <v>64</v>
      </c>
      <c r="F39" s="2">
        <v>16075</v>
      </c>
      <c r="G39" s="1" t="s">
        <v>40</v>
      </c>
      <c r="H39" s="7">
        <f xml:space="preserve"> 2016 - YEAR(ubezpieczenia__4[[#This Row],[Data_urodz]])</f>
        <v>72</v>
      </c>
      <c r="I39" s="1">
        <f>IF(ubezpieczenia__4[[#This Row],[wiek]] &gt;=20,IF(ubezpieczenia__4[[#This Row],[wiek]]&lt;=29,1,0),0)</f>
        <v>0</v>
      </c>
      <c r="J39" s="1">
        <f>IF(ubezpieczenia__4[[#This Row],[wiek]] &gt;=30,IF(ubezpieczenia__4[[#This Row],[wiek]]&lt;=39,1,0),0)</f>
        <v>0</v>
      </c>
      <c r="K39" s="1">
        <f>IF(ubezpieczenia__4[[#This Row],[wiek]] &gt;=40,IF(ubezpieczenia__4[[#This Row],[wiek]]&lt;=49,1,0),0)</f>
        <v>0</v>
      </c>
      <c r="L39" s="1">
        <f>IF(ubezpieczenia__4[[#This Row],[wiek]] &gt;=50,IF(ubezpieczenia__4[[#This Row],[wiek]]&lt;=59,1,0),0)</f>
        <v>0</v>
      </c>
      <c r="M39" s="1">
        <f>IF(ubezpieczenia__4[[#This Row],[wiek]] &gt;=60,IF(ubezpieczenia__4[[#This Row],[wiek]]&lt;=69,1,0),0)</f>
        <v>0</v>
      </c>
      <c r="N39" s="1">
        <f>IF(ubezpieczenia__4[[#This Row],[wiek]] &gt;=70,IF(ubezpieczenia__4[[#This Row],[wiek]]&lt;=79,1,0),0)</f>
        <v>1</v>
      </c>
    </row>
    <row r="40" spans="4:14" x14ac:dyDescent="0.25">
      <c r="D40" s="1" t="s">
        <v>65</v>
      </c>
      <c r="E40" s="1" t="s">
        <v>20</v>
      </c>
      <c r="F40" s="2">
        <v>30640</v>
      </c>
      <c r="G40" s="1" t="s">
        <v>6</v>
      </c>
      <c r="H40" s="7">
        <f xml:space="preserve"> 2016 - YEAR(ubezpieczenia__4[[#This Row],[Data_urodz]])</f>
        <v>33</v>
      </c>
      <c r="I40" s="1">
        <f>IF(ubezpieczenia__4[[#This Row],[wiek]] &gt;=20,IF(ubezpieczenia__4[[#This Row],[wiek]]&lt;=29,1,0),0)</f>
        <v>0</v>
      </c>
      <c r="J40" s="1">
        <f>IF(ubezpieczenia__4[[#This Row],[wiek]] &gt;=30,IF(ubezpieczenia__4[[#This Row],[wiek]]&lt;=39,1,0),0)</f>
        <v>1</v>
      </c>
      <c r="K40" s="1">
        <f>IF(ubezpieczenia__4[[#This Row],[wiek]] &gt;=40,IF(ubezpieczenia__4[[#This Row],[wiek]]&lt;=49,1,0),0)</f>
        <v>0</v>
      </c>
      <c r="L40" s="1">
        <f>IF(ubezpieczenia__4[[#This Row],[wiek]] &gt;=50,IF(ubezpieczenia__4[[#This Row],[wiek]]&lt;=59,1,0),0)</f>
        <v>0</v>
      </c>
      <c r="M40" s="1">
        <f>IF(ubezpieczenia__4[[#This Row],[wiek]] &gt;=60,IF(ubezpieczenia__4[[#This Row],[wiek]]&lt;=69,1,0),0)</f>
        <v>0</v>
      </c>
      <c r="N40" s="1">
        <f>IF(ubezpieczenia__4[[#This Row],[wiek]] &gt;=70,IF(ubezpieczenia__4[[#This Row],[wiek]]&lt;=79,1,0),0)</f>
        <v>0</v>
      </c>
    </row>
    <row r="41" spans="4:14" x14ac:dyDescent="0.25">
      <c r="D41" s="1" t="s">
        <v>66</v>
      </c>
      <c r="E41" s="1" t="s">
        <v>67</v>
      </c>
      <c r="F41" s="2">
        <v>21633</v>
      </c>
      <c r="G41" s="1" t="s">
        <v>12</v>
      </c>
      <c r="H41" s="7">
        <f xml:space="preserve"> 2016 - YEAR(ubezpieczenia__4[[#This Row],[Data_urodz]])</f>
        <v>57</v>
      </c>
      <c r="I41" s="1">
        <f>IF(ubezpieczenia__4[[#This Row],[wiek]] &gt;=20,IF(ubezpieczenia__4[[#This Row],[wiek]]&lt;=29,1,0),0)</f>
        <v>0</v>
      </c>
      <c r="J41" s="1">
        <f>IF(ubezpieczenia__4[[#This Row],[wiek]] &gt;=30,IF(ubezpieczenia__4[[#This Row],[wiek]]&lt;=39,1,0),0)</f>
        <v>0</v>
      </c>
      <c r="K41" s="1">
        <f>IF(ubezpieczenia__4[[#This Row],[wiek]] &gt;=40,IF(ubezpieczenia__4[[#This Row],[wiek]]&lt;=49,1,0),0)</f>
        <v>0</v>
      </c>
      <c r="L41" s="1">
        <f>IF(ubezpieczenia__4[[#This Row],[wiek]] &gt;=50,IF(ubezpieczenia__4[[#This Row],[wiek]]&lt;=59,1,0),0)</f>
        <v>1</v>
      </c>
      <c r="M41" s="1">
        <f>IF(ubezpieczenia__4[[#This Row],[wiek]] &gt;=60,IF(ubezpieczenia__4[[#This Row],[wiek]]&lt;=69,1,0),0)</f>
        <v>0</v>
      </c>
      <c r="N41" s="1">
        <f>IF(ubezpieczenia__4[[#This Row],[wiek]] &gt;=70,IF(ubezpieczenia__4[[#This Row],[wiek]]&lt;=79,1,0),0)</f>
        <v>0</v>
      </c>
    </row>
    <row r="42" spans="4:14" x14ac:dyDescent="0.25">
      <c r="D42" s="1" t="s">
        <v>68</v>
      </c>
      <c r="E42" s="1" t="s">
        <v>69</v>
      </c>
      <c r="F42" s="2">
        <v>22843</v>
      </c>
      <c r="G42" s="1" t="s">
        <v>6</v>
      </c>
      <c r="H42" s="7">
        <f xml:space="preserve"> 2016 - YEAR(ubezpieczenia__4[[#This Row],[Data_urodz]])</f>
        <v>54</v>
      </c>
      <c r="I42" s="1">
        <f>IF(ubezpieczenia__4[[#This Row],[wiek]] &gt;=20,IF(ubezpieczenia__4[[#This Row],[wiek]]&lt;=29,1,0),0)</f>
        <v>0</v>
      </c>
      <c r="J42" s="1">
        <f>IF(ubezpieczenia__4[[#This Row],[wiek]] &gt;=30,IF(ubezpieczenia__4[[#This Row],[wiek]]&lt;=39,1,0),0)</f>
        <v>0</v>
      </c>
      <c r="K42" s="1">
        <f>IF(ubezpieczenia__4[[#This Row],[wiek]] &gt;=40,IF(ubezpieczenia__4[[#This Row],[wiek]]&lt;=49,1,0),0)</f>
        <v>0</v>
      </c>
      <c r="L42" s="1">
        <f>IF(ubezpieczenia__4[[#This Row],[wiek]] &gt;=50,IF(ubezpieczenia__4[[#This Row],[wiek]]&lt;=59,1,0),0)</f>
        <v>1</v>
      </c>
      <c r="M42" s="1">
        <f>IF(ubezpieczenia__4[[#This Row],[wiek]] &gt;=60,IF(ubezpieczenia__4[[#This Row],[wiek]]&lt;=69,1,0),0)</f>
        <v>0</v>
      </c>
      <c r="N42" s="1">
        <f>IF(ubezpieczenia__4[[#This Row],[wiek]] &gt;=70,IF(ubezpieczenia__4[[#This Row],[wiek]]&lt;=79,1,0),0)</f>
        <v>0</v>
      </c>
    </row>
    <row r="43" spans="4:14" x14ac:dyDescent="0.25">
      <c r="D43" s="1" t="s">
        <v>70</v>
      </c>
      <c r="E43" s="1" t="s">
        <v>39</v>
      </c>
      <c r="F43" s="2">
        <v>22944</v>
      </c>
      <c r="G43" s="1" t="s">
        <v>12</v>
      </c>
      <c r="H43" s="7">
        <f xml:space="preserve"> 2016 - YEAR(ubezpieczenia__4[[#This Row],[Data_urodz]])</f>
        <v>54</v>
      </c>
      <c r="I43" s="1">
        <f>IF(ubezpieczenia__4[[#This Row],[wiek]] &gt;=20,IF(ubezpieczenia__4[[#This Row],[wiek]]&lt;=29,1,0),0)</f>
        <v>0</v>
      </c>
      <c r="J43" s="1">
        <f>IF(ubezpieczenia__4[[#This Row],[wiek]] &gt;=30,IF(ubezpieczenia__4[[#This Row],[wiek]]&lt;=39,1,0),0)</f>
        <v>0</v>
      </c>
      <c r="K43" s="1">
        <f>IF(ubezpieczenia__4[[#This Row],[wiek]] &gt;=40,IF(ubezpieczenia__4[[#This Row],[wiek]]&lt;=49,1,0),0)</f>
        <v>0</v>
      </c>
      <c r="L43" s="1">
        <f>IF(ubezpieczenia__4[[#This Row],[wiek]] &gt;=50,IF(ubezpieczenia__4[[#This Row],[wiek]]&lt;=59,1,0),0)</f>
        <v>1</v>
      </c>
      <c r="M43" s="1">
        <f>IF(ubezpieczenia__4[[#This Row],[wiek]] &gt;=60,IF(ubezpieczenia__4[[#This Row],[wiek]]&lt;=69,1,0),0)</f>
        <v>0</v>
      </c>
      <c r="N43" s="1">
        <f>IF(ubezpieczenia__4[[#This Row],[wiek]] &gt;=70,IF(ubezpieczenia__4[[#This Row],[wiek]]&lt;=79,1,0),0)</f>
        <v>0</v>
      </c>
    </row>
    <row r="44" spans="4:14" x14ac:dyDescent="0.25">
      <c r="D44" s="1" t="s">
        <v>71</v>
      </c>
      <c r="E44" s="1" t="s">
        <v>72</v>
      </c>
      <c r="F44" s="2">
        <v>28856</v>
      </c>
      <c r="G44" s="1" t="s">
        <v>6</v>
      </c>
      <c r="H44" s="7">
        <f xml:space="preserve"> 2016 - YEAR(ubezpieczenia__4[[#This Row],[Data_urodz]])</f>
        <v>37</v>
      </c>
      <c r="I44" s="1">
        <f>IF(ubezpieczenia__4[[#This Row],[wiek]] &gt;=20,IF(ubezpieczenia__4[[#This Row],[wiek]]&lt;=29,1,0),0)</f>
        <v>0</v>
      </c>
      <c r="J44" s="1">
        <f>IF(ubezpieczenia__4[[#This Row],[wiek]] &gt;=30,IF(ubezpieczenia__4[[#This Row],[wiek]]&lt;=39,1,0),0)</f>
        <v>1</v>
      </c>
      <c r="K44" s="1">
        <f>IF(ubezpieczenia__4[[#This Row],[wiek]] &gt;=40,IF(ubezpieczenia__4[[#This Row],[wiek]]&lt;=49,1,0),0)</f>
        <v>0</v>
      </c>
      <c r="L44" s="1">
        <f>IF(ubezpieczenia__4[[#This Row],[wiek]] &gt;=50,IF(ubezpieczenia__4[[#This Row],[wiek]]&lt;=59,1,0),0)</f>
        <v>0</v>
      </c>
      <c r="M44" s="1">
        <f>IF(ubezpieczenia__4[[#This Row],[wiek]] &gt;=60,IF(ubezpieczenia__4[[#This Row],[wiek]]&lt;=69,1,0),0)</f>
        <v>0</v>
      </c>
      <c r="N44" s="1">
        <f>IF(ubezpieczenia__4[[#This Row],[wiek]] &gt;=70,IF(ubezpieczenia__4[[#This Row],[wiek]]&lt;=79,1,0),0)</f>
        <v>0</v>
      </c>
    </row>
    <row r="45" spans="4:14" x14ac:dyDescent="0.25">
      <c r="D45" s="1" t="s">
        <v>73</v>
      </c>
      <c r="E45" s="1" t="s">
        <v>74</v>
      </c>
      <c r="F45" s="2">
        <v>27510</v>
      </c>
      <c r="G45" s="1" t="s">
        <v>9</v>
      </c>
      <c r="H45" s="7">
        <f xml:space="preserve"> 2016 - YEAR(ubezpieczenia__4[[#This Row],[Data_urodz]])</f>
        <v>41</v>
      </c>
      <c r="I45" s="1">
        <f>IF(ubezpieczenia__4[[#This Row],[wiek]] &gt;=20,IF(ubezpieczenia__4[[#This Row],[wiek]]&lt;=29,1,0),0)</f>
        <v>0</v>
      </c>
      <c r="J45" s="1">
        <f>IF(ubezpieczenia__4[[#This Row],[wiek]] &gt;=30,IF(ubezpieczenia__4[[#This Row],[wiek]]&lt;=39,1,0),0)</f>
        <v>0</v>
      </c>
      <c r="K45" s="1">
        <f>IF(ubezpieczenia__4[[#This Row],[wiek]] &gt;=40,IF(ubezpieczenia__4[[#This Row],[wiek]]&lt;=49,1,0),0)</f>
        <v>1</v>
      </c>
      <c r="L45" s="1">
        <f>IF(ubezpieczenia__4[[#This Row],[wiek]] &gt;=50,IF(ubezpieczenia__4[[#This Row],[wiek]]&lt;=59,1,0),0)</f>
        <v>0</v>
      </c>
      <c r="M45" s="1">
        <f>IF(ubezpieczenia__4[[#This Row],[wiek]] &gt;=60,IF(ubezpieczenia__4[[#This Row],[wiek]]&lt;=69,1,0),0)</f>
        <v>0</v>
      </c>
      <c r="N45" s="1">
        <f>IF(ubezpieczenia__4[[#This Row],[wiek]] &gt;=70,IF(ubezpieczenia__4[[#This Row],[wiek]]&lt;=79,1,0),0)</f>
        <v>0</v>
      </c>
    </row>
    <row r="46" spans="4:14" x14ac:dyDescent="0.25">
      <c r="D46" s="1" t="s">
        <v>75</v>
      </c>
      <c r="E46" s="1" t="s">
        <v>52</v>
      </c>
      <c r="F46" s="2">
        <v>24744</v>
      </c>
      <c r="G46" s="1" t="s">
        <v>12</v>
      </c>
      <c r="H46" s="7">
        <f xml:space="preserve"> 2016 - YEAR(ubezpieczenia__4[[#This Row],[Data_urodz]])</f>
        <v>49</v>
      </c>
      <c r="I46" s="1">
        <f>IF(ubezpieczenia__4[[#This Row],[wiek]] &gt;=20,IF(ubezpieczenia__4[[#This Row],[wiek]]&lt;=29,1,0),0)</f>
        <v>0</v>
      </c>
      <c r="J46" s="1">
        <f>IF(ubezpieczenia__4[[#This Row],[wiek]] &gt;=30,IF(ubezpieczenia__4[[#This Row],[wiek]]&lt;=39,1,0),0)</f>
        <v>0</v>
      </c>
      <c r="K46" s="1">
        <f>IF(ubezpieczenia__4[[#This Row],[wiek]] &gt;=40,IF(ubezpieczenia__4[[#This Row],[wiek]]&lt;=49,1,0),0)</f>
        <v>1</v>
      </c>
      <c r="L46" s="1">
        <f>IF(ubezpieczenia__4[[#This Row],[wiek]] &gt;=50,IF(ubezpieczenia__4[[#This Row],[wiek]]&lt;=59,1,0),0)</f>
        <v>0</v>
      </c>
      <c r="M46" s="1">
        <f>IF(ubezpieczenia__4[[#This Row],[wiek]] &gt;=60,IF(ubezpieczenia__4[[#This Row],[wiek]]&lt;=69,1,0),0)</f>
        <v>0</v>
      </c>
      <c r="N46" s="1">
        <f>IF(ubezpieczenia__4[[#This Row],[wiek]] &gt;=70,IF(ubezpieczenia__4[[#This Row],[wiek]]&lt;=79,1,0),0)</f>
        <v>0</v>
      </c>
    </row>
    <row r="47" spans="4:14" x14ac:dyDescent="0.25">
      <c r="D47" s="1" t="s">
        <v>76</v>
      </c>
      <c r="E47" s="1" t="s">
        <v>77</v>
      </c>
      <c r="F47" s="2">
        <v>26703</v>
      </c>
      <c r="G47" s="1" t="s">
        <v>40</v>
      </c>
      <c r="H47" s="7">
        <f xml:space="preserve"> 2016 - YEAR(ubezpieczenia__4[[#This Row],[Data_urodz]])</f>
        <v>43</v>
      </c>
      <c r="I47" s="1">
        <f>IF(ubezpieczenia__4[[#This Row],[wiek]] &gt;=20,IF(ubezpieczenia__4[[#This Row],[wiek]]&lt;=29,1,0),0)</f>
        <v>0</v>
      </c>
      <c r="J47" s="1">
        <f>IF(ubezpieczenia__4[[#This Row],[wiek]] &gt;=30,IF(ubezpieczenia__4[[#This Row],[wiek]]&lt;=39,1,0),0)</f>
        <v>0</v>
      </c>
      <c r="K47" s="1">
        <f>IF(ubezpieczenia__4[[#This Row],[wiek]] &gt;=40,IF(ubezpieczenia__4[[#This Row],[wiek]]&lt;=49,1,0),0)</f>
        <v>1</v>
      </c>
      <c r="L47" s="1">
        <f>IF(ubezpieczenia__4[[#This Row],[wiek]] &gt;=50,IF(ubezpieczenia__4[[#This Row],[wiek]]&lt;=59,1,0),0)</f>
        <v>0</v>
      </c>
      <c r="M47" s="1">
        <f>IF(ubezpieczenia__4[[#This Row],[wiek]] &gt;=60,IF(ubezpieczenia__4[[#This Row],[wiek]]&lt;=69,1,0),0)</f>
        <v>0</v>
      </c>
      <c r="N47" s="1">
        <f>IF(ubezpieczenia__4[[#This Row],[wiek]] &gt;=70,IF(ubezpieczenia__4[[#This Row],[wiek]]&lt;=79,1,0),0)</f>
        <v>0</v>
      </c>
    </row>
    <row r="48" spans="4:14" x14ac:dyDescent="0.25">
      <c r="D48" s="1" t="s">
        <v>78</v>
      </c>
      <c r="E48" s="1" t="s">
        <v>79</v>
      </c>
      <c r="F48" s="2">
        <v>18847</v>
      </c>
      <c r="G48" s="1" t="s">
        <v>6</v>
      </c>
      <c r="H48" s="7">
        <f xml:space="preserve"> 2016 - YEAR(ubezpieczenia__4[[#This Row],[Data_urodz]])</f>
        <v>65</v>
      </c>
      <c r="I48" s="1">
        <f>IF(ubezpieczenia__4[[#This Row],[wiek]] &gt;=20,IF(ubezpieczenia__4[[#This Row],[wiek]]&lt;=29,1,0),0)</f>
        <v>0</v>
      </c>
      <c r="J48" s="1">
        <f>IF(ubezpieczenia__4[[#This Row],[wiek]] &gt;=30,IF(ubezpieczenia__4[[#This Row],[wiek]]&lt;=39,1,0),0)</f>
        <v>0</v>
      </c>
      <c r="K48" s="1">
        <f>IF(ubezpieczenia__4[[#This Row],[wiek]] &gt;=40,IF(ubezpieczenia__4[[#This Row],[wiek]]&lt;=49,1,0),0)</f>
        <v>0</v>
      </c>
      <c r="L48" s="1">
        <f>IF(ubezpieczenia__4[[#This Row],[wiek]] &gt;=50,IF(ubezpieczenia__4[[#This Row],[wiek]]&lt;=59,1,0),0)</f>
        <v>0</v>
      </c>
      <c r="M48" s="1">
        <f>IF(ubezpieczenia__4[[#This Row],[wiek]] &gt;=60,IF(ubezpieczenia__4[[#This Row],[wiek]]&lt;=69,1,0),0)</f>
        <v>1</v>
      </c>
      <c r="N48" s="1">
        <f>IF(ubezpieczenia__4[[#This Row],[wiek]] &gt;=70,IF(ubezpieczenia__4[[#This Row],[wiek]]&lt;=79,1,0),0)</f>
        <v>0</v>
      </c>
    </row>
    <row r="49" spans="4:14" x14ac:dyDescent="0.25">
      <c r="D49" s="1" t="s">
        <v>80</v>
      </c>
      <c r="E49" s="1" t="s">
        <v>81</v>
      </c>
      <c r="F49" s="2">
        <v>33899</v>
      </c>
      <c r="G49" s="1" t="s">
        <v>12</v>
      </c>
      <c r="H49" s="7">
        <f xml:space="preserve"> 2016 - YEAR(ubezpieczenia__4[[#This Row],[Data_urodz]])</f>
        <v>24</v>
      </c>
      <c r="I49" s="1">
        <f>IF(ubezpieczenia__4[[#This Row],[wiek]] &gt;=20,IF(ubezpieczenia__4[[#This Row],[wiek]]&lt;=29,1,0),0)</f>
        <v>1</v>
      </c>
      <c r="J49" s="1">
        <f>IF(ubezpieczenia__4[[#This Row],[wiek]] &gt;=30,IF(ubezpieczenia__4[[#This Row],[wiek]]&lt;=39,1,0),0)</f>
        <v>0</v>
      </c>
      <c r="K49" s="1">
        <f>IF(ubezpieczenia__4[[#This Row],[wiek]] &gt;=40,IF(ubezpieczenia__4[[#This Row],[wiek]]&lt;=49,1,0),0)</f>
        <v>0</v>
      </c>
      <c r="L49" s="1">
        <f>IF(ubezpieczenia__4[[#This Row],[wiek]] &gt;=50,IF(ubezpieczenia__4[[#This Row],[wiek]]&lt;=59,1,0),0)</f>
        <v>0</v>
      </c>
      <c r="M49" s="1">
        <f>IF(ubezpieczenia__4[[#This Row],[wiek]] &gt;=60,IF(ubezpieczenia__4[[#This Row],[wiek]]&lt;=69,1,0),0)</f>
        <v>0</v>
      </c>
      <c r="N49" s="1">
        <f>IF(ubezpieczenia__4[[#This Row],[wiek]] &gt;=70,IF(ubezpieczenia__4[[#This Row],[wiek]]&lt;=79,1,0),0)</f>
        <v>0</v>
      </c>
    </row>
    <row r="50" spans="4:14" x14ac:dyDescent="0.25">
      <c r="D50" s="1" t="s">
        <v>82</v>
      </c>
      <c r="E50" s="1" t="s">
        <v>42</v>
      </c>
      <c r="F50" s="2">
        <v>34773</v>
      </c>
      <c r="G50" s="1" t="s">
        <v>12</v>
      </c>
      <c r="H50" s="7">
        <f xml:space="preserve"> 2016 - YEAR(ubezpieczenia__4[[#This Row],[Data_urodz]])</f>
        <v>21</v>
      </c>
      <c r="I50" s="1">
        <f>IF(ubezpieczenia__4[[#This Row],[wiek]] &gt;=20,IF(ubezpieczenia__4[[#This Row],[wiek]]&lt;=29,1,0),0)</f>
        <v>1</v>
      </c>
      <c r="J50" s="1">
        <f>IF(ubezpieczenia__4[[#This Row],[wiek]] &gt;=30,IF(ubezpieczenia__4[[#This Row],[wiek]]&lt;=39,1,0),0)</f>
        <v>0</v>
      </c>
      <c r="K50" s="1">
        <f>IF(ubezpieczenia__4[[#This Row],[wiek]] &gt;=40,IF(ubezpieczenia__4[[#This Row],[wiek]]&lt;=49,1,0),0)</f>
        <v>0</v>
      </c>
      <c r="L50" s="1">
        <f>IF(ubezpieczenia__4[[#This Row],[wiek]] &gt;=50,IF(ubezpieczenia__4[[#This Row],[wiek]]&lt;=59,1,0),0)</f>
        <v>0</v>
      </c>
      <c r="M50" s="1">
        <f>IF(ubezpieczenia__4[[#This Row],[wiek]] &gt;=60,IF(ubezpieczenia__4[[#This Row],[wiek]]&lt;=69,1,0),0)</f>
        <v>0</v>
      </c>
      <c r="N50" s="1">
        <f>IF(ubezpieczenia__4[[#This Row],[wiek]] &gt;=70,IF(ubezpieczenia__4[[#This Row],[wiek]]&lt;=79,1,0),0)</f>
        <v>0</v>
      </c>
    </row>
    <row r="51" spans="4:14" x14ac:dyDescent="0.25">
      <c r="D51" s="1" t="s">
        <v>83</v>
      </c>
      <c r="E51" s="1" t="s">
        <v>84</v>
      </c>
      <c r="F51" s="2">
        <v>28929</v>
      </c>
      <c r="G51" s="1" t="s">
        <v>6</v>
      </c>
      <c r="H51" s="7">
        <f xml:space="preserve"> 2016 - YEAR(ubezpieczenia__4[[#This Row],[Data_urodz]])</f>
        <v>37</v>
      </c>
      <c r="I51" s="1">
        <f>IF(ubezpieczenia__4[[#This Row],[wiek]] &gt;=20,IF(ubezpieczenia__4[[#This Row],[wiek]]&lt;=29,1,0),0)</f>
        <v>0</v>
      </c>
      <c r="J51" s="1">
        <f>IF(ubezpieczenia__4[[#This Row],[wiek]] &gt;=30,IF(ubezpieczenia__4[[#This Row],[wiek]]&lt;=39,1,0),0)</f>
        <v>1</v>
      </c>
      <c r="K51" s="1">
        <f>IF(ubezpieczenia__4[[#This Row],[wiek]] &gt;=40,IF(ubezpieczenia__4[[#This Row],[wiek]]&lt;=49,1,0),0)</f>
        <v>0</v>
      </c>
      <c r="L51" s="1">
        <f>IF(ubezpieczenia__4[[#This Row],[wiek]] &gt;=50,IF(ubezpieczenia__4[[#This Row],[wiek]]&lt;=59,1,0),0)</f>
        <v>0</v>
      </c>
      <c r="M51" s="1">
        <f>IF(ubezpieczenia__4[[#This Row],[wiek]] &gt;=60,IF(ubezpieczenia__4[[#This Row],[wiek]]&lt;=69,1,0),0)</f>
        <v>0</v>
      </c>
      <c r="N51" s="1">
        <f>IF(ubezpieczenia__4[[#This Row],[wiek]] &gt;=70,IF(ubezpieczenia__4[[#This Row],[wiek]]&lt;=79,1,0),0)</f>
        <v>0</v>
      </c>
    </row>
    <row r="52" spans="4:14" x14ac:dyDescent="0.25">
      <c r="D52" s="1" t="s">
        <v>85</v>
      </c>
      <c r="E52" s="1" t="s">
        <v>42</v>
      </c>
      <c r="F52" s="2">
        <v>17612</v>
      </c>
      <c r="G52" s="1" t="s">
        <v>40</v>
      </c>
      <c r="H52" s="7">
        <f xml:space="preserve"> 2016 - YEAR(ubezpieczenia__4[[#This Row],[Data_urodz]])</f>
        <v>68</v>
      </c>
      <c r="I52" s="1">
        <f>IF(ubezpieczenia__4[[#This Row],[wiek]] &gt;=20,IF(ubezpieczenia__4[[#This Row],[wiek]]&lt;=29,1,0),0)</f>
        <v>0</v>
      </c>
      <c r="J52" s="1">
        <f>IF(ubezpieczenia__4[[#This Row],[wiek]] &gt;=30,IF(ubezpieczenia__4[[#This Row],[wiek]]&lt;=39,1,0),0)</f>
        <v>0</v>
      </c>
      <c r="K52" s="1">
        <f>IF(ubezpieczenia__4[[#This Row],[wiek]] &gt;=40,IF(ubezpieczenia__4[[#This Row],[wiek]]&lt;=49,1,0),0)</f>
        <v>0</v>
      </c>
      <c r="L52" s="1">
        <f>IF(ubezpieczenia__4[[#This Row],[wiek]] &gt;=50,IF(ubezpieczenia__4[[#This Row],[wiek]]&lt;=59,1,0),0)</f>
        <v>0</v>
      </c>
      <c r="M52" s="1">
        <f>IF(ubezpieczenia__4[[#This Row],[wiek]] &gt;=60,IF(ubezpieczenia__4[[#This Row],[wiek]]&lt;=69,1,0),0)</f>
        <v>1</v>
      </c>
      <c r="N52" s="1">
        <f>IF(ubezpieczenia__4[[#This Row],[wiek]] &gt;=70,IF(ubezpieczenia__4[[#This Row],[wiek]]&lt;=79,1,0),0)</f>
        <v>0</v>
      </c>
    </row>
    <row r="53" spans="4:14" x14ac:dyDescent="0.25">
      <c r="D53" s="1" t="s">
        <v>86</v>
      </c>
      <c r="E53" s="1" t="s">
        <v>87</v>
      </c>
      <c r="F53" s="2">
        <v>26002</v>
      </c>
      <c r="G53" s="1" t="s">
        <v>12</v>
      </c>
      <c r="H53" s="7">
        <f xml:space="preserve"> 2016 - YEAR(ubezpieczenia__4[[#This Row],[Data_urodz]])</f>
        <v>45</v>
      </c>
      <c r="I53" s="1">
        <f>IF(ubezpieczenia__4[[#This Row],[wiek]] &gt;=20,IF(ubezpieczenia__4[[#This Row],[wiek]]&lt;=29,1,0),0)</f>
        <v>0</v>
      </c>
      <c r="J53" s="1">
        <f>IF(ubezpieczenia__4[[#This Row],[wiek]] &gt;=30,IF(ubezpieczenia__4[[#This Row],[wiek]]&lt;=39,1,0),0)</f>
        <v>0</v>
      </c>
      <c r="K53" s="1">
        <f>IF(ubezpieczenia__4[[#This Row],[wiek]] &gt;=40,IF(ubezpieczenia__4[[#This Row],[wiek]]&lt;=49,1,0),0)</f>
        <v>1</v>
      </c>
      <c r="L53" s="1">
        <f>IF(ubezpieczenia__4[[#This Row],[wiek]] &gt;=50,IF(ubezpieczenia__4[[#This Row],[wiek]]&lt;=59,1,0),0)</f>
        <v>0</v>
      </c>
      <c r="M53" s="1">
        <f>IF(ubezpieczenia__4[[#This Row],[wiek]] &gt;=60,IF(ubezpieczenia__4[[#This Row],[wiek]]&lt;=69,1,0),0)</f>
        <v>0</v>
      </c>
      <c r="N53" s="1">
        <f>IF(ubezpieczenia__4[[#This Row],[wiek]] &gt;=70,IF(ubezpieczenia__4[[#This Row],[wiek]]&lt;=79,1,0),0)</f>
        <v>0</v>
      </c>
    </row>
    <row r="54" spans="4:14" x14ac:dyDescent="0.25">
      <c r="D54" s="1" t="s">
        <v>88</v>
      </c>
      <c r="E54" s="1" t="s">
        <v>52</v>
      </c>
      <c r="F54" s="2">
        <v>17050</v>
      </c>
      <c r="G54" s="1" t="s">
        <v>12</v>
      </c>
      <c r="H54" s="7">
        <f xml:space="preserve"> 2016 - YEAR(ubezpieczenia__4[[#This Row],[Data_urodz]])</f>
        <v>70</v>
      </c>
      <c r="I54" s="1">
        <f>IF(ubezpieczenia__4[[#This Row],[wiek]] &gt;=20,IF(ubezpieczenia__4[[#This Row],[wiek]]&lt;=29,1,0),0)</f>
        <v>0</v>
      </c>
      <c r="J54" s="1">
        <f>IF(ubezpieczenia__4[[#This Row],[wiek]] &gt;=30,IF(ubezpieczenia__4[[#This Row],[wiek]]&lt;=39,1,0),0)</f>
        <v>0</v>
      </c>
      <c r="K54" s="1">
        <f>IF(ubezpieczenia__4[[#This Row],[wiek]] &gt;=40,IF(ubezpieczenia__4[[#This Row],[wiek]]&lt;=49,1,0),0)</f>
        <v>0</v>
      </c>
      <c r="L54" s="1">
        <f>IF(ubezpieczenia__4[[#This Row],[wiek]] &gt;=50,IF(ubezpieczenia__4[[#This Row],[wiek]]&lt;=59,1,0),0)</f>
        <v>0</v>
      </c>
      <c r="M54" s="1">
        <f>IF(ubezpieczenia__4[[#This Row],[wiek]] &gt;=60,IF(ubezpieczenia__4[[#This Row],[wiek]]&lt;=69,1,0),0)</f>
        <v>0</v>
      </c>
      <c r="N54" s="1">
        <f>IF(ubezpieczenia__4[[#This Row],[wiek]] &gt;=70,IF(ubezpieczenia__4[[#This Row],[wiek]]&lt;=79,1,0),0)</f>
        <v>1</v>
      </c>
    </row>
    <row r="55" spans="4:14" x14ac:dyDescent="0.25">
      <c r="D55" s="1" t="s">
        <v>89</v>
      </c>
      <c r="E55" s="1" t="s">
        <v>90</v>
      </c>
      <c r="F55" s="2">
        <v>17757</v>
      </c>
      <c r="G55" s="1" t="s">
        <v>6</v>
      </c>
      <c r="H55" s="7">
        <f xml:space="preserve"> 2016 - YEAR(ubezpieczenia__4[[#This Row],[Data_urodz]])</f>
        <v>68</v>
      </c>
      <c r="I55" s="1">
        <f>IF(ubezpieczenia__4[[#This Row],[wiek]] &gt;=20,IF(ubezpieczenia__4[[#This Row],[wiek]]&lt;=29,1,0),0)</f>
        <v>0</v>
      </c>
      <c r="J55" s="1">
        <f>IF(ubezpieczenia__4[[#This Row],[wiek]] &gt;=30,IF(ubezpieczenia__4[[#This Row],[wiek]]&lt;=39,1,0),0)</f>
        <v>0</v>
      </c>
      <c r="K55" s="1">
        <f>IF(ubezpieczenia__4[[#This Row],[wiek]] &gt;=40,IF(ubezpieczenia__4[[#This Row],[wiek]]&lt;=49,1,0),0)</f>
        <v>0</v>
      </c>
      <c r="L55" s="1">
        <f>IF(ubezpieczenia__4[[#This Row],[wiek]] &gt;=50,IF(ubezpieczenia__4[[#This Row],[wiek]]&lt;=59,1,0),0)</f>
        <v>0</v>
      </c>
      <c r="M55" s="1">
        <f>IF(ubezpieczenia__4[[#This Row],[wiek]] &gt;=60,IF(ubezpieczenia__4[[#This Row],[wiek]]&lt;=69,1,0),0)</f>
        <v>1</v>
      </c>
      <c r="N55" s="1">
        <f>IF(ubezpieczenia__4[[#This Row],[wiek]] &gt;=70,IF(ubezpieczenia__4[[#This Row],[wiek]]&lt;=79,1,0),0)</f>
        <v>0</v>
      </c>
    </row>
    <row r="56" spans="4:14" x14ac:dyDescent="0.25">
      <c r="D56" s="1" t="s">
        <v>91</v>
      </c>
      <c r="E56" s="1" t="s">
        <v>92</v>
      </c>
      <c r="F56" s="2">
        <v>30155</v>
      </c>
      <c r="G56" s="1" t="s">
        <v>6</v>
      </c>
      <c r="H56" s="7">
        <f xml:space="preserve"> 2016 - YEAR(ubezpieczenia__4[[#This Row],[Data_urodz]])</f>
        <v>34</v>
      </c>
      <c r="I56" s="1">
        <f>IF(ubezpieczenia__4[[#This Row],[wiek]] &gt;=20,IF(ubezpieczenia__4[[#This Row],[wiek]]&lt;=29,1,0),0)</f>
        <v>0</v>
      </c>
      <c r="J56" s="1">
        <f>IF(ubezpieczenia__4[[#This Row],[wiek]] &gt;=30,IF(ubezpieczenia__4[[#This Row],[wiek]]&lt;=39,1,0),0)</f>
        <v>1</v>
      </c>
      <c r="K56" s="1">
        <f>IF(ubezpieczenia__4[[#This Row],[wiek]] &gt;=40,IF(ubezpieczenia__4[[#This Row],[wiek]]&lt;=49,1,0),0)</f>
        <v>0</v>
      </c>
      <c r="L56" s="1">
        <f>IF(ubezpieczenia__4[[#This Row],[wiek]] &gt;=50,IF(ubezpieczenia__4[[#This Row],[wiek]]&lt;=59,1,0),0)</f>
        <v>0</v>
      </c>
      <c r="M56" s="1">
        <f>IF(ubezpieczenia__4[[#This Row],[wiek]] &gt;=60,IF(ubezpieczenia__4[[#This Row],[wiek]]&lt;=69,1,0),0)</f>
        <v>0</v>
      </c>
      <c r="N56" s="1">
        <f>IF(ubezpieczenia__4[[#This Row],[wiek]] &gt;=70,IF(ubezpieczenia__4[[#This Row],[wiek]]&lt;=79,1,0),0)</f>
        <v>0</v>
      </c>
    </row>
    <row r="57" spans="4:14" x14ac:dyDescent="0.25">
      <c r="D57" s="1" t="s">
        <v>93</v>
      </c>
      <c r="E57" s="1" t="s">
        <v>94</v>
      </c>
      <c r="F57" s="2">
        <v>22758</v>
      </c>
      <c r="G57" s="1" t="s">
        <v>40</v>
      </c>
      <c r="H57" s="7">
        <f xml:space="preserve"> 2016 - YEAR(ubezpieczenia__4[[#This Row],[Data_urodz]])</f>
        <v>54</v>
      </c>
      <c r="I57" s="1">
        <f>IF(ubezpieczenia__4[[#This Row],[wiek]] &gt;=20,IF(ubezpieczenia__4[[#This Row],[wiek]]&lt;=29,1,0),0)</f>
        <v>0</v>
      </c>
      <c r="J57" s="1">
        <f>IF(ubezpieczenia__4[[#This Row],[wiek]] &gt;=30,IF(ubezpieczenia__4[[#This Row],[wiek]]&lt;=39,1,0),0)</f>
        <v>0</v>
      </c>
      <c r="K57" s="1">
        <f>IF(ubezpieczenia__4[[#This Row],[wiek]] &gt;=40,IF(ubezpieczenia__4[[#This Row],[wiek]]&lt;=49,1,0),0)</f>
        <v>0</v>
      </c>
      <c r="L57" s="1">
        <f>IF(ubezpieczenia__4[[#This Row],[wiek]] &gt;=50,IF(ubezpieczenia__4[[#This Row],[wiek]]&lt;=59,1,0),0)</f>
        <v>1</v>
      </c>
      <c r="M57" s="1">
        <f>IF(ubezpieczenia__4[[#This Row],[wiek]] &gt;=60,IF(ubezpieczenia__4[[#This Row],[wiek]]&lt;=69,1,0),0)</f>
        <v>0</v>
      </c>
      <c r="N57" s="1">
        <f>IF(ubezpieczenia__4[[#This Row],[wiek]] &gt;=70,IF(ubezpieczenia__4[[#This Row],[wiek]]&lt;=79,1,0),0)</f>
        <v>0</v>
      </c>
    </row>
    <row r="58" spans="4:14" x14ac:dyDescent="0.25">
      <c r="D58" s="1" t="s">
        <v>95</v>
      </c>
      <c r="E58" s="1" t="s">
        <v>52</v>
      </c>
      <c r="F58" s="2">
        <v>17830</v>
      </c>
      <c r="G58" s="1" t="s">
        <v>6</v>
      </c>
      <c r="H58" s="7">
        <f xml:space="preserve"> 2016 - YEAR(ubezpieczenia__4[[#This Row],[Data_urodz]])</f>
        <v>68</v>
      </c>
      <c r="I58" s="1">
        <f>IF(ubezpieczenia__4[[#This Row],[wiek]] &gt;=20,IF(ubezpieczenia__4[[#This Row],[wiek]]&lt;=29,1,0),0)</f>
        <v>0</v>
      </c>
      <c r="J58" s="1">
        <f>IF(ubezpieczenia__4[[#This Row],[wiek]] &gt;=30,IF(ubezpieczenia__4[[#This Row],[wiek]]&lt;=39,1,0),0)</f>
        <v>0</v>
      </c>
      <c r="K58" s="1">
        <f>IF(ubezpieczenia__4[[#This Row],[wiek]] &gt;=40,IF(ubezpieczenia__4[[#This Row],[wiek]]&lt;=49,1,0),0)</f>
        <v>0</v>
      </c>
      <c r="L58" s="1">
        <f>IF(ubezpieczenia__4[[#This Row],[wiek]] &gt;=50,IF(ubezpieczenia__4[[#This Row],[wiek]]&lt;=59,1,0),0)</f>
        <v>0</v>
      </c>
      <c r="M58" s="1">
        <f>IF(ubezpieczenia__4[[#This Row],[wiek]] &gt;=60,IF(ubezpieczenia__4[[#This Row],[wiek]]&lt;=69,1,0),0)</f>
        <v>1</v>
      </c>
      <c r="N58" s="1">
        <f>IF(ubezpieczenia__4[[#This Row],[wiek]] &gt;=70,IF(ubezpieczenia__4[[#This Row],[wiek]]&lt;=79,1,0),0)</f>
        <v>0</v>
      </c>
    </row>
    <row r="59" spans="4:14" x14ac:dyDescent="0.25">
      <c r="D59" s="1" t="s">
        <v>96</v>
      </c>
      <c r="E59" s="1" t="s">
        <v>20</v>
      </c>
      <c r="F59" s="2">
        <v>16168</v>
      </c>
      <c r="G59" s="1" t="s">
        <v>6</v>
      </c>
      <c r="H59" s="7">
        <f xml:space="preserve"> 2016 - YEAR(ubezpieczenia__4[[#This Row],[Data_urodz]])</f>
        <v>72</v>
      </c>
      <c r="I59" s="1">
        <f>IF(ubezpieczenia__4[[#This Row],[wiek]] &gt;=20,IF(ubezpieczenia__4[[#This Row],[wiek]]&lt;=29,1,0),0)</f>
        <v>0</v>
      </c>
      <c r="J59" s="1">
        <f>IF(ubezpieczenia__4[[#This Row],[wiek]] &gt;=30,IF(ubezpieczenia__4[[#This Row],[wiek]]&lt;=39,1,0),0)</f>
        <v>0</v>
      </c>
      <c r="K59" s="1">
        <f>IF(ubezpieczenia__4[[#This Row],[wiek]] &gt;=40,IF(ubezpieczenia__4[[#This Row],[wiek]]&lt;=49,1,0),0)</f>
        <v>0</v>
      </c>
      <c r="L59" s="1">
        <f>IF(ubezpieczenia__4[[#This Row],[wiek]] &gt;=50,IF(ubezpieczenia__4[[#This Row],[wiek]]&lt;=59,1,0),0)</f>
        <v>0</v>
      </c>
      <c r="M59" s="1">
        <f>IF(ubezpieczenia__4[[#This Row],[wiek]] &gt;=60,IF(ubezpieczenia__4[[#This Row],[wiek]]&lt;=69,1,0),0)</f>
        <v>0</v>
      </c>
      <c r="N59" s="1">
        <f>IF(ubezpieczenia__4[[#This Row],[wiek]] &gt;=70,IF(ubezpieczenia__4[[#This Row],[wiek]]&lt;=79,1,0),0)</f>
        <v>1</v>
      </c>
    </row>
    <row r="60" spans="4:14" x14ac:dyDescent="0.25">
      <c r="D60" s="1" t="s">
        <v>97</v>
      </c>
      <c r="E60" s="1" t="s">
        <v>98</v>
      </c>
      <c r="F60" s="2">
        <v>32118</v>
      </c>
      <c r="G60" s="1" t="s">
        <v>6</v>
      </c>
      <c r="H60" s="7">
        <f xml:space="preserve"> 2016 - YEAR(ubezpieczenia__4[[#This Row],[Data_urodz]])</f>
        <v>29</v>
      </c>
      <c r="I60" s="1">
        <f>IF(ubezpieczenia__4[[#This Row],[wiek]] &gt;=20,IF(ubezpieczenia__4[[#This Row],[wiek]]&lt;=29,1,0),0)</f>
        <v>1</v>
      </c>
      <c r="J60" s="1">
        <f>IF(ubezpieczenia__4[[#This Row],[wiek]] &gt;=30,IF(ubezpieczenia__4[[#This Row],[wiek]]&lt;=39,1,0),0)</f>
        <v>0</v>
      </c>
      <c r="K60" s="1">
        <f>IF(ubezpieczenia__4[[#This Row],[wiek]] &gt;=40,IF(ubezpieczenia__4[[#This Row],[wiek]]&lt;=49,1,0),0)</f>
        <v>0</v>
      </c>
      <c r="L60" s="1">
        <f>IF(ubezpieczenia__4[[#This Row],[wiek]] &gt;=50,IF(ubezpieczenia__4[[#This Row],[wiek]]&lt;=59,1,0),0)</f>
        <v>0</v>
      </c>
      <c r="M60" s="1">
        <f>IF(ubezpieczenia__4[[#This Row],[wiek]] &gt;=60,IF(ubezpieczenia__4[[#This Row],[wiek]]&lt;=69,1,0),0)</f>
        <v>0</v>
      </c>
      <c r="N60" s="1">
        <f>IF(ubezpieczenia__4[[#This Row],[wiek]] &gt;=70,IF(ubezpieczenia__4[[#This Row],[wiek]]&lt;=79,1,0),0)</f>
        <v>0</v>
      </c>
    </row>
    <row r="61" spans="4:14" x14ac:dyDescent="0.25">
      <c r="D61" s="1" t="s">
        <v>99</v>
      </c>
      <c r="E61" s="1" t="s">
        <v>18</v>
      </c>
      <c r="F61" s="2">
        <v>20332</v>
      </c>
      <c r="G61" s="1" t="s">
        <v>12</v>
      </c>
      <c r="H61" s="7">
        <f xml:space="preserve"> 2016 - YEAR(ubezpieczenia__4[[#This Row],[Data_urodz]])</f>
        <v>61</v>
      </c>
      <c r="I61" s="1">
        <f>IF(ubezpieczenia__4[[#This Row],[wiek]] &gt;=20,IF(ubezpieczenia__4[[#This Row],[wiek]]&lt;=29,1,0),0)</f>
        <v>0</v>
      </c>
      <c r="J61" s="1">
        <f>IF(ubezpieczenia__4[[#This Row],[wiek]] &gt;=30,IF(ubezpieczenia__4[[#This Row],[wiek]]&lt;=39,1,0),0)</f>
        <v>0</v>
      </c>
      <c r="K61" s="1">
        <f>IF(ubezpieczenia__4[[#This Row],[wiek]] &gt;=40,IF(ubezpieczenia__4[[#This Row],[wiek]]&lt;=49,1,0),0)</f>
        <v>0</v>
      </c>
      <c r="L61" s="1">
        <f>IF(ubezpieczenia__4[[#This Row],[wiek]] &gt;=50,IF(ubezpieczenia__4[[#This Row],[wiek]]&lt;=59,1,0),0)</f>
        <v>0</v>
      </c>
      <c r="M61" s="1">
        <f>IF(ubezpieczenia__4[[#This Row],[wiek]] &gt;=60,IF(ubezpieczenia__4[[#This Row],[wiek]]&lt;=69,1,0),0)</f>
        <v>1</v>
      </c>
      <c r="N61" s="1">
        <f>IF(ubezpieczenia__4[[#This Row],[wiek]] &gt;=70,IF(ubezpieczenia__4[[#This Row],[wiek]]&lt;=79,1,0),0)</f>
        <v>0</v>
      </c>
    </row>
    <row r="62" spans="4:14" x14ac:dyDescent="0.25">
      <c r="D62" s="1" t="s">
        <v>100</v>
      </c>
      <c r="E62" s="1" t="s">
        <v>49</v>
      </c>
      <c r="F62" s="2">
        <v>19375</v>
      </c>
      <c r="G62" s="1" t="s">
        <v>6</v>
      </c>
      <c r="H62" s="7">
        <f xml:space="preserve"> 2016 - YEAR(ubezpieczenia__4[[#This Row],[Data_urodz]])</f>
        <v>63</v>
      </c>
      <c r="I62" s="1">
        <f>IF(ubezpieczenia__4[[#This Row],[wiek]] &gt;=20,IF(ubezpieczenia__4[[#This Row],[wiek]]&lt;=29,1,0),0)</f>
        <v>0</v>
      </c>
      <c r="J62" s="1">
        <f>IF(ubezpieczenia__4[[#This Row],[wiek]] &gt;=30,IF(ubezpieczenia__4[[#This Row],[wiek]]&lt;=39,1,0),0)</f>
        <v>0</v>
      </c>
      <c r="K62" s="1">
        <f>IF(ubezpieczenia__4[[#This Row],[wiek]] &gt;=40,IF(ubezpieczenia__4[[#This Row],[wiek]]&lt;=49,1,0),0)</f>
        <v>0</v>
      </c>
      <c r="L62" s="1">
        <f>IF(ubezpieczenia__4[[#This Row],[wiek]] &gt;=50,IF(ubezpieczenia__4[[#This Row],[wiek]]&lt;=59,1,0),0)</f>
        <v>0</v>
      </c>
      <c r="M62" s="1">
        <f>IF(ubezpieczenia__4[[#This Row],[wiek]] &gt;=60,IF(ubezpieczenia__4[[#This Row],[wiek]]&lt;=69,1,0),0)</f>
        <v>1</v>
      </c>
      <c r="N62" s="1">
        <f>IF(ubezpieczenia__4[[#This Row],[wiek]] &gt;=70,IF(ubezpieczenia__4[[#This Row],[wiek]]&lt;=79,1,0),0)</f>
        <v>0</v>
      </c>
    </row>
    <row r="63" spans="4:14" x14ac:dyDescent="0.25">
      <c r="D63" s="1" t="s">
        <v>101</v>
      </c>
      <c r="E63" s="1" t="s">
        <v>102</v>
      </c>
      <c r="F63" s="2">
        <v>34818</v>
      </c>
      <c r="G63" s="1" t="s">
        <v>12</v>
      </c>
      <c r="H63" s="7">
        <f xml:space="preserve"> 2016 - YEAR(ubezpieczenia__4[[#This Row],[Data_urodz]])</f>
        <v>21</v>
      </c>
      <c r="I63" s="1">
        <f>IF(ubezpieczenia__4[[#This Row],[wiek]] &gt;=20,IF(ubezpieczenia__4[[#This Row],[wiek]]&lt;=29,1,0),0)</f>
        <v>1</v>
      </c>
      <c r="J63" s="1">
        <f>IF(ubezpieczenia__4[[#This Row],[wiek]] &gt;=30,IF(ubezpieczenia__4[[#This Row],[wiek]]&lt;=39,1,0),0)</f>
        <v>0</v>
      </c>
      <c r="K63" s="1">
        <f>IF(ubezpieczenia__4[[#This Row],[wiek]] &gt;=40,IF(ubezpieczenia__4[[#This Row],[wiek]]&lt;=49,1,0),0)</f>
        <v>0</v>
      </c>
      <c r="L63" s="1">
        <f>IF(ubezpieczenia__4[[#This Row],[wiek]] &gt;=50,IF(ubezpieczenia__4[[#This Row],[wiek]]&lt;=59,1,0),0)</f>
        <v>0</v>
      </c>
      <c r="M63" s="1">
        <f>IF(ubezpieczenia__4[[#This Row],[wiek]] &gt;=60,IF(ubezpieczenia__4[[#This Row],[wiek]]&lt;=69,1,0),0)</f>
        <v>0</v>
      </c>
      <c r="N63" s="1">
        <f>IF(ubezpieczenia__4[[#This Row],[wiek]] &gt;=70,IF(ubezpieczenia__4[[#This Row],[wiek]]&lt;=79,1,0),0)</f>
        <v>0</v>
      </c>
    </row>
    <row r="64" spans="4:14" x14ac:dyDescent="0.25">
      <c r="D64" s="1" t="s">
        <v>103</v>
      </c>
      <c r="E64" s="1" t="s">
        <v>16</v>
      </c>
      <c r="F64" s="2">
        <v>23775</v>
      </c>
      <c r="G64" s="1" t="s">
        <v>9</v>
      </c>
      <c r="H64" s="7">
        <f xml:space="preserve"> 2016 - YEAR(ubezpieczenia__4[[#This Row],[Data_urodz]])</f>
        <v>51</v>
      </c>
      <c r="I64" s="1">
        <f>IF(ubezpieczenia__4[[#This Row],[wiek]] &gt;=20,IF(ubezpieczenia__4[[#This Row],[wiek]]&lt;=29,1,0),0)</f>
        <v>0</v>
      </c>
      <c r="J64" s="1">
        <f>IF(ubezpieczenia__4[[#This Row],[wiek]] &gt;=30,IF(ubezpieczenia__4[[#This Row],[wiek]]&lt;=39,1,0),0)</f>
        <v>0</v>
      </c>
      <c r="K64" s="1">
        <f>IF(ubezpieczenia__4[[#This Row],[wiek]] &gt;=40,IF(ubezpieczenia__4[[#This Row],[wiek]]&lt;=49,1,0),0)</f>
        <v>0</v>
      </c>
      <c r="L64" s="1">
        <f>IF(ubezpieczenia__4[[#This Row],[wiek]] &gt;=50,IF(ubezpieczenia__4[[#This Row],[wiek]]&lt;=59,1,0),0)</f>
        <v>1</v>
      </c>
      <c r="M64" s="1">
        <f>IF(ubezpieczenia__4[[#This Row],[wiek]] &gt;=60,IF(ubezpieczenia__4[[#This Row],[wiek]]&lt;=69,1,0),0)</f>
        <v>0</v>
      </c>
      <c r="N64" s="1">
        <f>IF(ubezpieczenia__4[[#This Row],[wiek]] &gt;=70,IF(ubezpieczenia__4[[#This Row],[wiek]]&lt;=79,1,0),0)</f>
        <v>0</v>
      </c>
    </row>
    <row r="65" spans="4:14" x14ac:dyDescent="0.25">
      <c r="D65" s="1" t="s">
        <v>104</v>
      </c>
      <c r="E65" s="1" t="s">
        <v>105</v>
      </c>
      <c r="F65" s="2">
        <v>29371</v>
      </c>
      <c r="G65" s="1" t="s">
        <v>12</v>
      </c>
      <c r="H65" s="7">
        <f xml:space="preserve"> 2016 - YEAR(ubezpieczenia__4[[#This Row],[Data_urodz]])</f>
        <v>36</v>
      </c>
      <c r="I65" s="1">
        <f>IF(ubezpieczenia__4[[#This Row],[wiek]] &gt;=20,IF(ubezpieczenia__4[[#This Row],[wiek]]&lt;=29,1,0),0)</f>
        <v>0</v>
      </c>
      <c r="J65" s="1">
        <f>IF(ubezpieczenia__4[[#This Row],[wiek]] &gt;=30,IF(ubezpieczenia__4[[#This Row],[wiek]]&lt;=39,1,0),0)</f>
        <v>1</v>
      </c>
      <c r="K65" s="1">
        <f>IF(ubezpieczenia__4[[#This Row],[wiek]] &gt;=40,IF(ubezpieczenia__4[[#This Row],[wiek]]&lt;=49,1,0),0)</f>
        <v>0</v>
      </c>
      <c r="L65" s="1">
        <f>IF(ubezpieczenia__4[[#This Row],[wiek]] &gt;=50,IF(ubezpieczenia__4[[#This Row],[wiek]]&lt;=59,1,0),0)</f>
        <v>0</v>
      </c>
      <c r="M65" s="1">
        <f>IF(ubezpieczenia__4[[#This Row],[wiek]] &gt;=60,IF(ubezpieczenia__4[[#This Row],[wiek]]&lt;=69,1,0),0)</f>
        <v>0</v>
      </c>
      <c r="N65" s="1">
        <f>IF(ubezpieczenia__4[[#This Row],[wiek]] &gt;=70,IF(ubezpieczenia__4[[#This Row],[wiek]]&lt;=79,1,0),0)</f>
        <v>0</v>
      </c>
    </row>
    <row r="66" spans="4:14" x14ac:dyDescent="0.25">
      <c r="D66" s="1" t="s">
        <v>106</v>
      </c>
      <c r="E66" s="1" t="s">
        <v>107</v>
      </c>
      <c r="F66" s="2">
        <v>27370</v>
      </c>
      <c r="G66" s="1" t="s">
        <v>12</v>
      </c>
      <c r="H66" s="7">
        <f xml:space="preserve"> 2016 - YEAR(ubezpieczenia__4[[#This Row],[Data_urodz]])</f>
        <v>42</v>
      </c>
      <c r="I66" s="1">
        <f>IF(ubezpieczenia__4[[#This Row],[wiek]] &gt;=20,IF(ubezpieczenia__4[[#This Row],[wiek]]&lt;=29,1,0),0)</f>
        <v>0</v>
      </c>
      <c r="J66" s="1">
        <f>IF(ubezpieczenia__4[[#This Row],[wiek]] &gt;=30,IF(ubezpieczenia__4[[#This Row],[wiek]]&lt;=39,1,0),0)</f>
        <v>0</v>
      </c>
      <c r="K66" s="1">
        <f>IF(ubezpieczenia__4[[#This Row],[wiek]] &gt;=40,IF(ubezpieczenia__4[[#This Row],[wiek]]&lt;=49,1,0),0)</f>
        <v>1</v>
      </c>
      <c r="L66" s="1">
        <f>IF(ubezpieczenia__4[[#This Row],[wiek]] &gt;=50,IF(ubezpieczenia__4[[#This Row],[wiek]]&lt;=59,1,0),0)</f>
        <v>0</v>
      </c>
      <c r="M66" s="1">
        <f>IF(ubezpieczenia__4[[#This Row],[wiek]] &gt;=60,IF(ubezpieczenia__4[[#This Row],[wiek]]&lt;=69,1,0),0)</f>
        <v>0</v>
      </c>
      <c r="N66" s="1">
        <f>IF(ubezpieczenia__4[[#This Row],[wiek]] &gt;=70,IF(ubezpieczenia__4[[#This Row],[wiek]]&lt;=79,1,0),0)</f>
        <v>0</v>
      </c>
    </row>
    <row r="67" spans="4:14" x14ac:dyDescent="0.25">
      <c r="D67" s="1" t="s">
        <v>108</v>
      </c>
      <c r="E67" s="1" t="s">
        <v>109</v>
      </c>
      <c r="F67" s="2">
        <v>19032</v>
      </c>
      <c r="G67" s="1" t="s">
        <v>6</v>
      </c>
      <c r="H67" s="7">
        <f xml:space="preserve"> 2016 - YEAR(ubezpieczenia__4[[#This Row],[Data_urodz]])</f>
        <v>64</v>
      </c>
      <c r="I67" s="1">
        <f>IF(ubezpieczenia__4[[#This Row],[wiek]] &gt;=20,IF(ubezpieczenia__4[[#This Row],[wiek]]&lt;=29,1,0),0)</f>
        <v>0</v>
      </c>
      <c r="J67" s="1">
        <f>IF(ubezpieczenia__4[[#This Row],[wiek]] &gt;=30,IF(ubezpieczenia__4[[#This Row],[wiek]]&lt;=39,1,0),0)</f>
        <v>0</v>
      </c>
      <c r="K67" s="1">
        <f>IF(ubezpieczenia__4[[#This Row],[wiek]] &gt;=40,IF(ubezpieczenia__4[[#This Row],[wiek]]&lt;=49,1,0),0)</f>
        <v>0</v>
      </c>
      <c r="L67" s="1">
        <f>IF(ubezpieczenia__4[[#This Row],[wiek]] &gt;=50,IF(ubezpieczenia__4[[#This Row],[wiek]]&lt;=59,1,0),0)</f>
        <v>0</v>
      </c>
      <c r="M67" s="1">
        <f>IF(ubezpieczenia__4[[#This Row],[wiek]] &gt;=60,IF(ubezpieczenia__4[[#This Row],[wiek]]&lt;=69,1,0),0)</f>
        <v>1</v>
      </c>
      <c r="N67" s="1">
        <f>IF(ubezpieczenia__4[[#This Row],[wiek]] &gt;=70,IF(ubezpieczenia__4[[#This Row],[wiek]]&lt;=79,1,0),0)</f>
        <v>0</v>
      </c>
    </row>
    <row r="68" spans="4:14" x14ac:dyDescent="0.25">
      <c r="D68" s="1" t="s">
        <v>110</v>
      </c>
      <c r="E68" s="1" t="s">
        <v>37</v>
      </c>
      <c r="F68" s="2">
        <v>27475</v>
      </c>
      <c r="G68" s="1" t="s">
        <v>12</v>
      </c>
      <c r="H68" s="7">
        <f xml:space="preserve"> 2016 - YEAR(ubezpieczenia__4[[#This Row],[Data_urodz]])</f>
        <v>41</v>
      </c>
      <c r="I68" s="1">
        <f>IF(ubezpieczenia__4[[#This Row],[wiek]] &gt;=20,IF(ubezpieczenia__4[[#This Row],[wiek]]&lt;=29,1,0),0)</f>
        <v>0</v>
      </c>
      <c r="J68" s="1">
        <f>IF(ubezpieczenia__4[[#This Row],[wiek]] &gt;=30,IF(ubezpieczenia__4[[#This Row],[wiek]]&lt;=39,1,0),0)</f>
        <v>0</v>
      </c>
      <c r="K68" s="1">
        <f>IF(ubezpieczenia__4[[#This Row],[wiek]] &gt;=40,IF(ubezpieczenia__4[[#This Row],[wiek]]&lt;=49,1,0),0)</f>
        <v>1</v>
      </c>
      <c r="L68" s="1">
        <f>IF(ubezpieczenia__4[[#This Row],[wiek]] &gt;=50,IF(ubezpieczenia__4[[#This Row],[wiek]]&lt;=59,1,0),0)</f>
        <v>0</v>
      </c>
      <c r="M68" s="1">
        <f>IF(ubezpieczenia__4[[#This Row],[wiek]] &gt;=60,IF(ubezpieczenia__4[[#This Row],[wiek]]&lt;=69,1,0),0)</f>
        <v>0</v>
      </c>
      <c r="N68" s="1">
        <f>IF(ubezpieczenia__4[[#This Row],[wiek]] &gt;=70,IF(ubezpieczenia__4[[#This Row],[wiek]]&lt;=79,1,0),0)</f>
        <v>0</v>
      </c>
    </row>
    <row r="69" spans="4:14" x14ac:dyDescent="0.25">
      <c r="D69" s="1" t="s">
        <v>111</v>
      </c>
      <c r="E69" s="1" t="s">
        <v>52</v>
      </c>
      <c r="F69" s="2">
        <v>20719</v>
      </c>
      <c r="G69" s="1" t="s">
        <v>6</v>
      </c>
      <c r="H69" s="7">
        <f xml:space="preserve"> 2016 - YEAR(ubezpieczenia__4[[#This Row],[Data_urodz]])</f>
        <v>60</v>
      </c>
      <c r="I69" s="1">
        <f>IF(ubezpieczenia__4[[#This Row],[wiek]] &gt;=20,IF(ubezpieczenia__4[[#This Row],[wiek]]&lt;=29,1,0),0)</f>
        <v>0</v>
      </c>
      <c r="J69" s="1">
        <f>IF(ubezpieczenia__4[[#This Row],[wiek]] &gt;=30,IF(ubezpieczenia__4[[#This Row],[wiek]]&lt;=39,1,0),0)</f>
        <v>0</v>
      </c>
      <c r="K69" s="1">
        <f>IF(ubezpieczenia__4[[#This Row],[wiek]] &gt;=40,IF(ubezpieczenia__4[[#This Row],[wiek]]&lt;=49,1,0),0)</f>
        <v>0</v>
      </c>
      <c r="L69" s="1">
        <f>IF(ubezpieczenia__4[[#This Row],[wiek]] &gt;=50,IF(ubezpieczenia__4[[#This Row],[wiek]]&lt;=59,1,0),0)</f>
        <v>0</v>
      </c>
      <c r="M69" s="1">
        <f>IF(ubezpieczenia__4[[#This Row],[wiek]] &gt;=60,IF(ubezpieczenia__4[[#This Row],[wiek]]&lt;=69,1,0),0)</f>
        <v>1</v>
      </c>
      <c r="N69" s="1">
        <f>IF(ubezpieczenia__4[[#This Row],[wiek]] &gt;=70,IF(ubezpieczenia__4[[#This Row],[wiek]]&lt;=79,1,0),0)</f>
        <v>0</v>
      </c>
    </row>
    <row r="70" spans="4:14" x14ac:dyDescent="0.25">
      <c r="D70" s="1" t="s">
        <v>112</v>
      </c>
      <c r="E70" s="1" t="s">
        <v>8</v>
      </c>
      <c r="F70" s="2">
        <v>22206</v>
      </c>
      <c r="G70" s="1" t="s">
        <v>40</v>
      </c>
      <c r="H70" s="7">
        <f xml:space="preserve"> 2016 - YEAR(ubezpieczenia__4[[#This Row],[Data_urodz]])</f>
        <v>56</v>
      </c>
      <c r="I70" s="1">
        <f>IF(ubezpieczenia__4[[#This Row],[wiek]] &gt;=20,IF(ubezpieczenia__4[[#This Row],[wiek]]&lt;=29,1,0),0)</f>
        <v>0</v>
      </c>
      <c r="J70" s="1">
        <f>IF(ubezpieczenia__4[[#This Row],[wiek]] &gt;=30,IF(ubezpieczenia__4[[#This Row],[wiek]]&lt;=39,1,0),0)</f>
        <v>0</v>
      </c>
      <c r="K70" s="1">
        <f>IF(ubezpieczenia__4[[#This Row],[wiek]] &gt;=40,IF(ubezpieczenia__4[[#This Row],[wiek]]&lt;=49,1,0),0)</f>
        <v>0</v>
      </c>
      <c r="L70" s="1">
        <f>IF(ubezpieczenia__4[[#This Row],[wiek]] &gt;=50,IF(ubezpieczenia__4[[#This Row],[wiek]]&lt;=59,1,0),0)</f>
        <v>1</v>
      </c>
      <c r="M70" s="1">
        <f>IF(ubezpieczenia__4[[#This Row],[wiek]] &gt;=60,IF(ubezpieczenia__4[[#This Row],[wiek]]&lt;=69,1,0),0)</f>
        <v>0</v>
      </c>
      <c r="N70" s="1">
        <f>IF(ubezpieczenia__4[[#This Row],[wiek]] &gt;=70,IF(ubezpieczenia__4[[#This Row],[wiek]]&lt;=79,1,0),0)</f>
        <v>0</v>
      </c>
    </row>
    <row r="71" spans="4:14" x14ac:dyDescent="0.25">
      <c r="D71" s="1" t="s">
        <v>113</v>
      </c>
      <c r="E71" s="1" t="s">
        <v>114</v>
      </c>
      <c r="F71" s="2">
        <v>17376</v>
      </c>
      <c r="G71" s="1" t="s">
        <v>12</v>
      </c>
      <c r="H71" s="7">
        <f xml:space="preserve"> 2016 - YEAR(ubezpieczenia__4[[#This Row],[Data_urodz]])</f>
        <v>69</v>
      </c>
      <c r="I71" s="1">
        <f>IF(ubezpieczenia__4[[#This Row],[wiek]] &gt;=20,IF(ubezpieczenia__4[[#This Row],[wiek]]&lt;=29,1,0),0)</f>
        <v>0</v>
      </c>
      <c r="J71" s="1">
        <f>IF(ubezpieczenia__4[[#This Row],[wiek]] &gt;=30,IF(ubezpieczenia__4[[#This Row],[wiek]]&lt;=39,1,0),0)</f>
        <v>0</v>
      </c>
      <c r="K71" s="1">
        <f>IF(ubezpieczenia__4[[#This Row],[wiek]] &gt;=40,IF(ubezpieczenia__4[[#This Row],[wiek]]&lt;=49,1,0),0)</f>
        <v>0</v>
      </c>
      <c r="L71" s="1">
        <f>IF(ubezpieczenia__4[[#This Row],[wiek]] &gt;=50,IF(ubezpieczenia__4[[#This Row],[wiek]]&lt;=59,1,0),0)</f>
        <v>0</v>
      </c>
      <c r="M71" s="1">
        <f>IF(ubezpieczenia__4[[#This Row],[wiek]] &gt;=60,IF(ubezpieczenia__4[[#This Row],[wiek]]&lt;=69,1,0),0)</f>
        <v>1</v>
      </c>
      <c r="N71" s="1">
        <f>IF(ubezpieczenia__4[[#This Row],[wiek]] &gt;=70,IF(ubezpieczenia__4[[#This Row],[wiek]]&lt;=79,1,0),0)</f>
        <v>0</v>
      </c>
    </row>
    <row r="72" spans="4:14" x14ac:dyDescent="0.25">
      <c r="D72" s="1" t="s">
        <v>115</v>
      </c>
      <c r="E72" s="1" t="s">
        <v>114</v>
      </c>
      <c r="F72" s="2">
        <v>34280</v>
      </c>
      <c r="G72" s="1" t="s">
        <v>40</v>
      </c>
      <c r="H72" s="7">
        <f xml:space="preserve"> 2016 - YEAR(ubezpieczenia__4[[#This Row],[Data_urodz]])</f>
        <v>23</v>
      </c>
      <c r="I72" s="1">
        <f>IF(ubezpieczenia__4[[#This Row],[wiek]] &gt;=20,IF(ubezpieczenia__4[[#This Row],[wiek]]&lt;=29,1,0),0)</f>
        <v>1</v>
      </c>
      <c r="J72" s="1">
        <f>IF(ubezpieczenia__4[[#This Row],[wiek]] &gt;=30,IF(ubezpieczenia__4[[#This Row],[wiek]]&lt;=39,1,0),0)</f>
        <v>0</v>
      </c>
      <c r="K72" s="1">
        <f>IF(ubezpieczenia__4[[#This Row],[wiek]] &gt;=40,IF(ubezpieczenia__4[[#This Row],[wiek]]&lt;=49,1,0),0)</f>
        <v>0</v>
      </c>
      <c r="L72" s="1">
        <f>IF(ubezpieczenia__4[[#This Row],[wiek]] &gt;=50,IF(ubezpieczenia__4[[#This Row],[wiek]]&lt;=59,1,0),0)</f>
        <v>0</v>
      </c>
      <c r="M72" s="1">
        <f>IF(ubezpieczenia__4[[#This Row],[wiek]] &gt;=60,IF(ubezpieczenia__4[[#This Row],[wiek]]&lt;=69,1,0),0)</f>
        <v>0</v>
      </c>
      <c r="N72" s="1">
        <f>IF(ubezpieczenia__4[[#This Row],[wiek]] &gt;=70,IF(ubezpieczenia__4[[#This Row],[wiek]]&lt;=79,1,0),0)</f>
        <v>0</v>
      </c>
    </row>
    <row r="73" spans="4:14" x14ac:dyDescent="0.25">
      <c r="D73" s="1" t="s">
        <v>116</v>
      </c>
      <c r="E73" s="1" t="s">
        <v>49</v>
      </c>
      <c r="F73" s="2">
        <v>25821</v>
      </c>
      <c r="G73" s="1" t="s">
        <v>40</v>
      </c>
      <c r="H73" s="7">
        <f xml:space="preserve"> 2016 - YEAR(ubezpieczenia__4[[#This Row],[Data_urodz]])</f>
        <v>46</v>
      </c>
      <c r="I73" s="1">
        <f>IF(ubezpieczenia__4[[#This Row],[wiek]] &gt;=20,IF(ubezpieczenia__4[[#This Row],[wiek]]&lt;=29,1,0),0)</f>
        <v>0</v>
      </c>
      <c r="J73" s="1">
        <f>IF(ubezpieczenia__4[[#This Row],[wiek]] &gt;=30,IF(ubezpieczenia__4[[#This Row],[wiek]]&lt;=39,1,0),0)</f>
        <v>0</v>
      </c>
      <c r="K73" s="1">
        <f>IF(ubezpieczenia__4[[#This Row],[wiek]] &gt;=40,IF(ubezpieczenia__4[[#This Row],[wiek]]&lt;=49,1,0),0)</f>
        <v>1</v>
      </c>
      <c r="L73" s="1">
        <f>IF(ubezpieczenia__4[[#This Row],[wiek]] &gt;=50,IF(ubezpieczenia__4[[#This Row],[wiek]]&lt;=59,1,0),0)</f>
        <v>0</v>
      </c>
      <c r="M73" s="1">
        <f>IF(ubezpieczenia__4[[#This Row],[wiek]] &gt;=60,IF(ubezpieczenia__4[[#This Row],[wiek]]&lt;=69,1,0),0)</f>
        <v>0</v>
      </c>
      <c r="N73" s="1">
        <f>IF(ubezpieczenia__4[[#This Row],[wiek]] &gt;=70,IF(ubezpieczenia__4[[#This Row],[wiek]]&lt;=79,1,0),0)</f>
        <v>0</v>
      </c>
    </row>
    <row r="74" spans="4:14" x14ac:dyDescent="0.25">
      <c r="D74" s="1" t="s">
        <v>117</v>
      </c>
      <c r="E74" s="1" t="s">
        <v>47</v>
      </c>
      <c r="F74" s="2">
        <v>20242</v>
      </c>
      <c r="G74" s="1" t="s">
        <v>40</v>
      </c>
      <c r="H74" s="7">
        <f xml:space="preserve"> 2016 - YEAR(ubezpieczenia__4[[#This Row],[Data_urodz]])</f>
        <v>61</v>
      </c>
      <c r="I74" s="1">
        <f>IF(ubezpieczenia__4[[#This Row],[wiek]] &gt;=20,IF(ubezpieczenia__4[[#This Row],[wiek]]&lt;=29,1,0),0)</f>
        <v>0</v>
      </c>
      <c r="J74" s="1">
        <f>IF(ubezpieczenia__4[[#This Row],[wiek]] &gt;=30,IF(ubezpieczenia__4[[#This Row],[wiek]]&lt;=39,1,0),0)</f>
        <v>0</v>
      </c>
      <c r="K74" s="1">
        <f>IF(ubezpieczenia__4[[#This Row],[wiek]] &gt;=40,IF(ubezpieczenia__4[[#This Row],[wiek]]&lt;=49,1,0),0)</f>
        <v>0</v>
      </c>
      <c r="L74" s="1">
        <f>IF(ubezpieczenia__4[[#This Row],[wiek]] &gt;=50,IF(ubezpieczenia__4[[#This Row],[wiek]]&lt;=59,1,0),0)</f>
        <v>0</v>
      </c>
      <c r="M74" s="1">
        <f>IF(ubezpieczenia__4[[#This Row],[wiek]] &gt;=60,IF(ubezpieczenia__4[[#This Row],[wiek]]&lt;=69,1,0),0)</f>
        <v>1</v>
      </c>
      <c r="N74" s="1">
        <f>IF(ubezpieczenia__4[[#This Row],[wiek]] &gt;=70,IF(ubezpieczenia__4[[#This Row],[wiek]]&lt;=79,1,0),0)</f>
        <v>0</v>
      </c>
    </row>
    <row r="75" spans="4:14" x14ac:dyDescent="0.25">
      <c r="D75" s="1" t="s">
        <v>118</v>
      </c>
      <c r="E75" s="1" t="s">
        <v>20</v>
      </c>
      <c r="F75" s="2">
        <v>25415</v>
      </c>
      <c r="G75" s="1" t="s">
        <v>12</v>
      </c>
      <c r="H75" s="7">
        <f xml:space="preserve"> 2016 - YEAR(ubezpieczenia__4[[#This Row],[Data_urodz]])</f>
        <v>47</v>
      </c>
      <c r="I75" s="1">
        <f>IF(ubezpieczenia__4[[#This Row],[wiek]] &gt;=20,IF(ubezpieczenia__4[[#This Row],[wiek]]&lt;=29,1,0),0)</f>
        <v>0</v>
      </c>
      <c r="J75" s="1">
        <f>IF(ubezpieczenia__4[[#This Row],[wiek]] &gt;=30,IF(ubezpieczenia__4[[#This Row],[wiek]]&lt;=39,1,0),0)</f>
        <v>0</v>
      </c>
      <c r="K75" s="1">
        <f>IF(ubezpieczenia__4[[#This Row],[wiek]] &gt;=40,IF(ubezpieczenia__4[[#This Row],[wiek]]&lt;=49,1,0),0)</f>
        <v>1</v>
      </c>
      <c r="L75" s="1">
        <f>IF(ubezpieczenia__4[[#This Row],[wiek]] &gt;=50,IF(ubezpieczenia__4[[#This Row],[wiek]]&lt;=59,1,0),0)</f>
        <v>0</v>
      </c>
      <c r="M75" s="1">
        <f>IF(ubezpieczenia__4[[#This Row],[wiek]] &gt;=60,IF(ubezpieczenia__4[[#This Row],[wiek]]&lt;=69,1,0),0)</f>
        <v>0</v>
      </c>
      <c r="N75" s="1">
        <f>IF(ubezpieczenia__4[[#This Row],[wiek]] &gt;=70,IF(ubezpieczenia__4[[#This Row],[wiek]]&lt;=79,1,0),0)</f>
        <v>0</v>
      </c>
    </row>
    <row r="76" spans="4:14" x14ac:dyDescent="0.25">
      <c r="D76" s="1" t="s">
        <v>119</v>
      </c>
      <c r="E76" s="1" t="s">
        <v>47</v>
      </c>
      <c r="F76" s="2">
        <v>19048</v>
      </c>
      <c r="G76" s="1" t="s">
        <v>9</v>
      </c>
      <c r="H76" s="7">
        <f xml:space="preserve"> 2016 - YEAR(ubezpieczenia__4[[#This Row],[Data_urodz]])</f>
        <v>64</v>
      </c>
      <c r="I76" s="1">
        <f>IF(ubezpieczenia__4[[#This Row],[wiek]] &gt;=20,IF(ubezpieczenia__4[[#This Row],[wiek]]&lt;=29,1,0),0)</f>
        <v>0</v>
      </c>
      <c r="J76" s="1">
        <f>IF(ubezpieczenia__4[[#This Row],[wiek]] &gt;=30,IF(ubezpieczenia__4[[#This Row],[wiek]]&lt;=39,1,0),0)</f>
        <v>0</v>
      </c>
      <c r="K76" s="1">
        <f>IF(ubezpieczenia__4[[#This Row],[wiek]] &gt;=40,IF(ubezpieczenia__4[[#This Row],[wiek]]&lt;=49,1,0),0)</f>
        <v>0</v>
      </c>
      <c r="L76" s="1">
        <f>IF(ubezpieczenia__4[[#This Row],[wiek]] &gt;=50,IF(ubezpieczenia__4[[#This Row],[wiek]]&lt;=59,1,0),0)</f>
        <v>0</v>
      </c>
      <c r="M76" s="1">
        <f>IF(ubezpieczenia__4[[#This Row],[wiek]] &gt;=60,IF(ubezpieczenia__4[[#This Row],[wiek]]&lt;=69,1,0),0)</f>
        <v>1</v>
      </c>
      <c r="N76" s="1">
        <f>IF(ubezpieczenia__4[[#This Row],[wiek]] &gt;=70,IF(ubezpieczenia__4[[#This Row],[wiek]]&lt;=79,1,0),0)</f>
        <v>0</v>
      </c>
    </row>
    <row r="77" spans="4:14" x14ac:dyDescent="0.25">
      <c r="D77" s="1" t="s">
        <v>120</v>
      </c>
      <c r="E77" s="1" t="s">
        <v>121</v>
      </c>
      <c r="F77" s="2">
        <v>18811</v>
      </c>
      <c r="G77" s="1" t="s">
        <v>12</v>
      </c>
      <c r="H77" s="7">
        <f xml:space="preserve"> 2016 - YEAR(ubezpieczenia__4[[#This Row],[Data_urodz]])</f>
        <v>65</v>
      </c>
      <c r="I77" s="1">
        <f>IF(ubezpieczenia__4[[#This Row],[wiek]] &gt;=20,IF(ubezpieczenia__4[[#This Row],[wiek]]&lt;=29,1,0),0)</f>
        <v>0</v>
      </c>
      <c r="J77" s="1">
        <f>IF(ubezpieczenia__4[[#This Row],[wiek]] &gt;=30,IF(ubezpieczenia__4[[#This Row],[wiek]]&lt;=39,1,0),0)</f>
        <v>0</v>
      </c>
      <c r="K77" s="1">
        <f>IF(ubezpieczenia__4[[#This Row],[wiek]] &gt;=40,IF(ubezpieczenia__4[[#This Row],[wiek]]&lt;=49,1,0),0)</f>
        <v>0</v>
      </c>
      <c r="L77" s="1">
        <f>IF(ubezpieczenia__4[[#This Row],[wiek]] &gt;=50,IF(ubezpieczenia__4[[#This Row],[wiek]]&lt;=59,1,0),0)</f>
        <v>0</v>
      </c>
      <c r="M77" s="1">
        <f>IF(ubezpieczenia__4[[#This Row],[wiek]] &gt;=60,IF(ubezpieczenia__4[[#This Row],[wiek]]&lt;=69,1,0),0)</f>
        <v>1</v>
      </c>
      <c r="N77" s="1">
        <f>IF(ubezpieczenia__4[[#This Row],[wiek]] &gt;=70,IF(ubezpieczenia__4[[#This Row],[wiek]]&lt;=79,1,0),0)</f>
        <v>0</v>
      </c>
    </row>
    <row r="78" spans="4:14" x14ac:dyDescent="0.25">
      <c r="D78" s="1" t="s">
        <v>122</v>
      </c>
      <c r="E78" s="1" t="s">
        <v>123</v>
      </c>
      <c r="F78" s="2">
        <v>17072</v>
      </c>
      <c r="G78" s="1" t="s">
        <v>40</v>
      </c>
      <c r="H78" s="7">
        <f xml:space="preserve"> 2016 - YEAR(ubezpieczenia__4[[#This Row],[Data_urodz]])</f>
        <v>70</v>
      </c>
      <c r="I78" s="1">
        <f>IF(ubezpieczenia__4[[#This Row],[wiek]] &gt;=20,IF(ubezpieczenia__4[[#This Row],[wiek]]&lt;=29,1,0),0)</f>
        <v>0</v>
      </c>
      <c r="J78" s="1">
        <f>IF(ubezpieczenia__4[[#This Row],[wiek]] &gt;=30,IF(ubezpieczenia__4[[#This Row],[wiek]]&lt;=39,1,0),0)</f>
        <v>0</v>
      </c>
      <c r="K78" s="1">
        <f>IF(ubezpieczenia__4[[#This Row],[wiek]] &gt;=40,IF(ubezpieczenia__4[[#This Row],[wiek]]&lt;=49,1,0),0)</f>
        <v>0</v>
      </c>
      <c r="L78" s="1">
        <f>IF(ubezpieczenia__4[[#This Row],[wiek]] &gt;=50,IF(ubezpieczenia__4[[#This Row],[wiek]]&lt;=59,1,0),0)</f>
        <v>0</v>
      </c>
      <c r="M78" s="1">
        <f>IF(ubezpieczenia__4[[#This Row],[wiek]] &gt;=60,IF(ubezpieczenia__4[[#This Row],[wiek]]&lt;=69,1,0),0)</f>
        <v>0</v>
      </c>
      <c r="N78" s="1">
        <f>IF(ubezpieczenia__4[[#This Row],[wiek]] &gt;=70,IF(ubezpieczenia__4[[#This Row],[wiek]]&lt;=79,1,0),0)</f>
        <v>1</v>
      </c>
    </row>
    <row r="79" spans="4:14" x14ac:dyDescent="0.25">
      <c r="D79" s="1" t="s">
        <v>124</v>
      </c>
      <c r="E79" s="1" t="s">
        <v>121</v>
      </c>
      <c r="F79" s="2">
        <v>33277</v>
      </c>
      <c r="G79" s="1" t="s">
        <v>6</v>
      </c>
      <c r="H79" s="7">
        <f xml:space="preserve"> 2016 - YEAR(ubezpieczenia__4[[#This Row],[Data_urodz]])</f>
        <v>25</v>
      </c>
      <c r="I79" s="1">
        <f>IF(ubezpieczenia__4[[#This Row],[wiek]] &gt;=20,IF(ubezpieczenia__4[[#This Row],[wiek]]&lt;=29,1,0),0)</f>
        <v>1</v>
      </c>
      <c r="J79" s="1">
        <f>IF(ubezpieczenia__4[[#This Row],[wiek]] &gt;=30,IF(ubezpieczenia__4[[#This Row],[wiek]]&lt;=39,1,0),0)</f>
        <v>0</v>
      </c>
      <c r="K79" s="1">
        <f>IF(ubezpieczenia__4[[#This Row],[wiek]] &gt;=40,IF(ubezpieczenia__4[[#This Row],[wiek]]&lt;=49,1,0),0)</f>
        <v>0</v>
      </c>
      <c r="L79" s="1">
        <f>IF(ubezpieczenia__4[[#This Row],[wiek]] &gt;=50,IF(ubezpieczenia__4[[#This Row],[wiek]]&lt;=59,1,0),0)</f>
        <v>0</v>
      </c>
      <c r="M79" s="1">
        <f>IF(ubezpieczenia__4[[#This Row],[wiek]] &gt;=60,IF(ubezpieczenia__4[[#This Row],[wiek]]&lt;=69,1,0),0)</f>
        <v>0</v>
      </c>
      <c r="N79" s="1">
        <f>IF(ubezpieczenia__4[[#This Row],[wiek]] &gt;=70,IF(ubezpieczenia__4[[#This Row],[wiek]]&lt;=79,1,0),0)</f>
        <v>0</v>
      </c>
    </row>
    <row r="80" spans="4:14" x14ac:dyDescent="0.25">
      <c r="D80" s="1" t="s">
        <v>125</v>
      </c>
      <c r="E80" s="1" t="s">
        <v>79</v>
      </c>
      <c r="F80" s="2">
        <v>16987</v>
      </c>
      <c r="G80" s="1" t="s">
        <v>6</v>
      </c>
      <c r="H80" s="7">
        <f xml:space="preserve"> 2016 - YEAR(ubezpieczenia__4[[#This Row],[Data_urodz]])</f>
        <v>70</v>
      </c>
      <c r="I80" s="1">
        <f>IF(ubezpieczenia__4[[#This Row],[wiek]] &gt;=20,IF(ubezpieczenia__4[[#This Row],[wiek]]&lt;=29,1,0),0)</f>
        <v>0</v>
      </c>
      <c r="J80" s="1">
        <f>IF(ubezpieczenia__4[[#This Row],[wiek]] &gt;=30,IF(ubezpieczenia__4[[#This Row],[wiek]]&lt;=39,1,0),0)</f>
        <v>0</v>
      </c>
      <c r="K80" s="1">
        <f>IF(ubezpieczenia__4[[#This Row],[wiek]] &gt;=40,IF(ubezpieczenia__4[[#This Row],[wiek]]&lt;=49,1,0),0)</f>
        <v>0</v>
      </c>
      <c r="L80" s="1">
        <f>IF(ubezpieczenia__4[[#This Row],[wiek]] &gt;=50,IF(ubezpieczenia__4[[#This Row],[wiek]]&lt;=59,1,0),0)</f>
        <v>0</v>
      </c>
      <c r="M80" s="1">
        <f>IF(ubezpieczenia__4[[#This Row],[wiek]] &gt;=60,IF(ubezpieczenia__4[[#This Row],[wiek]]&lt;=69,1,0),0)</f>
        <v>0</v>
      </c>
      <c r="N80" s="1">
        <f>IF(ubezpieczenia__4[[#This Row],[wiek]] &gt;=70,IF(ubezpieczenia__4[[#This Row],[wiek]]&lt;=79,1,0),0)</f>
        <v>1</v>
      </c>
    </row>
    <row r="81" spans="4:14" x14ac:dyDescent="0.25">
      <c r="D81" s="1" t="s">
        <v>126</v>
      </c>
      <c r="E81" s="1" t="s">
        <v>127</v>
      </c>
      <c r="F81" s="2">
        <v>33408</v>
      </c>
      <c r="G81" s="1" t="s">
        <v>40</v>
      </c>
      <c r="H81" s="7">
        <f xml:space="preserve"> 2016 - YEAR(ubezpieczenia__4[[#This Row],[Data_urodz]])</f>
        <v>25</v>
      </c>
      <c r="I81" s="1">
        <f>IF(ubezpieczenia__4[[#This Row],[wiek]] &gt;=20,IF(ubezpieczenia__4[[#This Row],[wiek]]&lt;=29,1,0),0)</f>
        <v>1</v>
      </c>
      <c r="J81" s="1">
        <f>IF(ubezpieczenia__4[[#This Row],[wiek]] &gt;=30,IF(ubezpieczenia__4[[#This Row],[wiek]]&lt;=39,1,0),0)</f>
        <v>0</v>
      </c>
      <c r="K81" s="1">
        <f>IF(ubezpieczenia__4[[#This Row],[wiek]] &gt;=40,IF(ubezpieczenia__4[[#This Row],[wiek]]&lt;=49,1,0),0)</f>
        <v>0</v>
      </c>
      <c r="L81" s="1">
        <f>IF(ubezpieczenia__4[[#This Row],[wiek]] &gt;=50,IF(ubezpieczenia__4[[#This Row],[wiek]]&lt;=59,1,0),0)</f>
        <v>0</v>
      </c>
      <c r="M81" s="1">
        <f>IF(ubezpieczenia__4[[#This Row],[wiek]] &gt;=60,IF(ubezpieczenia__4[[#This Row],[wiek]]&lt;=69,1,0),0)</f>
        <v>0</v>
      </c>
      <c r="N81" s="1">
        <f>IF(ubezpieczenia__4[[#This Row],[wiek]] &gt;=70,IF(ubezpieczenia__4[[#This Row],[wiek]]&lt;=79,1,0),0)</f>
        <v>0</v>
      </c>
    </row>
    <row r="82" spans="4:14" x14ac:dyDescent="0.25">
      <c r="D82" s="1" t="s">
        <v>110</v>
      </c>
      <c r="E82" s="1" t="s">
        <v>79</v>
      </c>
      <c r="F82" s="2">
        <v>25070</v>
      </c>
      <c r="G82" s="1" t="s">
        <v>6</v>
      </c>
      <c r="H82" s="7">
        <f xml:space="preserve"> 2016 - YEAR(ubezpieczenia__4[[#This Row],[Data_urodz]])</f>
        <v>48</v>
      </c>
      <c r="I82" s="1">
        <f>IF(ubezpieczenia__4[[#This Row],[wiek]] &gt;=20,IF(ubezpieczenia__4[[#This Row],[wiek]]&lt;=29,1,0),0)</f>
        <v>0</v>
      </c>
      <c r="J82" s="1">
        <f>IF(ubezpieczenia__4[[#This Row],[wiek]] &gt;=30,IF(ubezpieczenia__4[[#This Row],[wiek]]&lt;=39,1,0),0)</f>
        <v>0</v>
      </c>
      <c r="K82" s="1">
        <f>IF(ubezpieczenia__4[[#This Row],[wiek]] &gt;=40,IF(ubezpieczenia__4[[#This Row],[wiek]]&lt;=49,1,0),0)</f>
        <v>1</v>
      </c>
      <c r="L82" s="1">
        <f>IF(ubezpieczenia__4[[#This Row],[wiek]] &gt;=50,IF(ubezpieczenia__4[[#This Row],[wiek]]&lt;=59,1,0),0)</f>
        <v>0</v>
      </c>
      <c r="M82" s="1">
        <f>IF(ubezpieczenia__4[[#This Row],[wiek]] &gt;=60,IF(ubezpieczenia__4[[#This Row],[wiek]]&lt;=69,1,0),0)</f>
        <v>0</v>
      </c>
      <c r="N82" s="1">
        <f>IF(ubezpieczenia__4[[#This Row],[wiek]] &gt;=70,IF(ubezpieczenia__4[[#This Row],[wiek]]&lt;=79,1,0),0)</f>
        <v>0</v>
      </c>
    </row>
    <row r="83" spans="4:14" x14ac:dyDescent="0.25">
      <c r="D83" s="1" t="s">
        <v>128</v>
      </c>
      <c r="E83" s="1" t="s">
        <v>129</v>
      </c>
      <c r="F83" s="2">
        <v>34100</v>
      </c>
      <c r="G83" s="1" t="s">
        <v>40</v>
      </c>
      <c r="H83" s="7">
        <f xml:space="preserve"> 2016 - YEAR(ubezpieczenia__4[[#This Row],[Data_urodz]])</f>
        <v>23</v>
      </c>
      <c r="I83" s="1">
        <f>IF(ubezpieczenia__4[[#This Row],[wiek]] &gt;=20,IF(ubezpieczenia__4[[#This Row],[wiek]]&lt;=29,1,0),0)</f>
        <v>1</v>
      </c>
      <c r="J83" s="1">
        <f>IF(ubezpieczenia__4[[#This Row],[wiek]] &gt;=30,IF(ubezpieczenia__4[[#This Row],[wiek]]&lt;=39,1,0),0)</f>
        <v>0</v>
      </c>
      <c r="K83" s="1">
        <f>IF(ubezpieczenia__4[[#This Row],[wiek]] &gt;=40,IF(ubezpieczenia__4[[#This Row],[wiek]]&lt;=49,1,0),0)</f>
        <v>0</v>
      </c>
      <c r="L83" s="1">
        <f>IF(ubezpieczenia__4[[#This Row],[wiek]] &gt;=50,IF(ubezpieczenia__4[[#This Row],[wiek]]&lt;=59,1,0),0)</f>
        <v>0</v>
      </c>
      <c r="M83" s="1">
        <f>IF(ubezpieczenia__4[[#This Row],[wiek]] &gt;=60,IF(ubezpieczenia__4[[#This Row],[wiek]]&lt;=69,1,0),0)</f>
        <v>0</v>
      </c>
      <c r="N83" s="1">
        <f>IF(ubezpieczenia__4[[#This Row],[wiek]] &gt;=70,IF(ubezpieczenia__4[[#This Row],[wiek]]&lt;=79,1,0),0)</f>
        <v>0</v>
      </c>
    </row>
    <row r="84" spans="4:14" x14ac:dyDescent="0.25">
      <c r="D84" s="1" t="s">
        <v>83</v>
      </c>
      <c r="E84" s="1" t="s">
        <v>52</v>
      </c>
      <c r="F84" s="2">
        <v>19522</v>
      </c>
      <c r="G84" s="1" t="s">
        <v>9</v>
      </c>
      <c r="H84" s="7">
        <f xml:space="preserve"> 2016 - YEAR(ubezpieczenia__4[[#This Row],[Data_urodz]])</f>
        <v>63</v>
      </c>
      <c r="I84" s="1">
        <f>IF(ubezpieczenia__4[[#This Row],[wiek]] &gt;=20,IF(ubezpieczenia__4[[#This Row],[wiek]]&lt;=29,1,0),0)</f>
        <v>0</v>
      </c>
      <c r="J84" s="1">
        <f>IF(ubezpieczenia__4[[#This Row],[wiek]] &gt;=30,IF(ubezpieczenia__4[[#This Row],[wiek]]&lt;=39,1,0),0)</f>
        <v>0</v>
      </c>
      <c r="K84" s="1">
        <f>IF(ubezpieczenia__4[[#This Row],[wiek]] &gt;=40,IF(ubezpieczenia__4[[#This Row],[wiek]]&lt;=49,1,0),0)</f>
        <v>0</v>
      </c>
      <c r="L84" s="1">
        <f>IF(ubezpieczenia__4[[#This Row],[wiek]] &gt;=50,IF(ubezpieczenia__4[[#This Row],[wiek]]&lt;=59,1,0),0)</f>
        <v>0</v>
      </c>
      <c r="M84" s="1">
        <f>IF(ubezpieczenia__4[[#This Row],[wiek]] &gt;=60,IF(ubezpieczenia__4[[#This Row],[wiek]]&lt;=69,1,0),0)</f>
        <v>1</v>
      </c>
      <c r="N84" s="1">
        <f>IF(ubezpieczenia__4[[#This Row],[wiek]] &gt;=70,IF(ubezpieczenia__4[[#This Row],[wiek]]&lt;=79,1,0),0)</f>
        <v>0</v>
      </c>
    </row>
    <row r="85" spans="4:14" x14ac:dyDescent="0.25">
      <c r="D85" s="1" t="s">
        <v>130</v>
      </c>
      <c r="E85" s="1" t="s">
        <v>131</v>
      </c>
      <c r="F85" s="2">
        <v>27284</v>
      </c>
      <c r="G85" s="1" t="s">
        <v>9</v>
      </c>
      <c r="H85" s="7">
        <f xml:space="preserve"> 2016 - YEAR(ubezpieczenia__4[[#This Row],[Data_urodz]])</f>
        <v>42</v>
      </c>
      <c r="I85" s="1">
        <f>IF(ubezpieczenia__4[[#This Row],[wiek]] &gt;=20,IF(ubezpieczenia__4[[#This Row],[wiek]]&lt;=29,1,0),0)</f>
        <v>0</v>
      </c>
      <c r="J85" s="1">
        <f>IF(ubezpieczenia__4[[#This Row],[wiek]] &gt;=30,IF(ubezpieczenia__4[[#This Row],[wiek]]&lt;=39,1,0),0)</f>
        <v>0</v>
      </c>
      <c r="K85" s="1">
        <f>IF(ubezpieczenia__4[[#This Row],[wiek]] &gt;=40,IF(ubezpieczenia__4[[#This Row],[wiek]]&lt;=49,1,0),0)</f>
        <v>1</v>
      </c>
      <c r="L85" s="1">
        <f>IF(ubezpieczenia__4[[#This Row],[wiek]] &gt;=50,IF(ubezpieczenia__4[[#This Row],[wiek]]&lt;=59,1,0),0)</f>
        <v>0</v>
      </c>
      <c r="M85" s="1">
        <f>IF(ubezpieczenia__4[[#This Row],[wiek]] &gt;=60,IF(ubezpieczenia__4[[#This Row],[wiek]]&lt;=69,1,0),0)</f>
        <v>0</v>
      </c>
      <c r="N85" s="1">
        <f>IF(ubezpieczenia__4[[#This Row],[wiek]] &gt;=70,IF(ubezpieczenia__4[[#This Row],[wiek]]&lt;=79,1,0),0)</f>
        <v>0</v>
      </c>
    </row>
    <row r="86" spans="4:14" x14ac:dyDescent="0.25">
      <c r="D86" s="1" t="s">
        <v>132</v>
      </c>
      <c r="E86" s="1" t="s">
        <v>8</v>
      </c>
      <c r="F86" s="2">
        <v>27347</v>
      </c>
      <c r="G86" s="1" t="s">
        <v>12</v>
      </c>
      <c r="H86" s="7">
        <f xml:space="preserve"> 2016 - YEAR(ubezpieczenia__4[[#This Row],[Data_urodz]])</f>
        <v>42</v>
      </c>
      <c r="I86" s="1">
        <f>IF(ubezpieczenia__4[[#This Row],[wiek]] &gt;=20,IF(ubezpieczenia__4[[#This Row],[wiek]]&lt;=29,1,0),0)</f>
        <v>0</v>
      </c>
      <c r="J86" s="1">
        <f>IF(ubezpieczenia__4[[#This Row],[wiek]] &gt;=30,IF(ubezpieczenia__4[[#This Row],[wiek]]&lt;=39,1,0),0)</f>
        <v>0</v>
      </c>
      <c r="K86" s="1">
        <f>IF(ubezpieczenia__4[[#This Row],[wiek]] &gt;=40,IF(ubezpieczenia__4[[#This Row],[wiek]]&lt;=49,1,0),0)</f>
        <v>1</v>
      </c>
      <c r="L86" s="1">
        <f>IF(ubezpieczenia__4[[#This Row],[wiek]] &gt;=50,IF(ubezpieczenia__4[[#This Row],[wiek]]&lt;=59,1,0),0)</f>
        <v>0</v>
      </c>
      <c r="M86" s="1">
        <f>IF(ubezpieczenia__4[[#This Row],[wiek]] &gt;=60,IF(ubezpieczenia__4[[#This Row],[wiek]]&lt;=69,1,0),0)</f>
        <v>0</v>
      </c>
      <c r="N86" s="1">
        <f>IF(ubezpieczenia__4[[#This Row],[wiek]] &gt;=70,IF(ubezpieczenia__4[[#This Row],[wiek]]&lt;=79,1,0),0)</f>
        <v>0</v>
      </c>
    </row>
    <row r="87" spans="4:14" x14ac:dyDescent="0.25">
      <c r="D87" s="1" t="s">
        <v>133</v>
      </c>
      <c r="E87" s="1" t="s">
        <v>134</v>
      </c>
      <c r="F87" s="2">
        <v>20618</v>
      </c>
      <c r="G87" s="1" t="s">
        <v>12</v>
      </c>
      <c r="H87" s="7">
        <f xml:space="preserve"> 2016 - YEAR(ubezpieczenia__4[[#This Row],[Data_urodz]])</f>
        <v>60</v>
      </c>
      <c r="I87" s="1">
        <f>IF(ubezpieczenia__4[[#This Row],[wiek]] &gt;=20,IF(ubezpieczenia__4[[#This Row],[wiek]]&lt;=29,1,0),0)</f>
        <v>0</v>
      </c>
      <c r="J87" s="1">
        <f>IF(ubezpieczenia__4[[#This Row],[wiek]] &gt;=30,IF(ubezpieczenia__4[[#This Row],[wiek]]&lt;=39,1,0),0)</f>
        <v>0</v>
      </c>
      <c r="K87" s="1">
        <f>IF(ubezpieczenia__4[[#This Row],[wiek]] &gt;=40,IF(ubezpieczenia__4[[#This Row],[wiek]]&lt;=49,1,0),0)</f>
        <v>0</v>
      </c>
      <c r="L87" s="1">
        <f>IF(ubezpieczenia__4[[#This Row],[wiek]] &gt;=50,IF(ubezpieczenia__4[[#This Row],[wiek]]&lt;=59,1,0),0)</f>
        <v>0</v>
      </c>
      <c r="M87" s="1">
        <f>IF(ubezpieczenia__4[[#This Row],[wiek]] &gt;=60,IF(ubezpieczenia__4[[#This Row],[wiek]]&lt;=69,1,0),0)</f>
        <v>1</v>
      </c>
      <c r="N87" s="1">
        <f>IF(ubezpieczenia__4[[#This Row],[wiek]] &gt;=70,IF(ubezpieczenia__4[[#This Row],[wiek]]&lt;=79,1,0),0)</f>
        <v>0</v>
      </c>
    </row>
    <row r="88" spans="4:14" x14ac:dyDescent="0.25">
      <c r="D88" s="1" t="s">
        <v>135</v>
      </c>
      <c r="E88" s="1" t="s">
        <v>54</v>
      </c>
      <c r="F88" s="2">
        <v>19256</v>
      </c>
      <c r="G88" s="1" t="s">
        <v>12</v>
      </c>
      <c r="H88" s="7">
        <f xml:space="preserve"> 2016 - YEAR(ubezpieczenia__4[[#This Row],[Data_urodz]])</f>
        <v>64</v>
      </c>
      <c r="I88" s="1">
        <f>IF(ubezpieczenia__4[[#This Row],[wiek]] &gt;=20,IF(ubezpieczenia__4[[#This Row],[wiek]]&lt;=29,1,0),0)</f>
        <v>0</v>
      </c>
      <c r="J88" s="1">
        <f>IF(ubezpieczenia__4[[#This Row],[wiek]] &gt;=30,IF(ubezpieczenia__4[[#This Row],[wiek]]&lt;=39,1,0),0)</f>
        <v>0</v>
      </c>
      <c r="K88" s="1">
        <f>IF(ubezpieczenia__4[[#This Row],[wiek]] &gt;=40,IF(ubezpieczenia__4[[#This Row],[wiek]]&lt;=49,1,0),0)</f>
        <v>0</v>
      </c>
      <c r="L88" s="1">
        <f>IF(ubezpieczenia__4[[#This Row],[wiek]] &gt;=50,IF(ubezpieczenia__4[[#This Row],[wiek]]&lt;=59,1,0),0)</f>
        <v>0</v>
      </c>
      <c r="M88" s="1">
        <f>IF(ubezpieczenia__4[[#This Row],[wiek]] &gt;=60,IF(ubezpieczenia__4[[#This Row],[wiek]]&lt;=69,1,0),0)</f>
        <v>1</v>
      </c>
      <c r="N88" s="1">
        <f>IF(ubezpieczenia__4[[#This Row],[wiek]] &gt;=70,IF(ubezpieczenia__4[[#This Row],[wiek]]&lt;=79,1,0),0)</f>
        <v>0</v>
      </c>
    </row>
    <row r="89" spans="4:14" x14ac:dyDescent="0.25">
      <c r="D89" s="1" t="s">
        <v>136</v>
      </c>
      <c r="E89" s="1" t="s">
        <v>137</v>
      </c>
      <c r="F89" s="2">
        <v>21898</v>
      </c>
      <c r="G89" s="1" t="s">
        <v>12</v>
      </c>
      <c r="H89" s="7">
        <f xml:space="preserve"> 2016 - YEAR(ubezpieczenia__4[[#This Row],[Data_urodz]])</f>
        <v>57</v>
      </c>
      <c r="I89" s="1">
        <f>IF(ubezpieczenia__4[[#This Row],[wiek]] &gt;=20,IF(ubezpieczenia__4[[#This Row],[wiek]]&lt;=29,1,0),0)</f>
        <v>0</v>
      </c>
      <c r="J89" s="1">
        <f>IF(ubezpieczenia__4[[#This Row],[wiek]] &gt;=30,IF(ubezpieczenia__4[[#This Row],[wiek]]&lt;=39,1,0),0)</f>
        <v>0</v>
      </c>
      <c r="K89" s="1">
        <f>IF(ubezpieczenia__4[[#This Row],[wiek]] &gt;=40,IF(ubezpieczenia__4[[#This Row],[wiek]]&lt;=49,1,0),0)</f>
        <v>0</v>
      </c>
      <c r="L89" s="1">
        <f>IF(ubezpieczenia__4[[#This Row],[wiek]] &gt;=50,IF(ubezpieczenia__4[[#This Row],[wiek]]&lt;=59,1,0),0)</f>
        <v>1</v>
      </c>
      <c r="M89" s="1">
        <f>IF(ubezpieczenia__4[[#This Row],[wiek]] &gt;=60,IF(ubezpieczenia__4[[#This Row],[wiek]]&lt;=69,1,0),0)</f>
        <v>0</v>
      </c>
      <c r="N89" s="1">
        <f>IF(ubezpieczenia__4[[#This Row],[wiek]] &gt;=70,IF(ubezpieczenia__4[[#This Row],[wiek]]&lt;=79,1,0),0)</f>
        <v>0</v>
      </c>
    </row>
    <row r="90" spans="4:14" x14ac:dyDescent="0.25">
      <c r="D90" s="1" t="s">
        <v>138</v>
      </c>
      <c r="E90" s="1" t="s">
        <v>139</v>
      </c>
      <c r="F90" s="2">
        <v>16873</v>
      </c>
      <c r="G90" s="1" t="s">
        <v>12</v>
      </c>
      <c r="H90" s="7">
        <f xml:space="preserve"> 2016 - YEAR(ubezpieczenia__4[[#This Row],[Data_urodz]])</f>
        <v>70</v>
      </c>
      <c r="I90" s="1">
        <f>IF(ubezpieczenia__4[[#This Row],[wiek]] &gt;=20,IF(ubezpieczenia__4[[#This Row],[wiek]]&lt;=29,1,0),0)</f>
        <v>0</v>
      </c>
      <c r="J90" s="1">
        <f>IF(ubezpieczenia__4[[#This Row],[wiek]] &gt;=30,IF(ubezpieczenia__4[[#This Row],[wiek]]&lt;=39,1,0),0)</f>
        <v>0</v>
      </c>
      <c r="K90" s="1">
        <f>IF(ubezpieczenia__4[[#This Row],[wiek]] &gt;=40,IF(ubezpieczenia__4[[#This Row],[wiek]]&lt;=49,1,0),0)</f>
        <v>0</v>
      </c>
      <c r="L90" s="1">
        <f>IF(ubezpieczenia__4[[#This Row],[wiek]] &gt;=50,IF(ubezpieczenia__4[[#This Row],[wiek]]&lt;=59,1,0),0)</f>
        <v>0</v>
      </c>
      <c r="M90" s="1">
        <f>IF(ubezpieczenia__4[[#This Row],[wiek]] &gt;=60,IF(ubezpieczenia__4[[#This Row],[wiek]]&lt;=69,1,0),0)</f>
        <v>0</v>
      </c>
      <c r="N90" s="1">
        <f>IF(ubezpieczenia__4[[#This Row],[wiek]] &gt;=70,IF(ubezpieczenia__4[[#This Row],[wiek]]&lt;=79,1,0),0)</f>
        <v>1</v>
      </c>
    </row>
    <row r="91" spans="4:14" x14ac:dyDescent="0.25">
      <c r="D91" s="1" t="s">
        <v>140</v>
      </c>
      <c r="E91" s="1" t="s">
        <v>141</v>
      </c>
      <c r="F91" s="2">
        <v>34893</v>
      </c>
      <c r="G91" s="1" t="s">
        <v>6</v>
      </c>
      <c r="H91" s="7">
        <f xml:space="preserve"> 2016 - YEAR(ubezpieczenia__4[[#This Row],[Data_urodz]])</f>
        <v>21</v>
      </c>
      <c r="I91" s="1">
        <f>IF(ubezpieczenia__4[[#This Row],[wiek]] &gt;=20,IF(ubezpieczenia__4[[#This Row],[wiek]]&lt;=29,1,0),0)</f>
        <v>1</v>
      </c>
      <c r="J91" s="1">
        <f>IF(ubezpieczenia__4[[#This Row],[wiek]] &gt;=30,IF(ubezpieczenia__4[[#This Row],[wiek]]&lt;=39,1,0),0)</f>
        <v>0</v>
      </c>
      <c r="K91" s="1">
        <f>IF(ubezpieczenia__4[[#This Row],[wiek]] &gt;=40,IF(ubezpieczenia__4[[#This Row],[wiek]]&lt;=49,1,0),0)</f>
        <v>0</v>
      </c>
      <c r="L91" s="1">
        <f>IF(ubezpieczenia__4[[#This Row],[wiek]] &gt;=50,IF(ubezpieczenia__4[[#This Row],[wiek]]&lt;=59,1,0),0)</f>
        <v>0</v>
      </c>
      <c r="M91" s="1">
        <f>IF(ubezpieczenia__4[[#This Row],[wiek]] &gt;=60,IF(ubezpieczenia__4[[#This Row],[wiek]]&lt;=69,1,0),0)</f>
        <v>0</v>
      </c>
      <c r="N91" s="1">
        <f>IF(ubezpieczenia__4[[#This Row],[wiek]] &gt;=70,IF(ubezpieczenia__4[[#This Row],[wiek]]&lt;=79,1,0),0)</f>
        <v>0</v>
      </c>
    </row>
    <row r="92" spans="4:14" x14ac:dyDescent="0.25">
      <c r="D92" s="1" t="s">
        <v>142</v>
      </c>
      <c r="E92" s="1" t="s">
        <v>143</v>
      </c>
      <c r="F92" s="2">
        <v>16028</v>
      </c>
      <c r="G92" s="1" t="s">
        <v>12</v>
      </c>
      <c r="H92" s="7">
        <f xml:space="preserve"> 2016 - YEAR(ubezpieczenia__4[[#This Row],[Data_urodz]])</f>
        <v>73</v>
      </c>
      <c r="I92" s="1">
        <f>IF(ubezpieczenia__4[[#This Row],[wiek]] &gt;=20,IF(ubezpieczenia__4[[#This Row],[wiek]]&lt;=29,1,0),0)</f>
        <v>0</v>
      </c>
      <c r="J92" s="1">
        <f>IF(ubezpieczenia__4[[#This Row],[wiek]] &gt;=30,IF(ubezpieczenia__4[[#This Row],[wiek]]&lt;=39,1,0),0)</f>
        <v>0</v>
      </c>
      <c r="K92" s="1">
        <f>IF(ubezpieczenia__4[[#This Row],[wiek]] &gt;=40,IF(ubezpieczenia__4[[#This Row],[wiek]]&lt;=49,1,0),0)</f>
        <v>0</v>
      </c>
      <c r="L92" s="1">
        <f>IF(ubezpieczenia__4[[#This Row],[wiek]] &gt;=50,IF(ubezpieczenia__4[[#This Row],[wiek]]&lt;=59,1,0),0)</f>
        <v>0</v>
      </c>
      <c r="M92" s="1">
        <f>IF(ubezpieczenia__4[[#This Row],[wiek]] &gt;=60,IF(ubezpieczenia__4[[#This Row],[wiek]]&lt;=69,1,0),0)</f>
        <v>0</v>
      </c>
      <c r="N92" s="1">
        <f>IF(ubezpieczenia__4[[#This Row],[wiek]] &gt;=70,IF(ubezpieczenia__4[[#This Row],[wiek]]&lt;=79,1,0),0)</f>
        <v>1</v>
      </c>
    </row>
    <row r="93" spans="4:14" x14ac:dyDescent="0.25">
      <c r="D93" s="1" t="s">
        <v>144</v>
      </c>
      <c r="E93" s="1" t="s">
        <v>54</v>
      </c>
      <c r="F93" s="2">
        <v>33446</v>
      </c>
      <c r="G93" s="1" t="s">
        <v>6</v>
      </c>
      <c r="H93" s="7">
        <f xml:space="preserve"> 2016 - YEAR(ubezpieczenia__4[[#This Row],[Data_urodz]])</f>
        <v>25</v>
      </c>
      <c r="I93" s="1">
        <f>IF(ubezpieczenia__4[[#This Row],[wiek]] &gt;=20,IF(ubezpieczenia__4[[#This Row],[wiek]]&lt;=29,1,0),0)</f>
        <v>1</v>
      </c>
      <c r="J93" s="1">
        <f>IF(ubezpieczenia__4[[#This Row],[wiek]] &gt;=30,IF(ubezpieczenia__4[[#This Row],[wiek]]&lt;=39,1,0),0)</f>
        <v>0</v>
      </c>
      <c r="K93" s="1">
        <f>IF(ubezpieczenia__4[[#This Row],[wiek]] &gt;=40,IF(ubezpieczenia__4[[#This Row],[wiek]]&lt;=49,1,0),0)</f>
        <v>0</v>
      </c>
      <c r="L93" s="1">
        <f>IF(ubezpieczenia__4[[#This Row],[wiek]] &gt;=50,IF(ubezpieczenia__4[[#This Row],[wiek]]&lt;=59,1,0),0)</f>
        <v>0</v>
      </c>
      <c r="M93" s="1">
        <f>IF(ubezpieczenia__4[[#This Row],[wiek]] &gt;=60,IF(ubezpieczenia__4[[#This Row],[wiek]]&lt;=69,1,0),0)</f>
        <v>0</v>
      </c>
      <c r="N93" s="1">
        <f>IF(ubezpieczenia__4[[#This Row],[wiek]] &gt;=70,IF(ubezpieczenia__4[[#This Row],[wiek]]&lt;=79,1,0),0)</f>
        <v>0</v>
      </c>
    </row>
    <row r="94" spans="4:14" x14ac:dyDescent="0.25">
      <c r="D94" s="1" t="s">
        <v>145</v>
      </c>
      <c r="E94" s="1" t="s">
        <v>146</v>
      </c>
      <c r="F94" s="2">
        <v>18892</v>
      </c>
      <c r="G94" s="1" t="s">
        <v>6</v>
      </c>
      <c r="H94" s="7">
        <f xml:space="preserve"> 2016 - YEAR(ubezpieczenia__4[[#This Row],[Data_urodz]])</f>
        <v>65</v>
      </c>
      <c r="I94" s="1">
        <f>IF(ubezpieczenia__4[[#This Row],[wiek]] &gt;=20,IF(ubezpieczenia__4[[#This Row],[wiek]]&lt;=29,1,0),0)</f>
        <v>0</v>
      </c>
      <c r="J94" s="1">
        <f>IF(ubezpieczenia__4[[#This Row],[wiek]] &gt;=30,IF(ubezpieczenia__4[[#This Row],[wiek]]&lt;=39,1,0),0)</f>
        <v>0</v>
      </c>
      <c r="K94" s="1">
        <f>IF(ubezpieczenia__4[[#This Row],[wiek]] &gt;=40,IF(ubezpieczenia__4[[#This Row],[wiek]]&lt;=49,1,0),0)</f>
        <v>0</v>
      </c>
      <c r="L94" s="1">
        <f>IF(ubezpieczenia__4[[#This Row],[wiek]] &gt;=50,IF(ubezpieczenia__4[[#This Row],[wiek]]&lt;=59,1,0),0)</f>
        <v>0</v>
      </c>
      <c r="M94" s="1">
        <f>IF(ubezpieczenia__4[[#This Row],[wiek]] &gt;=60,IF(ubezpieczenia__4[[#This Row],[wiek]]&lt;=69,1,0),0)</f>
        <v>1</v>
      </c>
      <c r="N94" s="1">
        <f>IF(ubezpieczenia__4[[#This Row],[wiek]] &gt;=70,IF(ubezpieczenia__4[[#This Row],[wiek]]&lt;=79,1,0),0)</f>
        <v>0</v>
      </c>
    </row>
    <row r="95" spans="4:14" x14ac:dyDescent="0.25">
      <c r="D95" s="1" t="s">
        <v>147</v>
      </c>
      <c r="E95" s="1" t="s">
        <v>102</v>
      </c>
      <c r="F95" s="2">
        <v>32219</v>
      </c>
      <c r="G95" s="1" t="s">
        <v>12</v>
      </c>
      <c r="H95" s="7">
        <f xml:space="preserve"> 2016 - YEAR(ubezpieczenia__4[[#This Row],[Data_urodz]])</f>
        <v>28</v>
      </c>
      <c r="I95" s="1">
        <f>IF(ubezpieczenia__4[[#This Row],[wiek]] &gt;=20,IF(ubezpieczenia__4[[#This Row],[wiek]]&lt;=29,1,0),0)</f>
        <v>1</v>
      </c>
      <c r="J95" s="1">
        <f>IF(ubezpieczenia__4[[#This Row],[wiek]] &gt;=30,IF(ubezpieczenia__4[[#This Row],[wiek]]&lt;=39,1,0),0)</f>
        <v>0</v>
      </c>
      <c r="K95" s="1">
        <f>IF(ubezpieczenia__4[[#This Row],[wiek]] &gt;=40,IF(ubezpieczenia__4[[#This Row],[wiek]]&lt;=49,1,0),0)</f>
        <v>0</v>
      </c>
      <c r="L95" s="1">
        <f>IF(ubezpieczenia__4[[#This Row],[wiek]] &gt;=50,IF(ubezpieczenia__4[[#This Row],[wiek]]&lt;=59,1,0),0)</f>
        <v>0</v>
      </c>
      <c r="M95" s="1">
        <f>IF(ubezpieczenia__4[[#This Row],[wiek]] &gt;=60,IF(ubezpieczenia__4[[#This Row],[wiek]]&lt;=69,1,0),0)</f>
        <v>0</v>
      </c>
      <c r="N95" s="1">
        <f>IF(ubezpieczenia__4[[#This Row],[wiek]] &gt;=70,IF(ubezpieczenia__4[[#This Row],[wiek]]&lt;=79,1,0),0)</f>
        <v>0</v>
      </c>
    </row>
    <row r="96" spans="4:14" x14ac:dyDescent="0.25">
      <c r="D96" s="1" t="s">
        <v>148</v>
      </c>
      <c r="E96" s="1" t="s">
        <v>149</v>
      </c>
      <c r="F96" s="2">
        <v>31771</v>
      </c>
      <c r="G96" s="1" t="s">
        <v>9</v>
      </c>
      <c r="H96" s="7">
        <f xml:space="preserve"> 2016 - YEAR(ubezpieczenia__4[[#This Row],[Data_urodz]])</f>
        <v>30</v>
      </c>
      <c r="I96" s="1">
        <f>IF(ubezpieczenia__4[[#This Row],[wiek]] &gt;=20,IF(ubezpieczenia__4[[#This Row],[wiek]]&lt;=29,1,0),0)</f>
        <v>0</v>
      </c>
      <c r="J96" s="1">
        <f>IF(ubezpieczenia__4[[#This Row],[wiek]] &gt;=30,IF(ubezpieczenia__4[[#This Row],[wiek]]&lt;=39,1,0),0)</f>
        <v>1</v>
      </c>
      <c r="K96" s="1">
        <f>IF(ubezpieczenia__4[[#This Row],[wiek]] &gt;=40,IF(ubezpieczenia__4[[#This Row],[wiek]]&lt;=49,1,0),0)</f>
        <v>0</v>
      </c>
      <c r="L96" s="1">
        <f>IF(ubezpieczenia__4[[#This Row],[wiek]] &gt;=50,IF(ubezpieczenia__4[[#This Row],[wiek]]&lt;=59,1,0),0)</f>
        <v>0</v>
      </c>
      <c r="M96" s="1">
        <f>IF(ubezpieczenia__4[[#This Row],[wiek]] &gt;=60,IF(ubezpieczenia__4[[#This Row],[wiek]]&lt;=69,1,0),0)</f>
        <v>0</v>
      </c>
      <c r="N96" s="1">
        <f>IF(ubezpieczenia__4[[#This Row],[wiek]] &gt;=70,IF(ubezpieczenia__4[[#This Row],[wiek]]&lt;=79,1,0),0)</f>
        <v>0</v>
      </c>
    </row>
    <row r="97" spans="4:14" x14ac:dyDescent="0.25">
      <c r="D97" s="1" t="s">
        <v>51</v>
      </c>
      <c r="E97" s="1" t="s">
        <v>150</v>
      </c>
      <c r="F97" s="2">
        <v>30633</v>
      </c>
      <c r="G97" s="1" t="s">
        <v>40</v>
      </c>
      <c r="H97" s="7">
        <f xml:space="preserve"> 2016 - YEAR(ubezpieczenia__4[[#This Row],[Data_urodz]])</f>
        <v>33</v>
      </c>
      <c r="I97" s="1">
        <f>IF(ubezpieczenia__4[[#This Row],[wiek]] &gt;=20,IF(ubezpieczenia__4[[#This Row],[wiek]]&lt;=29,1,0),0)</f>
        <v>0</v>
      </c>
      <c r="J97" s="1">
        <f>IF(ubezpieczenia__4[[#This Row],[wiek]] &gt;=30,IF(ubezpieczenia__4[[#This Row],[wiek]]&lt;=39,1,0),0)</f>
        <v>1</v>
      </c>
      <c r="K97" s="1">
        <f>IF(ubezpieczenia__4[[#This Row],[wiek]] &gt;=40,IF(ubezpieczenia__4[[#This Row],[wiek]]&lt;=49,1,0),0)</f>
        <v>0</v>
      </c>
      <c r="L97" s="1">
        <f>IF(ubezpieczenia__4[[#This Row],[wiek]] &gt;=50,IF(ubezpieczenia__4[[#This Row],[wiek]]&lt;=59,1,0),0)</f>
        <v>0</v>
      </c>
      <c r="M97" s="1">
        <f>IF(ubezpieczenia__4[[#This Row],[wiek]] &gt;=60,IF(ubezpieczenia__4[[#This Row],[wiek]]&lt;=69,1,0),0)</f>
        <v>0</v>
      </c>
      <c r="N97" s="1">
        <f>IF(ubezpieczenia__4[[#This Row],[wiek]] &gt;=70,IF(ubezpieczenia__4[[#This Row],[wiek]]&lt;=79,1,0),0)</f>
        <v>0</v>
      </c>
    </row>
    <row r="98" spans="4:14" x14ac:dyDescent="0.25">
      <c r="D98" s="1" t="s">
        <v>151</v>
      </c>
      <c r="E98" s="1" t="s">
        <v>152</v>
      </c>
      <c r="F98" s="2">
        <v>34177</v>
      </c>
      <c r="G98" s="1" t="s">
        <v>40</v>
      </c>
      <c r="H98" s="7">
        <f xml:space="preserve"> 2016 - YEAR(ubezpieczenia__4[[#This Row],[Data_urodz]])</f>
        <v>23</v>
      </c>
      <c r="I98" s="1">
        <f>IF(ubezpieczenia__4[[#This Row],[wiek]] &gt;=20,IF(ubezpieczenia__4[[#This Row],[wiek]]&lt;=29,1,0),0)</f>
        <v>1</v>
      </c>
      <c r="J98" s="1">
        <f>IF(ubezpieczenia__4[[#This Row],[wiek]] &gt;=30,IF(ubezpieczenia__4[[#This Row],[wiek]]&lt;=39,1,0),0)</f>
        <v>0</v>
      </c>
      <c r="K98" s="1">
        <f>IF(ubezpieczenia__4[[#This Row],[wiek]] &gt;=40,IF(ubezpieczenia__4[[#This Row],[wiek]]&lt;=49,1,0),0)</f>
        <v>0</v>
      </c>
      <c r="L98" s="1">
        <f>IF(ubezpieczenia__4[[#This Row],[wiek]] &gt;=50,IF(ubezpieczenia__4[[#This Row],[wiek]]&lt;=59,1,0),0)</f>
        <v>0</v>
      </c>
      <c r="M98" s="1">
        <f>IF(ubezpieczenia__4[[#This Row],[wiek]] &gt;=60,IF(ubezpieczenia__4[[#This Row],[wiek]]&lt;=69,1,0),0)</f>
        <v>0</v>
      </c>
      <c r="N98" s="1">
        <f>IF(ubezpieczenia__4[[#This Row],[wiek]] &gt;=70,IF(ubezpieczenia__4[[#This Row],[wiek]]&lt;=79,1,0),0)</f>
        <v>0</v>
      </c>
    </row>
    <row r="99" spans="4:14" x14ac:dyDescent="0.25">
      <c r="D99" s="1" t="s">
        <v>153</v>
      </c>
      <c r="E99" s="1" t="s">
        <v>137</v>
      </c>
      <c r="F99" s="2">
        <v>33281</v>
      </c>
      <c r="G99" s="1" t="s">
        <v>12</v>
      </c>
      <c r="H99" s="7">
        <f xml:space="preserve"> 2016 - YEAR(ubezpieczenia__4[[#This Row],[Data_urodz]])</f>
        <v>25</v>
      </c>
      <c r="I99" s="1">
        <f>IF(ubezpieczenia__4[[#This Row],[wiek]] &gt;=20,IF(ubezpieczenia__4[[#This Row],[wiek]]&lt;=29,1,0),0)</f>
        <v>1</v>
      </c>
      <c r="J99" s="1">
        <f>IF(ubezpieczenia__4[[#This Row],[wiek]] &gt;=30,IF(ubezpieczenia__4[[#This Row],[wiek]]&lt;=39,1,0),0)</f>
        <v>0</v>
      </c>
      <c r="K99" s="1">
        <f>IF(ubezpieczenia__4[[#This Row],[wiek]] &gt;=40,IF(ubezpieczenia__4[[#This Row],[wiek]]&lt;=49,1,0),0)</f>
        <v>0</v>
      </c>
      <c r="L99" s="1">
        <f>IF(ubezpieczenia__4[[#This Row],[wiek]] &gt;=50,IF(ubezpieczenia__4[[#This Row],[wiek]]&lt;=59,1,0),0)</f>
        <v>0</v>
      </c>
      <c r="M99" s="1">
        <f>IF(ubezpieczenia__4[[#This Row],[wiek]] &gt;=60,IF(ubezpieczenia__4[[#This Row],[wiek]]&lt;=69,1,0),0)</f>
        <v>0</v>
      </c>
      <c r="N99" s="1">
        <f>IF(ubezpieczenia__4[[#This Row],[wiek]] &gt;=70,IF(ubezpieczenia__4[[#This Row],[wiek]]&lt;=79,1,0),0)</f>
        <v>0</v>
      </c>
    </row>
    <row r="100" spans="4:14" x14ac:dyDescent="0.25">
      <c r="D100" s="1" t="s">
        <v>75</v>
      </c>
      <c r="E100" s="1" t="s">
        <v>154</v>
      </c>
      <c r="F100" s="2">
        <v>21897</v>
      </c>
      <c r="G100" s="1" t="s">
        <v>12</v>
      </c>
      <c r="H100" s="7">
        <f xml:space="preserve"> 2016 - YEAR(ubezpieczenia__4[[#This Row],[Data_urodz]])</f>
        <v>57</v>
      </c>
      <c r="I100" s="1">
        <f>IF(ubezpieczenia__4[[#This Row],[wiek]] &gt;=20,IF(ubezpieczenia__4[[#This Row],[wiek]]&lt;=29,1,0),0)</f>
        <v>0</v>
      </c>
      <c r="J100" s="1">
        <f>IF(ubezpieczenia__4[[#This Row],[wiek]] &gt;=30,IF(ubezpieczenia__4[[#This Row],[wiek]]&lt;=39,1,0),0)</f>
        <v>0</v>
      </c>
      <c r="K100" s="1">
        <f>IF(ubezpieczenia__4[[#This Row],[wiek]] &gt;=40,IF(ubezpieczenia__4[[#This Row],[wiek]]&lt;=49,1,0),0)</f>
        <v>0</v>
      </c>
      <c r="L100" s="1">
        <f>IF(ubezpieczenia__4[[#This Row],[wiek]] &gt;=50,IF(ubezpieczenia__4[[#This Row],[wiek]]&lt;=59,1,0),0)</f>
        <v>1</v>
      </c>
      <c r="M100" s="1">
        <f>IF(ubezpieczenia__4[[#This Row],[wiek]] &gt;=60,IF(ubezpieczenia__4[[#This Row],[wiek]]&lt;=69,1,0),0)</f>
        <v>0</v>
      </c>
      <c r="N100" s="1">
        <f>IF(ubezpieczenia__4[[#This Row],[wiek]] &gt;=70,IF(ubezpieczenia__4[[#This Row],[wiek]]&lt;=79,1,0),0)</f>
        <v>0</v>
      </c>
    </row>
    <row r="101" spans="4:14" x14ac:dyDescent="0.25">
      <c r="D101" s="1" t="s">
        <v>155</v>
      </c>
      <c r="E101" s="1" t="s">
        <v>37</v>
      </c>
      <c r="F101" s="2">
        <v>18604</v>
      </c>
      <c r="G101" s="1" t="s">
        <v>40</v>
      </c>
      <c r="H101" s="7">
        <f xml:space="preserve"> 2016 - YEAR(ubezpieczenia__4[[#This Row],[Data_urodz]])</f>
        <v>66</v>
      </c>
      <c r="I101" s="1">
        <f>IF(ubezpieczenia__4[[#This Row],[wiek]] &gt;=20,IF(ubezpieczenia__4[[#This Row],[wiek]]&lt;=29,1,0),0)</f>
        <v>0</v>
      </c>
      <c r="J101" s="1">
        <f>IF(ubezpieczenia__4[[#This Row],[wiek]] &gt;=30,IF(ubezpieczenia__4[[#This Row],[wiek]]&lt;=39,1,0),0)</f>
        <v>0</v>
      </c>
      <c r="K101" s="1">
        <f>IF(ubezpieczenia__4[[#This Row],[wiek]] &gt;=40,IF(ubezpieczenia__4[[#This Row],[wiek]]&lt;=49,1,0),0)</f>
        <v>0</v>
      </c>
      <c r="L101" s="1">
        <f>IF(ubezpieczenia__4[[#This Row],[wiek]] &gt;=50,IF(ubezpieczenia__4[[#This Row],[wiek]]&lt;=59,1,0),0)</f>
        <v>0</v>
      </c>
      <c r="M101" s="1">
        <f>IF(ubezpieczenia__4[[#This Row],[wiek]] &gt;=60,IF(ubezpieczenia__4[[#This Row],[wiek]]&lt;=69,1,0),0)</f>
        <v>1</v>
      </c>
      <c r="N101" s="1">
        <f>IF(ubezpieczenia__4[[#This Row],[wiek]] &gt;=70,IF(ubezpieczenia__4[[#This Row],[wiek]]&lt;=79,1,0),0)</f>
        <v>0</v>
      </c>
    </row>
    <row r="102" spans="4:14" x14ac:dyDescent="0.25">
      <c r="D102" s="1" t="s">
        <v>156</v>
      </c>
      <c r="E102" s="1" t="s">
        <v>157</v>
      </c>
      <c r="F102" s="2">
        <v>18910</v>
      </c>
      <c r="G102" s="1" t="s">
        <v>12</v>
      </c>
      <c r="H102" s="7">
        <f xml:space="preserve"> 2016 - YEAR(ubezpieczenia__4[[#This Row],[Data_urodz]])</f>
        <v>65</v>
      </c>
      <c r="I102" s="1">
        <f>IF(ubezpieczenia__4[[#This Row],[wiek]] &gt;=20,IF(ubezpieczenia__4[[#This Row],[wiek]]&lt;=29,1,0),0)</f>
        <v>0</v>
      </c>
      <c r="J102" s="1">
        <f>IF(ubezpieczenia__4[[#This Row],[wiek]] &gt;=30,IF(ubezpieczenia__4[[#This Row],[wiek]]&lt;=39,1,0),0)</f>
        <v>0</v>
      </c>
      <c r="K102" s="1">
        <f>IF(ubezpieczenia__4[[#This Row],[wiek]] &gt;=40,IF(ubezpieczenia__4[[#This Row],[wiek]]&lt;=49,1,0),0)</f>
        <v>0</v>
      </c>
      <c r="L102" s="1">
        <f>IF(ubezpieczenia__4[[#This Row],[wiek]] &gt;=50,IF(ubezpieczenia__4[[#This Row],[wiek]]&lt;=59,1,0),0)</f>
        <v>0</v>
      </c>
      <c r="M102" s="1">
        <f>IF(ubezpieczenia__4[[#This Row],[wiek]] &gt;=60,IF(ubezpieczenia__4[[#This Row],[wiek]]&lt;=69,1,0),0)</f>
        <v>1</v>
      </c>
      <c r="N102" s="1">
        <f>IF(ubezpieczenia__4[[#This Row],[wiek]] &gt;=70,IF(ubezpieczenia__4[[#This Row],[wiek]]&lt;=79,1,0),0)</f>
        <v>0</v>
      </c>
    </row>
    <row r="103" spans="4:14" x14ac:dyDescent="0.25">
      <c r="D103" s="1" t="s">
        <v>158</v>
      </c>
      <c r="E103" s="1" t="s">
        <v>47</v>
      </c>
      <c r="F103" s="2">
        <v>17056</v>
      </c>
      <c r="G103" s="1" t="s">
        <v>9</v>
      </c>
      <c r="H103" s="7">
        <f xml:space="preserve"> 2016 - YEAR(ubezpieczenia__4[[#This Row],[Data_urodz]])</f>
        <v>70</v>
      </c>
      <c r="I103" s="1">
        <f>IF(ubezpieczenia__4[[#This Row],[wiek]] &gt;=20,IF(ubezpieczenia__4[[#This Row],[wiek]]&lt;=29,1,0),0)</f>
        <v>0</v>
      </c>
      <c r="J103" s="1">
        <f>IF(ubezpieczenia__4[[#This Row],[wiek]] &gt;=30,IF(ubezpieczenia__4[[#This Row],[wiek]]&lt;=39,1,0),0)</f>
        <v>0</v>
      </c>
      <c r="K103" s="1">
        <f>IF(ubezpieczenia__4[[#This Row],[wiek]] &gt;=40,IF(ubezpieczenia__4[[#This Row],[wiek]]&lt;=49,1,0),0)</f>
        <v>0</v>
      </c>
      <c r="L103" s="1">
        <f>IF(ubezpieczenia__4[[#This Row],[wiek]] &gt;=50,IF(ubezpieczenia__4[[#This Row],[wiek]]&lt;=59,1,0),0)</f>
        <v>0</v>
      </c>
      <c r="M103" s="1">
        <f>IF(ubezpieczenia__4[[#This Row],[wiek]] &gt;=60,IF(ubezpieczenia__4[[#This Row],[wiek]]&lt;=69,1,0),0)</f>
        <v>0</v>
      </c>
      <c r="N103" s="1">
        <f>IF(ubezpieczenia__4[[#This Row],[wiek]] &gt;=70,IF(ubezpieczenia__4[[#This Row],[wiek]]&lt;=79,1,0),0)</f>
        <v>1</v>
      </c>
    </row>
    <row r="104" spans="4:14" x14ac:dyDescent="0.25">
      <c r="D104" s="1" t="s">
        <v>159</v>
      </c>
      <c r="E104" s="1" t="s">
        <v>160</v>
      </c>
      <c r="F104" s="2">
        <v>22619</v>
      </c>
      <c r="G104" s="1" t="s">
        <v>9</v>
      </c>
      <c r="H104" s="7">
        <f xml:space="preserve"> 2016 - YEAR(ubezpieczenia__4[[#This Row],[Data_urodz]])</f>
        <v>55</v>
      </c>
      <c r="I104" s="1">
        <f>IF(ubezpieczenia__4[[#This Row],[wiek]] &gt;=20,IF(ubezpieczenia__4[[#This Row],[wiek]]&lt;=29,1,0),0)</f>
        <v>0</v>
      </c>
      <c r="J104" s="1">
        <f>IF(ubezpieczenia__4[[#This Row],[wiek]] &gt;=30,IF(ubezpieczenia__4[[#This Row],[wiek]]&lt;=39,1,0),0)</f>
        <v>0</v>
      </c>
      <c r="K104" s="1">
        <f>IF(ubezpieczenia__4[[#This Row],[wiek]] &gt;=40,IF(ubezpieczenia__4[[#This Row],[wiek]]&lt;=49,1,0),0)</f>
        <v>0</v>
      </c>
      <c r="L104" s="1">
        <f>IF(ubezpieczenia__4[[#This Row],[wiek]] &gt;=50,IF(ubezpieczenia__4[[#This Row],[wiek]]&lt;=59,1,0),0)</f>
        <v>1</v>
      </c>
      <c r="M104" s="1">
        <f>IF(ubezpieczenia__4[[#This Row],[wiek]] &gt;=60,IF(ubezpieczenia__4[[#This Row],[wiek]]&lt;=69,1,0),0)</f>
        <v>0</v>
      </c>
      <c r="N104" s="1">
        <f>IF(ubezpieczenia__4[[#This Row],[wiek]] &gt;=70,IF(ubezpieczenia__4[[#This Row],[wiek]]&lt;=79,1,0),0)</f>
        <v>0</v>
      </c>
    </row>
    <row r="105" spans="4:14" x14ac:dyDescent="0.25">
      <c r="D105" s="1" t="s">
        <v>161</v>
      </c>
      <c r="E105" s="1" t="s">
        <v>37</v>
      </c>
      <c r="F105" s="2">
        <v>19740</v>
      </c>
      <c r="G105" s="1" t="s">
        <v>12</v>
      </c>
      <c r="H105" s="7">
        <f xml:space="preserve"> 2016 - YEAR(ubezpieczenia__4[[#This Row],[Data_urodz]])</f>
        <v>62</v>
      </c>
      <c r="I105" s="1">
        <f>IF(ubezpieczenia__4[[#This Row],[wiek]] &gt;=20,IF(ubezpieczenia__4[[#This Row],[wiek]]&lt;=29,1,0),0)</f>
        <v>0</v>
      </c>
      <c r="J105" s="1">
        <f>IF(ubezpieczenia__4[[#This Row],[wiek]] &gt;=30,IF(ubezpieczenia__4[[#This Row],[wiek]]&lt;=39,1,0),0)</f>
        <v>0</v>
      </c>
      <c r="K105" s="1">
        <f>IF(ubezpieczenia__4[[#This Row],[wiek]] &gt;=40,IF(ubezpieczenia__4[[#This Row],[wiek]]&lt;=49,1,0),0)</f>
        <v>0</v>
      </c>
      <c r="L105" s="1">
        <f>IF(ubezpieczenia__4[[#This Row],[wiek]] &gt;=50,IF(ubezpieczenia__4[[#This Row],[wiek]]&lt;=59,1,0),0)</f>
        <v>0</v>
      </c>
      <c r="M105" s="1">
        <f>IF(ubezpieczenia__4[[#This Row],[wiek]] &gt;=60,IF(ubezpieczenia__4[[#This Row],[wiek]]&lt;=69,1,0),0)</f>
        <v>1</v>
      </c>
      <c r="N105" s="1">
        <f>IF(ubezpieczenia__4[[#This Row],[wiek]] &gt;=70,IF(ubezpieczenia__4[[#This Row],[wiek]]&lt;=79,1,0),0)</f>
        <v>0</v>
      </c>
    </row>
    <row r="106" spans="4:14" x14ac:dyDescent="0.25">
      <c r="D106" s="1" t="s">
        <v>162</v>
      </c>
      <c r="E106" s="1" t="s">
        <v>131</v>
      </c>
      <c r="F106" s="2">
        <v>24222</v>
      </c>
      <c r="G106" s="1" t="s">
        <v>6</v>
      </c>
      <c r="H106" s="7">
        <f xml:space="preserve"> 2016 - YEAR(ubezpieczenia__4[[#This Row],[Data_urodz]])</f>
        <v>50</v>
      </c>
      <c r="I106" s="1">
        <f>IF(ubezpieczenia__4[[#This Row],[wiek]] &gt;=20,IF(ubezpieczenia__4[[#This Row],[wiek]]&lt;=29,1,0),0)</f>
        <v>0</v>
      </c>
      <c r="J106" s="1">
        <f>IF(ubezpieczenia__4[[#This Row],[wiek]] &gt;=30,IF(ubezpieczenia__4[[#This Row],[wiek]]&lt;=39,1,0),0)</f>
        <v>0</v>
      </c>
      <c r="K106" s="1">
        <f>IF(ubezpieczenia__4[[#This Row],[wiek]] &gt;=40,IF(ubezpieczenia__4[[#This Row],[wiek]]&lt;=49,1,0),0)</f>
        <v>0</v>
      </c>
      <c r="L106" s="1">
        <f>IF(ubezpieczenia__4[[#This Row],[wiek]] &gt;=50,IF(ubezpieczenia__4[[#This Row],[wiek]]&lt;=59,1,0),0)</f>
        <v>1</v>
      </c>
      <c r="M106" s="1">
        <f>IF(ubezpieczenia__4[[#This Row],[wiek]] &gt;=60,IF(ubezpieczenia__4[[#This Row],[wiek]]&lt;=69,1,0),0)</f>
        <v>0</v>
      </c>
      <c r="N106" s="1">
        <f>IF(ubezpieczenia__4[[#This Row],[wiek]] &gt;=70,IF(ubezpieczenia__4[[#This Row],[wiek]]&lt;=79,1,0),0)</f>
        <v>0</v>
      </c>
    </row>
    <row r="107" spans="4:14" x14ac:dyDescent="0.25">
      <c r="D107" s="1" t="s">
        <v>163</v>
      </c>
      <c r="E107" s="1" t="s">
        <v>37</v>
      </c>
      <c r="F107" s="2">
        <v>17196</v>
      </c>
      <c r="G107" s="1" t="s">
        <v>40</v>
      </c>
      <c r="H107" s="7">
        <f xml:space="preserve"> 2016 - YEAR(ubezpieczenia__4[[#This Row],[Data_urodz]])</f>
        <v>69</v>
      </c>
      <c r="I107" s="1">
        <f>IF(ubezpieczenia__4[[#This Row],[wiek]] &gt;=20,IF(ubezpieczenia__4[[#This Row],[wiek]]&lt;=29,1,0),0)</f>
        <v>0</v>
      </c>
      <c r="J107" s="1">
        <f>IF(ubezpieczenia__4[[#This Row],[wiek]] &gt;=30,IF(ubezpieczenia__4[[#This Row],[wiek]]&lt;=39,1,0),0)</f>
        <v>0</v>
      </c>
      <c r="K107" s="1">
        <f>IF(ubezpieczenia__4[[#This Row],[wiek]] &gt;=40,IF(ubezpieczenia__4[[#This Row],[wiek]]&lt;=49,1,0),0)</f>
        <v>0</v>
      </c>
      <c r="L107" s="1">
        <f>IF(ubezpieczenia__4[[#This Row],[wiek]] &gt;=50,IF(ubezpieczenia__4[[#This Row],[wiek]]&lt;=59,1,0),0)</f>
        <v>0</v>
      </c>
      <c r="M107" s="1">
        <f>IF(ubezpieczenia__4[[#This Row],[wiek]] &gt;=60,IF(ubezpieczenia__4[[#This Row],[wiek]]&lt;=69,1,0),0)</f>
        <v>1</v>
      </c>
      <c r="N107" s="1">
        <f>IF(ubezpieczenia__4[[#This Row],[wiek]] &gt;=70,IF(ubezpieczenia__4[[#This Row],[wiek]]&lt;=79,1,0),0)</f>
        <v>0</v>
      </c>
    </row>
    <row r="108" spans="4:14" x14ac:dyDescent="0.25">
      <c r="D108" s="1" t="s">
        <v>164</v>
      </c>
      <c r="E108" s="1" t="s">
        <v>52</v>
      </c>
      <c r="F108" s="2">
        <v>32013</v>
      </c>
      <c r="G108" s="1" t="s">
        <v>12</v>
      </c>
      <c r="H108" s="7">
        <f xml:space="preserve"> 2016 - YEAR(ubezpieczenia__4[[#This Row],[Data_urodz]])</f>
        <v>29</v>
      </c>
      <c r="I108" s="1">
        <f>IF(ubezpieczenia__4[[#This Row],[wiek]] &gt;=20,IF(ubezpieczenia__4[[#This Row],[wiek]]&lt;=29,1,0),0)</f>
        <v>1</v>
      </c>
      <c r="J108" s="1">
        <f>IF(ubezpieczenia__4[[#This Row],[wiek]] &gt;=30,IF(ubezpieczenia__4[[#This Row],[wiek]]&lt;=39,1,0),0)</f>
        <v>0</v>
      </c>
      <c r="K108" s="1">
        <f>IF(ubezpieczenia__4[[#This Row],[wiek]] &gt;=40,IF(ubezpieczenia__4[[#This Row],[wiek]]&lt;=49,1,0),0)</f>
        <v>0</v>
      </c>
      <c r="L108" s="1">
        <f>IF(ubezpieczenia__4[[#This Row],[wiek]] &gt;=50,IF(ubezpieczenia__4[[#This Row],[wiek]]&lt;=59,1,0),0)</f>
        <v>0</v>
      </c>
      <c r="M108" s="1">
        <f>IF(ubezpieczenia__4[[#This Row],[wiek]] &gt;=60,IF(ubezpieczenia__4[[#This Row],[wiek]]&lt;=69,1,0),0)</f>
        <v>0</v>
      </c>
      <c r="N108" s="1">
        <f>IF(ubezpieczenia__4[[#This Row],[wiek]] &gt;=70,IF(ubezpieczenia__4[[#This Row],[wiek]]&lt;=79,1,0),0)</f>
        <v>0</v>
      </c>
    </row>
    <row r="109" spans="4:14" x14ac:dyDescent="0.25">
      <c r="D109" s="1" t="s">
        <v>163</v>
      </c>
      <c r="E109" s="1" t="s">
        <v>39</v>
      </c>
      <c r="F109" s="2">
        <v>23679</v>
      </c>
      <c r="G109" s="1" t="s">
        <v>12</v>
      </c>
      <c r="H109" s="7">
        <f xml:space="preserve"> 2016 - YEAR(ubezpieczenia__4[[#This Row],[Data_urodz]])</f>
        <v>52</v>
      </c>
      <c r="I109" s="1">
        <f>IF(ubezpieczenia__4[[#This Row],[wiek]] &gt;=20,IF(ubezpieczenia__4[[#This Row],[wiek]]&lt;=29,1,0),0)</f>
        <v>0</v>
      </c>
      <c r="J109" s="1">
        <f>IF(ubezpieczenia__4[[#This Row],[wiek]] &gt;=30,IF(ubezpieczenia__4[[#This Row],[wiek]]&lt;=39,1,0),0)</f>
        <v>0</v>
      </c>
      <c r="K109" s="1">
        <f>IF(ubezpieczenia__4[[#This Row],[wiek]] &gt;=40,IF(ubezpieczenia__4[[#This Row],[wiek]]&lt;=49,1,0),0)</f>
        <v>0</v>
      </c>
      <c r="L109" s="1">
        <f>IF(ubezpieczenia__4[[#This Row],[wiek]] &gt;=50,IF(ubezpieczenia__4[[#This Row],[wiek]]&lt;=59,1,0),0)</f>
        <v>1</v>
      </c>
      <c r="M109" s="1">
        <f>IF(ubezpieczenia__4[[#This Row],[wiek]] &gt;=60,IF(ubezpieczenia__4[[#This Row],[wiek]]&lt;=69,1,0),0)</f>
        <v>0</v>
      </c>
      <c r="N109" s="1">
        <f>IF(ubezpieczenia__4[[#This Row],[wiek]] &gt;=70,IF(ubezpieczenia__4[[#This Row],[wiek]]&lt;=79,1,0),0)</f>
        <v>0</v>
      </c>
    </row>
    <row r="110" spans="4:14" x14ac:dyDescent="0.25">
      <c r="D110" s="1" t="s">
        <v>75</v>
      </c>
      <c r="E110" s="1" t="s">
        <v>165</v>
      </c>
      <c r="F110" s="2">
        <v>26239</v>
      </c>
      <c r="G110" s="1" t="s">
        <v>12</v>
      </c>
      <c r="H110" s="7">
        <f xml:space="preserve"> 2016 - YEAR(ubezpieczenia__4[[#This Row],[Data_urodz]])</f>
        <v>45</v>
      </c>
      <c r="I110" s="1">
        <f>IF(ubezpieczenia__4[[#This Row],[wiek]] &gt;=20,IF(ubezpieczenia__4[[#This Row],[wiek]]&lt;=29,1,0),0)</f>
        <v>0</v>
      </c>
      <c r="J110" s="1">
        <f>IF(ubezpieczenia__4[[#This Row],[wiek]] &gt;=30,IF(ubezpieczenia__4[[#This Row],[wiek]]&lt;=39,1,0),0)</f>
        <v>0</v>
      </c>
      <c r="K110" s="1">
        <f>IF(ubezpieczenia__4[[#This Row],[wiek]] &gt;=40,IF(ubezpieczenia__4[[#This Row],[wiek]]&lt;=49,1,0),0)</f>
        <v>1</v>
      </c>
      <c r="L110" s="1">
        <f>IF(ubezpieczenia__4[[#This Row],[wiek]] &gt;=50,IF(ubezpieczenia__4[[#This Row],[wiek]]&lt;=59,1,0),0)</f>
        <v>0</v>
      </c>
      <c r="M110" s="1">
        <f>IF(ubezpieczenia__4[[#This Row],[wiek]] &gt;=60,IF(ubezpieczenia__4[[#This Row],[wiek]]&lt;=69,1,0),0)</f>
        <v>0</v>
      </c>
      <c r="N110" s="1">
        <f>IF(ubezpieczenia__4[[#This Row],[wiek]] &gt;=70,IF(ubezpieczenia__4[[#This Row],[wiek]]&lt;=79,1,0),0)</f>
        <v>0</v>
      </c>
    </row>
    <row r="111" spans="4:14" x14ac:dyDescent="0.25">
      <c r="D111" s="1" t="s">
        <v>166</v>
      </c>
      <c r="E111" s="1" t="s">
        <v>167</v>
      </c>
      <c r="F111" s="2">
        <v>30774</v>
      </c>
      <c r="G111" s="1" t="s">
        <v>6</v>
      </c>
      <c r="H111" s="7">
        <f xml:space="preserve"> 2016 - YEAR(ubezpieczenia__4[[#This Row],[Data_urodz]])</f>
        <v>32</v>
      </c>
      <c r="I111" s="1">
        <f>IF(ubezpieczenia__4[[#This Row],[wiek]] &gt;=20,IF(ubezpieczenia__4[[#This Row],[wiek]]&lt;=29,1,0),0)</f>
        <v>0</v>
      </c>
      <c r="J111" s="1">
        <f>IF(ubezpieczenia__4[[#This Row],[wiek]] &gt;=30,IF(ubezpieczenia__4[[#This Row],[wiek]]&lt;=39,1,0),0)</f>
        <v>1</v>
      </c>
      <c r="K111" s="1">
        <f>IF(ubezpieczenia__4[[#This Row],[wiek]] &gt;=40,IF(ubezpieczenia__4[[#This Row],[wiek]]&lt;=49,1,0),0)</f>
        <v>0</v>
      </c>
      <c r="L111" s="1">
        <f>IF(ubezpieczenia__4[[#This Row],[wiek]] &gt;=50,IF(ubezpieczenia__4[[#This Row],[wiek]]&lt;=59,1,0),0)</f>
        <v>0</v>
      </c>
      <c r="M111" s="1">
        <f>IF(ubezpieczenia__4[[#This Row],[wiek]] &gt;=60,IF(ubezpieczenia__4[[#This Row],[wiek]]&lt;=69,1,0),0)</f>
        <v>0</v>
      </c>
      <c r="N111" s="1">
        <f>IF(ubezpieczenia__4[[#This Row],[wiek]] &gt;=70,IF(ubezpieczenia__4[[#This Row],[wiek]]&lt;=79,1,0),0)</f>
        <v>0</v>
      </c>
    </row>
    <row r="112" spans="4:14" x14ac:dyDescent="0.25">
      <c r="D112" s="1" t="s">
        <v>168</v>
      </c>
      <c r="E112" s="1" t="s">
        <v>169</v>
      </c>
      <c r="F112" s="2">
        <v>25818</v>
      </c>
      <c r="G112" s="1" t="s">
        <v>6</v>
      </c>
      <c r="H112" s="7">
        <f xml:space="preserve"> 2016 - YEAR(ubezpieczenia__4[[#This Row],[Data_urodz]])</f>
        <v>46</v>
      </c>
      <c r="I112" s="1">
        <f>IF(ubezpieczenia__4[[#This Row],[wiek]] &gt;=20,IF(ubezpieczenia__4[[#This Row],[wiek]]&lt;=29,1,0),0)</f>
        <v>0</v>
      </c>
      <c r="J112" s="1">
        <f>IF(ubezpieczenia__4[[#This Row],[wiek]] &gt;=30,IF(ubezpieczenia__4[[#This Row],[wiek]]&lt;=39,1,0),0)</f>
        <v>0</v>
      </c>
      <c r="K112" s="1">
        <f>IF(ubezpieczenia__4[[#This Row],[wiek]] &gt;=40,IF(ubezpieczenia__4[[#This Row],[wiek]]&lt;=49,1,0),0)</f>
        <v>1</v>
      </c>
      <c r="L112" s="1">
        <f>IF(ubezpieczenia__4[[#This Row],[wiek]] &gt;=50,IF(ubezpieczenia__4[[#This Row],[wiek]]&lt;=59,1,0),0)</f>
        <v>0</v>
      </c>
      <c r="M112" s="1">
        <f>IF(ubezpieczenia__4[[#This Row],[wiek]] &gt;=60,IF(ubezpieczenia__4[[#This Row],[wiek]]&lt;=69,1,0),0)</f>
        <v>0</v>
      </c>
      <c r="N112" s="1">
        <f>IF(ubezpieczenia__4[[#This Row],[wiek]] &gt;=70,IF(ubezpieczenia__4[[#This Row],[wiek]]&lt;=79,1,0),0)</f>
        <v>0</v>
      </c>
    </row>
    <row r="113" spans="4:14" x14ac:dyDescent="0.25">
      <c r="D113" s="1" t="s">
        <v>170</v>
      </c>
      <c r="E113" s="1" t="s">
        <v>171</v>
      </c>
      <c r="F113" s="2">
        <v>16529</v>
      </c>
      <c r="G113" s="1" t="s">
        <v>40</v>
      </c>
      <c r="H113" s="7">
        <f xml:space="preserve"> 2016 - YEAR(ubezpieczenia__4[[#This Row],[Data_urodz]])</f>
        <v>71</v>
      </c>
      <c r="I113" s="1">
        <f>IF(ubezpieczenia__4[[#This Row],[wiek]] &gt;=20,IF(ubezpieczenia__4[[#This Row],[wiek]]&lt;=29,1,0),0)</f>
        <v>0</v>
      </c>
      <c r="J113" s="1">
        <f>IF(ubezpieczenia__4[[#This Row],[wiek]] &gt;=30,IF(ubezpieczenia__4[[#This Row],[wiek]]&lt;=39,1,0),0)</f>
        <v>0</v>
      </c>
      <c r="K113" s="1">
        <f>IF(ubezpieczenia__4[[#This Row],[wiek]] &gt;=40,IF(ubezpieczenia__4[[#This Row],[wiek]]&lt;=49,1,0),0)</f>
        <v>0</v>
      </c>
      <c r="L113" s="1">
        <f>IF(ubezpieczenia__4[[#This Row],[wiek]] &gt;=50,IF(ubezpieczenia__4[[#This Row],[wiek]]&lt;=59,1,0),0)</f>
        <v>0</v>
      </c>
      <c r="M113" s="1">
        <f>IF(ubezpieczenia__4[[#This Row],[wiek]] &gt;=60,IF(ubezpieczenia__4[[#This Row],[wiek]]&lt;=69,1,0),0)</f>
        <v>0</v>
      </c>
      <c r="N113" s="1">
        <f>IF(ubezpieczenia__4[[#This Row],[wiek]] &gt;=70,IF(ubezpieczenia__4[[#This Row],[wiek]]&lt;=79,1,0),0)</f>
        <v>1</v>
      </c>
    </row>
    <row r="114" spans="4:14" x14ac:dyDescent="0.25">
      <c r="D114" s="1" t="s">
        <v>172</v>
      </c>
      <c r="E114" s="1" t="s">
        <v>5</v>
      </c>
      <c r="F114" s="2">
        <v>30530</v>
      </c>
      <c r="G114" s="1" t="s">
        <v>40</v>
      </c>
      <c r="H114" s="7">
        <f xml:space="preserve"> 2016 - YEAR(ubezpieczenia__4[[#This Row],[Data_urodz]])</f>
        <v>33</v>
      </c>
      <c r="I114" s="1">
        <f>IF(ubezpieczenia__4[[#This Row],[wiek]] &gt;=20,IF(ubezpieczenia__4[[#This Row],[wiek]]&lt;=29,1,0),0)</f>
        <v>0</v>
      </c>
      <c r="J114" s="1">
        <f>IF(ubezpieczenia__4[[#This Row],[wiek]] &gt;=30,IF(ubezpieczenia__4[[#This Row],[wiek]]&lt;=39,1,0),0)</f>
        <v>1</v>
      </c>
      <c r="K114" s="1">
        <f>IF(ubezpieczenia__4[[#This Row],[wiek]] &gt;=40,IF(ubezpieczenia__4[[#This Row],[wiek]]&lt;=49,1,0),0)</f>
        <v>0</v>
      </c>
      <c r="L114" s="1">
        <f>IF(ubezpieczenia__4[[#This Row],[wiek]] &gt;=50,IF(ubezpieczenia__4[[#This Row],[wiek]]&lt;=59,1,0),0)</f>
        <v>0</v>
      </c>
      <c r="M114" s="1">
        <f>IF(ubezpieczenia__4[[#This Row],[wiek]] &gt;=60,IF(ubezpieczenia__4[[#This Row],[wiek]]&lt;=69,1,0),0)</f>
        <v>0</v>
      </c>
      <c r="N114" s="1">
        <f>IF(ubezpieczenia__4[[#This Row],[wiek]] &gt;=70,IF(ubezpieczenia__4[[#This Row],[wiek]]&lt;=79,1,0),0)</f>
        <v>0</v>
      </c>
    </row>
    <row r="115" spans="4:14" x14ac:dyDescent="0.25">
      <c r="D115" s="1" t="s">
        <v>173</v>
      </c>
      <c r="E115" s="1" t="s">
        <v>77</v>
      </c>
      <c r="F115" s="2">
        <v>31601</v>
      </c>
      <c r="G115" s="1" t="s">
        <v>12</v>
      </c>
      <c r="H115" s="7">
        <f xml:space="preserve"> 2016 - YEAR(ubezpieczenia__4[[#This Row],[Data_urodz]])</f>
        <v>30</v>
      </c>
      <c r="I115" s="1">
        <f>IF(ubezpieczenia__4[[#This Row],[wiek]] &gt;=20,IF(ubezpieczenia__4[[#This Row],[wiek]]&lt;=29,1,0),0)</f>
        <v>0</v>
      </c>
      <c r="J115" s="1">
        <f>IF(ubezpieczenia__4[[#This Row],[wiek]] &gt;=30,IF(ubezpieczenia__4[[#This Row],[wiek]]&lt;=39,1,0),0)</f>
        <v>1</v>
      </c>
      <c r="K115" s="1">
        <f>IF(ubezpieczenia__4[[#This Row],[wiek]] &gt;=40,IF(ubezpieczenia__4[[#This Row],[wiek]]&lt;=49,1,0),0)</f>
        <v>0</v>
      </c>
      <c r="L115" s="1">
        <f>IF(ubezpieczenia__4[[#This Row],[wiek]] &gt;=50,IF(ubezpieczenia__4[[#This Row],[wiek]]&lt;=59,1,0),0)</f>
        <v>0</v>
      </c>
      <c r="M115" s="1">
        <f>IF(ubezpieczenia__4[[#This Row],[wiek]] &gt;=60,IF(ubezpieczenia__4[[#This Row],[wiek]]&lt;=69,1,0),0)</f>
        <v>0</v>
      </c>
      <c r="N115" s="1">
        <f>IF(ubezpieczenia__4[[#This Row],[wiek]] &gt;=70,IF(ubezpieczenia__4[[#This Row],[wiek]]&lt;=79,1,0),0)</f>
        <v>0</v>
      </c>
    </row>
    <row r="116" spans="4:14" x14ac:dyDescent="0.25">
      <c r="D116" s="1" t="s">
        <v>174</v>
      </c>
      <c r="E116" s="1" t="s">
        <v>157</v>
      </c>
      <c r="F116" s="2">
        <v>28427</v>
      </c>
      <c r="G116" s="1" t="s">
        <v>12</v>
      </c>
      <c r="H116" s="7">
        <f xml:space="preserve"> 2016 - YEAR(ubezpieczenia__4[[#This Row],[Data_urodz]])</f>
        <v>39</v>
      </c>
      <c r="I116" s="1">
        <f>IF(ubezpieczenia__4[[#This Row],[wiek]] &gt;=20,IF(ubezpieczenia__4[[#This Row],[wiek]]&lt;=29,1,0),0)</f>
        <v>0</v>
      </c>
      <c r="J116" s="1">
        <f>IF(ubezpieczenia__4[[#This Row],[wiek]] &gt;=30,IF(ubezpieczenia__4[[#This Row],[wiek]]&lt;=39,1,0),0)</f>
        <v>1</v>
      </c>
      <c r="K116" s="1">
        <f>IF(ubezpieczenia__4[[#This Row],[wiek]] &gt;=40,IF(ubezpieczenia__4[[#This Row],[wiek]]&lt;=49,1,0),0)</f>
        <v>0</v>
      </c>
      <c r="L116" s="1">
        <f>IF(ubezpieczenia__4[[#This Row],[wiek]] &gt;=50,IF(ubezpieczenia__4[[#This Row],[wiek]]&lt;=59,1,0),0)</f>
        <v>0</v>
      </c>
      <c r="M116" s="1">
        <f>IF(ubezpieczenia__4[[#This Row],[wiek]] &gt;=60,IF(ubezpieczenia__4[[#This Row],[wiek]]&lt;=69,1,0),0)</f>
        <v>0</v>
      </c>
      <c r="N116" s="1">
        <f>IF(ubezpieczenia__4[[#This Row],[wiek]] &gt;=70,IF(ubezpieczenia__4[[#This Row],[wiek]]&lt;=79,1,0),0)</f>
        <v>0</v>
      </c>
    </row>
    <row r="117" spans="4:14" x14ac:dyDescent="0.25">
      <c r="D117" s="1" t="s">
        <v>175</v>
      </c>
      <c r="E117" s="1" t="s">
        <v>176</v>
      </c>
      <c r="F117" s="2">
        <v>23139</v>
      </c>
      <c r="G117" s="1" t="s">
        <v>12</v>
      </c>
      <c r="H117" s="7">
        <f xml:space="preserve"> 2016 - YEAR(ubezpieczenia__4[[#This Row],[Data_urodz]])</f>
        <v>53</v>
      </c>
      <c r="I117" s="1">
        <f>IF(ubezpieczenia__4[[#This Row],[wiek]] &gt;=20,IF(ubezpieczenia__4[[#This Row],[wiek]]&lt;=29,1,0),0)</f>
        <v>0</v>
      </c>
      <c r="J117" s="1">
        <f>IF(ubezpieczenia__4[[#This Row],[wiek]] &gt;=30,IF(ubezpieczenia__4[[#This Row],[wiek]]&lt;=39,1,0),0)</f>
        <v>0</v>
      </c>
      <c r="K117" s="1">
        <f>IF(ubezpieczenia__4[[#This Row],[wiek]] &gt;=40,IF(ubezpieczenia__4[[#This Row],[wiek]]&lt;=49,1,0),0)</f>
        <v>0</v>
      </c>
      <c r="L117" s="1">
        <f>IF(ubezpieczenia__4[[#This Row],[wiek]] &gt;=50,IF(ubezpieczenia__4[[#This Row],[wiek]]&lt;=59,1,0),0)</f>
        <v>1</v>
      </c>
      <c r="M117" s="1">
        <f>IF(ubezpieczenia__4[[#This Row],[wiek]] &gt;=60,IF(ubezpieczenia__4[[#This Row],[wiek]]&lt;=69,1,0),0)</f>
        <v>0</v>
      </c>
      <c r="N117" s="1">
        <f>IF(ubezpieczenia__4[[#This Row],[wiek]] &gt;=70,IF(ubezpieczenia__4[[#This Row],[wiek]]&lt;=79,1,0),0)</f>
        <v>0</v>
      </c>
    </row>
    <row r="118" spans="4:14" x14ac:dyDescent="0.25">
      <c r="D118" s="1" t="s">
        <v>174</v>
      </c>
      <c r="E118" s="1" t="s">
        <v>177</v>
      </c>
      <c r="F118" s="2">
        <v>29861</v>
      </c>
      <c r="G118" s="1" t="s">
        <v>12</v>
      </c>
      <c r="H118" s="7">
        <f xml:space="preserve"> 2016 - YEAR(ubezpieczenia__4[[#This Row],[Data_urodz]])</f>
        <v>35</v>
      </c>
      <c r="I118" s="1">
        <f>IF(ubezpieczenia__4[[#This Row],[wiek]] &gt;=20,IF(ubezpieczenia__4[[#This Row],[wiek]]&lt;=29,1,0),0)</f>
        <v>0</v>
      </c>
      <c r="J118" s="1">
        <f>IF(ubezpieczenia__4[[#This Row],[wiek]] &gt;=30,IF(ubezpieczenia__4[[#This Row],[wiek]]&lt;=39,1,0),0)</f>
        <v>1</v>
      </c>
      <c r="K118" s="1">
        <f>IF(ubezpieczenia__4[[#This Row],[wiek]] &gt;=40,IF(ubezpieczenia__4[[#This Row],[wiek]]&lt;=49,1,0),0)</f>
        <v>0</v>
      </c>
      <c r="L118" s="1">
        <f>IF(ubezpieczenia__4[[#This Row],[wiek]] &gt;=50,IF(ubezpieczenia__4[[#This Row],[wiek]]&lt;=59,1,0),0)</f>
        <v>0</v>
      </c>
      <c r="M118" s="1">
        <f>IF(ubezpieczenia__4[[#This Row],[wiek]] &gt;=60,IF(ubezpieczenia__4[[#This Row],[wiek]]&lt;=69,1,0),0)</f>
        <v>0</v>
      </c>
      <c r="N118" s="1">
        <f>IF(ubezpieczenia__4[[#This Row],[wiek]] &gt;=70,IF(ubezpieczenia__4[[#This Row],[wiek]]&lt;=79,1,0),0)</f>
        <v>0</v>
      </c>
    </row>
    <row r="119" spans="4:14" x14ac:dyDescent="0.25">
      <c r="D119" s="1" t="s">
        <v>178</v>
      </c>
      <c r="E119" s="1" t="s">
        <v>179</v>
      </c>
      <c r="F119" s="2">
        <v>32545</v>
      </c>
      <c r="G119" s="1" t="s">
        <v>40</v>
      </c>
      <c r="H119" s="7">
        <f xml:space="preserve"> 2016 - YEAR(ubezpieczenia__4[[#This Row],[Data_urodz]])</f>
        <v>27</v>
      </c>
      <c r="I119" s="1">
        <f>IF(ubezpieczenia__4[[#This Row],[wiek]] &gt;=20,IF(ubezpieczenia__4[[#This Row],[wiek]]&lt;=29,1,0),0)</f>
        <v>1</v>
      </c>
      <c r="J119" s="1">
        <f>IF(ubezpieczenia__4[[#This Row],[wiek]] &gt;=30,IF(ubezpieczenia__4[[#This Row],[wiek]]&lt;=39,1,0),0)</f>
        <v>0</v>
      </c>
      <c r="K119" s="1">
        <f>IF(ubezpieczenia__4[[#This Row],[wiek]] &gt;=40,IF(ubezpieczenia__4[[#This Row],[wiek]]&lt;=49,1,0),0)</f>
        <v>0</v>
      </c>
      <c r="L119" s="1">
        <f>IF(ubezpieczenia__4[[#This Row],[wiek]] &gt;=50,IF(ubezpieczenia__4[[#This Row],[wiek]]&lt;=59,1,0),0)</f>
        <v>0</v>
      </c>
      <c r="M119" s="1">
        <f>IF(ubezpieczenia__4[[#This Row],[wiek]] &gt;=60,IF(ubezpieczenia__4[[#This Row],[wiek]]&lt;=69,1,0),0)</f>
        <v>0</v>
      </c>
      <c r="N119" s="1">
        <f>IF(ubezpieczenia__4[[#This Row],[wiek]] &gt;=70,IF(ubezpieczenia__4[[#This Row],[wiek]]&lt;=79,1,0),0)</f>
        <v>0</v>
      </c>
    </row>
    <row r="120" spans="4:14" x14ac:dyDescent="0.25">
      <c r="D120" s="1" t="s">
        <v>180</v>
      </c>
      <c r="E120" s="1" t="s">
        <v>94</v>
      </c>
      <c r="F120" s="2">
        <v>29361</v>
      </c>
      <c r="G120" s="1" t="s">
        <v>12</v>
      </c>
      <c r="H120" s="7">
        <f xml:space="preserve"> 2016 - YEAR(ubezpieczenia__4[[#This Row],[Data_urodz]])</f>
        <v>36</v>
      </c>
      <c r="I120" s="1">
        <f>IF(ubezpieczenia__4[[#This Row],[wiek]] &gt;=20,IF(ubezpieczenia__4[[#This Row],[wiek]]&lt;=29,1,0),0)</f>
        <v>0</v>
      </c>
      <c r="J120" s="1">
        <f>IF(ubezpieczenia__4[[#This Row],[wiek]] &gt;=30,IF(ubezpieczenia__4[[#This Row],[wiek]]&lt;=39,1,0),0)</f>
        <v>1</v>
      </c>
      <c r="K120" s="1">
        <f>IF(ubezpieczenia__4[[#This Row],[wiek]] &gt;=40,IF(ubezpieczenia__4[[#This Row],[wiek]]&lt;=49,1,0),0)</f>
        <v>0</v>
      </c>
      <c r="L120" s="1">
        <f>IF(ubezpieczenia__4[[#This Row],[wiek]] &gt;=50,IF(ubezpieczenia__4[[#This Row],[wiek]]&lt;=59,1,0),0)</f>
        <v>0</v>
      </c>
      <c r="M120" s="1">
        <f>IF(ubezpieczenia__4[[#This Row],[wiek]] &gt;=60,IF(ubezpieczenia__4[[#This Row],[wiek]]&lt;=69,1,0),0)</f>
        <v>0</v>
      </c>
      <c r="N120" s="1">
        <f>IF(ubezpieczenia__4[[#This Row],[wiek]] &gt;=70,IF(ubezpieczenia__4[[#This Row],[wiek]]&lt;=79,1,0),0)</f>
        <v>0</v>
      </c>
    </row>
    <row r="121" spans="4:14" x14ac:dyDescent="0.25">
      <c r="D121" s="1" t="s">
        <v>181</v>
      </c>
      <c r="E121" s="1" t="s">
        <v>49</v>
      </c>
      <c r="F121" s="2">
        <v>17772</v>
      </c>
      <c r="G121" s="1" t="s">
        <v>40</v>
      </c>
      <c r="H121" s="7">
        <f xml:space="preserve"> 2016 - YEAR(ubezpieczenia__4[[#This Row],[Data_urodz]])</f>
        <v>68</v>
      </c>
      <c r="I121" s="1">
        <f>IF(ubezpieczenia__4[[#This Row],[wiek]] &gt;=20,IF(ubezpieczenia__4[[#This Row],[wiek]]&lt;=29,1,0),0)</f>
        <v>0</v>
      </c>
      <c r="J121" s="1">
        <f>IF(ubezpieczenia__4[[#This Row],[wiek]] &gt;=30,IF(ubezpieczenia__4[[#This Row],[wiek]]&lt;=39,1,0),0)</f>
        <v>0</v>
      </c>
      <c r="K121" s="1">
        <f>IF(ubezpieczenia__4[[#This Row],[wiek]] &gt;=40,IF(ubezpieczenia__4[[#This Row],[wiek]]&lt;=49,1,0),0)</f>
        <v>0</v>
      </c>
      <c r="L121" s="1">
        <f>IF(ubezpieczenia__4[[#This Row],[wiek]] &gt;=50,IF(ubezpieczenia__4[[#This Row],[wiek]]&lt;=59,1,0),0)</f>
        <v>0</v>
      </c>
      <c r="M121" s="1">
        <f>IF(ubezpieczenia__4[[#This Row],[wiek]] &gt;=60,IF(ubezpieczenia__4[[#This Row],[wiek]]&lt;=69,1,0),0)</f>
        <v>1</v>
      </c>
      <c r="N121" s="1">
        <f>IF(ubezpieczenia__4[[#This Row],[wiek]] &gt;=70,IF(ubezpieczenia__4[[#This Row],[wiek]]&lt;=79,1,0),0)</f>
        <v>0</v>
      </c>
    </row>
    <row r="122" spans="4:14" x14ac:dyDescent="0.25">
      <c r="D122" s="1" t="s">
        <v>182</v>
      </c>
      <c r="E122" s="1" t="s">
        <v>183</v>
      </c>
      <c r="F122" s="2">
        <v>28580</v>
      </c>
      <c r="G122" s="1" t="s">
        <v>6</v>
      </c>
      <c r="H122" s="7">
        <f xml:space="preserve"> 2016 - YEAR(ubezpieczenia__4[[#This Row],[Data_urodz]])</f>
        <v>38</v>
      </c>
      <c r="I122" s="1">
        <f>IF(ubezpieczenia__4[[#This Row],[wiek]] &gt;=20,IF(ubezpieczenia__4[[#This Row],[wiek]]&lt;=29,1,0),0)</f>
        <v>0</v>
      </c>
      <c r="J122" s="1">
        <f>IF(ubezpieczenia__4[[#This Row],[wiek]] &gt;=30,IF(ubezpieczenia__4[[#This Row],[wiek]]&lt;=39,1,0),0)</f>
        <v>1</v>
      </c>
      <c r="K122" s="1">
        <f>IF(ubezpieczenia__4[[#This Row],[wiek]] &gt;=40,IF(ubezpieczenia__4[[#This Row],[wiek]]&lt;=49,1,0),0)</f>
        <v>0</v>
      </c>
      <c r="L122" s="1">
        <f>IF(ubezpieczenia__4[[#This Row],[wiek]] &gt;=50,IF(ubezpieczenia__4[[#This Row],[wiek]]&lt;=59,1,0),0)</f>
        <v>0</v>
      </c>
      <c r="M122" s="1">
        <f>IF(ubezpieczenia__4[[#This Row],[wiek]] &gt;=60,IF(ubezpieczenia__4[[#This Row],[wiek]]&lt;=69,1,0),0)</f>
        <v>0</v>
      </c>
      <c r="N122" s="1">
        <f>IF(ubezpieczenia__4[[#This Row],[wiek]] &gt;=70,IF(ubezpieczenia__4[[#This Row],[wiek]]&lt;=79,1,0),0)</f>
        <v>0</v>
      </c>
    </row>
    <row r="123" spans="4:14" x14ac:dyDescent="0.25">
      <c r="D123" s="1" t="s">
        <v>184</v>
      </c>
      <c r="E123" s="1" t="s">
        <v>185</v>
      </c>
      <c r="F123" s="2">
        <v>21154</v>
      </c>
      <c r="G123" s="1" t="s">
        <v>40</v>
      </c>
      <c r="H123" s="7">
        <f xml:space="preserve"> 2016 - YEAR(ubezpieczenia__4[[#This Row],[Data_urodz]])</f>
        <v>59</v>
      </c>
      <c r="I123" s="1">
        <f>IF(ubezpieczenia__4[[#This Row],[wiek]] &gt;=20,IF(ubezpieczenia__4[[#This Row],[wiek]]&lt;=29,1,0),0)</f>
        <v>0</v>
      </c>
      <c r="J123" s="1">
        <f>IF(ubezpieczenia__4[[#This Row],[wiek]] &gt;=30,IF(ubezpieczenia__4[[#This Row],[wiek]]&lt;=39,1,0),0)</f>
        <v>0</v>
      </c>
      <c r="K123" s="1">
        <f>IF(ubezpieczenia__4[[#This Row],[wiek]] &gt;=40,IF(ubezpieczenia__4[[#This Row],[wiek]]&lt;=49,1,0),0)</f>
        <v>0</v>
      </c>
      <c r="L123" s="1">
        <f>IF(ubezpieczenia__4[[#This Row],[wiek]] &gt;=50,IF(ubezpieczenia__4[[#This Row],[wiek]]&lt;=59,1,0),0)</f>
        <v>1</v>
      </c>
      <c r="M123" s="1">
        <f>IF(ubezpieczenia__4[[#This Row],[wiek]] &gt;=60,IF(ubezpieczenia__4[[#This Row],[wiek]]&lt;=69,1,0),0)</f>
        <v>0</v>
      </c>
      <c r="N123" s="1">
        <f>IF(ubezpieczenia__4[[#This Row],[wiek]] &gt;=70,IF(ubezpieczenia__4[[#This Row],[wiek]]&lt;=79,1,0),0)</f>
        <v>0</v>
      </c>
    </row>
    <row r="124" spans="4:14" x14ac:dyDescent="0.25">
      <c r="D124" s="1" t="s">
        <v>186</v>
      </c>
      <c r="E124" s="1" t="s">
        <v>54</v>
      </c>
      <c r="F124" s="2">
        <v>18183</v>
      </c>
      <c r="G124" s="1" t="s">
        <v>12</v>
      </c>
      <c r="H124" s="7">
        <f xml:space="preserve"> 2016 - YEAR(ubezpieczenia__4[[#This Row],[Data_urodz]])</f>
        <v>67</v>
      </c>
      <c r="I124" s="1">
        <f>IF(ubezpieczenia__4[[#This Row],[wiek]] &gt;=20,IF(ubezpieczenia__4[[#This Row],[wiek]]&lt;=29,1,0),0)</f>
        <v>0</v>
      </c>
      <c r="J124" s="1">
        <f>IF(ubezpieczenia__4[[#This Row],[wiek]] &gt;=30,IF(ubezpieczenia__4[[#This Row],[wiek]]&lt;=39,1,0),0)</f>
        <v>0</v>
      </c>
      <c r="K124" s="1">
        <f>IF(ubezpieczenia__4[[#This Row],[wiek]] &gt;=40,IF(ubezpieczenia__4[[#This Row],[wiek]]&lt;=49,1,0),0)</f>
        <v>0</v>
      </c>
      <c r="L124" s="1">
        <f>IF(ubezpieczenia__4[[#This Row],[wiek]] &gt;=50,IF(ubezpieczenia__4[[#This Row],[wiek]]&lt;=59,1,0),0)</f>
        <v>0</v>
      </c>
      <c r="M124" s="1">
        <f>IF(ubezpieczenia__4[[#This Row],[wiek]] &gt;=60,IF(ubezpieczenia__4[[#This Row],[wiek]]&lt;=69,1,0),0)</f>
        <v>1</v>
      </c>
      <c r="N124" s="1">
        <f>IF(ubezpieczenia__4[[#This Row],[wiek]] &gt;=70,IF(ubezpieczenia__4[[#This Row],[wiek]]&lt;=79,1,0),0)</f>
        <v>0</v>
      </c>
    </row>
    <row r="125" spans="4:14" x14ac:dyDescent="0.25">
      <c r="D125" s="1" t="s">
        <v>187</v>
      </c>
      <c r="E125" s="1" t="s">
        <v>188</v>
      </c>
      <c r="F125" s="2">
        <v>20630</v>
      </c>
      <c r="G125" s="1" t="s">
        <v>6</v>
      </c>
      <c r="H125" s="7">
        <f xml:space="preserve"> 2016 - YEAR(ubezpieczenia__4[[#This Row],[Data_urodz]])</f>
        <v>60</v>
      </c>
      <c r="I125" s="1">
        <f>IF(ubezpieczenia__4[[#This Row],[wiek]] &gt;=20,IF(ubezpieczenia__4[[#This Row],[wiek]]&lt;=29,1,0),0)</f>
        <v>0</v>
      </c>
      <c r="J125" s="1">
        <f>IF(ubezpieczenia__4[[#This Row],[wiek]] &gt;=30,IF(ubezpieczenia__4[[#This Row],[wiek]]&lt;=39,1,0),0)</f>
        <v>0</v>
      </c>
      <c r="K125" s="1">
        <f>IF(ubezpieczenia__4[[#This Row],[wiek]] &gt;=40,IF(ubezpieczenia__4[[#This Row],[wiek]]&lt;=49,1,0),0)</f>
        <v>0</v>
      </c>
      <c r="L125" s="1">
        <f>IF(ubezpieczenia__4[[#This Row],[wiek]] &gt;=50,IF(ubezpieczenia__4[[#This Row],[wiek]]&lt;=59,1,0),0)</f>
        <v>0</v>
      </c>
      <c r="M125" s="1">
        <f>IF(ubezpieczenia__4[[#This Row],[wiek]] &gt;=60,IF(ubezpieczenia__4[[#This Row],[wiek]]&lt;=69,1,0),0)</f>
        <v>1</v>
      </c>
      <c r="N125" s="1">
        <f>IF(ubezpieczenia__4[[#This Row],[wiek]] &gt;=70,IF(ubezpieczenia__4[[#This Row],[wiek]]&lt;=79,1,0),0)</f>
        <v>0</v>
      </c>
    </row>
    <row r="126" spans="4:14" x14ac:dyDescent="0.25">
      <c r="D126" s="1" t="s">
        <v>189</v>
      </c>
      <c r="E126" s="1" t="s">
        <v>49</v>
      </c>
      <c r="F126" s="2">
        <v>34364</v>
      </c>
      <c r="G126" s="1" t="s">
        <v>12</v>
      </c>
      <c r="H126" s="7">
        <f xml:space="preserve"> 2016 - YEAR(ubezpieczenia__4[[#This Row],[Data_urodz]])</f>
        <v>22</v>
      </c>
      <c r="I126" s="1">
        <f>IF(ubezpieczenia__4[[#This Row],[wiek]] &gt;=20,IF(ubezpieczenia__4[[#This Row],[wiek]]&lt;=29,1,0),0)</f>
        <v>1</v>
      </c>
      <c r="J126" s="1">
        <f>IF(ubezpieczenia__4[[#This Row],[wiek]] &gt;=30,IF(ubezpieczenia__4[[#This Row],[wiek]]&lt;=39,1,0),0)</f>
        <v>0</v>
      </c>
      <c r="K126" s="1">
        <f>IF(ubezpieczenia__4[[#This Row],[wiek]] &gt;=40,IF(ubezpieczenia__4[[#This Row],[wiek]]&lt;=49,1,0),0)</f>
        <v>0</v>
      </c>
      <c r="L126" s="1">
        <f>IF(ubezpieczenia__4[[#This Row],[wiek]] &gt;=50,IF(ubezpieczenia__4[[#This Row],[wiek]]&lt;=59,1,0),0)</f>
        <v>0</v>
      </c>
      <c r="M126" s="1">
        <f>IF(ubezpieczenia__4[[#This Row],[wiek]] &gt;=60,IF(ubezpieczenia__4[[#This Row],[wiek]]&lt;=69,1,0),0)</f>
        <v>0</v>
      </c>
      <c r="N126" s="1">
        <f>IF(ubezpieczenia__4[[#This Row],[wiek]] &gt;=70,IF(ubezpieczenia__4[[#This Row],[wiek]]&lt;=79,1,0),0)</f>
        <v>0</v>
      </c>
    </row>
    <row r="127" spans="4:14" x14ac:dyDescent="0.25">
      <c r="D127" s="1" t="s">
        <v>190</v>
      </c>
      <c r="E127" s="1" t="s">
        <v>20</v>
      </c>
      <c r="F127" s="2">
        <v>25582</v>
      </c>
      <c r="G127" s="1" t="s">
        <v>6</v>
      </c>
      <c r="H127" s="7">
        <f xml:space="preserve"> 2016 - YEAR(ubezpieczenia__4[[#This Row],[Data_urodz]])</f>
        <v>46</v>
      </c>
      <c r="I127" s="1">
        <f>IF(ubezpieczenia__4[[#This Row],[wiek]] &gt;=20,IF(ubezpieczenia__4[[#This Row],[wiek]]&lt;=29,1,0),0)</f>
        <v>0</v>
      </c>
      <c r="J127" s="1">
        <f>IF(ubezpieczenia__4[[#This Row],[wiek]] &gt;=30,IF(ubezpieczenia__4[[#This Row],[wiek]]&lt;=39,1,0),0)</f>
        <v>0</v>
      </c>
      <c r="K127" s="1">
        <f>IF(ubezpieczenia__4[[#This Row],[wiek]] &gt;=40,IF(ubezpieczenia__4[[#This Row],[wiek]]&lt;=49,1,0),0)</f>
        <v>1</v>
      </c>
      <c r="L127" s="1">
        <f>IF(ubezpieczenia__4[[#This Row],[wiek]] &gt;=50,IF(ubezpieczenia__4[[#This Row],[wiek]]&lt;=59,1,0),0)</f>
        <v>0</v>
      </c>
      <c r="M127" s="1">
        <f>IF(ubezpieczenia__4[[#This Row],[wiek]] &gt;=60,IF(ubezpieczenia__4[[#This Row],[wiek]]&lt;=69,1,0),0)</f>
        <v>0</v>
      </c>
      <c r="N127" s="1">
        <f>IF(ubezpieczenia__4[[#This Row],[wiek]] &gt;=70,IF(ubezpieczenia__4[[#This Row],[wiek]]&lt;=79,1,0),0)</f>
        <v>0</v>
      </c>
    </row>
    <row r="128" spans="4:14" x14ac:dyDescent="0.25">
      <c r="D128" s="1" t="s">
        <v>191</v>
      </c>
      <c r="E128" s="1" t="s">
        <v>192</v>
      </c>
      <c r="F128" s="2">
        <v>29350</v>
      </c>
      <c r="G128" s="1" t="s">
        <v>12</v>
      </c>
      <c r="H128" s="7">
        <f xml:space="preserve"> 2016 - YEAR(ubezpieczenia__4[[#This Row],[Data_urodz]])</f>
        <v>36</v>
      </c>
      <c r="I128" s="1">
        <f>IF(ubezpieczenia__4[[#This Row],[wiek]] &gt;=20,IF(ubezpieczenia__4[[#This Row],[wiek]]&lt;=29,1,0),0)</f>
        <v>0</v>
      </c>
      <c r="J128" s="1">
        <f>IF(ubezpieczenia__4[[#This Row],[wiek]] &gt;=30,IF(ubezpieczenia__4[[#This Row],[wiek]]&lt;=39,1,0),0)</f>
        <v>1</v>
      </c>
      <c r="K128" s="1">
        <f>IF(ubezpieczenia__4[[#This Row],[wiek]] &gt;=40,IF(ubezpieczenia__4[[#This Row],[wiek]]&lt;=49,1,0),0)</f>
        <v>0</v>
      </c>
      <c r="L128" s="1">
        <f>IF(ubezpieczenia__4[[#This Row],[wiek]] &gt;=50,IF(ubezpieczenia__4[[#This Row],[wiek]]&lt;=59,1,0),0)</f>
        <v>0</v>
      </c>
      <c r="M128" s="1">
        <f>IF(ubezpieczenia__4[[#This Row],[wiek]] &gt;=60,IF(ubezpieczenia__4[[#This Row],[wiek]]&lt;=69,1,0),0)</f>
        <v>0</v>
      </c>
      <c r="N128" s="1">
        <f>IF(ubezpieczenia__4[[#This Row],[wiek]] &gt;=70,IF(ubezpieczenia__4[[#This Row],[wiek]]&lt;=79,1,0),0)</f>
        <v>0</v>
      </c>
    </row>
    <row r="129" spans="4:14" x14ac:dyDescent="0.25">
      <c r="D129" s="1" t="s">
        <v>193</v>
      </c>
      <c r="E129" s="1" t="s">
        <v>194</v>
      </c>
      <c r="F129" s="2">
        <v>21704</v>
      </c>
      <c r="G129" s="1" t="s">
        <v>6</v>
      </c>
      <c r="H129" s="7">
        <f xml:space="preserve"> 2016 - YEAR(ubezpieczenia__4[[#This Row],[Data_urodz]])</f>
        <v>57</v>
      </c>
      <c r="I129" s="1">
        <f>IF(ubezpieczenia__4[[#This Row],[wiek]] &gt;=20,IF(ubezpieczenia__4[[#This Row],[wiek]]&lt;=29,1,0),0)</f>
        <v>0</v>
      </c>
      <c r="J129" s="1">
        <f>IF(ubezpieczenia__4[[#This Row],[wiek]] &gt;=30,IF(ubezpieczenia__4[[#This Row],[wiek]]&lt;=39,1,0),0)</f>
        <v>0</v>
      </c>
      <c r="K129" s="1">
        <f>IF(ubezpieczenia__4[[#This Row],[wiek]] &gt;=40,IF(ubezpieczenia__4[[#This Row],[wiek]]&lt;=49,1,0),0)</f>
        <v>0</v>
      </c>
      <c r="L129" s="1">
        <f>IF(ubezpieczenia__4[[#This Row],[wiek]] &gt;=50,IF(ubezpieczenia__4[[#This Row],[wiek]]&lt;=59,1,0),0)</f>
        <v>1</v>
      </c>
      <c r="M129" s="1">
        <f>IF(ubezpieczenia__4[[#This Row],[wiek]] &gt;=60,IF(ubezpieczenia__4[[#This Row],[wiek]]&lt;=69,1,0),0)</f>
        <v>0</v>
      </c>
      <c r="N129" s="1">
        <f>IF(ubezpieczenia__4[[#This Row],[wiek]] &gt;=70,IF(ubezpieczenia__4[[#This Row],[wiek]]&lt;=79,1,0),0)</f>
        <v>0</v>
      </c>
    </row>
    <row r="130" spans="4:14" x14ac:dyDescent="0.25">
      <c r="D130" s="1" t="s">
        <v>195</v>
      </c>
      <c r="E130" s="1" t="s">
        <v>192</v>
      </c>
      <c r="F130" s="2">
        <v>20436</v>
      </c>
      <c r="G130" s="1" t="s">
        <v>12</v>
      </c>
      <c r="H130" s="7">
        <f xml:space="preserve"> 2016 - YEAR(ubezpieczenia__4[[#This Row],[Data_urodz]])</f>
        <v>61</v>
      </c>
      <c r="I130" s="1">
        <f>IF(ubezpieczenia__4[[#This Row],[wiek]] &gt;=20,IF(ubezpieczenia__4[[#This Row],[wiek]]&lt;=29,1,0),0)</f>
        <v>0</v>
      </c>
      <c r="J130" s="1">
        <f>IF(ubezpieczenia__4[[#This Row],[wiek]] &gt;=30,IF(ubezpieczenia__4[[#This Row],[wiek]]&lt;=39,1,0),0)</f>
        <v>0</v>
      </c>
      <c r="K130" s="1">
        <f>IF(ubezpieczenia__4[[#This Row],[wiek]] &gt;=40,IF(ubezpieczenia__4[[#This Row],[wiek]]&lt;=49,1,0),0)</f>
        <v>0</v>
      </c>
      <c r="L130" s="1">
        <f>IF(ubezpieczenia__4[[#This Row],[wiek]] &gt;=50,IF(ubezpieczenia__4[[#This Row],[wiek]]&lt;=59,1,0),0)</f>
        <v>0</v>
      </c>
      <c r="M130" s="1">
        <f>IF(ubezpieczenia__4[[#This Row],[wiek]] &gt;=60,IF(ubezpieczenia__4[[#This Row],[wiek]]&lt;=69,1,0),0)</f>
        <v>1</v>
      </c>
      <c r="N130" s="1">
        <f>IF(ubezpieczenia__4[[#This Row],[wiek]] &gt;=70,IF(ubezpieczenia__4[[#This Row],[wiek]]&lt;=79,1,0),0)</f>
        <v>0</v>
      </c>
    </row>
    <row r="131" spans="4:14" x14ac:dyDescent="0.25">
      <c r="D131" s="1" t="s">
        <v>196</v>
      </c>
      <c r="E131" s="1" t="s">
        <v>139</v>
      </c>
      <c r="F131" s="2">
        <v>24475</v>
      </c>
      <c r="G131" s="1" t="s">
        <v>12</v>
      </c>
      <c r="H131" s="7">
        <f xml:space="preserve"> 2016 - YEAR(ubezpieczenia__4[[#This Row],[Data_urodz]])</f>
        <v>49</v>
      </c>
      <c r="I131" s="1">
        <f>IF(ubezpieczenia__4[[#This Row],[wiek]] &gt;=20,IF(ubezpieczenia__4[[#This Row],[wiek]]&lt;=29,1,0),0)</f>
        <v>0</v>
      </c>
      <c r="J131" s="1">
        <f>IF(ubezpieczenia__4[[#This Row],[wiek]] &gt;=30,IF(ubezpieczenia__4[[#This Row],[wiek]]&lt;=39,1,0),0)</f>
        <v>0</v>
      </c>
      <c r="K131" s="1">
        <f>IF(ubezpieczenia__4[[#This Row],[wiek]] &gt;=40,IF(ubezpieczenia__4[[#This Row],[wiek]]&lt;=49,1,0),0)</f>
        <v>1</v>
      </c>
      <c r="L131" s="1">
        <f>IF(ubezpieczenia__4[[#This Row],[wiek]] &gt;=50,IF(ubezpieczenia__4[[#This Row],[wiek]]&lt;=59,1,0),0)</f>
        <v>0</v>
      </c>
      <c r="M131" s="1">
        <f>IF(ubezpieczenia__4[[#This Row],[wiek]] &gt;=60,IF(ubezpieczenia__4[[#This Row],[wiek]]&lt;=69,1,0),0)</f>
        <v>0</v>
      </c>
      <c r="N131" s="1">
        <f>IF(ubezpieczenia__4[[#This Row],[wiek]] &gt;=70,IF(ubezpieczenia__4[[#This Row],[wiek]]&lt;=79,1,0),0)</f>
        <v>0</v>
      </c>
    </row>
    <row r="132" spans="4:14" x14ac:dyDescent="0.25">
      <c r="D132" s="1" t="s">
        <v>197</v>
      </c>
      <c r="E132" s="1" t="s">
        <v>87</v>
      </c>
      <c r="F132" s="2">
        <v>26773</v>
      </c>
      <c r="G132" s="1" t="s">
        <v>6</v>
      </c>
      <c r="H132" s="7">
        <f xml:space="preserve"> 2016 - YEAR(ubezpieczenia__4[[#This Row],[Data_urodz]])</f>
        <v>43</v>
      </c>
      <c r="I132" s="1">
        <f>IF(ubezpieczenia__4[[#This Row],[wiek]] &gt;=20,IF(ubezpieczenia__4[[#This Row],[wiek]]&lt;=29,1,0),0)</f>
        <v>0</v>
      </c>
      <c r="J132" s="1">
        <f>IF(ubezpieczenia__4[[#This Row],[wiek]] &gt;=30,IF(ubezpieczenia__4[[#This Row],[wiek]]&lt;=39,1,0),0)</f>
        <v>0</v>
      </c>
      <c r="K132" s="1">
        <f>IF(ubezpieczenia__4[[#This Row],[wiek]] &gt;=40,IF(ubezpieczenia__4[[#This Row],[wiek]]&lt;=49,1,0),0)</f>
        <v>1</v>
      </c>
      <c r="L132" s="1">
        <f>IF(ubezpieczenia__4[[#This Row],[wiek]] &gt;=50,IF(ubezpieczenia__4[[#This Row],[wiek]]&lt;=59,1,0),0)</f>
        <v>0</v>
      </c>
      <c r="M132" s="1">
        <f>IF(ubezpieczenia__4[[#This Row],[wiek]] &gt;=60,IF(ubezpieczenia__4[[#This Row],[wiek]]&lt;=69,1,0),0)</f>
        <v>0</v>
      </c>
      <c r="N132" s="1">
        <f>IF(ubezpieczenia__4[[#This Row],[wiek]] &gt;=70,IF(ubezpieczenia__4[[#This Row],[wiek]]&lt;=79,1,0),0)</f>
        <v>0</v>
      </c>
    </row>
    <row r="133" spans="4:14" x14ac:dyDescent="0.25">
      <c r="D133" s="1" t="s">
        <v>198</v>
      </c>
      <c r="E133" s="1" t="s">
        <v>199</v>
      </c>
      <c r="F133" s="2">
        <v>17668</v>
      </c>
      <c r="G133" s="1" t="s">
        <v>12</v>
      </c>
      <c r="H133" s="7">
        <f xml:space="preserve"> 2016 - YEAR(ubezpieczenia__4[[#This Row],[Data_urodz]])</f>
        <v>68</v>
      </c>
      <c r="I133" s="1">
        <f>IF(ubezpieczenia__4[[#This Row],[wiek]] &gt;=20,IF(ubezpieczenia__4[[#This Row],[wiek]]&lt;=29,1,0),0)</f>
        <v>0</v>
      </c>
      <c r="J133" s="1">
        <f>IF(ubezpieczenia__4[[#This Row],[wiek]] &gt;=30,IF(ubezpieczenia__4[[#This Row],[wiek]]&lt;=39,1,0),0)</f>
        <v>0</v>
      </c>
      <c r="K133" s="1">
        <f>IF(ubezpieczenia__4[[#This Row],[wiek]] &gt;=40,IF(ubezpieczenia__4[[#This Row],[wiek]]&lt;=49,1,0),0)</f>
        <v>0</v>
      </c>
      <c r="L133" s="1">
        <f>IF(ubezpieczenia__4[[#This Row],[wiek]] &gt;=50,IF(ubezpieczenia__4[[#This Row],[wiek]]&lt;=59,1,0),0)</f>
        <v>0</v>
      </c>
      <c r="M133" s="1">
        <f>IF(ubezpieczenia__4[[#This Row],[wiek]] &gt;=60,IF(ubezpieczenia__4[[#This Row],[wiek]]&lt;=69,1,0),0)</f>
        <v>1</v>
      </c>
      <c r="N133" s="1">
        <f>IF(ubezpieczenia__4[[#This Row],[wiek]] &gt;=70,IF(ubezpieczenia__4[[#This Row],[wiek]]&lt;=79,1,0),0)</f>
        <v>0</v>
      </c>
    </row>
    <row r="134" spans="4:14" x14ac:dyDescent="0.25">
      <c r="D134" s="1" t="s">
        <v>200</v>
      </c>
      <c r="E134" s="1" t="s">
        <v>201</v>
      </c>
      <c r="F134" s="2">
        <v>17382</v>
      </c>
      <c r="G134" s="1" t="s">
        <v>12</v>
      </c>
      <c r="H134" s="7">
        <f xml:space="preserve"> 2016 - YEAR(ubezpieczenia__4[[#This Row],[Data_urodz]])</f>
        <v>69</v>
      </c>
      <c r="I134" s="1">
        <f>IF(ubezpieczenia__4[[#This Row],[wiek]] &gt;=20,IF(ubezpieczenia__4[[#This Row],[wiek]]&lt;=29,1,0),0)</f>
        <v>0</v>
      </c>
      <c r="J134" s="1">
        <f>IF(ubezpieczenia__4[[#This Row],[wiek]] &gt;=30,IF(ubezpieczenia__4[[#This Row],[wiek]]&lt;=39,1,0),0)</f>
        <v>0</v>
      </c>
      <c r="K134" s="1">
        <f>IF(ubezpieczenia__4[[#This Row],[wiek]] &gt;=40,IF(ubezpieczenia__4[[#This Row],[wiek]]&lt;=49,1,0),0)</f>
        <v>0</v>
      </c>
      <c r="L134" s="1">
        <f>IF(ubezpieczenia__4[[#This Row],[wiek]] &gt;=50,IF(ubezpieczenia__4[[#This Row],[wiek]]&lt;=59,1,0),0)</f>
        <v>0</v>
      </c>
      <c r="M134" s="1">
        <f>IF(ubezpieczenia__4[[#This Row],[wiek]] &gt;=60,IF(ubezpieczenia__4[[#This Row],[wiek]]&lt;=69,1,0),0)</f>
        <v>1</v>
      </c>
      <c r="N134" s="1">
        <f>IF(ubezpieczenia__4[[#This Row],[wiek]] &gt;=70,IF(ubezpieczenia__4[[#This Row],[wiek]]&lt;=79,1,0),0)</f>
        <v>0</v>
      </c>
    </row>
    <row r="135" spans="4:14" x14ac:dyDescent="0.25">
      <c r="D135" s="1" t="s">
        <v>202</v>
      </c>
      <c r="E135" s="1" t="s">
        <v>8</v>
      </c>
      <c r="F135" s="2">
        <v>16976</v>
      </c>
      <c r="G135" s="1" t="s">
        <v>6</v>
      </c>
      <c r="H135" s="7">
        <f xml:space="preserve"> 2016 - YEAR(ubezpieczenia__4[[#This Row],[Data_urodz]])</f>
        <v>70</v>
      </c>
      <c r="I135" s="1">
        <f>IF(ubezpieczenia__4[[#This Row],[wiek]] &gt;=20,IF(ubezpieczenia__4[[#This Row],[wiek]]&lt;=29,1,0),0)</f>
        <v>0</v>
      </c>
      <c r="J135" s="1">
        <f>IF(ubezpieczenia__4[[#This Row],[wiek]] &gt;=30,IF(ubezpieczenia__4[[#This Row],[wiek]]&lt;=39,1,0),0)</f>
        <v>0</v>
      </c>
      <c r="K135" s="1">
        <f>IF(ubezpieczenia__4[[#This Row],[wiek]] &gt;=40,IF(ubezpieczenia__4[[#This Row],[wiek]]&lt;=49,1,0),0)</f>
        <v>0</v>
      </c>
      <c r="L135" s="1">
        <f>IF(ubezpieczenia__4[[#This Row],[wiek]] &gt;=50,IF(ubezpieczenia__4[[#This Row],[wiek]]&lt;=59,1,0),0)</f>
        <v>0</v>
      </c>
      <c r="M135" s="1">
        <f>IF(ubezpieczenia__4[[#This Row],[wiek]] &gt;=60,IF(ubezpieczenia__4[[#This Row],[wiek]]&lt;=69,1,0),0)</f>
        <v>0</v>
      </c>
      <c r="N135" s="1">
        <f>IF(ubezpieczenia__4[[#This Row],[wiek]] &gt;=70,IF(ubezpieczenia__4[[#This Row],[wiek]]&lt;=79,1,0),0)</f>
        <v>1</v>
      </c>
    </row>
    <row r="136" spans="4:14" x14ac:dyDescent="0.25">
      <c r="D136" s="1" t="s">
        <v>203</v>
      </c>
      <c r="E136" s="1" t="s">
        <v>204</v>
      </c>
      <c r="F136" s="2">
        <v>33779</v>
      </c>
      <c r="G136" s="1" t="s">
        <v>40</v>
      </c>
      <c r="H136" s="7">
        <f xml:space="preserve"> 2016 - YEAR(ubezpieczenia__4[[#This Row],[Data_urodz]])</f>
        <v>24</v>
      </c>
      <c r="I136" s="1">
        <f>IF(ubezpieczenia__4[[#This Row],[wiek]] &gt;=20,IF(ubezpieczenia__4[[#This Row],[wiek]]&lt;=29,1,0),0)</f>
        <v>1</v>
      </c>
      <c r="J136" s="1">
        <f>IF(ubezpieczenia__4[[#This Row],[wiek]] &gt;=30,IF(ubezpieczenia__4[[#This Row],[wiek]]&lt;=39,1,0),0)</f>
        <v>0</v>
      </c>
      <c r="K136" s="1">
        <f>IF(ubezpieczenia__4[[#This Row],[wiek]] &gt;=40,IF(ubezpieczenia__4[[#This Row],[wiek]]&lt;=49,1,0),0)</f>
        <v>0</v>
      </c>
      <c r="L136" s="1">
        <f>IF(ubezpieczenia__4[[#This Row],[wiek]] &gt;=50,IF(ubezpieczenia__4[[#This Row],[wiek]]&lt;=59,1,0),0)</f>
        <v>0</v>
      </c>
      <c r="M136" s="1">
        <f>IF(ubezpieczenia__4[[#This Row],[wiek]] &gt;=60,IF(ubezpieczenia__4[[#This Row],[wiek]]&lt;=69,1,0),0)</f>
        <v>0</v>
      </c>
      <c r="N136" s="1">
        <f>IF(ubezpieczenia__4[[#This Row],[wiek]] &gt;=70,IF(ubezpieczenia__4[[#This Row],[wiek]]&lt;=79,1,0),0)</f>
        <v>0</v>
      </c>
    </row>
    <row r="137" spans="4:14" x14ac:dyDescent="0.25">
      <c r="D137" s="1" t="s">
        <v>75</v>
      </c>
      <c r="E137" s="1" t="s">
        <v>37</v>
      </c>
      <c r="F137" s="2">
        <v>33885</v>
      </c>
      <c r="G137" s="1" t="s">
        <v>6</v>
      </c>
      <c r="H137" s="7">
        <f xml:space="preserve"> 2016 - YEAR(ubezpieczenia__4[[#This Row],[Data_urodz]])</f>
        <v>24</v>
      </c>
      <c r="I137" s="1">
        <f>IF(ubezpieczenia__4[[#This Row],[wiek]] &gt;=20,IF(ubezpieczenia__4[[#This Row],[wiek]]&lt;=29,1,0),0)</f>
        <v>1</v>
      </c>
      <c r="J137" s="1">
        <f>IF(ubezpieczenia__4[[#This Row],[wiek]] &gt;=30,IF(ubezpieczenia__4[[#This Row],[wiek]]&lt;=39,1,0),0)</f>
        <v>0</v>
      </c>
      <c r="K137" s="1">
        <f>IF(ubezpieczenia__4[[#This Row],[wiek]] &gt;=40,IF(ubezpieczenia__4[[#This Row],[wiek]]&lt;=49,1,0),0)</f>
        <v>0</v>
      </c>
      <c r="L137" s="1">
        <f>IF(ubezpieczenia__4[[#This Row],[wiek]] &gt;=50,IF(ubezpieczenia__4[[#This Row],[wiek]]&lt;=59,1,0),0)</f>
        <v>0</v>
      </c>
      <c r="M137" s="1">
        <f>IF(ubezpieczenia__4[[#This Row],[wiek]] &gt;=60,IF(ubezpieczenia__4[[#This Row],[wiek]]&lt;=69,1,0),0)</f>
        <v>0</v>
      </c>
      <c r="N137" s="1">
        <f>IF(ubezpieczenia__4[[#This Row],[wiek]] &gt;=70,IF(ubezpieczenia__4[[#This Row],[wiek]]&lt;=79,1,0),0)</f>
        <v>0</v>
      </c>
    </row>
    <row r="138" spans="4:14" x14ac:dyDescent="0.25">
      <c r="D138" s="1" t="s">
        <v>205</v>
      </c>
      <c r="E138" s="1" t="s">
        <v>25</v>
      </c>
      <c r="F138" s="2">
        <v>30498</v>
      </c>
      <c r="G138" s="1" t="s">
        <v>9</v>
      </c>
      <c r="H138" s="7">
        <f xml:space="preserve"> 2016 - YEAR(ubezpieczenia__4[[#This Row],[Data_urodz]])</f>
        <v>33</v>
      </c>
      <c r="I138" s="1">
        <f>IF(ubezpieczenia__4[[#This Row],[wiek]] &gt;=20,IF(ubezpieczenia__4[[#This Row],[wiek]]&lt;=29,1,0),0)</f>
        <v>0</v>
      </c>
      <c r="J138" s="1">
        <f>IF(ubezpieczenia__4[[#This Row],[wiek]] &gt;=30,IF(ubezpieczenia__4[[#This Row],[wiek]]&lt;=39,1,0),0)</f>
        <v>1</v>
      </c>
      <c r="K138" s="1">
        <f>IF(ubezpieczenia__4[[#This Row],[wiek]] &gt;=40,IF(ubezpieczenia__4[[#This Row],[wiek]]&lt;=49,1,0),0)</f>
        <v>0</v>
      </c>
      <c r="L138" s="1">
        <f>IF(ubezpieczenia__4[[#This Row],[wiek]] &gt;=50,IF(ubezpieczenia__4[[#This Row],[wiek]]&lt;=59,1,0),0)</f>
        <v>0</v>
      </c>
      <c r="M138" s="1">
        <f>IF(ubezpieczenia__4[[#This Row],[wiek]] &gt;=60,IF(ubezpieczenia__4[[#This Row],[wiek]]&lt;=69,1,0),0)</f>
        <v>0</v>
      </c>
      <c r="N138" s="1">
        <f>IF(ubezpieczenia__4[[#This Row],[wiek]] &gt;=70,IF(ubezpieczenia__4[[#This Row],[wiek]]&lt;=79,1,0),0)</f>
        <v>0</v>
      </c>
    </row>
    <row r="139" spans="4:14" x14ac:dyDescent="0.25">
      <c r="D139" s="1" t="s">
        <v>206</v>
      </c>
      <c r="E139" s="1" t="s">
        <v>167</v>
      </c>
      <c r="F139" s="2">
        <v>22090</v>
      </c>
      <c r="G139" s="1" t="s">
        <v>9</v>
      </c>
      <c r="H139" s="7">
        <f xml:space="preserve"> 2016 - YEAR(ubezpieczenia__4[[#This Row],[Data_urodz]])</f>
        <v>56</v>
      </c>
      <c r="I139" s="1">
        <f>IF(ubezpieczenia__4[[#This Row],[wiek]] &gt;=20,IF(ubezpieczenia__4[[#This Row],[wiek]]&lt;=29,1,0),0)</f>
        <v>0</v>
      </c>
      <c r="J139" s="1">
        <f>IF(ubezpieczenia__4[[#This Row],[wiek]] &gt;=30,IF(ubezpieczenia__4[[#This Row],[wiek]]&lt;=39,1,0),0)</f>
        <v>0</v>
      </c>
      <c r="K139" s="1">
        <f>IF(ubezpieczenia__4[[#This Row],[wiek]] &gt;=40,IF(ubezpieczenia__4[[#This Row],[wiek]]&lt;=49,1,0),0)</f>
        <v>0</v>
      </c>
      <c r="L139" s="1">
        <f>IF(ubezpieczenia__4[[#This Row],[wiek]] &gt;=50,IF(ubezpieczenia__4[[#This Row],[wiek]]&lt;=59,1,0),0)</f>
        <v>1</v>
      </c>
      <c r="M139" s="1">
        <f>IF(ubezpieczenia__4[[#This Row],[wiek]] &gt;=60,IF(ubezpieczenia__4[[#This Row],[wiek]]&lt;=69,1,0),0)</f>
        <v>0</v>
      </c>
      <c r="N139" s="1">
        <f>IF(ubezpieczenia__4[[#This Row],[wiek]] &gt;=70,IF(ubezpieczenia__4[[#This Row],[wiek]]&lt;=79,1,0),0)</f>
        <v>0</v>
      </c>
    </row>
    <row r="140" spans="4:14" x14ac:dyDescent="0.25">
      <c r="D140" s="1" t="s">
        <v>207</v>
      </c>
      <c r="E140" s="1" t="s">
        <v>37</v>
      </c>
      <c r="F140" s="2">
        <v>27938</v>
      </c>
      <c r="G140" s="1" t="s">
        <v>6</v>
      </c>
      <c r="H140" s="7">
        <f xml:space="preserve"> 2016 - YEAR(ubezpieczenia__4[[#This Row],[Data_urodz]])</f>
        <v>40</v>
      </c>
      <c r="I140" s="1">
        <f>IF(ubezpieczenia__4[[#This Row],[wiek]] &gt;=20,IF(ubezpieczenia__4[[#This Row],[wiek]]&lt;=29,1,0),0)</f>
        <v>0</v>
      </c>
      <c r="J140" s="1">
        <f>IF(ubezpieczenia__4[[#This Row],[wiek]] &gt;=30,IF(ubezpieczenia__4[[#This Row],[wiek]]&lt;=39,1,0),0)</f>
        <v>0</v>
      </c>
      <c r="K140" s="1">
        <f>IF(ubezpieczenia__4[[#This Row],[wiek]] &gt;=40,IF(ubezpieczenia__4[[#This Row],[wiek]]&lt;=49,1,0),0)</f>
        <v>1</v>
      </c>
      <c r="L140" s="1">
        <f>IF(ubezpieczenia__4[[#This Row],[wiek]] &gt;=50,IF(ubezpieczenia__4[[#This Row],[wiek]]&lt;=59,1,0),0)</f>
        <v>0</v>
      </c>
      <c r="M140" s="1">
        <f>IF(ubezpieczenia__4[[#This Row],[wiek]] &gt;=60,IF(ubezpieczenia__4[[#This Row],[wiek]]&lt;=69,1,0),0)</f>
        <v>0</v>
      </c>
      <c r="N140" s="1">
        <f>IF(ubezpieczenia__4[[#This Row],[wiek]] &gt;=70,IF(ubezpieczenia__4[[#This Row],[wiek]]&lt;=79,1,0),0)</f>
        <v>0</v>
      </c>
    </row>
    <row r="141" spans="4:14" x14ac:dyDescent="0.25">
      <c r="D141" s="1" t="s">
        <v>208</v>
      </c>
      <c r="E141" s="1" t="s">
        <v>47</v>
      </c>
      <c r="F141" s="2">
        <v>23762</v>
      </c>
      <c r="G141" s="1" t="s">
        <v>12</v>
      </c>
      <c r="H141" s="7">
        <f xml:space="preserve"> 2016 - YEAR(ubezpieczenia__4[[#This Row],[Data_urodz]])</f>
        <v>51</v>
      </c>
      <c r="I141" s="1">
        <f>IF(ubezpieczenia__4[[#This Row],[wiek]] &gt;=20,IF(ubezpieczenia__4[[#This Row],[wiek]]&lt;=29,1,0),0)</f>
        <v>0</v>
      </c>
      <c r="J141" s="1">
        <f>IF(ubezpieczenia__4[[#This Row],[wiek]] &gt;=30,IF(ubezpieczenia__4[[#This Row],[wiek]]&lt;=39,1,0),0)</f>
        <v>0</v>
      </c>
      <c r="K141" s="1">
        <f>IF(ubezpieczenia__4[[#This Row],[wiek]] &gt;=40,IF(ubezpieczenia__4[[#This Row],[wiek]]&lt;=49,1,0),0)</f>
        <v>0</v>
      </c>
      <c r="L141" s="1">
        <f>IF(ubezpieczenia__4[[#This Row],[wiek]] &gt;=50,IF(ubezpieczenia__4[[#This Row],[wiek]]&lt;=59,1,0),0)</f>
        <v>1</v>
      </c>
      <c r="M141" s="1">
        <f>IF(ubezpieczenia__4[[#This Row],[wiek]] &gt;=60,IF(ubezpieczenia__4[[#This Row],[wiek]]&lt;=69,1,0),0)</f>
        <v>0</v>
      </c>
      <c r="N141" s="1">
        <f>IF(ubezpieczenia__4[[#This Row],[wiek]] &gt;=70,IF(ubezpieczenia__4[[#This Row],[wiek]]&lt;=79,1,0),0)</f>
        <v>0</v>
      </c>
    </row>
    <row r="142" spans="4:14" x14ac:dyDescent="0.25">
      <c r="D142" s="1" t="s">
        <v>209</v>
      </c>
      <c r="E142" s="1" t="s">
        <v>131</v>
      </c>
      <c r="F142" s="2">
        <v>25158</v>
      </c>
      <c r="G142" s="1" t="s">
        <v>6</v>
      </c>
      <c r="H142" s="7">
        <f xml:space="preserve"> 2016 - YEAR(ubezpieczenia__4[[#This Row],[Data_urodz]])</f>
        <v>48</v>
      </c>
      <c r="I142" s="1">
        <f>IF(ubezpieczenia__4[[#This Row],[wiek]] &gt;=20,IF(ubezpieczenia__4[[#This Row],[wiek]]&lt;=29,1,0),0)</f>
        <v>0</v>
      </c>
      <c r="J142" s="1">
        <f>IF(ubezpieczenia__4[[#This Row],[wiek]] &gt;=30,IF(ubezpieczenia__4[[#This Row],[wiek]]&lt;=39,1,0),0)</f>
        <v>0</v>
      </c>
      <c r="K142" s="1">
        <f>IF(ubezpieczenia__4[[#This Row],[wiek]] &gt;=40,IF(ubezpieczenia__4[[#This Row],[wiek]]&lt;=49,1,0),0)</f>
        <v>1</v>
      </c>
      <c r="L142" s="1">
        <f>IF(ubezpieczenia__4[[#This Row],[wiek]] &gt;=50,IF(ubezpieczenia__4[[#This Row],[wiek]]&lt;=59,1,0),0)</f>
        <v>0</v>
      </c>
      <c r="M142" s="1">
        <f>IF(ubezpieczenia__4[[#This Row],[wiek]] &gt;=60,IF(ubezpieczenia__4[[#This Row],[wiek]]&lt;=69,1,0),0)</f>
        <v>0</v>
      </c>
      <c r="N142" s="1">
        <f>IF(ubezpieczenia__4[[#This Row],[wiek]] &gt;=70,IF(ubezpieczenia__4[[#This Row],[wiek]]&lt;=79,1,0),0)</f>
        <v>0</v>
      </c>
    </row>
    <row r="143" spans="4:14" x14ac:dyDescent="0.25">
      <c r="D143" s="1" t="s">
        <v>210</v>
      </c>
      <c r="E143" s="1" t="s">
        <v>37</v>
      </c>
      <c r="F143" s="2">
        <v>24824</v>
      </c>
      <c r="G143" s="1" t="s">
        <v>12</v>
      </c>
      <c r="H143" s="7">
        <f xml:space="preserve"> 2016 - YEAR(ubezpieczenia__4[[#This Row],[Data_urodz]])</f>
        <v>49</v>
      </c>
      <c r="I143" s="1">
        <f>IF(ubezpieczenia__4[[#This Row],[wiek]] &gt;=20,IF(ubezpieczenia__4[[#This Row],[wiek]]&lt;=29,1,0),0)</f>
        <v>0</v>
      </c>
      <c r="J143" s="1">
        <f>IF(ubezpieczenia__4[[#This Row],[wiek]] &gt;=30,IF(ubezpieczenia__4[[#This Row],[wiek]]&lt;=39,1,0),0)</f>
        <v>0</v>
      </c>
      <c r="K143" s="1">
        <f>IF(ubezpieczenia__4[[#This Row],[wiek]] &gt;=40,IF(ubezpieczenia__4[[#This Row],[wiek]]&lt;=49,1,0),0)</f>
        <v>1</v>
      </c>
      <c r="L143" s="1">
        <f>IF(ubezpieczenia__4[[#This Row],[wiek]] &gt;=50,IF(ubezpieczenia__4[[#This Row],[wiek]]&lt;=59,1,0),0)</f>
        <v>0</v>
      </c>
      <c r="M143" s="1">
        <f>IF(ubezpieczenia__4[[#This Row],[wiek]] &gt;=60,IF(ubezpieczenia__4[[#This Row],[wiek]]&lt;=69,1,0),0)</f>
        <v>0</v>
      </c>
      <c r="N143" s="1">
        <f>IF(ubezpieczenia__4[[#This Row],[wiek]] &gt;=70,IF(ubezpieczenia__4[[#This Row],[wiek]]&lt;=79,1,0),0)</f>
        <v>0</v>
      </c>
    </row>
    <row r="144" spans="4:14" x14ac:dyDescent="0.25">
      <c r="D144" s="1" t="s">
        <v>211</v>
      </c>
      <c r="E144" s="1" t="s">
        <v>49</v>
      </c>
      <c r="F144" s="2">
        <v>33398</v>
      </c>
      <c r="G144" s="1" t="s">
        <v>9</v>
      </c>
      <c r="H144" s="7">
        <f xml:space="preserve"> 2016 - YEAR(ubezpieczenia__4[[#This Row],[Data_urodz]])</f>
        <v>25</v>
      </c>
      <c r="I144" s="1">
        <f>IF(ubezpieczenia__4[[#This Row],[wiek]] &gt;=20,IF(ubezpieczenia__4[[#This Row],[wiek]]&lt;=29,1,0),0)</f>
        <v>1</v>
      </c>
      <c r="J144" s="1">
        <f>IF(ubezpieczenia__4[[#This Row],[wiek]] &gt;=30,IF(ubezpieczenia__4[[#This Row],[wiek]]&lt;=39,1,0),0)</f>
        <v>0</v>
      </c>
      <c r="K144" s="1">
        <f>IF(ubezpieczenia__4[[#This Row],[wiek]] &gt;=40,IF(ubezpieczenia__4[[#This Row],[wiek]]&lt;=49,1,0),0)</f>
        <v>0</v>
      </c>
      <c r="L144" s="1">
        <f>IF(ubezpieczenia__4[[#This Row],[wiek]] &gt;=50,IF(ubezpieczenia__4[[#This Row],[wiek]]&lt;=59,1,0),0)</f>
        <v>0</v>
      </c>
      <c r="M144" s="1">
        <f>IF(ubezpieczenia__4[[#This Row],[wiek]] &gt;=60,IF(ubezpieczenia__4[[#This Row],[wiek]]&lt;=69,1,0),0)</f>
        <v>0</v>
      </c>
      <c r="N144" s="1">
        <f>IF(ubezpieczenia__4[[#This Row],[wiek]] &gt;=70,IF(ubezpieczenia__4[[#This Row],[wiek]]&lt;=79,1,0),0)</f>
        <v>0</v>
      </c>
    </row>
    <row r="145" spans="4:14" x14ac:dyDescent="0.25">
      <c r="D145" s="1" t="s">
        <v>212</v>
      </c>
      <c r="E145" s="1" t="s">
        <v>18</v>
      </c>
      <c r="F145" s="2">
        <v>34795</v>
      </c>
      <c r="G145" s="1" t="s">
        <v>9</v>
      </c>
      <c r="H145" s="7">
        <f xml:space="preserve"> 2016 - YEAR(ubezpieczenia__4[[#This Row],[Data_urodz]])</f>
        <v>21</v>
      </c>
      <c r="I145" s="1">
        <f>IF(ubezpieczenia__4[[#This Row],[wiek]] &gt;=20,IF(ubezpieczenia__4[[#This Row],[wiek]]&lt;=29,1,0),0)</f>
        <v>1</v>
      </c>
      <c r="J145" s="1">
        <f>IF(ubezpieczenia__4[[#This Row],[wiek]] &gt;=30,IF(ubezpieczenia__4[[#This Row],[wiek]]&lt;=39,1,0),0)</f>
        <v>0</v>
      </c>
      <c r="K145" s="1">
        <f>IF(ubezpieczenia__4[[#This Row],[wiek]] &gt;=40,IF(ubezpieczenia__4[[#This Row],[wiek]]&lt;=49,1,0),0)</f>
        <v>0</v>
      </c>
      <c r="L145" s="1">
        <f>IF(ubezpieczenia__4[[#This Row],[wiek]] &gt;=50,IF(ubezpieczenia__4[[#This Row],[wiek]]&lt;=59,1,0),0)</f>
        <v>0</v>
      </c>
      <c r="M145" s="1">
        <f>IF(ubezpieczenia__4[[#This Row],[wiek]] &gt;=60,IF(ubezpieczenia__4[[#This Row],[wiek]]&lt;=69,1,0),0)</f>
        <v>0</v>
      </c>
      <c r="N145" s="1">
        <f>IF(ubezpieczenia__4[[#This Row],[wiek]] &gt;=70,IF(ubezpieczenia__4[[#This Row],[wiek]]&lt;=79,1,0),0)</f>
        <v>0</v>
      </c>
    </row>
    <row r="146" spans="4:14" x14ac:dyDescent="0.25">
      <c r="D146" s="1" t="s">
        <v>88</v>
      </c>
      <c r="E146" s="1" t="s">
        <v>213</v>
      </c>
      <c r="F146" s="2">
        <v>20374</v>
      </c>
      <c r="G146" s="1" t="s">
        <v>12</v>
      </c>
      <c r="H146" s="7">
        <f xml:space="preserve"> 2016 - YEAR(ubezpieczenia__4[[#This Row],[Data_urodz]])</f>
        <v>61</v>
      </c>
      <c r="I146" s="1">
        <f>IF(ubezpieczenia__4[[#This Row],[wiek]] &gt;=20,IF(ubezpieczenia__4[[#This Row],[wiek]]&lt;=29,1,0),0)</f>
        <v>0</v>
      </c>
      <c r="J146" s="1">
        <f>IF(ubezpieczenia__4[[#This Row],[wiek]] &gt;=30,IF(ubezpieczenia__4[[#This Row],[wiek]]&lt;=39,1,0),0)</f>
        <v>0</v>
      </c>
      <c r="K146" s="1">
        <f>IF(ubezpieczenia__4[[#This Row],[wiek]] &gt;=40,IF(ubezpieczenia__4[[#This Row],[wiek]]&lt;=49,1,0),0)</f>
        <v>0</v>
      </c>
      <c r="L146" s="1">
        <f>IF(ubezpieczenia__4[[#This Row],[wiek]] &gt;=50,IF(ubezpieczenia__4[[#This Row],[wiek]]&lt;=59,1,0),0)</f>
        <v>0</v>
      </c>
      <c r="M146" s="1">
        <f>IF(ubezpieczenia__4[[#This Row],[wiek]] &gt;=60,IF(ubezpieczenia__4[[#This Row],[wiek]]&lt;=69,1,0),0)</f>
        <v>1</v>
      </c>
      <c r="N146" s="1">
        <f>IF(ubezpieczenia__4[[#This Row],[wiek]] &gt;=70,IF(ubezpieczenia__4[[#This Row],[wiek]]&lt;=79,1,0),0)</f>
        <v>0</v>
      </c>
    </row>
    <row r="147" spans="4:14" x14ac:dyDescent="0.25">
      <c r="D147" s="1" t="s">
        <v>214</v>
      </c>
      <c r="E147" s="1" t="s">
        <v>165</v>
      </c>
      <c r="F147" s="2">
        <v>25416</v>
      </c>
      <c r="G147" s="1" t="s">
        <v>12</v>
      </c>
      <c r="H147" s="7">
        <f xml:space="preserve"> 2016 - YEAR(ubezpieczenia__4[[#This Row],[Data_urodz]])</f>
        <v>47</v>
      </c>
      <c r="I147" s="1">
        <f>IF(ubezpieczenia__4[[#This Row],[wiek]] &gt;=20,IF(ubezpieczenia__4[[#This Row],[wiek]]&lt;=29,1,0),0)</f>
        <v>0</v>
      </c>
      <c r="J147" s="1">
        <f>IF(ubezpieczenia__4[[#This Row],[wiek]] &gt;=30,IF(ubezpieczenia__4[[#This Row],[wiek]]&lt;=39,1,0),0)</f>
        <v>0</v>
      </c>
      <c r="K147" s="1">
        <f>IF(ubezpieczenia__4[[#This Row],[wiek]] &gt;=40,IF(ubezpieczenia__4[[#This Row],[wiek]]&lt;=49,1,0),0)</f>
        <v>1</v>
      </c>
      <c r="L147" s="1">
        <f>IF(ubezpieczenia__4[[#This Row],[wiek]] &gt;=50,IF(ubezpieczenia__4[[#This Row],[wiek]]&lt;=59,1,0),0)</f>
        <v>0</v>
      </c>
      <c r="M147" s="1">
        <f>IF(ubezpieczenia__4[[#This Row],[wiek]] &gt;=60,IF(ubezpieczenia__4[[#This Row],[wiek]]&lt;=69,1,0),0)</f>
        <v>0</v>
      </c>
      <c r="N147" s="1">
        <f>IF(ubezpieczenia__4[[#This Row],[wiek]] &gt;=70,IF(ubezpieczenia__4[[#This Row],[wiek]]&lt;=79,1,0),0)</f>
        <v>0</v>
      </c>
    </row>
    <row r="148" spans="4:14" x14ac:dyDescent="0.25">
      <c r="D148" s="1" t="s">
        <v>215</v>
      </c>
      <c r="E148" s="1" t="s">
        <v>216</v>
      </c>
      <c r="F148" s="2">
        <v>21548</v>
      </c>
      <c r="G148" s="1" t="s">
        <v>12</v>
      </c>
      <c r="H148" s="7">
        <f xml:space="preserve"> 2016 - YEAR(ubezpieczenia__4[[#This Row],[Data_urodz]])</f>
        <v>58</v>
      </c>
      <c r="I148" s="1">
        <f>IF(ubezpieczenia__4[[#This Row],[wiek]] &gt;=20,IF(ubezpieczenia__4[[#This Row],[wiek]]&lt;=29,1,0),0)</f>
        <v>0</v>
      </c>
      <c r="J148" s="1">
        <f>IF(ubezpieczenia__4[[#This Row],[wiek]] &gt;=30,IF(ubezpieczenia__4[[#This Row],[wiek]]&lt;=39,1,0),0)</f>
        <v>0</v>
      </c>
      <c r="K148" s="1">
        <f>IF(ubezpieczenia__4[[#This Row],[wiek]] &gt;=40,IF(ubezpieczenia__4[[#This Row],[wiek]]&lt;=49,1,0),0)</f>
        <v>0</v>
      </c>
      <c r="L148" s="1">
        <f>IF(ubezpieczenia__4[[#This Row],[wiek]] &gt;=50,IF(ubezpieczenia__4[[#This Row],[wiek]]&lt;=59,1,0),0)</f>
        <v>1</v>
      </c>
      <c r="M148" s="1">
        <f>IF(ubezpieczenia__4[[#This Row],[wiek]] &gt;=60,IF(ubezpieczenia__4[[#This Row],[wiek]]&lt;=69,1,0),0)</f>
        <v>0</v>
      </c>
      <c r="N148" s="1">
        <f>IF(ubezpieczenia__4[[#This Row],[wiek]] &gt;=70,IF(ubezpieczenia__4[[#This Row],[wiek]]&lt;=79,1,0),0)</f>
        <v>0</v>
      </c>
    </row>
    <row r="149" spans="4:14" x14ac:dyDescent="0.25">
      <c r="D149" s="1" t="s">
        <v>217</v>
      </c>
      <c r="E149" s="1" t="s">
        <v>54</v>
      </c>
      <c r="F149" s="2">
        <v>31232</v>
      </c>
      <c r="G149" s="1" t="s">
        <v>9</v>
      </c>
      <c r="H149" s="7">
        <f xml:space="preserve"> 2016 - YEAR(ubezpieczenia__4[[#This Row],[Data_urodz]])</f>
        <v>31</v>
      </c>
      <c r="I149" s="1">
        <f>IF(ubezpieczenia__4[[#This Row],[wiek]] &gt;=20,IF(ubezpieczenia__4[[#This Row],[wiek]]&lt;=29,1,0),0)</f>
        <v>0</v>
      </c>
      <c r="J149" s="1">
        <f>IF(ubezpieczenia__4[[#This Row],[wiek]] &gt;=30,IF(ubezpieczenia__4[[#This Row],[wiek]]&lt;=39,1,0),0)</f>
        <v>1</v>
      </c>
      <c r="K149" s="1">
        <f>IF(ubezpieczenia__4[[#This Row],[wiek]] &gt;=40,IF(ubezpieczenia__4[[#This Row],[wiek]]&lt;=49,1,0),0)</f>
        <v>0</v>
      </c>
      <c r="L149" s="1">
        <f>IF(ubezpieczenia__4[[#This Row],[wiek]] &gt;=50,IF(ubezpieczenia__4[[#This Row],[wiek]]&lt;=59,1,0),0)</f>
        <v>0</v>
      </c>
      <c r="M149" s="1">
        <f>IF(ubezpieczenia__4[[#This Row],[wiek]] &gt;=60,IF(ubezpieczenia__4[[#This Row],[wiek]]&lt;=69,1,0),0)</f>
        <v>0</v>
      </c>
      <c r="N149" s="1">
        <f>IF(ubezpieczenia__4[[#This Row],[wiek]] &gt;=70,IF(ubezpieczenia__4[[#This Row],[wiek]]&lt;=79,1,0),0)</f>
        <v>0</v>
      </c>
    </row>
    <row r="150" spans="4:14" x14ac:dyDescent="0.25">
      <c r="D150" s="1" t="s">
        <v>218</v>
      </c>
      <c r="E150" s="1" t="s">
        <v>121</v>
      </c>
      <c r="F150" s="2">
        <v>28472</v>
      </c>
      <c r="G150" s="1" t="s">
        <v>12</v>
      </c>
      <c r="H150" s="7">
        <f xml:space="preserve"> 2016 - YEAR(ubezpieczenia__4[[#This Row],[Data_urodz]])</f>
        <v>39</v>
      </c>
      <c r="I150" s="1">
        <f>IF(ubezpieczenia__4[[#This Row],[wiek]] &gt;=20,IF(ubezpieczenia__4[[#This Row],[wiek]]&lt;=29,1,0),0)</f>
        <v>0</v>
      </c>
      <c r="J150" s="1">
        <f>IF(ubezpieczenia__4[[#This Row],[wiek]] &gt;=30,IF(ubezpieczenia__4[[#This Row],[wiek]]&lt;=39,1,0),0)</f>
        <v>1</v>
      </c>
      <c r="K150" s="1">
        <f>IF(ubezpieczenia__4[[#This Row],[wiek]] &gt;=40,IF(ubezpieczenia__4[[#This Row],[wiek]]&lt;=49,1,0),0)</f>
        <v>0</v>
      </c>
      <c r="L150" s="1">
        <f>IF(ubezpieczenia__4[[#This Row],[wiek]] &gt;=50,IF(ubezpieczenia__4[[#This Row],[wiek]]&lt;=59,1,0),0)</f>
        <v>0</v>
      </c>
      <c r="M150" s="1">
        <f>IF(ubezpieczenia__4[[#This Row],[wiek]] &gt;=60,IF(ubezpieczenia__4[[#This Row],[wiek]]&lt;=69,1,0),0)</f>
        <v>0</v>
      </c>
      <c r="N150" s="1">
        <f>IF(ubezpieczenia__4[[#This Row],[wiek]] &gt;=70,IF(ubezpieczenia__4[[#This Row],[wiek]]&lt;=79,1,0),0)</f>
        <v>0</v>
      </c>
    </row>
    <row r="151" spans="4:14" x14ac:dyDescent="0.25">
      <c r="D151" s="1" t="s">
        <v>219</v>
      </c>
      <c r="E151" s="1" t="s">
        <v>29</v>
      </c>
      <c r="F151" s="2">
        <v>34287</v>
      </c>
      <c r="G151" s="1" t="s">
        <v>12</v>
      </c>
      <c r="H151" s="7">
        <f xml:space="preserve"> 2016 - YEAR(ubezpieczenia__4[[#This Row],[Data_urodz]])</f>
        <v>23</v>
      </c>
      <c r="I151" s="1">
        <f>IF(ubezpieczenia__4[[#This Row],[wiek]] &gt;=20,IF(ubezpieczenia__4[[#This Row],[wiek]]&lt;=29,1,0),0)</f>
        <v>1</v>
      </c>
      <c r="J151" s="1">
        <f>IF(ubezpieczenia__4[[#This Row],[wiek]] &gt;=30,IF(ubezpieczenia__4[[#This Row],[wiek]]&lt;=39,1,0),0)</f>
        <v>0</v>
      </c>
      <c r="K151" s="1">
        <f>IF(ubezpieczenia__4[[#This Row],[wiek]] &gt;=40,IF(ubezpieczenia__4[[#This Row],[wiek]]&lt;=49,1,0),0)</f>
        <v>0</v>
      </c>
      <c r="L151" s="1">
        <f>IF(ubezpieczenia__4[[#This Row],[wiek]] &gt;=50,IF(ubezpieczenia__4[[#This Row],[wiek]]&lt;=59,1,0),0)</f>
        <v>0</v>
      </c>
      <c r="M151" s="1">
        <f>IF(ubezpieczenia__4[[#This Row],[wiek]] &gt;=60,IF(ubezpieczenia__4[[#This Row],[wiek]]&lt;=69,1,0),0)</f>
        <v>0</v>
      </c>
      <c r="N151" s="1">
        <f>IF(ubezpieczenia__4[[#This Row],[wiek]] &gt;=70,IF(ubezpieczenia__4[[#This Row],[wiek]]&lt;=79,1,0),0)</f>
        <v>0</v>
      </c>
    </row>
    <row r="152" spans="4:14" x14ac:dyDescent="0.25">
      <c r="D152" s="1" t="s">
        <v>220</v>
      </c>
      <c r="E152" s="1" t="s">
        <v>92</v>
      </c>
      <c r="F152" s="2">
        <v>24972</v>
      </c>
      <c r="G152" s="1" t="s">
        <v>6</v>
      </c>
      <c r="H152" s="7">
        <f xml:space="preserve"> 2016 - YEAR(ubezpieczenia__4[[#This Row],[Data_urodz]])</f>
        <v>48</v>
      </c>
      <c r="I152" s="1">
        <f>IF(ubezpieczenia__4[[#This Row],[wiek]] &gt;=20,IF(ubezpieczenia__4[[#This Row],[wiek]]&lt;=29,1,0),0)</f>
        <v>0</v>
      </c>
      <c r="J152" s="1">
        <f>IF(ubezpieczenia__4[[#This Row],[wiek]] &gt;=30,IF(ubezpieczenia__4[[#This Row],[wiek]]&lt;=39,1,0),0)</f>
        <v>0</v>
      </c>
      <c r="K152" s="1">
        <f>IF(ubezpieczenia__4[[#This Row],[wiek]] &gt;=40,IF(ubezpieczenia__4[[#This Row],[wiek]]&lt;=49,1,0),0)</f>
        <v>1</v>
      </c>
      <c r="L152" s="1">
        <f>IF(ubezpieczenia__4[[#This Row],[wiek]] &gt;=50,IF(ubezpieczenia__4[[#This Row],[wiek]]&lt;=59,1,0),0)</f>
        <v>0</v>
      </c>
      <c r="M152" s="1">
        <f>IF(ubezpieczenia__4[[#This Row],[wiek]] &gt;=60,IF(ubezpieczenia__4[[#This Row],[wiek]]&lt;=69,1,0),0)</f>
        <v>0</v>
      </c>
      <c r="N152" s="1">
        <f>IF(ubezpieczenia__4[[#This Row],[wiek]] &gt;=70,IF(ubezpieczenia__4[[#This Row],[wiek]]&lt;=79,1,0),0)</f>
        <v>0</v>
      </c>
    </row>
    <row r="153" spans="4:14" x14ac:dyDescent="0.25">
      <c r="D153" s="1" t="s">
        <v>221</v>
      </c>
      <c r="E153" s="1" t="s">
        <v>154</v>
      </c>
      <c r="F153" s="2">
        <v>18787</v>
      </c>
      <c r="G153" s="1" t="s">
        <v>9</v>
      </c>
      <c r="H153" s="7">
        <f xml:space="preserve"> 2016 - YEAR(ubezpieczenia__4[[#This Row],[Data_urodz]])</f>
        <v>65</v>
      </c>
      <c r="I153" s="1">
        <f>IF(ubezpieczenia__4[[#This Row],[wiek]] &gt;=20,IF(ubezpieczenia__4[[#This Row],[wiek]]&lt;=29,1,0),0)</f>
        <v>0</v>
      </c>
      <c r="J153" s="1">
        <f>IF(ubezpieczenia__4[[#This Row],[wiek]] &gt;=30,IF(ubezpieczenia__4[[#This Row],[wiek]]&lt;=39,1,0),0)</f>
        <v>0</v>
      </c>
      <c r="K153" s="1">
        <f>IF(ubezpieczenia__4[[#This Row],[wiek]] &gt;=40,IF(ubezpieczenia__4[[#This Row],[wiek]]&lt;=49,1,0),0)</f>
        <v>0</v>
      </c>
      <c r="L153" s="1">
        <f>IF(ubezpieczenia__4[[#This Row],[wiek]] &gt;=50,IF(ubezpieczenia__4[[#This Row],[wiek]]&lt;=59,1,0),0)</f>
        <v>0</v>
      </c>
      <c r="M153" s="1">
        <f>IF(ubezpieczenia__4[[#This Row],[wiek]] &gt;=60,IF(ubezpieczenia__4[[#This Row],[wiek]]&lt;=69,1,0),0)</f>
        <v>1</v>
      </c>
      <c r="N153" s="1">
        <f>IF(ubezpieczenia__4[[#This Row],[wiek]] &gt;=70,IF(ubezpieczenia__4[[#This Row],[wiek]]&lt;=79,1,0),0)</f>
        <v>0</v>
      </c>
    </row>
    <row r="154" spans="4:14" x14ac:dyDescent="0.25">
      <c r="D154" s="1" t="s">
        <v>222</v>
      </c>
      <c r="E154" s="1" t="s">
        <v>49</v>
      </c>
      <c r="F154" s="2">
        <v>27611</v>
      </c>
      <c r="G154" s="1" t="s">
        <v>9</v>
      </c>
      <c r="H154" s="7">
        <f xml:space="preserve"> 2016 - YEAR(ubezpieczenia__4[[#This Row],[Data_urodz]])</f>
        <v>41</v>
      </c>
      <c r="I154" s="1">
        <f>IF(ubezpieczenia__4[[#This Row],[wiek]] &gt;=20,IF(ubezpieczenia__4[[#This Row],[wiek]]&lt;=29,1,0),0)</f>
        <v>0</v>
      </c>
      <c r="J154" s="1">
        <f>IF(ubezpieczenia__4[[#This Row],[wiek]] &gt;=30,IF(ubezpieczenia__4[[#This Row],[wiek]]&lt;=39,1,0),0)</f>
        <v>0</v>
      </c>
      <c r="K154" s="1">
        <f>IF(ubezpieczenia__4[[#This Row],[wiek]] &gt;=40,IF(ubezpieczenia__4[[#This Row],[wiek]]&lt;=49,1,0),0)</f>
        <v>1</v>
      </c>
      <c r="L154" s="1">
        <f>IF(ubezpieczenia__4[[#This Row],[wiek]] &gt;=50,IF(ubezpieczenia__4[[#This Row],[wiek]]&lt;=59,1,0),0)</f>
        <v>0</v>
      </c>
      <c r="M154" s="1">
        <f>IF(ubezpieczenia__4[[#This Row],[wiek]] &gt;=60,IF(ubezpieczenia__4[[#This Row],[wiek]]&lt;=69,1,0),0)</f>
        <v>0</v>
      </c>
      <c r="N154" s="1">
        <f>IF(ubezpieczenia__4[[#This Row],[wiek]] &gt;=70,IF(ubezpieczenia__4[[#This Row],[wiek]]&lt;=79,1,0),0)</f>
        <v>0</v>
      </c>
    </row>
    <row r="155" spans="4:14" x14ac:dyDescent="0.25">
      <c r="D155" s="1" t="s">
        <v>223</v>
      </c>
      <c r="E155" s="1" t="s">
        <v>224</v>
      </c>
      <c r="F155" s="2">
        <v>26071</v>
      </c>
      <c r="G155" s="1" t="s">
        <v>12</v>
      </c>
      <c r="H155" s="7">
        <f xml:space="preserve"> 2016 - YEAR(ubezpieczenia__4[[#This Row],[Data_urodz]])</f>
        <v>45</v>
      </c>
      <c r="I155" s="1">
        <f>IF(ubezpieczenia__4[[#This Row],[wiek]] &gt;=20,IF(ubezpieczenia__4[[#This Row],[wiek]]&lt;=29,1,0),0)</f>
        <v>0</v>
      </c>
      <c r="J155" s="1">
        <f>IF(ubezpieczenia__4[[#This Row],[wiek]] &gt;=30,IF(ubezpieczenia__4[[#This Row],[wiek]]&lt;=39,1,0),0)</f>
        <v>0</v>
      </c>
      <c r="K155" s="1">
        <f>IF(ubezpieczenia__4[[#This Row],[wiek]] &gt;=40,IF(ubezpieczenia__4[[#This Row],[wiek]]&lt;=49,1,0),0)</f>
        <v>1</v>
      </c>
      <c r="L155" s="1">
        <f>IF(ubezpieczenia__4[[#This Row],[wiek]] &gt;=50,IF(ubezpieczenia__4[[#This Row],[wiek]]&lt;=59,1,0),0)</f>
        <v>0</v>
      </c>
      <c r="M155" s="1">
        <f>IF(ubezpieczenia__4[[#This Row],[wiek]] &gt;=60,IF(ubezpieczenia__4[[#This Row],[wiek]]&lt;=69,1,0),0)</f>
        <v>0</v>
      </c>
      <c r="N155" s="1">
        <f>IF(ubezpieczenia__4[[#This Row],[wiek]] &gt;=70,IF(ubezpieczenia__4[[#This Row],[wiek]]&lt;=79,1,0),0)</f>
        <v>0</v>
      </c>
    </row>
    <row r="156" spans="4:14" x14ac:dyDescent="0.25">
      <c r="D156" s="1" t="s">
        <v>225</v>
      </c>
      <c r="E156" s="1" t="s">
        <v>20</v>
      </c>
      <c r="F156" s="2">
        <v>18285</v>
      </c>
      <c r="G156" s="1" t="s">
        <v>6</v>
      </c>
      <c r="H156" s="7">
        <f xml:space="preserve"> 2016 - YEAR(ubezpieczenia__4[[#This Row],[Data_urodz]])</f>
        <v>66</v>
      </c>
      <c r="I156" s="1">
        <f>IF(ubezpieczenia__4[[#This Row],[wiek]] &gt;=20,IF(ubezpieczenia__4[[#This Row],[wiek]]&lt;=29,1,0),0)</f>
        <v>0</v>
      </c>
      <c r="J156" s="1">
        <f>IF(ubezpieczenia__4[[#This Row],[wiek]] &gt;=30,IF(ubezpieczenia__4[[#This Row],[wiek]]&lt;=39,1,0),0)</f>
        <v>0</v>
      </c>
      <c r="K156" s="1">
        <f>IF(ubezpieczenia__4[[#This Row],[wiek]] &gt;=40,IF(ubezpieczenia__4[[#This Row],[wiek]]&lt;=49,1,0),0)</f>
        <v>0</v>
      </c>
      <c r="L156" s="1">
        <f>IF(ubezpieczenia__4[[#This Row],[wiek]] &gt;=50,IF(ubezpieczenia__4[[#This Row],[wiek]]&lt;=59,1,0),0)</f>
        <v>0</v>
      </c>
      <c r="M156" s="1">
        <f>IF(ubezpieczenia__4[[#This Row],[wiek]] &gt;=60,IF(ubezpieczenia__4[[#This Row],[wiek]]&lt;=69,1,0),0)</f>
        <v>1</v>
      </c>
      <c r="N156" s="1">
        <f>IF(ubezpieczenia__4[[#This Row],[wiek]] &gt;=70,IF(ubezpieczenia__4[[#This Row],[wiek]]&lt;=79,1,0),0)</f>
        <v>0</v>
      </c>
    </row>
    <row r="157" spans="4:14" x14ac:dyDescent="0.25">
      <c r="D157" s="1" t="s">
        <v>226</v>
      </c>
      <c r="E157" s="1" t="s">
        <v>8</v>
      </c>
      <c r="F157" s="2">
        <v>33696</v>
      </c>
      <c r="G157" s="1" t="s">
        <v>12</v>
      </c>
      <c r="H157" s="7">
        <f xml:space="preserve"> 2016 - YEAR(ubezpieczenia__4[[#This Row],[Data_urodz]])</f>
        <v>24</v>
      </c>
      <c r="I157" s="1">
        <f>IF(ubezpieczenia__4[[#This Row],[wiek]] &gt;=20,IF(ubezpieczenia__4[[#This Row],[wiek]]&lt;=29,1,0),0)</f>
        <v>1</v>
      </c>
      <c r="J157" s="1">
        <f>IF(ubezpieczenia__4[[#This Row],[wiek]] &gt;=30,IF(ubezpieczenia__4[[#This Row],[wiek]]&lt;=39,1,0),0)</f>
        <v>0</v>
      </c>
      <c r="K157" s="1">
        <f>IF(ubezpieczenia__4[[#This Row],[wiek]] &gt;=40,IF(ubezpieczenia__4[[#This Row],[wiek]]&lt;=49,1,0),0)</f>
        <v>0</v>
      </c>
      <c r="L157" s="1">
        <f>IF(ubezpieczenia__4[[#This Row],[wiek]] &gt;=50,IF(ubezpieczenia__4[[#This Row],[wiek]]&lt;=59,1,0),0)</f>
        <v>0</v>
      </c>
      <c r="M157" s="1">
        <f>IF(ubezpieczenia__4[[#This Row],[wiek]] &gt;=60,IF(ubezpieczenia__4[[#This Row],[wiek]]&lt;=69,1,0),0)</f>
        <v>0</v>
      </c>
      <c r="N157" s="1">
        <f>IF(ubezpieczenia__4[[#This Row],[wiek]] &gt;=70,IF(ubezpieczenia__4[[#This Row],[wiek]]&lt;=79,1,0),0)</f>
        <v>0</v>
      </c>
    </row>
    <row r="158" spans="4:14" x14ac:dyDescent="0.25">
      <c r="D158" s="1" t="s">
        <v>227</v>
      </c>
      <c r="E158" s="1" t="s">
        <v>81</v>
      </c>
      <c r="F158" s="2">
        <v>25404</v>
      </c>
      <c r="G158" s="1" t="s">
        <v>12</v>
      </c>
      <c r="H158" s="7">
        <f xml:space="preserve"> 2016 - YEAR(ubezpieczenia__4[[#This Row],[Data_urodz]])</f>
        <v>47</v>
      </c>
      <c r="I158" s="1">
        <f>IF(ubezpieczenia__4[[#This Row],[wiek]] &gt;=20,IF(ubezpieczenia__4[[#This Row],[wiek]]&lt;=29,1,0),0)</f>
        <v>0</v>
      </c>
      <c r="J158" s="1">
        <f>IF(ubezpieczenia__4[[#This Row],[wiek]] &gt;=30,IF(ubezpieczenia__4[[#This Row],[wiek]]&lt;=39,1,0),0)</f>
        <v>0</v>
      </c>
      <c r="K158" s="1">
        <f>IF(ubezpieczenia__4[[#This Row],[wiek]] &gt;=40,IF(ubezpieczenia__4[[#This Row],[wiek]]&lt;=49,1,0),0)</f>
        <v>1</v>
      </c>
      <c r="L158" s="1">
        <f>IF(ubezpieczenia__4[[#This Row],[wiek]] &gt;=50,IF(ubezpieczenia__4[[#This Row],[wiek]]&lt;=59,1,0),0)</f>
        <v>0</v>
      </c>
      <c r="M158" s="1">
        <f>IF(ubezpieczenia__4[[#This Row],[wiek]] &gt;=60,IF(ubezpieczenia__4[[#This Row],[wiek]]&lt;=69,1,0),0)</f>
        <v>0</v>
      </c>
      <c r="N158" s="1">
        <f>IF(ubezpieczenia__4[[#This Row],[wiek]] &gt;=70,IF(ubezpieczenia__4[[#This Row],[wiek]]&lt;=79,1,0),0)</f>
        <v>0</v>
      </c>
    </row>
    <row r="159" spans="4:14" x14ac:dyDescent="0.25">
      <c r="D159" s="1" t="s">
        <v>26</v>
      </c>
      <c r="E159" s="1" t="s">
        <v>114</v>
      </c>
      <c r="F159" s="2">
        <v>21769</v>
      </c>
      <c r="G159" s="1" t="s">
        <v>6</v>
      </c>
      <c r="H159" s="7">
        <f xml:space="preserve"> 2016 - YEAR(ubezpieczenia__4[[#This Row],[Data_urodz]])</f>
        <v>57</v>
      </c>
      <c r="I159" s="1">
        <f>IF(ubezpieczenia__4[[#This Row],[wiek]] &gt;=20,IF(ubezpieczenia__4[[#This Row],[wiek]]&lt;=29,1,0),0)</f>
        <v>0</v>
      </c>
      <c r="J159" s="1">
        <f>IF(ubezpieczenia__4[[#This Row],[wiek]] &gt;=30,IF(ubezpieczenia__4[[#This Row],[wiek]]&lt;=39,1,0),0)</f>
        <v>0</v>
      </c>
      <c r="K159" s="1">
        <f>IF(ubezpieczenia__4[[#This Row],[wiek]] &gt;=40,IF(ubezpieczenia__4[[#This Row],[wiek]]&lt;=49,1,0),0)</f>
        <v>0</v>
      </c>
      <c r="L159" s="1">
        <f>IF(ubezpieczenia__4[[#This Row],[wiek]] &gt;=50,IF(ubezpieczenia__4[[#This Row],[wiek]]&lt;=59,1,0),0)</f>
        <v>1</v>
      </c>
      <c r="M159" s="1">
        <f>IF(ubezpieczenia__4[[#This Row],[wiek]] &gt;=60,IF(ubezpieczenia__4[[#This Row],[wiek]]&lt;=69,1,0),0)</f>
        <v>0</v>
      </c>
      <c r="N159" s="1">
        <f>IF(ubezpieczenia__4[[#This Row],[wiek]] &gt;=70,IF(ubezpieczenia__4[[#This Row],[wiek]]&lt;=79,1,0),0)</f>
        <v>0</v>
      </c>
    </row>
    <row r="160" spans="4:14" x14ac:dyDescent="0.25">
      <c r="D160" s="1" t="s">
        <v>228</v>
      </c>
      <c r="E160" s="1" t="s">
        <v>49</v>
      </c>
      <c r="F160" s="2">
        <v>26490</v>
      </c>
      <c r="G160" s="1" t="s">
        <v>6</v>
      </c>
      <c r="H160" s="7">
        <f xml:space="preserve"> 2016 - YEAR(ubezpieczenia__4[[#This Row],[Data_urodz]])</f>
        <v>44</v>
      </c>
      <c r="I160" s="1">
        <f>IF(ubezpieczenia__4[[#This Row],[wiek]] &gt;=20,IF(ubezpieczenia__4[[#This Row],[wiek]]&lt;=29,1,0),0)</f>
        <v>0</v>
      </c>
      <c r="J160" s="1">
        <f>IF(ubezpieczenia__4[[#This Row],[wiek]] &gt;=30,IF(ubezpieczenia__4[[#This Row],[wiek]]&lt;=39,1,0),0)</f>
        <v>0</v>
      </c>
      <c r="K160" s="1">
        <f>IF(ubezpieczenia__4[[#This Row],[wiek]] &gt;=40,IF(ubezpieczenia__4[[#This Row],[wiek]]&lt;=49,1,0),0)</f>
        <v>1</v>
      </c>
      <c r="L160" s="1">
        <f>IF(ubezpieczenia__4[[#This Row],[wiek]] &gt;=50,IF(ubezpieczenia__4[[#This Row],[wiek]]&lt;=59,1,0),0)</f>
        <v>0</v>
      </c>
      <c r="M160" s="1">
        <f>IF(ubezpieczenia__4[[#This Row],[wiek]] &gt;=60,IF(ubezpieczenia__4[[#This Row],[wiek]]&lt;=69,1,0),0)</f>
        <v>0</v>
      </c>
      <c r="N160" s="1">
        <f>IF(ubezpieczenia__4[[#This Row],[wiek]] &gt;=70,IF(ubezpieczenia__4[[#This Row],[wiek]]&lt;=79,1,0),0)</f>
        <v>0</v>
      </c>
    </row>
    <row r="161" spans="4:14" x14ac:dyDescent="0.25">
      <c r="D161" s="1" t="s">
        <v>229</v>
      </c>
      <c r="E161" s="1" t="s">
        <v>105</v>
      </c>
      <c r="F161" s="2">
        <v>28897</v>
      </c>
      <c r="G161" s="1" t="s">
        <v>9</v>
      </c>
      <c r="H161" s="7">
        <f xml:space="preserve"> 2016 - YEAR(ubezpieczenia__4[[#This Row],[Data_urodz]])</f>
        <v>37</v>
      </c>
      <c r="I161" s="1">
        <f>IF(ubezpieczenia__4[[#This Row],[wiek]] &gt;=20,IF(ubezpieczenia__4[[#This Row],[wiek]]&lt;=29,1,0),0)</f>
        <v>0</v>
      </c>
      <c r="J161" s="1">
        <f>IF(ubezpieczenia__4[[#This Row],[wiek]] &gt;=30,IF(ubezpieczenia__4[[#This Row],[wiek]]&lt;=39,1,0),0)</f>
        <v>1</v>
      </c>
      <c r="K161" s="1">
        <f>IF(ubezpieczenia__4[[#This Row],[wiek]] &gt;=40,IF(ubezpieczenia__4[[#This Row],[wiek]]&lt;=49,1,0),0)</f>
        <v>0</v>
      </c>
      <c r="L161" s="1">
        <f>IF(ubezpieczenia__4[[#This Row],[wiek]] &gt;=50,IF(ubezpieczenia__4[[#This Row],[wiek]]&lt;=59,1,0),0)</f>
        <v>0</v>
      </c>
      <c r="M161" s="1">
        <f>IF(ubezpieczenia__4[[#This Row],[wiek]] &gt;=60,IF(ubezpieczenia__4[[#This Row],[wiek]]&lt;=69,1,0),0)</f>
        <v>0</v>
      </c>
      <c r="N161" s="1">
        <f>IF(ubezpieczenia__4[[#This Row],[wiek]] &gt;=70,IF(ubezpieczenia__4[[#This Row],[wiek]]&lt;=79,1,0),0)</f>
        <v>0</v>
      </c>
    </row>
    <row r="162" spans="4:14" x14ac:dyDescent="0.25">
      <c r="D162" s="1" t="s">
        <v>230</v>
      </c>
      <c r="E162" s="1" t="s">
        <v>231</v>
      </c>
      <c r="F162" s="2">
        <v>33454</v>
      </c>
      <c r="G162" s="1" t="s">
        <v>12</v>
      </c>
      <c r="H162" s="7">
        <f xml:space="preserve"> 2016 - YEAR(ubezpieczenia__4[[#This Row],[Data_urodz]])</f>
        <v>25</v>
      </c>
      <c r="I162" s="1">
        <f>IF(ubezpieczenia__4[[#This Row],[wiek]] &gt;=20,IF(ubezpieczenia__4[[#This Row],[wiek]]&lt;=29,1,0),0)</f>
        <v>1</v>
      </c>
      <c r="J162" s="1">
        <f>IF(ubezpieczenia__4[[#This Row],[wiek]] &gt;=30,IF(ubezpieczenia__4[[#This Row],[wiek]]&lt;=39,1,0),0)</f>
        <v>0</v>
      </c>
      <c r="K162" s="1">
        <f>IF(ubezpieczenia__4[[#This Row],[wiek]] &gt;=40,IF(ubezpieczenia__4[[#This Row],[wiek]]&lt;=49,1,0),0)</f>
        <v>0</v>
      </c>
      <c r="L162" s="1">
        <f>IF(ubezpieczenia__4[[#This Row],[wiek]] &gt;=50,IF(ubezpieczenia__4[[#This Row],[wiek]]&lt;=59,1,0),0)</f>
        <v>0</v>
      </c>
      <c r="M162" s="1">
        <f>IF(ubezpieczenia__4[[#This Row],[wiek]] &gt;=60,IF(ubezpieczenia__4[[#This Row],[wiek]]&lt;=69,1,0),0)</f>
        <v>0</v>
      </c>
      <c r="N162" s="1">
        <f>IF(ubezpieczenia__4[[#This Row],[wiek]] &gt;=70,IF(ubezpieczenia__4[[#This Row],[wiek]]&lt;=79,1,0),0)</f>
        <v>0</v>
      </c>
    </row>
    <row r="163" spans="4:14" x14ac:dyDescent="0.25">
      <c r="D163" s="1" t="s">
        <v>232</v>
      </c>
      <c r="E163" s="1" t="s">
        <v>233</v>
      </c>
      <c r="F163" s="2">
        <v>24539</v>
      </c>
      <c r="G163" s="1" t="s">
        <v>12</v>
      </c>
      <c r="H163" s="7">
        <f xml:space="preserve"> 2016 - YEAR(ubezpieczenia__4[[#This Row],[Data_urodz]])</f>
        <v>49</v>
      </c>
      <c r="I163" s="1">
        <f>IF(ubezpieczenia__4[[#This Row],[wiek]] &gt;=20,IF(ubezpieczenia__4[[#This Row],[wiek]]&lt;=29,1,0),0)</f>
        <v>0</v>
      </c>
      <c r="J163" s="1">
        <f>IF(ubezpieczenia__4[[#This Row],[wiek]] &gt;=30,IF(ubezpieczenia__4[[#This Row],[wiek]]&lt;=39,1,0),0)</f>
        <v>0</v>
      </c>
      <c r="K163" s="1">
        <f>IF(ubezpieczenia__4[[#This Row],[wiek]] &gt;=40,IF(ubezpieczenia__4[[#This Row],[wiek]]&lt;=49,1,0),0)</f>
        <v>1</v>
      </c>
      <c r="L163" s="1">
        <f>IF(ubezpieczenia__4[[#This Row],[wiek]] &gt;=50,IF(ubezpieczenia__4[[#This Row],[wiek]]&lt;=59,1,0),0)</f>
        <v>0</v>
      </c>
      <c r="M163" s="1">
        <f>IF(ubezpieczenia__4[[#This Row],[wiek]] &gt;=60,IF(ubezpieczenia__4[[#This Row],[wiek]]&lt;=69,1,0),0)</f>
        <v>0</v>
      </c>
      <c r="N163" s="1">
        <f>IF(ubezpieczenia__4[[#This Row],[wiek]] &gt;=70,IF(ubezpieczenia__4[[#This Row],[wiek]]&lt;=79,1,0),0)</f>
        <v>0</v>
      </c>
    </row>
    <row r="164" spans="4:14" x14ac:dyDescent="0.25">
      <c r="D164" s="1" t="s">
        <v>234</v>
      </c>
      <c r="E164" s="1" t="s">
        <v>235</v>
      </c>
      <c r="F164" s="2">
        <v>27992</v>
      </c>
      <c r="G164" s="1" t="s">
        <v>6</v>
      </c>
      <c r="H164" s="7">
        <f xml:space="preserve"> 2016 - YEAR(ubezpieczenia__4[[#This Row],[Data_urodz]])</f>
        <v>40</v>
      </c>
      <c r="I164" s="1">
        <f>IF(ubezpieczenia__4[[#This Row],[wiek]] &gt;=20,IF(ubezpieczenia__4[[#This Row],[wiek]]&lt;=29,1,0),0)</f>
        <v>0</v>
      </c>
      <c r="J164" s="1">
        <f>IF(ubezpieczenia__4[[#This Row],[wiek]] &gt;=30,IF(ubezpieczenia__4[[#This Row],[wiek]]&lt;=39,1,0),0)</f>
        <v>0</v>
      </c>
      <c r="K164" s="1">
        <f>IF(ubezpieczenia__4[[#This Row],[wiek]] &gt;=40,IF(ubezpieczenia__4[[#This Row],[wiek]]&lt;=49,1,0),0)</f>
        <v>1</v>
      </c>
      <c r="L164" s="1">
        <f>IF(ubezpieczenia__4[[#This Row],[wiek]] &gt;=50,IF(ubezpieczenia__4[[#This Row],[wiek]]&lt;=59,1,0),0)</f>
        <v>0</v>
      </c>
      <c r="M164" s="1">
        <f>IF(ubezpieczenia__4[[#This Row],[wiek]] &gt;=60,IF(ubezpieczenia__4[[#This Row],[wiek]]&lt;=69,1,0),0)</f>
        <v>0</v>
      </c>
      <c r="N164" s="1">
        <f>IF(ubezpieczenia__4[[#This Row],[wiek]] &gt;=70,IF(ubezpieczenia__4[[#This Row],[wiek]]&lt;=79,1,0),0)</f>
        <v>0</v>
      </c>
    </row>
    <row r="165" spans="4:14" x14ac:dyDescent="0.25">
      <c r="D165" s="1" t="s">
        <v>147</v>
      </c>
      <c r="E165" s="1" t="s">
        <v>236</v>
      </c>
      <c r="F165" s="2">
        <v>26335</v>
      </c>
      <c r="G165" s="1" t="s">
        <v>40</v>
      </c>
      <c r="H165" s="7">
        <f xml:space="preserve"> 2016 - YEAR(ubezpieczenia__4[[#This Row],[Data_urodz]])</f>
        <v>44</v>
      </c>
      <c r="I165" s="1">
        <f>IF(ubezpieczenia__4[[#This Row],[wiek]] &gt;=20,IF(ubezpieczenia__4[[#This Row],[wiek]]&lt;=29,1,0),0)</f>
        <v>0</v>
      </c>
      <c r="J165" s="1">
        <f>IF(ubezpieczenia__4[[#This Row],[wiek]] &gt;=30,IF(ubezpieczenia__4[[#This Row],[wiek]]&lt;=39,1,0),0)</f>
        <v>0</v>
      </c>
      <c r="K165" s="1">
        <f>IF(ubezpieczenia__4[[#This Row],[wiek]] &gt;=40,IF(ubezpieczenia__4[[#This Row],[wiek]]&lt;=49,1,0),0)</f>
        <v>1</v>
      </c>
      <c r="L165" s="1">
        <f>IF(ubezpieczenia__4[[#This Row],[wiek]] &gt;=50,IF(ubezpieczenia__4[[#This Row],[wiek]]&lt;=59,1,0),0)</f>
        <v>0</v>
      </c>
      <c r="M165" s="1">
        <f>IF(ubezpieczenia__4[[#This Row],[wiek]] &gt;=60,IF(ubezpieczenia__4[[#This Row],[wiek]]&lt;=69,1,0),0)</f>
        <v>0</v>
      </c>
      <c r="N165" s="1">
        <f>IF(ubezpieczenia__4[[#This Row],[wiek]] &gt;=70,IF(ubezpieczenia__4[[#This Row],[wiek]]&lt;=79,1,0),0)</f>
        <v>0</v>
      </c>
    </row>
    <row r="166" spans="4:14" x14ac:dyDescent="0.25">
      <c r="D166" s="1" t="s">
        <v>237</v>
      </c>
      <c r="E166" s="1" t="s">
        <v>167</v>
      </c>
      <c r="F166" s="2">
        <v>31095</v>
      </c>
      <c r="G166" s="1" t="s">
        <v>12</v>
      </c>
      <c r="H166" s="7">
        <f xml:space="preserve"> 2016 - YEAR(ubezpieczenia__4[[#This Row],[Data_urodz]])</f>
        <v>31</v>
      </c>
      <c r="I166" s="1">
        <f>IF(ubezpieczenia__4[[#This Row],[wiek]] &gt;=20,IF(ubezpieczenia__4[[#This Row],[wiek]]&lt;=29,1,0),0)</f>
        <v>0</v>
      </c>
      <c r="J166" s="1">
        <f>IF(ubezpieczenia__4[[#This Row],[wiek]] &gt;=30,IF(ubezpieczenia__4[[#This Row],[wiek]]&lt;=39,1,0),0)</f>
        <v>1</v>
      </c>
      <c r="K166" s="1">
        <f>IF(ubezpieczenia__4[[#This Row],[wiek]] &gt;=40,IF(ubezpieczenia__4[[#This Row],[wiek]]&lt;=49,1,0),0)</f>
        <v>0</v>
      </c>
      <c r="L166" s="1">
        <f>IF(ubezpieczenia__4[[#This Row],[wiek]] &gt;=50,IF(ubezpieczenia__4[[#This Row],[wiek]]&lt;=59,1,0),0)</f>
        <v>0</v>
      </c>
      <c r="M166" s="1">
        <f>IF(ubezpieczenia__4[[#This Row],[wiek]] &gt;=60,IF(ubezpieczenia__4[[#This Row],[wiek]]&lt;=69,1,0),0)</f>
        <v>0</v>
      </c>
      <c r="N166" s="1">
        <f>IF(ubezpieczenia__4[[#This Row],[wiek]] &gt;=70,IF(ubezpieczenia__4[[#This Row],[wiek]]&lt;=79,1,0),0)</f>
        <v>0</v>
      </c>
    </row>
    <row r="167" spans="4:14" x14ac:dyDescent="0.25">
      <c r="D167" s="1" t="s">
        <v>238</v>
      </c>
      <c r="E167" s="1" t="s">
        <v>169</v>
      </c>
      <c r="F167" s="2">
        <v>26112</v>
      </c>
      <c r="G167" s="1" t="s">
        <v>40</v>
      </c>
      <c r="H167" s="7">
        <f xml:space="preserve"> 2016 - YEAR(ubezpieczenia__4[[#This Row],[Data_urodz]])</f>
        <v>45</v>
      </c>
      <c r="I167" s="1">
        <f>IF(ubezpieczenia__4[[#This Row],[wiek]] &gt;=20,IF(ubezpieczenia__4[[#This Row],[wiek]]&lt;=29,1,0),0)</f>
        <v>0</v>
      </c>
      <c r="J167" s="1">
        <f>IF(ubezpieczenia__4[[#This Row],[wiek]] &gt;=30,IF(ubezpieczenia__4[[#This Row],[wiek]]&lt;=39,1,0),0)</f>
        <v>0</v>
      </c>
      <c r="K167" s="1">
        <f>IF(ubezpieczenia__4[[#This Row],[wiek]] &gt;=40,IF(ubezpieczenia__4[[#This Row],[wiek]]&lt;=49,1,0),0)</f>
        <v>1</v>
      </c>
      <c r="L167" s="1">
        <f>IF(ubezpieczenia__4[[#This Row],[wiek]] &gt;=50,IF(ubezpieczenia__4[[#This Row],[wiek]]&lt;=59,1,0),0)</f>
        <v>0</v>
      </c>
      <c r="M167" s="1">
        <f>IF(ubezpieczenia__4[[#This Row],[wiek]] &gt;=60,IF(ubezpieczenia__4[[#This Row],[wiek]]&lt;=69,1,0),0)</f>
        <v>0</v>
      </c>
      <c r="N167" s="1">
        <f>IF(ubezpieczenia__4[[#This Row],[wiek]] &gt;=70,IF(ubezpieczenia__4[[#This Row],[wiek]]&lt;=79,1,0),0)</f>
        <v>0</v>
      </c>
    </row>
    <row r="168" spans="4:14" x14ac:dyDescent="0.25">
      <c r="D168" s="1" t="s">
        <v>239</v>
      </c>
      <c r="E168" s="1" t="s">
        <v>54</v>
      </c>
      <c r="F168" s="2">
        <v>23272</v>
      </c>
      <c r="G168" s="1" t="s">
        <v>6</v>
      </c>
      <c r="H168" s="7">
        <f xml:space="preserve"> 2016 - YEAR(ubezpieczenia__4[[#This Row],[Data_urodz]])</f>
        <v>53</v>
      </c>
      <c r="I168" s="1">
        <f>IF(ubezpieczenia__4[[#This Row],[wiek]] &gt;=20,IF(ubezpieczenia__4[[#This Row],[wiek]]&lt;=29,1,0),0)</f>
        <v>0</v>
      </c>
      <c r="J168" s="1">
        <f>IF(ubezpieczenia__4[[#This Row],[wiek]] &gt;=30,IF(ubezpieczenia__4[[#This Row],[wiek]]&lt;=39,1,0),0)</f>
        <v>0</v>
      </c>
      <c r="K168" s="1">
        <f>IF(ubezpieczenia__4[[#This Row],[wiek]] &gt;=40,IF(ubezpieczenia__4[[#This Row],[wiek]]&lt;=49,1,0),0)</f>
        <v>0</v>
      </c>
      <c r="L168" s="1">
        <f>IF(ubezpieczenia__4[[#This Row],[wiek]] &gt;=50,IF(ubezpieczenia__4[[#This Row],[wiek]]&lt;=59,1,0),0)</f>
        <v>1</v>
      </c>
      <c r="M168" s="1">
        <f>IF(ubezpieczenia__4[[#This Row],[wiek]] &gt;=60,IF(ubezpieczenia__4[[#This Row],[wiek]]&lt;=69,1,0),0)</f>
        <v>0</v>
      </c>
      <c r="N168" s="1">
        <f>IF(ubezpieczenia__4[[#This Row],[wiek]] &gt;=70,IF(ubezpieczenia__4[[#This Row],[wiek]]&lt;=79,1,0),0)</f>
        <v>0</v>
      </c>
    </row>
    <row r="169" spans="4:14" x14ac:dyDescent="0.25">
      <c r="D169" s="1" t="s">
        <v>240</v>
      </c>
      <c r="E169" s="1" t="s">
        <v>32</v>
      </c>
      <c r="F169" s="2">
        <v>32952</v>
      </c>
      <c r="G169" s="1" t="s">
        <v>40</v>
      </c>
      <c r="H169" s="7">
        <f xml:space="preserve"> 2016 - YEAR(ubezpieczenia__4[[#This Row],[Data_urodz]])</f>
        <v>26</v>
      </c>
      <c r="I169" s="1">
        <f>IF(ubezpieczenia__4[[#This Row],[wiek]] &gt;=20,IF(ubezpieczenia__4[[#This Row],[wiek]]&lt;=29,1,0),0)</f>
        <v>1</v>
      </c>
      <c r="J169" s="1">
        <f>IF(ubezpieczenia__4[[#This Row],[wiek]] &gt;=30,IF(ubezpieczenia__4[[#This Row],[wiek]]&lt;=39,1,0),0)</f>
        <v>0</v>
      </c>
      <c r="K169" s="1">
        <f>IF(ubezpieczenia__4[[#This Row],[wiek]] &gt;=40,IF(ubezpieczenia__4[[#This Row],[wiek]]&lt;=49,1,0),0)</f>
        <v>0</v>
      </c>
      <c r="L169" s="1">
        <f>IF(ubezpieczenia__4[[#This Row],[wiek]] &gt;=50,IF(ubezpieczenia__4[[#This Row],[wiek]]&lt;=59,1,0),0)</f>
        <v>0</v>
      </c>
      <c r="M169" s="1">
        <f>IF(ubezpieczenia__4[[#This Row],[wiek]] &gt;=60,IF(ubezpieczenia__4[[#This Row],[wiek]]&lt;=69,1,0),0)</f>
        <v>0</v>
      </c>
      <c r="N169" s="1">
        <f>IF(ubezpieczenia__4[[#This Row],[wiek]] &gt;=70,IF(ubezpieczenia__4[[#This Row],[wiek]]&lt;=79,1,0),0)</f>
        <v>0</v>
      </c>
    </row>
    <row r="170" spans="4:14" x14ac:dyDescent="0.25">
      <c r="D170" s="1" t="s">
        <v>241</v>
      </c>
      <c r="E170" s="1" t="s">
        <v>39</v>
      </c>
      <c r="F170" s="2">
        <v>19759</v>
      </c>
      <c r="G170" s="1" t="s">
        <v>9</v>
      </c>
      <c r="H170" s="7">
        <f xml:space="preserve"> 2016 - YEAR(ubezpieczenia__4[[#This Row],[Data_urodz]])</f>
        <v>62</v>
      </c>
      <c r="I170" s="1">
        <f>IF(ubezpieczenia__4[[#This Row],[wiek]] &gt;=20,IF(ubezpieczenia__4[[#This Row],[wiek]]&lt;=29,1,0),0)</f>
        <v>0</v>
      </c>
      <c r="J170" s="1">
        <f>IF(ubezpieczenia__4[[#This Row],[wiek]] &gt;=30,IF(ubezpieczenia__4[[#This Row],[wiek]]&lt;=39,1,0),0)</f>
        <v>0</v>
      </c>
      <c r="K170" s="1">
        <f>IF(ubezpieczenia__4[[#This Row],[wiek]] &gt;=40,IF(ubezpieczenia__4[[#This Row],[wiek]]&lt;=49,1,0),0)</f>
        <v>0</v>
      </c>
      <c r="L170" s="1">
        <f>IF(ubezpieczenia__4[[#This Row],[wiek]] &gt;=50,IF(ubezpieczenia__4[[#This Row],[wiek]]&lt;=59,1,0),0)</f>
        <v>0</v>
      </c>
      <c r="M170" s="1">
        <f>IF(ubezpieczenia__4[[#This Row],[wiek]] &gt;=60,IF(ubezpieczenia__4[[#This Row],[wiek]]&lt;=69,1,0),0)</f>
        <v>1</v>
      </c>
      <c r="N170" s="1">
        <f>IF(ubezpieczenia__4[[#This Row],[wiek]] &gt;=70,IF(ubezpieczenia__4[[#This Row],[wiek]]&lt;=79,1,0),0)</f>
        <v>0</v>
      </c>
    </row>
    <row r="171" spans="4:14" x14ac:dyDescent="0.25">
      <c r="D171" s="1" t="s">
        <v>242</v>
      </c>
      <c r="E171" s="1" t="s">
        <v>152</v>
      </c>
      <c r="F171" s="2">
        <v>27324</v>
      </c>
      <c r="G171" s="1" t="s">
        <v>9</v>
      </c>
      <c r="H171" s="7">
        <f xml:space="preserve"> 2016 - YEAR(ubezpieczenia__4[[#This Row],[Data_urodz]])</f>
        <v>42</v>
      </c>
      <c r="I171" s="1">
        <f>IF(ubezpieczenia__4[[#This Row],[wiek]] &gt;=20,IF(ubezpieczenia__4[[#This Row],[wiek]]&lt;=29,1,0),0)</f>
        <v>0</v>
      </c>
      <c r="J171" s="1">
        <f>IF(ubezpieczenia__4[[#This Row],[wiek]] &gt;=30,IF(ubezpieczenia__4[[#This Row],[wiek]]&lt;=39,1,0),0)</f>
        <v>0</v>
      </c>
      <c r="K171" s="1">
        <f>IF(ubezpieczenia__4[[#This Row],[wiek]] &gt;=40,IF(ubezpieczenia__4[[#This Row],[wiek]]&lt;=49,1,0),0)</f>
        <v>1</v>
      </c>
      <c r="L171" s="1">
        <f>IF(ubezpieczenia__4[[#This Row],[wiek]] &gt;=50,IF(ubezpieczenia__4[[#This Row],[wiek]]&lt;=59,1,0),0)</f>
        <v>0</v>
      </c>
      <c r="M171" s="1">
        <f>IF(ubezpieczenia__4[[#This Row],[wiek]] &gt;=60,IF(ubezpieczenia__4[[#This Row],[wiek]]&lt;=69,1,0),0)</f>
        <v>0</v>
      </c>
      <c r="N171" s="1">
        <f>IF(ubezpieczenia__4[[#This Row],[wiek]] &gt;=70,IF(ubezpieczenia__4[[#This Row],[wiek]]&lt;=79,1,0),0)</f>
        <v>0</v>
      </c>
    </row>
    <row r="172" spans="4:14" x14ac:dyDescent="0.25">
      <c r="D172" s="1" t="s">
        <v>243</v>
      </c>
      <c r="E172" s="1" t="s">
        <v>236</v>
      </c>
      <c r="F172" s="2">
        <v>21838</v>
      </c>
      <c r="G172" s="1" t="s">
        <v>6</v>
      </c>
      <c r="H172" s="7">
        <f xml:space="preserve"> 2016 - YEAR(ubezpieczenia__4[[#This Row],[Data_urodz]])</f>
        <v>57</v>
      </c>
      <c r="I172" s="1">
        <f>IF(ubezpieczenia__4[[#This Row],[wiek]] &gt;=20,IF(ubezpieczenia__4[[#This Row],[wiek]]&lt;=29,1,0),0)</f>
        <v>0</v>
      </c>
      <c r="J172" s="1">
        <f>IF(ubezpieczenia__4[[#This Row],[wiek]] &gt;=30,IF(ubezpieczenia__4[[#This Row],[wiek]]&lt;=39,1,0),0)</f>
        <v>0</v>
      </c>
      <c r="K172" s="1">
        <f>IF(ubezpieczenia__4[[#This Row],[wiek]] &gt;=40,IF(ubezpieczenia__4[[#This Row],[wiek]]&lt;=49,1,0),0)</f>
        <v>0</v>
      </c>
      <c r="L172" s="1">
        <f>IF(ubezpieczenia__4[[#This Row],[wiek]] &gt;=50,IF(ubezpieczenia__4[[#This Row],[wiek]]&lt;=59,1,0),0)</f>
        <v>1</v>
      </c>
      <c r="M172" s="1">
        <f>IF(ubezpieczenia__4[[#This Row],[wiek]] &gt;=60,IF(ubezpieczenia__4[[#This Row],[wiek]]&lt;=69,1,0),0)</f>
        <v>0</v>
      </c>
      <c r="N172" s="1">
        <f>IF(ubezpieczenia__4[[#This Row],[wiek]] &gt;=70,IF(ubezpieczenia__4[[#This Row],[wiek]]&lt;=79,1,0),0)</f>
        <v>0</v>
      </c>
    </row>
    <row r="173" spans="4:14" x14ac:dyDescent="0.25">
      <c r="D173" s="1" t="s">
        <v>244</v>
      </c>
      <c r="E173" s="1" t="s">
        <v>47</v>
      </c>
      <c r="F173" s="2">
        <v>21051</v>
      </c>
      <c r="G173" s="1" t="s">
        <v>40</v>
      </c>
      <c r="H173" s="7">
        <f xml:space="preserve"> 2016 - YEAR(ubezpieczenia__4[[#This Row],[Data_urodz]])</f>
        <v>59</v>
      </c>
      <c r="I173" s="1">
        <f>IF(ubezpieczenia__4[[#This Row],[wiek]] &gt;=20,IF(ubezpieczenia__4[[#This Row],[wiek]]&lt;=29,1,0),0)</f>
        <v>0</v>
      </c>
      <c r="J173" s="1">
        <f>IF(ubezpieczenia__4[[#This Row],[wiek]] &gt;=30,IF(ubezpieczenia__4[[#This Row],[wiek]]&lt;=39,1,0),0)</f>
        <v>0</v>
      </c>
      <c r="K173" s="1">
        <f>IF(ubezpieczenia__4[[#This Row],[wiek]] &gt;=40,IF(ubezpieczenia__4[[#This Row],[wiek]]&lt;=49,1,0),0)</f>
        <v>0</v>
      </c>
      <c r="L173" s="1">
        <f>IF(ubezpieczenia__4[[#This Row],[wiek]] &gt;=50,IF(ubezpieczenia__4[[#This Row],[wiek]]&lt;=59,1,0),0)</f>
        <v>1</v>
      </c>
      <c r="M173" s="1">
        <f>IF(ubezpieczenia__4[[#This Row],[wiek]] &gt;=60,IF(ubezpieczenia__4[[#This Row],[wiek]]&lt;=69,1,0),0)</f>
        <v>0</v>
      </c>
      <c r="N173" s="1">
        <f>IF(ubezpieczenia__4[[#This Row],[wiek]] &gt;=70,IF(ubezpieczenia__4[[#This Row],[wiek]]&lt;=79,1,0),0)</f>
        <v>0</v>
      </c>
    </row>
    <row r="174" spans="4:14" x14ac:dyDescent="0.25">
      <c r="D174" s="1" t="s">
        <v>245</v>
      </c>
      <c r="E174" s="1" t="s">
        <v>246</v>
      </c>
      <c r="F174" s="2">
        <v>31292</v>
      </c>
      <c r="G174" s="1" t="s">
        <v>40</v>
      </c>
      <c r="H174" s="7">
        <f xml:space="preserve"> 2016 - YEAR(ubezpieczenia__4[[#This Row],[Data_urodz]])</f>
        <v>31</v>
      </c>
      <c r="I174" s="1">
        <f>IF(ubezpieczenia__4[[#This Row],[wiek]] &gt;=20,IF(ubezpieczenia__4[[#This Row],[wiek]]&lt;=29,1,0),0)</f>
        <v>0</v>
      </c>
      <c r="J174" s="1">
        <f>IF(ubezpieczenia__4[[#This Row],[wiek]] &gt;=30,IF(ubezpieczenia__4[[#This Row],[wiek]]&lt;=39,1,0),0)</f>
        <v>1</v>
      </c>
      <c r="K174" s="1">
        <f>IF(ubezpieczenia__4[[#This Row],[wiek]] &gt;=40,IF(ubezpieczenia__4[[#This Row],[wiek]]&lt;=49,1,0),0)</f>
        <v>0</v>
      </c>
      <c r="L174" s="1">
        <f>IF(ubezpieczenia__4[[#This Row],[wiek]] &gt;=50,IF(ubezpieczenia__4[[#This Row],[wiek]]&lt;=59,1,0),0)</f>
        <v>0</v>
      </c>
      <c r="M174" s="1">
        <f>IF(ubezpieczenia__4[[#This Row],[wiek]] &gt;=60,IF(ubezpieczenia__4[[#This Row],[wiek]]&lt;=69,1,0),0)</f>
        <v>0</v>
      </c>
      <c r="N174" s="1">
        <f>IF(ubezpieczenia__4[[#This Row],[wiek]] &gt;=70,IF(ubezpieczenia__4[[#This Row],[wiek]]&lt;=79,1,0),0)</f>
        <v>0</v>
      </c>
    </row>
    <row r="175" spans="4:14" x14ac:dyDescent="0.25">
      <c r="D175" s="1" t="s">
        <v>247</v>
      </c>
      <c r="E175" s="1" t="s">
        <v>248</v>
      </c>
      <c r="F175" s="2">
        <v>17179</v>
      </c>
      <c r="G175" s="1" t="s">
        <v>12</v>
      </c>
      <c r="H175" s="7">
        <f xml:space="preserve"> 2016 - YEAR(ubezpieczenia__4[[#This Row],[Data_urodz]])</f>
        <v>69</v>
      </c>
      <c r="I175" s="1">
        <f>IF(ubezpieczenia__4[[#This Row],[wiek]] &gt;=20,IF(ubezpieczenia__4[[#This Row],[wiek]]&lt;=29,1,0),0)</f>
        <v>0</v>
      </c>
      <c r="J175" s="1">
        <f>IF(ubezpieczenia__4[[#This Row],[wiek]] &gt;=30,IF(ubezpieczenia__4[[#This Row],[wiek]]&lt;=39,1,0),0)</f>
        <v>0</v>
      </c>
      <c r="K175" s="1">
        <f>IF(ubezpieczenia__4[[#This Row],[wiek]] &gt;=40,IF(ubezpieczenia__4[[#This Row],[wiek]]&lt;=49,1,0),0)</f>
        <v>0</v>
      </c>
      <c r="L175" s="1">
        <f>IF(ubezpieczenia__4[[#This Row],[wiek]] &gt;=50,IF(ubezpieczenia__4[[#This Row],[wiek]]&lt;=59,1,0),0)</f>
        <v>0</v>
      </c>
      <c r="M175" s="1">
        <f>IF(ubezpieczenia__4[[#This Row],[wiek]] &gt;=60,IF(ubezpieczenia__4[[#This Row],[wiek]]&lt;=69,1,0),0)</f>
        <v>1</v>
      </c>
      <c r="N175" s="1">
        <f>IF(ubezpieczenia__4[[#This Row],[wiek]] &gt;=70,IF(ubezpieczenia__4[[#This Row],[wiek]]&lt;=79,1,0),0)</f>
        <v>0</v>
      </c>
    </row>
    <row r="176" spans="4:14" x14ac:dyDescent="0.25">
      <c r="D176" s="1" t="s">
        <v>249</v>
      </c>
      <c r="E176" s="1" t="s">
        <v>250</v>
      </c>
      <c r="F176" s="2">
        <v>32305</v>
      </c>
      <c r="G176" s="1" t="s">
        <v>6</v>
      </c>
      <c r="H176" s="7">
        <f xml:space="preserve"> 2016 - YEAR(ubezpieczenia__4[[#This Row],[Data_urodz]])</f>
        <v>28</v>
      </c>
      <c r="I176" s="1">
        <f>IF(ubezpieczenia__4[[#This Row],[wiek]] &gt;=20,IF(ubezpieczenia__4[[#This Row],[wiek]]&lt;=29,1,0),0)</f>
        <v>1</v>
      </c>
      <c r="J176" s="1">
        <f>IF(ubezpieczenia__4[[#This Row],[wiek]] &gt;=30,IF(ubezpieczenia__4[[#This Row],[wiek]]&lt;=39,1,0),0)</f>
        <v>0</v>
      </c>
      <c r="K176" s="1">
        <f>IF(ubezpieczenia__4[[#This Row],[wiek]] &gt;=40,IF(ubezpieczenia__4[[#This Row],[wiek]]&lt;=49,1,0),0)</f>
        <v>0</v>
      </c>
      <c r="L176" s="1">
        <f>IF(ubezpieczenia__4[[#This Row],[wiek]] &gt;=50,IF(ubezpieczenia__4[[#This Row],[wiek]]&lt;=59,1,0),0)</f>
        <v>0</v>
      </c>
      <c r="M176" s="1">
        <f>IF(ubezpieczenia__4[[#This Row],[wiek]] &gt;=60,IF(ubezpieczenia__4[[#This Row],[wiek]]&lt;=69,1,0),0)</f>
        <v>0</v>
      </c>
      <c r="N176" s="1">
        <f>IF(ubezpieczenia__4[[#This Row],[wiek]] &gt;=70,IF(ubezpieczenia__4[[#This Row],[wiek]]&lt;=79,1,0),0)</f>
        <v>0</v>
      </c>
    </row>
    <row r="177" spans="4:14" x14ac:dyDescent="0.25">
      <c r="D177" s="1" t="s">
        <v>251</v>
      </c>
      <c r="E177" s="1" t="s">
        <v>252</v>
      </c>
      <c r="F177" s="2">
        <v>32081</v>
      </c>
      <c r="G177" s="1" t="s">
        <v>12</v>
      </c>
      <c r="H177" s="7">
        <f xml:space="preserve"> 2016 - YEAR(ubezpieczenia__4[[#This Row],[Data_urodz]])</f>
        <v>29</v>
      </c>
      <c r="I177" s="1">
        <f>IF(ubezpieczenia__4[[#This Row],[wiek]] &gt;=20,IF(ubezpieczenia__4[[#This Row],[wiek]]&lt;=29,1,0),0)</f>
        <v>1</v>
      </c>
      <c r="J177" s="1">
        <f>IF(ubezpieczenia__4[[#This Row],[wiek]] &gt;=30,IF(ubezpieczenia__4[[#This Row],[wiek]]&lt;=39,1,0),0)</f>
        <v>0</v>
      </c>
      <c r="K177" s="1">
        <f>IF(ubezpieczenia__4[[#This Row],[wiek]] &gt;=40,IF(ubezpieczenia__4[[#This Row],[wiek]]&lt;=49,1,0),0)</f>
        <v>0</v>
      </c>
      <c r="L177" s="1">
        <f>IF(ubezpieczenia__4[[#This Row],[wiek]] &gt;=50,IF(ubezpieczenia__4[[#This Row],[wiek]]&lt;=59,1,0),0)</f>
        <v>0</v>
      </c>
      <c r="M177" s="1">
        <f>IF(ubezpieczenia__4[[#This Row],[wiek]] &gt;=60,IF(ubezpieczenia__4[[#This Row],[wiek]]&lt;=69,1,0),0)</f>
        <v>0</v>
      </c>
      <c r="N177" s="1">
        <f>IF(ubezpieczenia__4[[#This Row],[wiek]] &gt;=70,IF(ubezpieczenia__4[[#This Row],[wiek]]&lt;=79,1,0),0)</f>
        <v>0</v>
      </c>
    </row>
    <row r="178" spans="4:14" x14ac:dyDescent="0.25">
      <c r="D178" s="1" t="s">
        <v>253</v>
      </c>
      <c r="E178" s="1" t="s">
        <v>121</v>
      </c>
      <c r="F178" s="2">
        <v>31749</v>
      </c>
      <c r="G178" s="1" t="s">
        <v>6</v>
      </c>
      <c r="H178" s="7">
        <f xml:space="preserve"> 2016 - YEAR(ubezpieczenia__4[[#This Row],[Data_urodz]])</f>
        <v>30</v>
      </c>
      <c r="I178" s="1">
        <f>IF(ubezpieczenia__4[[#This Row],[wiek]] &gt;=20,IF(ubezpieczenia__4[[#This Row],[wiek]]&lt;=29,1,0),0)</f>
        <v>0</v>
      </c>
      <c r="J178" s="1">
        <f>IF(ubezpieczenia__4[[#This Row],[wiek]] &gt;=30,IF(ubezpieczenia__4[[#This Row],[wiek]]&lt;=39,1,0),0)</f>
        <v>1</v>
      </c>
      <c r="K178" s="1">
        <f>IF(ubezpieczenia__4[[#This Row],[wiek]] &gt;=40,IF(ubezpieczenia__4[[#This Row],[wiek]]&lt;=49,1,0),0)</f>
        <v>0</v>
      </c>
      <c r="L178" s="1">
        <f>IF(ubezpieczenia__4[[#This Row],[wiek]] &gt;=50,IF(ubezpieczenia__4[[#This Row],[wiek]]&lt;=59,1,0),0)</f>
        <v>0</v>
      </c>
      <c r="M178" s="1">
        <f>IF(ubezpieczenia__4[[#This Row],[wiek]] &gt;=60,IF(ubezpieczenia__4[[#This Row],[wiek]]&lt;=69,1,0),0)</f>
        <v>0</v>
      </c>
      <c r="N178" s="1">
        <f>IF(ubezpieczenia__4[[#This Row],[wiek]] &gt;=70,IF(ubezpieczenia__4[[#This Row],[wiek]]&lt;=79,1,0),0)</f>
        <v>0</v>
      </c>
    </row>
    <row r="179" spans="4:14" x14ac:dyDescent="0.25">
      <c r="D179" s="1" t="s">
        <v>254</v>
      </c>
      <c r="E179" s="1" t="s">
        <v>255</v>
      </c>
      <c r="F179" s="2">
        <v>18648</v>
      </c>
      <c r="G179" s="1" t="s">
        <v>40</v>
      </c>
      <c r="H179" s="7">
        <f xml:space="preserve"> 2016 - YEAR(ubezpieczenia__4[[#This Row],[Data_urodz]])</f>
        <v>65</v>
      </c>
      <c r="I179" s="1">
        <f>IF(ubezpieczenia__4[[#This Row],[wiek]] &gt;=20,IF(ubezpieczenia__4[[#This Row],[wiek]]&lt;=29,1,0),0)</f>
        <v>0</v>
      </c>
      <c r="J179" s="1">
        <f>IF(ubezpieczenia__4[[#This Row],[wiek]] &gt;=30,IF(ubezpieczenia__4[[#This Row],[wiek]]&lt;=39,1,0),0)</f>
        <v>0</v>
      </c>
      <c r="K179" s="1">
        <f>IF(ubezpieczenia__4[[#This Row],[wiek]] &gt;=40,IF(ubezpieczenia__4[[#This Row],[wiek]]&lt;=49,1,0),0)</f>
        <v>0</v>
      </c>
      <c r="L179" s="1">
        <f>IF(ubezpieczenia__4[[#This Row],[wiek]] &gt;=50,IF(ubezpieczenia__4[[#This Row],[wiek]]&lt;=59,1,0),0)</f>
        <v>0</v>
      </c>
      <c r="M179" s="1">
        <f>IF(ubezpieczenia__4[[#This Row],[wiek]] &gt;=60,IF(ubezpieczenia__4[[#This Row],[wiek]]&lt;=69,1,0),0)</f>
        <v>1</v>
      </c>
      <c r="N179" s="1">
        <f>IF(ubezpieczenia__4[[#This Row],[wiek]] &gt;=70,IF(ubezpieczenia__4[[#This Row],[wiek]]&lt;=79,1,0),0)</f>
        <v>0</v>
      </c>
    </row>
    <row r="180" spans="4:14" x14ac:dyDescent="0.25">
      <c r="D180" s="1" t="s">
        <v>256</v>
      </c>
      <c r="E180" s="1" t="s">
        <v>257</v>
      </c>
      <c r="F180" s="2">
        <v>16734</v>
      </c>
      <c r="G180" s="1" t="s">
        <v>6</v>
      </c>
      <c r="H180" s="7">
        <f xml:space="preserve"> 2016 - YEAR(ubezpieczenia__4[[#This Row],[Data_urodz]])</f>
        <v>71</v>
      </c>
      <c r="I180" s="1">
        <f>IF(ubezpieczenia__4[[#This Row],[wiek]] &gt;=20,IF(ubezpieczenia__4[[#This Row],[wiek]]&lt;=29,1,0),0)</f>
        <v>0</v>
      </c>
      <c r="J180" s="1">
        <f>IF(ubezpieczenia__4[[#This Row],[wiek]] &gt;=30,IF(ubezpieczenia__4[[#This Row],[wiek]]&lt;=39,1,0),0)</f>
        <v>0</v>
      </c>
      <c r="K180" s="1">
        <f>IF(ubezpieczenia__4[[#This Row],[wiek]] &gt;=40,IF(ubezpieczenia__4[[#This Row],[wiek]]&lt;=49,1,0),0)</f>
        <v>0</v>
      </c>
      <c r="L180" s="1">
        <f>IF(ubezpieczenia__4[[#This Row],[wiek]] &gt;=50,IF(ubezpieczenia__4[[#This Row],[wiek]]&lt;=59,1,0),0)</f>
        <v>0</v>
      </c>
      <c r="M180" s="1">
        <f>IF(ubezpieczenia__4[[#This Row],[wiek]] &gt;=60,IF(ubezpieczenia__4[[#This Row],[wiek]]&lt;=69,1,0),0)</f>
        <v>0</v>
      </c>
      <c r="N180" s="1">
        <f>IF(ubezpieczenia__4[[#This Row],[wiek]] &gt;=70,IF(ubezpieczenia__4[[#This Row],[wiek]]&lt;=79,1,0),0)</f>
        <v>1</v>
      </c>
    </row>
    <row r="181" spans="4:14" x14ac:dyDescent="0.25">
      <c r="D181" s="1" t="s">
        <v>258</v>
      </c>
      <c r="E181" s="1" t="s">
        <v>47</v>
      </c>
      <c r="F181" s="2">
        <v>25036</v>
      </c>
      <c r="G181" s="1" t="s">
        <v>12</v>
      </c>
      <c r="H181" s="7">
        <f xml:space="preserve"> 2016 - YEAR(ubezpieczenia__4[[#This Row],[Data_urodz]])</f>
        <v>48</v>
      </c>
      <c r="I181" s="1">
        <f>IF(ubezpieczenia__4[[#This Row],[wiek]] &gt;=20,IF(ubezpieczenia__4[[#This Row],[wiek]]&lt;=29,1,0),0)</f>
        <v>0</v>
      </c>
      <c r="J181" s="1">
        <f>IF(ubezpieczenia__4[[#This Row],[wiek]] &gt;=30,IF(ubezpieczenia__4[[#This Row],[wiek]]&lt;=39,1,0),0)</f>
        <v>0</v>
      </c>
      <c r="K181" s="1">
        <f>IF(ubezpieczenia__4[[#This Row],[wiek]] &gt;=40,IF(ubezpieczenia__4[[#This Row],[wiek]]&lt;=49,1,0),0)</f>
        <v>1</v>
      </c>
      <c r="L181" s="1">
        <f>IF(ubezpieczenia__4[[#This Row],[wiek]] &gt;=50,IF(ubezpieczenia__4[[#This Row],[wiek]]&lt;=59,1,0),0)</f>
        <v>0</v>
      </c>
      <c r="M181" s="1">
        <f>IF(ubezpieczenia__4[[#This Row],[wiek]] &gt;=60,IF(ubezpieczenia__4[[#This Row],[wiek]]&lt;=69,1,0),0)</f>
        <v>0</v>
      </c>
      <c r="N181" s="1">
        <f>IF(ubezpieczenia__4[[#This Row],[wiek]] &gt;=70,IF(ubezpieczenia__4[[#This Row],[wiek]]&lt;=79,1,0),0)</f>
        <v>0</v>
      </c>
    </row>
    <row r="182" spans="4:14" x14ac:dyDescent="0.25">
      <c r="D182" s="1" t="s">
        <v>259</v>
      </c>
      <c r="E182" s="1" t="s">
        <v>260</v>
      </c>
      <c r="F182" s="2">
        <v>17342</v>
      </c>
      <c r="G182" s="1" t="s">
        <v>6</v>
      </c>
      <c r="H182" s="7">
        <f xml:space="preserve"> 2016 - YEAR(ubezpieczenia__4[[#This Row],[Data_urodz]])</f>
        <v>69</v>
      </c>
      <c r="I182" s="1">
        <f>IF(ubezpieczenia__4[[#This Row],[wiek]] &gt;=20,IF(ubezpieczenia__4[[#This Row],[wiek]]&lt;=29,1,0),0)</f>
        <v>0</v>
      </c>
      <c r="J182" s="1">
        <f>IF(ubezpieczenia__4[[#This Row],[wiek]] &gt;=30,IF(ubezpieczenia__4[[#This Row],[wiek]]&lt;=39,1,0),0)</f>
        <v>0</v>
      </c>
      <c r="K182" s="1">
        <f>IF(ubezpieczenia__4[[#This Row],[wiek]] &gt;=40,IF(ubezpieczenia__4[[#This Row],[wiek]]&lt;=49,1,0),0)</f>
        <v>0</v>
      </c>
      <c r="L182" s="1">
        <f>IF(ubezpieczenia__4[[#This Row],[wiek]] &gt;=50,IF(ubezpieczenia__4[[#This Row],[wiek]]&lt;=59,1,0),0)</f>
        <v>0</v>
      </c>
      <c r="M182" s="1">
        <f>IF(ubezpieczenia__4[[#This Row],[wiek]] &gt;=60,IF(ubezpieczenia__4[[#This Row],[wiek]]&lt;=69,1,0),0)</f>
        <v>1</v>
      </c>
      <c r="N182" s="1">
        <f>IF(ubezpieczenia__4[[#This Row],[wiek]] &gt;=70,IF(ubezpieczenia__4[[#This Row],[wiek]]&lt;=79,1,0),0)</f>
        <v>0</v>
      </c>
    </row>
    <row r="183" spans="4:14" x14ac:dyDescent="0.25">
      <c r="D183" s="1" t="s">
        <v>206</v>
      </c>
      <c r="E183" s="1" t="s">
        <v>167</v>
      </c>
      <c r="F183" s="2">
        <v>23157</v>
      </c>
      <c r="G183" s="1" t="s">
        <v>9</v>
      </c>
      <c r="H183" s="7">
        <f xml:space="preserve"> 2016 - YEAR(ubezpieczenia__4[[#This Row],[Data_urodz]])</f>
        <v>53</v>
      </c>
      <c r="I183" s="1">
        <f>IF(ubezpieczenia__4[[#This Row],[wiek]] &gt;=20,IF(ubezpieczenia__4[[#This Row],[wiek]]&lt;=29,1,0),0)</f>
        <v>0</v>
      </c>
      <c r="J183" s="1">
        <f>IF(ubezpieczenia__4[[#This Row],[wiek]] &gt;=30,IF(ubezpieczenia__4[[#This Row],[wiek]]&lt;=39,1,0),0)</f>
        <v>0</v>
      </c>
      <c r="K183" s="1">
        <f>IF(ubezpieczenia__4[[#This Row],[wiek]] &gt;=40,IF(ubezpieczenia__4[[#This Row],[wiek]]&lt;=49,1,0),0)</f>
        <v>0</v>
      </c>
      <c r="L183" s="1">
        <f>IF(ubezpieczenia__4[[#This Row],[wiek]] &gt;=50,IF(ubezpieczenia__4[[#This Row],[wiek]]&lt;=59,1,0),0)</f>
        <v>1</v>
      </c>
      <c r="M183" s="1">
        <f>IF(ubezpieczenia__4[[#This Row],[wiek]] &gt;=60,IF(ubezpieczenia__4[[#This Row],[wiek]]&lt;=69,1,0),0)</f>
        <v>0</v>
      </c>
      <c r="N183" s="1">
        <f>IF(ubezpieczenia__4[[#This Row],[wiek]] &gt;=70,IF(ubezpieczenia__4[[#This Row],[wiek]]&lt;=79,1,0),0)</f>
        <v>0</v>
      </c>
    </row>
    <row r="184" spans="4:14" x14ac:dyDescent="0.25">
      <c r="D184" s="1" t="s">
        <v>261</v>
      </c>
      <c r="E184" s="1" t="s">
        <v>37</v>
      </c>
      <c r="F184" s="2">
        <v>17166</v>
      </c>
      <c r="G184" s="1" t="s">
        <v>12</v>
      </c>
      <c r="H184" s="7">
        <f xml:space="preserve"> 2016 - YEAR(ubezpieczenia__4[[#This Row],[Data_urodz]])</f>
        <v>70</v>
      </c>
      <c r="I184" s="1">
        <f>IF(ubezpieczenia__4[[#This Row],[wiek]] &gt;=20,IF(ubezpieczenia__4[[#This Row],[wiek]]&lt;=29,1,0),0)</f>
        <v>0</v>
      </c>
      <c r="J184" s="1">
        <f>IF(ubezpieczenia__4[[#This Row],[wiek]] &gt;=30,IF(ubezpieczenia__4[[#This Row],[wiek]]&lt;=39,1,0),0)</f>
        <v>0</v>
      </c>
      <c r="K184" s="1">
        <f>IF(ubezpieczenia__4[[#This Row],[wiek]] &gt;=40,IF(ubezpieczenia__4[[#This Row],[wiek]]&lt;=49,1,0),0)</f>
        <v>0</v>
      </c>
      <c r="L184" s="1">
        <f>IF(ubezpieczenia__4[[#This Row],[wiek]] &gt;=50,IF(ubezpieczenia__4[[#This Row],[wiek]]&lt;=59,1,0),0)</f>
        <v>0</v>
      </c>
      <c r="M184" s="1">
        <f>IF(ubezpieczenia__4[[#This Row],[wiek]] &gt;=60,IF(ubezpieczenia__4[[#This Row],[wiek]]&lt;=69,1,0),0)</f>
        <v>0</v>
      </c>
      <c r="N184" s="1">
        <f>IF(ubezpieczenia__4[[#This Row],[wiek]] &gt;=70,IF(ubezpieczenia__4[[#This Row],[wiek]]&lt;=79,1,0),0)</f>
        <v>1</v>
      </c>
    </row>
    <row r="185" spans="4:14" x14ac:dyDescent="0.25">
      <c r="D185" s="1" t="s">
        <v>262</v>
      </c>
      <c r="E185" s="1" t="s">
        <v>263</v>
      </c>
      <c r="F185" s="2">
        <v>24471</v>
      </c>
      <c r="G185" s="1" t="s">
        <v>12</v>
      </c>
      <c r="H185" s="7">
        <f xml:space="preserve"> 2016 - YEAR(ubezpieczenia__4[[#This Row],[Data_urodz]])</f>
        <v>50</v>
      </c>
      <c r="I185" s="1">
        <f>IF(ubezpieczenia__4[[#This Row],[wiek]] &gt;=20,IF(ubezpieczenia__4[[#This Row],[wiek]]&lt;=29,1,0),0)</f>
        <v>0</v>
      </c>
      <c r="J185" s="1">
        <f>IF(ubezpieczenia__4[[#This Row],[wiek]] &gt;=30,IF(ubezpieczenia__4[[#This Row],[wiek]]&lt;=39,1,0),0)</f>
        <v>0</v>
      </c>
      <c r="K185" s="1">
        <f>IF(ubezpieczenia__4[[#This Row],[wiek]] &gt;=40,IF(ubezpieczenia__4[[#This Row],[wiek]]&lt;=49,1,0),0)</f>
        <v>0</v>
      </c>
      <c r="L185" s="1">
        <f>IF(ubezpieczenia__4[[#This Row],[wiek]] &gt;=50,IF(ubezpieczenia__4[[#This Row],[wiek]]&lt;=59,1,0),0)</f>
        <v>1</v>
      </c>
      <c r="M185" s="1">
        <f>IF(ubezpieczenia__4[[#This Row],[wiek]] &gt;=60,IF(ubezpieczenia__4[[#This Row],[wiek]]&lt;=69,1,0),0)</f>
        <v>0</v>
      </c>
      <c r="N185" s="1">
        <f>IF(ubezpieczenia__4[[#This Row],[wiek]] &gt;=70,IF(ubezpieczenia__4[[#This Row],[wiek]]&lt;=79,1,0),0)</f>
        <v>0</v>
      </c>
    </row>
    <row r="186" spans="4:14" x14ac:dyDescent="0.25">
      <c r="D186" s="1" t="s">
        <v>264</v>
      </c>
      <c r="E186" s="1" t="s">
        <v>157</v>
      </c>
      <c r="F186" s="2">
        <v>34523</v>
      </c>
      <c r="G186" s="1" t="s">
        <v>6</v>
      </c>
      <c r="H186" s="7">
        <f xml:space="preserve"> 2016 - YEAR(ubezpieczenia__4[[#This Row],[Data_urodz]])</f>
        <v>22</v>
      </c>
      <c r="I186" s="1">
        <f>IF(ubezpieczenia__4[[#This Row],[wiek]] &gt;=20,IF(ubezpieczenia__4[[#This Row],[wiek]]&lt;=29,1,0),0)</f>
        <v>1</v>
      </c>
      <c r="J186" s="1">
        <f>IF(ubezpieczenia__4[[#This Row],[wiek]] &gt;=30,IF(ubezpieczenia__4[[#This Row],[wiek]]&lt;=39,1,0),0)</f>
        <v>0</v>
      </c>
      <c r="K186" s="1">
        <f>IF(ubezpieczenia__4[[#This Row],[wiek]] &gt;=40,IF(ubezpieczenia__4[[#This Row],[wiek]]&lt;=49,1,0),0)</f>
        <v>0</v>
      </c>
      <c r="L186" s="1">
        <f>IF(ubezpieczenia__4[[#This Row],[wiek]] &gt;=50,IF(ubezpieczenia__4[[#This Row],[wiek]]&lt;=59,1,0),0)</f>
        <v>0</v>
      </c>
      <c r="M186" s="1">
        <f>IF(ubezpieczenia__4[[#This Row],[wiek]] &gt;=60,IF(ubezpieczenia__4[[#This Row],[wiek]]&lt;=69,1,0),0)</f>
        <v>0</v>
      </c>
      <c r="N186" s="1">
        <f>IF(ubezpieczenia__4[[#This Row],[wiek]] &gt;=70,IF(ubezpieczenia__4[[#This Row],[wiek]]&lt;=79,1,0),0)</f>
        <v>0</v>
      </c>
    </row>
    <row r="187" spans="4:14" x14ac:dyDescent="0.25">
      <c r="D187" s="1" t="s">
        <v>265</v>
      </c>
      <c r="E187" s="1" t="s">
        <v>139</v>
      </c>
      <c r="F187" s="2">
        <v>18354</v>
      </c>
      <c r="G187" s="1" t="s">
        <v>6</v>
      </c>
      <c r="H187" s="7">
        <f xml:space="preserve"> 2016 - YEAR(ubezpieczenia__4[[#This Row],[Data_urodz]])</f>
        <v>66</v>
      </c>
      <c r="I187" s="1">
        <f>IF(ubezpieczenia__4[[#This Row],[wiek]] &gt;=20,IF(ubezpieczenia__4[[#This Row],[wiek]]&lt;=29,1,0),0)</f>
        <v>0</v>
      </c>
      <c r="J187" s="1">
        <f>IF(ubezpieczenia__4[[#This Row],[wiek]] &gt;=30,IF(ubezpieczenia__4[[#This Row],[wiek]]&lt;=39,1,0),0)</f>
        <v>0</v>
      </c>
      <c r="K187" s="1">
        <f>IF(ubezpieczenia__4[[#This Row],[wiek]] &gt;=40,IF(ubezpieczenia__4[[#This Row],[wiek]]&lt;=49,1,0),0)</f>
        <v>0</v>
      </c>
      <c r="L187" s="1">
        <f>IF(ubezpieczenia__4[[#This Row],[wiek]] &gt;=50,IF(ubezpieczenia__4[[#This Row],[wiek]]&lt;=59,1,0),0)</f>
        <v>0</v>
      </c>
      <c r="M187" s="1">
        <f>IF(ubezpieczenia__4[[#This Row],[wiek]] &gt;=60,IF(ubezpieczenia__4[[#This Row],[wiek]]&lt;=69,1,0),0)</f>
        <v>1</v>
      </c>
      <c r="N187" s="1">
        <f>IF(ubezpieczenia__4[[#This Row],[wiek]] &gt;=70,IF(ubezpieczenia__4[[#This Row],[wiek]]&lt;=79,1,0),0)</f>
        <v>0</v>
      </c>
    </row>
    <row r="188" spans="4:14" x14ac:dyDescent="0.25">
      <c r="D188" s="1" t="s">
        <v>266</v>
      </c>
      <c r="E188" s="1" t="s">
        <v>267</v>
      </c>
      <c r="F188" s="2">
        <v>34069</v>
      </c>
      <c r="G188" s="1" t="s">
        <v>12</v>
      </c>
      <c r="H188" s="7">
        <f xml:space="preserve"> 2016 - YEAR(ubezpieczenia__4[[#This Row],[Data_urodz]])</f>
        <v>23</v>
      </c>
      <c r="I188" s="1">
        <f>IF(ubezpieczenia__4[[#This Row],[wiek]] &gt;=20,IF(ubezpieczenia__4[[#This Row],[wiek]]&lt;=29,1,0),0)</f>
        <v>1</v>
      </c>
      <c r="J188" s="1">
        <f>IF(ubezpieczenia__4[[#This Row],[wiek]] &gt;=30,IF(ubezpieczenia__4[[#This Row],[wiek]]&lt;=39,1,0),0)</f>
        <v>0</v>
      </c>
      <c r="K188" s="1">
        <f>IF(ubezpieczenia__4[[#This Row],[wiek]] &gt;=40,IF(ubezpieczenia__4[[#This Row],[wiek]]&lt;=49,1,0),0)</f>
        <v>0</v>
      </c>
      <c r="L188" s="1">
        <f>IF(ubezpieczenia__4[[#This Row],[wiek]] &gt;=50,IF(ubezpieczenia__4[[#This Row],[wiek]]&lt;=59,1,0),0)</f>
        <v>0</v>
      </c>
      <c r="M188" s="1">
        <f>IF(ubezpieczenia__4[[#This Row],[wiek]] &gt;=60,IF(ubezpieczenia__4[[#This Row],[wiek]]&lt;=69,1,0),0)</f>
        <v>0</v>
      </c>
      <c r="N188" s="1">
        <f>IF(ubezpieczenia__4[[#This Row],[wiek]] &gt;=70,IF(ubezpieczenia__4[[#This Row],[wiek]]&lt;=79,1,0),0)</f>
        <v>0</v>
      </c>
    </row>
    <row r="189" spans="4:14" x14ac:dyDescent="0.25">
      <c r="D189" s="1" t="s">
        <v>268</v>
      </c>
      <c r="E189" s="1" t="s">
        <v>269</v>
      </c>
      <c r="F189" s="2">
        <v>17331</v>
      </c>
      <c r="G189" s="1" t="s">
        <v>12</v>
      </c>
      <c r="H189" s="7">
        <f xml:space="preserve"> 2016 - YEAR(ubezpieczenia__4[[#This Row],[Data_urodz]])</f>
        <v>69</v>
      </c>
      <c r="I189" s="1">
        <f>IF(ubezpieczenia__4[[#This Row],[wiek]] &gt;=20,IF(ubezpieczenia__4[[#This Row],[wiek]]&lt;=29,1,0),0)</f>
        <v>0</v>
      </c>
      <c r="J189" s="1">
        <f>IF(ubezpieczenia__4[[#This Row],[wiek]] &gt;=30,IF(ubezpieczenia__4[[#This Row],[wiek]]&lt;=39,1,0),0)</f>
        <v>0</v>
      </c>
      <c r="K189" s="1">
        <f>IF(ubezpieczenia__4[[#This Row],[wiek]] &gt;=40,IF(ubezpieczenia__4[[#This Row],[wiek]]&lt;=49,1,0),0)</f>
        <v>0</v>
      </c>
      <c r="L189" s="1">
        <f>IF(ubezpieczenia__4[[#This Row],[wiek]] &gt;=50,IF(ubezpieczenia__4[[#This Row],[wiek]]&lt;=59,1,0),0)</f>
        <v>0</v>
      </c>
      <c r="M189" s="1">
        <f>IF(ubezpieczenia__4[[#This Row],[wiek]] &gt;=60,IF(ubezpieczenia__4[[#This Row],[wiek]]&lt;=69,1,0),0)</f>
        <v>1</v>
      </c>
      <c r="N189" s="1">
        <f>IF(ubezpieczenia__4[[#This Row],[wiek]] &gt;=70,IF(ubezpieczenia__4[[#This Row],[wiek]]&lt;=79,1,0),0)</f>
        <v>0</v>
      </c>
    </row>
    <row r="190" spans="4:14" x14ac:dyDescent="0.25">
      <c r="D190" s="1" t="s">
        <v>270</v>
      </c>
      <c r="E190" s="1" t="s">
        <v>39</v>
      </c>
      <c r="F190" s="2">
        <v>33550</v>
      </c>
      <c r="G190" s="1" t="s">
        <v>40</v>
      </c>
      <c r="H190" s="7">
        <f xml:space="preserve"> 2016 - YEAR(ubezpieczenia__4[[#This Row],[Data_urodz]])</f>
        <v>25</v>
      </c>
      <c r="I190" s="1">
        <f>IF(ubezpieczenia__4[[#This Row],[wiek]] &gt;=20,IF(ubezpieczenia__4[[#This Row],[wiek]]&lt;=29,1,0),0)</f>
        <v>1</v>
      </c>
      <c r="J190" s="1">
        <f>IF(ubezpieczenia__4[[#This Row],[wiek]] &gt;=30,IF(ubezpieczenia__4[[#This Row],[wiek]]&lt;=39,1,0),0)</f>
        <v>0</v>
      </c>
      <c r="K190" s="1">
        <f>IF(ubezpieczenia__4[[#This Row],[wiek]] &gt;=40,IF(ubezpieczenia__4[[#This Row],[wiek]]&lt;=49,1,0),0)</f>
        <v>0</v>
      </c>
      <c r="L190" s="1">
        <f>IF(ubezpieczenia__4[[#This Row],[wiek]] &gt;=50,IF(ubezpieczenia__4[[#This Row],[wiek]]&lt;=59,1,0),0)</f>
        <v>0</v>
      </c>
      <c r="M190" s="1">
        <f>IF(ubezpieczenia__4[[#This Row],[wiek]] &gt;=60,IF(ubezpieczenia__4[[#This Row],[wiek]]&lt;=69,1,0),0)</f>
        <v>0</v>
      </c>
      <c r="N190" s="1">
        <f>IF(ubezpieczenia__4[[#This Row],[wiek]] &gt;=70,IF(ubezpieczenia__4[[#This Row],[wiek]]&lt;=79,1,0),0)</f>
        <v>0</v>
      </c>
    </row>
    <row r="191" spans="4:14" x14ac:dyDescent="0.25">
      <c r="D191" s="1" t="s">
        <v>271</v>
      </c>
      <c r="E191" s="1" t="s">
        <v>255</v>
      </c>
      <c r="F191" s="2">
        <v>24426</v>
      </c>
      <c r="G191" s="1" t="s">
        <v>6</v>
      </c>
      <c r="H191" s="7">
        <f xml:space="preserve"> 2016 - YEAR(ubezpieczenia__4[[#This Row],[Data_urodz]])</f>
        <v>50</v>
      </c>
      <c r="I191" s="1">
        <f>IF(ubezpieczenia__4[[#This Row],[wiek]] &gt;=20,IF(ubezpieczenia__4[[#This Row],[wiek]]&lt;=29,1,0),0)</f>
        <v>0</v>
      </c>
      <c r="J191" s="1">
        <f>IF(ubezpieczenia__4[[#This Row],[wiek]] &gt;=30,IF(ubezpieczenia__4[[#This Row],[wiek]]&lt;=39,1,0),0)</f>
        <v>0</v>
      </c>
      <c r="K191" s="1">
        <f>IF(ubezpieczenia__4[[#This Row],[wiek]] &gt;=40,IF(ubezpieczenia__4[[#This Row],[wiek]]&lt;=49,1,0),0)</f>
        <v>0</v>
      </c>
      <c r="L191" s="1">
        <f>IF(ubezpieczenia__4[[#This Row],[wiek]] &gt;=50,IF(ubezpieczenia__4[[#This Row],[wiek]]&lt;=59,1,0),0)</f>
        <v>1</v>
      </c>
      <c r="M191" s="1">
        <f>IF(ubezpieczenia__4[[#This Row],[wiek]] &gt;=60,IF(ubezpieczenia__4[[#This Row],[wiek]]&lt;=69,1,0),0)</f>
        <v>0</v>
      </c>
      <c r="N191" s="1">
        <f>IF(ubezpieczenia__4[[#This Row],[wiek]] &gt;=70,IF(ubezpieczenia__4[[#This Row],[wiek]]&lt;=79,1,0),0)</f>
        <v>0</v>
      </c>
    </row>
    <row r="192" spans="4:14" x14ac:dyDescent="0.25">
      <c r="D192" s="1" t="s">
        <v>272</v>
      </c>
      <c r="E192" s="1" t="s">
        <v>273</v>
      </c>
      <c r="F192" s="2">
        <v>19307</v>
      </c>
      <c r="G192" s="1" t="s">
        <v>40</v>
      </c>
      <c r="H192" s="7">
        <f xml:space="preserve"> 2016 - YEAR(ubezpieczenia__4[[#This Row],[Data_urodz]])</f>
        <v>64</v>
      </c>
      <c r="I192" s="1">
        <f>IF(ubezpieczenia__4[[#This Row],[wiek]] &gt;=20,IF(ubezpieczenia__4[[#This Row],[wiek]]&lt;=29,1,0),0)</f>
        <v>0</v>
      </c>
      <c r="J192" s="1">
        <f>IF(ubezpieczenia__4[[#This Row],[wiek]] &gt;=30,IF(ubezpieczenia__4[[#This Row],[wiek]]&lt;=39,1,0),0)</f>
        <v>0</v>
      </c>
      <c r="K192" s="1">
        <f>IF(ubezpieczenia__4[[#This Row],[wiek]] &gt;=40,IF(ubezpieczenia__4[[#This Row],[wiek]]&lt;=49,1,0),0)</f>
        <v>0</v>
      </c>
      <c r="L192" s="1">
        <f>IF(ubezpieczenia__4[[#This Row],[wiek]] &gt;=50,IF(ubezpieczenia__4[[#This Row],[wiek]]&lt;=59,1,0),0)</f>
        <v>0</v>
      </c>
      <c r="M192" s="1">
        <f>IF(ubezpieczenia__4[[#This Row],[wiek]] &gt;=60,IF(ubezpieczenia__4[[#This Row],[wiek]]&lt;=69,1,0),0)</f>
        <v>1</v>
      </c>
      <c r="N192" s="1">
        <f>IF(ubezpieczenia__4[[#This Row],[wiek]] &gt;=70,IF(ubezpieczenia__4[[#This Row],[wiek]]&lt;=79,1,0),0)</f>
        <v>0</v>
      </c>
    </row>
    <row r="193" spans="4:14" x14ac:dyDescent="0.25">
      <c r="D193" s="1" t="s">
        <v>274</v>
      </c>
      <c r="E193" s="1" t="s">
        <v>121</v>
      </c>
      <c r="F193" s="2">
        <v>26626</v>
      </c>
      <c r="G193" s="1" t="s">
        <v>12</v>
      </c>
      <c r="H193" s="7">
        <f xml:space="preserve"> 2016 - YEAR(ubezpieczenia__4[[#This Row],[Data_urodz]])</f>
        <v>44</v>
      </c>
      <c r="I193" s="1">
        <f>IF(ubezpieczenia__4[[#This Row],[wiek]] &gt;=20,IF(ubezpieczenia__4[[#This Row],[wiek]]&lt;=29,1,0),0)</f>
        <v>0</v>
      </c>
      <c r="J193" s="1">
        <f>IF(ubezpieczenia__4[[#This Row],[wiek]] &gt;=30,IF(ubezpieczenia__4[[#This Row],[wiek]]&lt;=39,1,0),0)</f>
        <v>0</v>
      </c>
      <c r="K193" s="1">
        <f>IF(ubezpieczenia__4[[#This Row],[wiek]] &gt;=40,IF(ubezpieczenia__4[[#This Row],[wiek]]&lt;=49,1,0),0)</f>
        <v>1</v>
      </c>
      <c r="L193" s="1">
        <f>IF(ubezpieczenia__4[[#This Row],[wiek]] &gt;=50,IF(ubezpieczenia__4[[#This Row],[wiek]]&lt;=59,1,0),0)</f>
        <v>0</v>
      </c>
      <c r="M193" s="1">
        <f>IF(ubezpieczenia__4[[#This Row],[wiek]] &gt;=60,IF(ubezpieczenia__4[[#This Row],[wiek]]&lt;=69,1,0),0)</f>
        <v>0</v>
      </c>
      <c r="N193" s="1">
        <f>IF(ubezpieczenia__4[[#This Row],[wiek]] &gt;=70,IF(ubezpieczenia__4[[#This Row],[wiek]]&lt;=79,1,0),0)</f>
        <v>0</v>
      </c>
    </row>
    <row r="194" spans="4:14" x14ac:dyDescent="0.25">
      <c r="D194" s="1" t="s">
        <v>275</v>
      </c>
      <c r="E194" s="1" t="s">
        <v>169</v>
      </c>
      <c r="F194" s="2">
        <v>21897</v>
      </c>
      <c r="G194" s="1" t="s">
        <v>12</v>
      </c>
      <c r="H194" s="7">
        <f xml:space="preserve"> 2016 - YEAR(ubezpieczenia__4[[#This Row],[Data_urodz]])</f>
        <v>57</v>
      </c>
      <c r="I194" s="1">
        <f>IF(ubezpieczenia__4[[#This Row],[wiek]] &gt;=20,IF(ubezpieczenia__4[[#This Row],[wiek]]&lt;=29,1,0),0)</f>
        <v>0</v>
      </c>
      <c r="J194" s="1">
        <f>IF(ubezpieczenia__4[[#This Row],[wiek]] &gt;=30,IF(ubezpieczenia__4[[#This Row],[wiek]]&lt;=39,1,0),0)</f>
        <v>0</v>
      </c>
      <c r="K194" s="1">
        <f>IF(ubezpieczenia__4[[#This Row],[wiek]] &gt;=40,IF(ubezpieczenia__4[[#This Row],[wiek]]&lt;=49,1,0),0)</f>
        <v>0</v>
      </c>
      <c r="L194" s="1">
        <f>IF(ubezpieczenia__4[[#This Row],[wiek]] &gt;=50,IF(ubezpieczenia__4[[#This Row],[wiek]]&lt;=59,1,0),0)</f>
        <v>1</v>
      </c>
      <c r="M194" s="1">
        <f>IF(ubezpieczenia__4[[#This Row],[wiek]] &gt;=60,IF(ubezpieczenia__4[[#This Row],[wiek]]&lt;=69,1,0),0)</f>
        <v>0</v>
      </c>
      <c r="N194" s="1">
        <f>IF(ubezpieczenia__4[[#This Row],[wiek]] &gt;=70,IF(ubezpieczenia__4[[#This Row],[wiek]]&lt;=79,1,0),0)</f>
        <v>0</v>
      </c>
    </row>
    <row r="195" spans="4:14" x14ac:dyDescent="0.25">
      <c r="D195" s="1" t="s">
        <v>276</v>
      </c>
      <c r="E195" s="1" t="s">
        <v>52</v>
      </c>
      <c r="F195" s="2">
        <v>34865</v>
      </c>
      <c r="G195" s="1" t="s">
        <v>12</v>
      </c>
      <c r="H195" s="7">
        <f xml:space="preserve"> 2016 - YEAR(ubezpieczenia__4[[#This Row],[Data_urodz]])</f>
        <v>21</v>
      </c>
      <c r="I195" s="1">
        <f>IF(ubezpieczenia__4[[#This Row],[wiek]] &gt;=20,IF(ubezpieczenia__4[[#This Row],[wiek]]&lt;=29,1,0),0)</f>
        <v>1</v>
      </c>
      <c r="J195" s="1">
        <f>IF(ubezpieczenia__4[[#This Row],[wiek]] &gt;=30,IF(ubezpieczenia__4[[#This Row],[wiek]]&lt;=39,1,0),0)</f>
        <v>0</v>
      </c>
      <c r="K195" s="1">
        <f>IF(ubezpieczenia__4[[#This Row],[wiek]] &gt;=40,IF(ubezpieczenia__4[[#This Row],[wiek]]&lt;=49,1,0),0)</f>
        <v>0</v>
      </c>
      <c r="L195" s="1">
        <f>IF(ubezpieczenia__4[[#This Row],[wiek]] &gt;=50,IF(ubezpieczenia__4[[#This Row],[wiek]]&lt;=59,1,0),0)</f>
        <v>0</v>
      </c>
      <c r="M195" s="1">
        <f>IF(ubezpieczenia__4[[#This Row],[wiek]] &gt;=60,IF(ubezpieczenia__4[[#This Row],[wiek]]&lt;=69,1,0),0)</f>
        <v>0</v>
      </c>
      <c r="N195" s="1">
        <f>IF(ubezpieczenia__4[[#This Row],[wiek]] &gt;=70,IF(ubezpieczenia__4[[#This Row],[wiek]]&lt;=79,1,0),0)</f>
        <v>0</v>
      </c>
    </row>
    <row r="196" spans="4:14" x14ac:dyDescent="0.25">
      <c r="D196" s="1" t="s">
        <v>163</v>
      </c>
      <c r="E196" s="1" t="s">
        <v>277</v>
      </c>
      <c r="F196" s="2">
        <v>19712</v>
      </c>
      <c r="G196" s="1" t="s">
        <v>12</v>
      </c>
      <c r="H196" s="7">
        <f xml:space="preserve"> 2016 - YEAR(ubezpieczenia__4[[#This Row],[Data_urodz]])</f>
        <v>63</v>
      </c>
      <c r="I196" s="1">
        <f>IF(ubezpieczenia__4[[#This Row],[wiek]] &gt;=20,IF(ubezpieczenia__4[[#This Row],[wiek]]&lt;=29,1,0),0)</f>
        <v>0</v>
      </c>
      <c r="J196" s="1">
        <f>IF(ubezpieczenia__4[[#This Row],[wiek]] &gt;=30,IF(ubezpieczenia__4[[#This Row],[wiek]]&lt;=39,1,0),0)</f>
        <v>0</v>
      </c>
      <c r="K196" s="1">
        <f>IF(ubezpieczenia__4[[#This Row],[wiek]] &gt;=40,IF(ubezpieczenia__4[[#This Row],[wiek]]&lt;=49,1,0),0)</f>
        <v>0</v>
      </c>
      <c r="L196" s="1">
        <f>IF(ubezpieczenia__4[[#This Row],[wiek]] &gt;=50,IF(ubezpieczenia__4[[#This Row],[wiek]]&lt;=59,1,0),0)</f>
        <v>0</v>
      </c>
      <c r="M196" s="1">
        <f>IF(ubezpieczenia__4[[#This Row],[wiek]] &gt;=60,IF(ubezpieczenia__4[[#This Row],[wiek]]&lt;=69,1,0),0)</f>
        <v>1</v>
      </c>
      <c r="N196" s="1">
        <f>IF(ubezpieczenia__4[[#This Row],[wiek]] &gt;=70,IF(ubezpieczenia__4[[#This Row],[wiek]]&lt;=79,1,0),0)</f>
        <v>0</v>
      </c>
    </row>
    <row r="197" spans="4:14" x14ac:dyDescent="0.25">
      <c r="D197" s="1" t="s">
        <v>278</v>
      </c>
      <c r="E197" s="1" t="s">
        <v>52</v>
      </c>
      <c r="F197" s="2">
        <v>27893</v>
      </c>
      <c r="G197" s="1" t="s">
        <v>6</v>
      </c>
      <c r="H197" s="7">
        <f xml:space="preserve"> 2016 - YEAR(ubezpieczenia__4[[#This Row],[Data_urodz]])</f>
        <v>40</v>
      </c>
      <c r="I197" s="1">
        <f>IF(ubezpieczenia__4[[#This Row],[wiek]] &gt;=20,IF(ubezpieczenia__4[[#This Row],[wiek]]&lt;=29,1,0),0)</f>
        <v>0</v>
      </c>
      <c r="J197" s="1">
        <f>IF(ubezpieczenia__4[[#This Row],[wiek]] &gt;=30,IF(ubezpieczenia__4[[#This Row],[wiek]]&lt;=39,1,0),0)</f>
        <v>0</v>
      </c>
      <c r="K197" s="1">
        <f>IF(ubezpieczenia__4[[#This Row],[wiek]] &gt;=40,IF(ubezpieczenia__4[[#This Row],[wiek]]&lt;=49,1,0),0)</f>
        <v>1</v>
      </c>
      <c r="L197" s="1">
        <f>IF(ubezpieczenia__4[[#This Row],[wiek]] &gt;=50,IF(ubezpieczenia__4[[#This Row],[wiek]]&lt;=59,1,0),0)</f>
        <v>0</v>
      </c>
      <c r="M197" s="1">
        <f>IF(ubezpieczenia__4[[#This Row],[wiek]] &gt;=60,IF(ubezpieczenia__4[[#This Row],[wiek]]&lt;=69,1,0),0)</f>
        <v>0</v>
      </c>
      <c r="N197" s="1">
        <f>IF(ubezpieczenia__4[[#This Row],[wiek]] &gt;=70,IF(ubezpieczenia__4[[#This Row],[wiek]]&lt;=79,1,0),0)</f>
        <v>0</v>
      </c>
    </row>
    <row r="198" spans="4:14" x14ac:dyDescent="0.25">
      <c r="D198" s="1" t="s">
        <v>279</v>
      </c>
      <c r="E198" s="1" t="s">
        <v>280</v>
      </c>
      <c r="F198" s="2">
        <v>28226</v>
      </c>
      <c r="G198" s="1" t="s">
        <v>12</v>
      </c>
      <c r="H198" s="7">
        <f xml:space="preserve"> 2016 - YEAR(ubezpieczenia__4[[#This Row],[Data_urodz]])</f>
        <v>39</v>
      </c>
      <c r="I198" s="1">
        <f>IF(ubezpieczenia__4[[#This Row],[wiek]] &gt;=20,IF(ubezpieczenia__4[[#This Row],[wiek]]&lt;=29,1,0),0)</f>
        <v>0</v>
      </c>
      <c r="J198" s="1">
        <f>IF(ubezpieczenia__4[[#This Row],[wiek]] &gt;=30,IF(ubezpieczenia__4[[#This Row],[wiek]]&lt;=39,1,0),0)</f>
        <v>1</v>
      </c>
      <c r="K198" s="1">
        <f>IF(ubezpieczenia__4[[#This Row],[wiek]] &gt;=40,IF(ubezpieczenia__4[[#This Row],[wiek]]&lt;=49,1,0),0)</f>
        <v>0</v>
      </c>
      <c r="L198" s="1">
        <f>IF(ubezpieczenia__4[[#This Row],[wiek]] &gt;=50,IF(ubezpieczenia__4[[#This Row],[wiek]]&lt;=59,1,0),0)</f>
        <v>0</v>
      </c>
      <c r="M198" s="1">
        <f>IF(ubezpieczenia__4[[#This Row],[wiek]] &gt;=60,IF(ubezpieczenia__4[[#This Row],[wiek]]&lt;=69,1,0),0)</f>
        <v>0</v>
      </c>
      <c r="N198" s="1">
        <f>IF(ubezpieczenia__4[[#This Row],[wiek]] &gt;=70,IF(ubezpieczenia__4[[#This Row],[wiek]]&lt;=79,1,0),0)</f>
        <v>0</v>
      </c>
    </row>
    <row r="199" spans="4:14" x14ac:dyDescent="0.25">
      <c r="D199" s="1" t="s">
        <v>281</v>
      </c>
      <c r="E199" s="1" t="s">
        <v>77</v>
      </c>
      <c r="F199" s="2">
        <v>29954</v>
      </c>
      <c r="G199" s="1" t="s">
        <v>9</v>
      </c>
      <c r="H199" s="7">
        <f xml:space="preserve"> 2016 - YEAR(ubezpieczenia__4[[#This Row],[Data_urodz]])</f>
        <v>34</v>
      </c>
      <c r="I199" s="1">
        <f>IF(ubezpieczenia__4[[#This Row],[wiek]] &gt;=20,IF(ubezpieczenia__4[[#This Row],[wiek]]&lt;=29,1,0),0)</f>
        <v>0</v>
      </c>
      <c r="J199" s="1">
        <f>IF(ubezpieczenia__4[[#This Row],[wiek]] &gt;=30,IF(ubezpieczenia__4[[#This Row],[wiek]]&lt;=39,1,0),0)</f>
        <v>1</v>
      </c>
      <c r="K199" s="1">
        <f>IF(ubezpieczenia__4[[#This Row],[wiek]] &gt;=40,IF(ubezpieczenia__4[[#This Row],[wiek]]&lt;=49,1,0),0)</f>
        <v>0</v>
      </c>
      <c r="L199" s="1">
        <f>IF(ubezpieczenia__4[[#This Row],[wiek]] &gt;=50,IF(ubezpieczenia__4[[#This Row],[wiek]]&lt;=59,1,0),0)</f>
        <v>0</v>
      </c>
      <c r="M199" s="1">
        <f>IF(ubezpieczenia__4[[#This Row],[wiek]] &gt;=60,IF(ubezpieczenia__4[[#This Row],[wiek]]&lt;=69,1,0),0)</f>
        <v>0</v>
      </c>
      <c r="N199" s="1">
        <f>IF(ubezpieczenia__4[[#This Row],[wiek]] &gt;=70,IF(ubezpieczenia__4[[#This Row],[wiek]]&lt;=79,1,0),0)</f>
        <v>0</v>
      </c>
    </row>
    <row r="200" spans="4:14" x14ac:dyDescent="0.25">
      <c r="D200" s="1" t="s">
        <v>282</v>
      </c>
      <c r="E200" s="1" t="s">
        <v>179</v>
      </c>
      <c r="F200" s="2">
        <v>23111</v>
      </c>
      <c r="G200" s="1" t="s">
        <v>12</v>
      </c>
      <c r="H200" s="7">
        <f xml:space="preserve"> 2016 - YEAR(ubezpieczenia__4[[#This Row],[Data_urodz]])</f>
        <v>53</v>
      </c>
      <c r="I200" s="1">
        <f>IF(ubezpieczenia__4[[#This Row],[wiek]] &gt;=20,IF(ubezpieczenia__4[[#This Row],[wiek]]&lt;=29,1,0),0)</f>
        <v>0</v>
      </c>
      <c r="J200" s="1">
        <f>IF(ubezpieczenia__4[[#This Row],[wiek]] &gt;=30,IF(ubezpieczenia__4[[#This Row],[wiek]]&lt;=39,1,0),0)</f>
        <v>0</v>
      </c>
      <c r="K200" s="1">
        <f>IF(ubezpieczenia__4[[#This Row],[wiek]] &gt;=40,IF(ubezpieczenia__4[[#This Row],[wiek]]&lt;=49,1,0),0)</f>
        <v>0</v>
      </c>
      <c r="L200" s="1">
        <f>IF(ubezpieczenia__4[[#This Row],[wiek]] &gt;=50,IF(ubezpieczenia__4[[#This Row],[wiek]]&lt;=59,1,0),0)</f>
        <v>1</v>
      </c>
      <c r="M200" s="1">
        <f>IF(ubezpieczenia__4[[#This Row],[wiek]] &gt;=60,IF(ubezpieczenia__4[[#This Row],[wiek]]&lt;=69,1,0),0)</f>
        <v>0</v>
      </c>
      <c r="N200" s="1">
        <f>IF(ubezpieczenia__4[[#This Row],[wiek]] &gt;=70,IF(ubezpieczenia__4[[#This Row],[wiek]]&lt;=79,1,0),0)</f>
        <v>0</v>
      </c>
    </row>
    <row r="201" spans="4:14" x14ac:dyDescent="0.25">
      <c r="D201" s="1" t="s">
        <v>283</v>
      </c>
      <c r="E201" s="1" t="s">
        <v>39</v>
      </c>
      <c r="F201" s="2">
        <v>24808</v>
      </c>
      <c r="G201" s="1" t="s">
        <v>12</v>
      </c>
      <c r="H201" s="7">
        <f xml:space="preserve"> 2016 - YEAR(ubezpieczenia__4[[#This Row],[Data_urodz]])</f>
        <v>49</v>
      </c>
      <c r="I201" s="1">
        <f>IF(ubezpieczenia__4[[#This Row],[wiek]] &gt;=20,IF(ubezpieczenia__4[[#This Row],[wiek]]&lt;=29,1,0),0)</f>
        <v>0</v>
      </c>
      <c r="J201" s="1">
        <f>IF(ubezpieczenia__4[[#This Row],[wiek]] &gt;=30,IF(ubezpieczenia__4[[#This Row],[wiek]]&lt;=39,1,0),0)</f>
        <v>0</v>
      </c>
      <c r="K201" s="1">
        <f>IF(ubezpieczenia__4[[#This Row],[wiek]] &gt;=40,IF(ubezpieczenia__4[[#This Row],[wiek]]&lt;=49,1,0),0)</f>
        <v>1</v>
      </c>
      <c r="L201" s="1">
        <f>IF(ubezpieczenia__4[[#This Row],[wiek]] &gt;=50,IF(ubezpieczenia__4[[#This Row],[wiek]]&lt;=59,1,0),0)</f>
        <v>0</v>
      </c>
      <c r="M201" s="1">
        <f>IF(ubezpieczenia__4[[#This Row],[wiek]] &gt;=60,IF(ubezpieczenia__4[[#This Row],[wiek]]&lt;=69,1,0),0)</f>
        <v>0</v>
      </c>
      <c r="N201" s="1">
        <f>IF(ubezpieczenia__4[[#This Row],[wiek]] &gt;=70,IF(ubezpieczenia__4[[#This Row],[wiek]]&lt;=79,1,0),0)</f>
        <v>0</v>
      </c>
    </row>
    <row r="202" spans="4:14" x14ac:dyDescent="0.25">
      <c r="D202" s="1" t="s">
        <v>284</v>
      </c>
      <c r="E202" s="1" t="s">
        <v>16</v>
      </c>
      <c r="F202" s="2">
        <v>17601</v>
      </c>
      <c r="G202" s="1" t="s">
        <v>40</v>
      </c>
      <c r="H202" s="7">
        <f xml:space="preserve"> 2016 - YEAR(ubezpieczenia__4[[#This Row],[Data_urodz]])</f>
        <v>68</v>
      </c>
      <c r="I202" s="1">
        <f>IF(ubezpieczenia__4[[#This Row],[wiek]] &gt;=20,IF(ubezpieczenia__4[[#This Row],[wiek]]&lt;=29,1,0),0)</f>
        <v>0</v>
      </c>
      <c r="J202" s="1">
        <f>IF(ubezpieczenia__4[[#This Row],[wiek]] &gt;=30,IF(ubezpieczenia__4[[#This Row],[wiek]]&lt;=39,1,0),0)</f>
        <v>0</v>
      </c>
      <c r="K202" s="1">
        <f>IF(ubezpieczenia__4[[#This Row],[wiek]] &gt;=40,IF(ubezpieczenia__4[[#This Row],[wiek]]&lt;=49,1,0),0)</f>
        <v>0</v>
      </c>
      <c r="L202" s="1">
        <f>IF(ubezpieczenia__4[[#This Row],[wiek]] &gt;=50,IF(ubezpieczenia__4[[#This Row],[wiek]]&lt;=59,1,0),0)</f>
        <v>0</v>
      </c>
      <c r="M202" s="1">
        <f>IF(ubezpieczenia__4[[#This Row],[wiek]] &gt;=60,IF(ubezpieczenia__4[[#This Row],[wiek]]&lt;=69,1,0),0)</f>
        <v>1</v>
      </c>
      <c r="N202" s="1">
        <f>IF(ubezpieczenia__4[[#This Row],[wiek]] &gt;=70,IF(ubezpieczenia__4[[#This Row],[wiek]]&lt;=79,1,0),0)</f>
        <v>0</v>
      </c>
    </row>
    <row r="203" spans="4:14" x14ac:dyDescent="0.25">
      <c r="D203" s="1" t="s">
        <v>285</v>
      </c>
      <c r="E203" s="1" t="s">
        <v>179</v>
      </c>
      <c r="F203" s="2">
        <v>21199</v>
      </c>
      <c r="G203" s="1" t="s">
        <v>9</v>
      </c>
      <c r="H203" s="7">
        <f xml:space="preserve"> 2016 - YEAR(ubezpieczenia__4[[#This Row],[Data_urodz]])</f>
        <v>58</v>
      </c>
      <c r="I203" s="1">
        <f>IF(ubezpieczenia__4[[#This Row],[wiek]] &gt;=20,IF(ubezpieczenia__4[[#This Row],[wiek]]&lt;=29,1,0),0)</f>
        <v>0</v>
      </c>
      <c r="J203" s="1">
        <f>IF(ubezpieczenia__4[[#This Row],[wiek]] &gt;=30,IF(ubezpieczenia__4[[#This Row],[wiek]]&lt;=39,1,0),0)</f>
        <v>0</v>
      </c>
      <c r="K203" s="1">
        <f>IF(ubezpieczenia__4[[#This Row],[wiek]] &gt;=40,IF(ubezpieczenia__4[[#This Row],[wiek]]&lt;=49,1,0),0)</f>
        <v>0</v>
      </c>
      <c r="L203" s="1">
        <f>IF(ubezpieczenia__4[[#This Row],[wiek]] &gt;=50,IF(ubezpieczenia__4[[#This Row],[wiek]]&lt;=59,1,0),0)</f>
        <v>1</v>
      </c>
      <c r="M203" s="1">
        <f>IF(ubezpieczenia__4[[#This Row],[wiek]] &gt;=60,IF(ubezpieczenia__4[[#This Row],[wiek]]&lt;=69,1,0),0)</f>
        <v>0</v>
      </c>
      <c r="N203" s="1">
        <f>IF(ubezpieczenia__4[[#This Row],[wiek]] &gt;=70,IF(ubezpieczenia__4[[#This Row],[wiek]]&lt;=79,1,0),0)</f>
        <v>0</v>
      </c>
    </row>
    <row r="204" spans="4:14" x14ac:dyDescent="0.25">
      <c r="D204" s="1" t="s">
        <v>286</v>
      </c>
      <c r="E204" s="1" t="s">
        <v>20</v>
      </c>
      <c r="F204" s="2">
        <v>29879</v>
      </c>
      <c r="G204" s="1" t="s">
        <v>12</v>
      </c>
      <c r="H204" s="7">
        <f xml:space="preserve"> 2016 - YEAR(ubezpieczenia__4[[#This Row],[Data_urodz]])</f>
        <v>35</v>
      </c>
      <c r="I204" s="1">
        <f>IF(ubezpieczenia__4[[#This Row],[wiek]] &gt;=20,IF(ubezpieczenia__4[[#This Row],[wiek]]&lt;=29,1,0),0)</f>
        <v>0</v>
      </c>
      <c r="J204" s="1">
        <f>IF(ubezpieczenia__4[[#This Row],[wiek]] &gt;=30,IF(ubezpieczenia__4[[#This Row],[wiek]]&lt;=39,1,0),0)</f>
        <v>1</v>
      </c>
      <c r="K204" s="1">
        <f>IF(ubezpieczenia__4[[#This Row],[wiek]] &gt;=40,IF(ubezpieczenia__4[[#This Row],[wiek]]&lt;=49,1,0),0)</f>
        <v>0</v>
      </c>
      <c r="L204" s="1">
        <f>IF(ubezpieczenia__4[[#This Row],[wiek]] &gt;=50,IF(ubezpieczenia__4[[#This Row],[wiek]]&lt;=59,1,0),0)</f>
        <v>0</v>
      </c>
      <c r="M204" s="1">
        <f>IF(ubezpieczenia__4[[#This Row],[wiek]] &gt;=60,IF(ubezpieczenia__4[[#This Row],[wiek]]&lt;=69,1,0),0)</f>
        <v>0</v>
      </c>
      <c r="N204" s="1">
        <f>IF(ubezpieczenia__4[[#This Row],[wiek]] &gt;=70,IF(ubezpieczenia__4[[#This Row],[wiek]]&lt;=79,1,0),0)</f>
        <v>0</v>
      </c>
    </row>
    <row r="205" spans="4:14" x14ac:dyDescent="0.25">
      <c r="D205" s="1" t="s">
        <v>287</v>
      </c>
      <c r="E205" s="1" t="s">
        <v>81</v>
      </c>
      <c r="F205" s="2">
        <v>19659</v>
      </c>
      <c r="G205" s="1" t="s">
        <v>6</v>
      </c>
      <c r="H205" s="7">
        <f xml:space="preserve"> 2016 - YEAR(ubezpieczenia__4[[#This Row],[Data_urodz]])</f>
        <v>63</v>
      </c>
      <c r="I205" s="1">
        <f>IF(ubezpieczenia__4[[#This Row],[wiek]] &gt;=20,IF(ubezpieczenia__4[[#This Row],[wiek]]&lt;=29,1,0),0)</f>
        <v>0</v>
      </c>
      <c r="J205" s="1">
        <f>IF(ubezpieczenia__4[[#This Row],[wiek]] &gt;=30,IF(ubezpieczenia__4[[#This Row],[wiek]]&lt;=39,1,0),0)</f>
        <v>0</v>
      </c>
      <c r="K205" s="1">
        <f>IF(ubezpieczenia__4[[#This Row],[wiek]] &gt;=40,IF(ubezpieczenia__4[[#This Row],[wiek]]&lt;=49,1,0),0)</f>
        <v>0</v>
      </c>
      <c r="L205" s="1">
        <f>IF(ubezpieczenia__4[[#This Row],[wiek]] &gt;=50,IF(ubezpieczenia__4[[#This Row],[wiek]]&lt;=59,1,0),0)</f>
        <v>0</v>
      </c>
      <c r="M205" s="1">
        <f>IF(ubezpieczenia__4[[#This Row],[wiek]] &gt;=60,IF(ubezpieczenia__4[[#This Row],[wiek]]&lt;=69,1,0),0)</f>
        <v>1</v>
      </c>
      <c r="N205" s="1">
        <f>IF(ubezpieczenia__4[[#This Row],[wiek]] &gt;=70,IF(ubezpieczenia__4[[#This Row],[wiek]]&lt;=79,1,0),0)</f>
        <v>0</v>
      </c>
    </row>
    <row r="206" spans="4:14" x14ac:dyDescent="0.25">
      <c r="D206" s="1" t="s">
        <v>288</v>
      </c>
      <c r="E206" s="1" t="s">
        <v>8</v>
      </c>
      <c r="F206" s="2">
        <v>22514</v>
      </c>
      <c r="G206" s="1" t="s">
        <v>12</v>
      </c>
      <c r="H206" s="7">
        <f xml:space="preserve"> 2016 - YEAR(ubezpieczenia__4[[#This Row],[Data_urodz]])</f>
        <v>55</v>
      </c>
      <c r="I206" s="1">
        <f>IF(ubezpieczenia__4[[#This Row],[wiek]] &gt;=20,IF(ubezpieczenia__4[[#This Row],[wiek]]&lt;=29,1,0),0)</f>
        <v>0</v>
      </c>
      <c r="J206" s="1">
        <f>IF(ubezpieczenia__4[[#This Row],[wiek]] &gt;=30,IF(ubezpieczenia__4[[#This Row],[wiek]]&lt;=39,1,0),0)</f>
        <v>0</v>
      </c>
      <c r="K206" s="1">
        <f>IF(ubezpieczenia__4[[#This Row],[wiek]] &gt;=40,IF(ubezpieczenia__4[[#This Row],[wiek]]&lt;=49,1,0),0)</f>
        <v>0</v>
      </c>
      <c r="L206" s="1">
        <f>IF(ubezpieczenia__4[[#This Row],[wiek]] &gt;=50,IF(ubezpieczenia__4[[#This Row],[wiek]]&lt;=59,1,0),0)</f>
        <v>1</v>
      </c>
      <c r="M206" s="1">
        <f>IF(ubezpieczenia__4[[#This Row],[wiek]] &gt;=60,IF(ubezpieczenia__4[[#This Row],[wiek]]&lt;=69,1,0),0)</f>
        <v>0</v>
      </c>
      <c r="N206" s="1">
        <f>IF(ubezpieczenia__4[[#This Row],[wiek]] &gt;=70,IF(ubezpieczenia__4[[#This Row],[wiek]]&lt;=79,1,0),0)</f>
        <v>0</v>
      </c>
    </row>
    <row r="207" spans="4:14" x14ac:dyDescent="0.25">
      <c r="D207" s="1" t="s">
        <v>289</v>
      </c>
      <c r="E207" s="1" t="s">
        <v>121</v>
      </c>
      <c r="F207" s="2">
        <v>25332</v>
      </c>
      <c r="G207" s="1" t="s">
        <v>12</v>
      </c>
      <c r="H207" s="7">
        <f xml:space="preserve"> 2016 - YEAR(ubezpieczenia__4[[#This Row],[Data_urodz]])</f>
        <v>47</v>
      </c>
      <c r="I207" s="1">
        <f>IF(ubezpieczenia__4[[#This Row],[wiek]] &gt;=20,IF(ubezpieczenia__4[[#This Row],[wiek]]&lt;=29,1,0),0)</f>
        <v>0</v>
      </c>
      <c r="J207" s="1">
        <f>IF(ubezpieczenia__4[[#This Row],[wiek]] &gt;=30,IF(ubezpieczenia__4[[#This Row],[wiek]]&lt;=39,1,0),0)</f>
        <v>0</v>
      </c>
      <c r="K207" s="1">
        <f>IF(ubezpieczenia__4[[#This Row],[wiek]] &gt;=40,IF(ubezpieczenia__4[[#This Row],[wiek]]&lt;=49,1,0),0)</f>
        <v>1</v>
      </c>
      <c r="L207" s="1">
        <f>IF(ubezpieczenia__4[[#This Row],[wiek]] &gt;=50,IF(ubezpieczenia__4[[#This Row],[wiek]]&lt;=59,1,0),0)</f>
        <v>0</v>
      </c>
      <c r="M207" s="1">
        <f>IF(ubezpieczenia__4[[#This Row],[wiek]] &gt;=60,IF(ubezpieczenia__4[[#This Row],[wiek]]&lt;=69,1,0),0)</f>
        <v>0</v>
      </c>
      <c r="N207" s="1">
        <f>IF(ubezpieczenia__4[[#This Row],[wiek]] &gt;=70,IF(ubezpieczenia__4[[#This Row],[wiek]]&lt;=79,1,0),0)</f>
        <v>0</v>
      </c>
    </row>
    <row r="208" spans="4:14" x14ac:dyDescent="0.25">
      <c r="D208" s="1" t="s">
        <v>290</v>
      </c>
      <c r="E208" s="1" t="s">
        <v>255</v>
      </c>
      <c r="F208" s="2">
        <v>20181</v>
      </c>
      <c r="G208" s="1" t="s">
        <v>40</v>
      </c>
      <c r="H208" s="7">
        <f xml:space="preserve"> 2016 - YEAR(ubezpieczenia__4[[#This Row],[Data_urodz]])</f>
        <v>61</v>
      </c>
      <c r="I208" s="1">
        <f>IF(ubezpieczenia__4[[#This Row],[wiek]] &gt;=20,IF(ubezpieczenia__4[[#This Row],[wiek]]&lt;=29,1,0),0)</f>
        <v>0</v>
      </c>
      <c r="J208" s="1">
        <f>IF(ubezpieczenia__4[[#This Row],[wiek]] &gt;=30,IF(ubezpieczenia__4[[#This Row],[wiek]]&lt;=39,1,0),0)</f>
        <v>0</v>
      </c>
      <c r="K208" s="1">
        <f>IF(ubezpieczenia__4[[#This Row],[wiek]] &gt;=40,IF(ubezpieczenia__4[[#This Row],[wiek]]&lt;=49,1,0),0)</f>
        <v>0</v>
      </c>
      <c r="L208" s="1">
        <f>IF(ubezpieczenia__4[[#This Row],[wiek]] &gt;=50,IF(ubezpieczenia__4[[#This Row],[wiek]]&lt;=59,1,0),0)</f>
        <v>0</v>
      </c>
      <c r="M208" s="1">
        <f>IF(ubezpieczenia__4[[#This Row],[wiek]] &gt;=60,IF(ubezpieczenia__4[[#This Row],[wiek]]&lt;=69,1,0),0)</f>
        <v>1</v>
      </c>
      <c r="N208" s="1">
        <f>IF(ubezpieczenia__4[[#This Row],[wiek]] &gt;=70,IF(ubezpieczenia__4[[#This Row],[wiek]]&lt;=79,1,0),0)</f>
        <v>0</v>
      </c>
    </row>
    <row r="209" spans="4:14" x14ac:dyDescent="0.25">
      <c r="D209" s="1" t="s">
        <v>291</v>
      </c>
      <c r="E209" s="1" t="s">
        <v>141</v>
      </c>
      <c r="F209" s="2">
        <v>19141</v>
      </c>
      <c r="G209" s="1" t="s">
        <v>12</v>
      </c>
      <c r="H209" s="7">
        <f xml:space="preserve"> 2016 - YEAR(ubezpieczenia__4[[#This Row],[Data_urodz]])</f>
        <v>64</v>
      </c>
      <c r="I209" s="1">
        <f>IF(ubezpieczenia__4[[#This Row],[wiek]] &gt;=20,IF(ubezpieczenia__4[[#This Row],[wiek]]&lt;=29,1,0),0)</f>
        <v>0</v>
      </c>
      <c r="J209" s="1">
        <f>IF(ubezpieczenia__4[[#This Row],[wiek]] &gt;=30,IF(ubezpieczenia__4[[#This Row],[wiek]]&lt;=39,1,0),0)</f>
        <v>0</v>
      </c>
      <c r="K209" s="1">
        <f>IF(ubezpieczenia__4[[#This Row],[wiek]] &gt;=40,IF(ubezpieczenia__4[[#This Row],[wiek]]&lt;=49,1,0),0)</f>
        <v>0</v>
      </c>
      <c r="L209" s="1">
        <f>IF(ubezpieczenia__4[[#This Row],[wiek]] &gt;=50,IF(ubezpieczenia__4[[#This Row],[wiek]]&lt;=59,1,0),0)</f>
        <v>0</v>
      </c>
      <c r="M209" s="1">
        <f>IF(ubezpieczenia__4[[#This Row],[wiek]] &gt;=60,IF(ubezpieczenia__4[[#This Row],[wiek]]&lt;=69,1,0),0)</f>
        <v>1</v>
      </c>
      <c r="N209" s="1">
        <f>IF(ubezpieczenia__4[[#This Row],[wiek]] &gt;=70,IF(ubezpieczenia__4[[#This Row],[wiek]]&lt;=79,1,0),0)</f>
        <v>0</v>
      </c>
    </row>
    <row r="210" spans="4:14" x14ac:dyDescent="0.25">
      <c r="D210" s="1" t="s">
        <v>292</v>
      </c>
      <c r="E210" s="1" t="s">
        <v>293</v>
      </c>
      <c r="F210" s="2">
        <v>18147</v>
      </c>
      <c r="G210" s="1" t="s">
        <v>12</v>
      </c>
      <c r="H210" s="7">
        <f xml:space="preserve"> 2016 - YEAR(ubezpieczenia__4[[#This Row],[Data_urodz]])</f>
        <v>67</v>
      </c>
      <c r="I210" s="1">
        <f>IF(ubezpieczenia__4[[#This Row],[wiek]] &gt;=20,IF(ubezpieczenia__4[[#This Row],[wiek]]&lt;=29,1,0),0)</f>
        <v>0</v>
      </c>
      <c r="J210" s="1">
        <f>IF(ubezpieczenia__4[[#This Row],[wiek]] &gt;=30,IF(ubezpieczenia__4[[#This Row],[wiek]]&lt;=39,1,0),0)</f>
        <v>0</v>
      </c>
      <c r="K210" s="1">
        <f>IF(ubezpieczenia__4[[#This Row],[wiek]] &gt;=40,IF(ubezpieczenia__4[[#This Row],[wiek]]&lt;=49,1,0),0)</f>
        <v>0</v>
      </c>
      <c r="L210" s="1">
        <f>IF(ubezpieczenia__4[[#This Row],[wiek]] &gt;=50,IF(ubezpieczenia__4[[#This Row],[wiek]]&lt;=59,1,0),0)</f>
        <v>0</v>
      </c>
      <c r="M210" s="1">
        <f>IF(ubezpieczenia__4[[#This Row],[wiek]] &gt;=60,IF(ubezpieczenia__4[[#This Row],[wiek]]&lt;=69,1,0),0)</f>
        <v>1</v>
      </c>
      <c r="N210" s="1">
        <f>IF(ubezpieczenia__4[[#This Row],[wiek]] &gt;=70,IF(ubezpieczenia__4[[#This Row],[wiek]]&lt;=79,1,0),0)</f>
        <v>0</v>
      </c>
    </row>
    <row r="211" spans="4:14" x14ac:dyDescent="0.25">
      <c r="D211" s="1" t="s">
        <v>294</v>
      </c>
      <c r="E211" s="1" t="s">
        <v>52</v>
      </c>
      <c r="F211" s="2">
        <v>26146</v>
      </c>
      <c r="G211" s="1" t="s">
        <v>6</v>
      </c>
      <c r="H211" s="7">
        <f xml:space="preserve"> 2016 - YEAR(ubezpieczenia__4[[#This Row],[Data_urodz]])</f>
        <v>45</v>
      </c>
      <c r="I211" s="1">
        <f>IF(ubezpieczenia__4[[#This Row],[wiek]] &gt;=20,IF(ubezpieczenia__4[[#This Row],[wiek]]&lt;=29,1,0),0)</f>
        <v>0</v>
      </c>
      <c r="J211" s="1">
        <f>IF(ubezpieczenia__4[[#This Row],[wiek]] &gt;=30,IF(ubezpieczenia__4[[#This Row],[wiek]]&lt;=39,1,0),0)</f>
        <v>0</v>
      </c>
      <c r="K211" s="1">
        <f>IF(ubezpieczenia__4[[#This Row],[wiek]] &gt;=40,IF(ubezpieczenia__4[[#This Row],[wiek]]&lt;=49,1,0),0)</f>
        <v>1</v>
      </c>
      <c r="L211" s="1">
        <f>IF(ubezpieczenia__4[[#This Row],[wiek]] &gt;=50,IF(ubezpieczenia__4[[#This Row],[wiek]]&lt;=59,1,0),0)</f>
        <v>0</v>
      </c>
      <c r="M211" s="1">
        <f>IF(ubezpieczenia__4[[#This Row],[wiek]] &gt;=60,IF(ubezpieczenia__4[[#This Row],[wiek]]&lt;=69,1,0),0)</f>
        <v>0</v>
      </c>
      <c r="N211" s="1">
        <f>IF(ubezpieczenia__4[[#This Row],[wiek]] &gt;=70,IF(ubezpieczenia__4[[#This Row],[wiek]]&lt;=79,1,0),0)</f>
        <v>0</v>
      </c>
    </row>
    <row r="212" spans="4:14" x14ac:dyDescent="0.25">
      <c r="D212" s="1" t="s">
        <v>295</v>
      </c>
      <c r="E212" s="1" t="s">
        <v>139</v>
      </c>
      <c r="F212" s="2">
        <v>30798</v>
      </c>
      <c r="G212" s="1" t="s">
        <v>40</v>
      </c>
      <c r="H212" s="7">
        <f xml:space="preserve"> 2016 - YEAR(ubezpieczenia__4[[#This Row],[Data_urodz]])</f>
        <v>32</v>
      </c>
      <c r="I212" s="1">
        <f>IF(ubezpieczenia__4[[#This Row],[wiek]] &gt;=20,IF(ubezpieczenia__4[[#This Row],[wiek]]&lt;=29,1,0),0)</f>
        <v>0</v>
      </c>
      <c r="J212" s="1">
        <f>IF(ubezpieczenia__4[[#This Row],[wiek]] &gt;=30,IF(ubezpieczenia__4[[#This Row],[wiek]]&lt;=39,1,0),0)</f>
        <v>1</v>
      </c>
      <c r="K212" s="1">
        <f>IF(ubezpieczenia__4[[#This Row],[wiek]] &gt;=40,IF(ubezpieczenia__4[[#This Row],[wiek]]&lt;=49,1,0),0)</f>
        <v>0</v>
      </c>
      <c r="L212" s="1">
        <f>IF(ubezpieczenia__4[[#This Row],[wiek]] &gt;=50,IF(ubezpieczenia__4[[#This Row],[wiek]]&lt;=59,1,0),0)</f>
        <v>0</v>
      </c>
      <c r="M212" s="1">
        <f>IF(ubezpieczenia__4[[#This Row],[wiek]] &gt;=60,IF(ubezpieczenia__4[[#This Row],[wiek]]&lt;=69,1,0),0)</f>
        <v>0</v>
      </c>
      <c r="N212" s="1">
        <f>IF(ubezpieczenia__4[[#This Row],[wiek]] &gt;=70,IF(ubezpieczenia__4[[#This Row],[wiek]]&lt;=79,1,0),0)</f>
        <v>0</v>
      </c>
    </row>
    <row r="213" spans="4:14" x14ac:dyDescent="0.25">
      <c r="D213" s="1" t="s">
        <v>296</v>
      </c>
      <c r="E213" s="1" t="s">
        <v>297</v>
      </c>
      <c r="F213" s="2">
        <v>24623</v>
      </c>
      <c r="G213" s="1" t="s">
        <v>12</v>
      </c>
      <c r="H213" s="7">
        <f xml:space="preserve"> 2016 - YEAR(ubezpieczenia__4[[#This Row],[Data_urodz]])</f>
        <v>49</v>
      </c>
      <c r="I213" s="1">
        <f>IF(ubezpieczenia__4[[#This Row],[wiek]] &gt;=20,IF(ubezpieczenia__4[[#This Row],[wiek]]&lt;=29,1,0),0)</f>
        <v>0</v>
      </c>
      <c r="J213" s="1">
        <f>IF(ubezpieczenia__4[[#This Row],[wiek]] &gt;=30,IF(ubezpieczenia__4[[#This Row],[wiek]]&lt;=39,1,0),0)</f>
        <v>0</v>
      </c>
      <c r="K213" s="1">
        <f>IF(ubezpieczenia__4[[#This Row],[wiek]] &gt;=40,IF(ubezpieczenia__4[[#This Row],[wiek]]&lt;=49,1,0),0)</f>
        <v>1</v>
      </c>
      <c r="L213" s="1">
        <f>IF(ubezpieczenia__4[[#This Row],[wiek]] &gt;=50,IF(ubezpieczenia__4[[#This Row],[wiek]]&lt;=59,1,0),0)</f>
        <v>0</v>
      </c>
      <c r="M213" s="1">
        <f>IF(ubezpieczenia__4[[#This Row],[wiek]] &gt;=60,IF(ubezpieczenia__4[[#This Row],[wiek]]&lt;=69,1,0),0)</f>
        <v>0</v>
      </c>
      <c r="N213" s="1">
        <f>IF(ubezpieczenia__4[[#This Row],[wiek]] &gt;=70,IF(ubezpieczenia__4[[#This Row],[wiek]]&lt;=79,1,0),0)</f>
        <v>0</v>
      </c>
    </row>
    <row r="214" spans="4:14" x14ac:dyDescent="0.25">
      <c r="D214" s="1" t="s">
        <v>298</v>
      </c>
      <c r="E214" s="1" t="s">
        <v>18</v>
      </c>
      <c r="F214" s="2">
        <v>31818</v>
      </c>
      <c r="G214" s="1" t="s">
        <v>6</v>
      </c>
      <c r="H214" s="7">
        <f xml:space="preserve"> 2016 - YEAR(ubezpieczenia__4[[#This Row],[Data_urodz]])</f>
        <v>29</v>
      </c>
      <c r="I214" s="1">
        <f>IF(ubezpieczenia__4[[#This Row],[wiek]] &gt;=20,IF(ubezpieczenia__4[[#This Row],[wiek]]&lt;=29,1,0),0)</f>
        <v>1</v>
      </c>
      <c r="J214" s="1">
        <f>IF(ubezpieczenia__4[[#This Row],[wiek]] &gt;=30,IF(ubezpieczenia__4[[#This Row],[wiek]]&lt;=39,1,0),0)</f>
        <v>0</v>
      </c>
      <c r="K214" s="1">
        <f>IF(ubezpieczenia__4[[#This Row],[wiek]] &gt;=40,IF(ubezpieczenia__4[[#This Row],[wiek]]&lt;=49,1,0),0)</f>
        <v>0</v>
      </c>
      <c r="L214" s="1">
        <f>IF(ubezpieczenia__4[[#This Row],[wiek]] &gt;=50,IF(ubezpieczenia__4[[#This Row],[wiek]]&lt;=59,1,0),0)</f>
        <v>0</v>
      </c>
      <c r="M214" s="1">
        <f>IF(ubezpieczenia__4[[#This Row],[wiek]] &gt;=60,IF(ubezpieczenia__4[[#This Row],[wiek]]&lt;=69,1,0),0)</f>
        <v>0</v>
      </c>
      <c r="N214" s="1">
        <f>IF(ubezpieczenia__4[[#This Row],[wiek]] &gt;=70,IF(ubezpieczenia__4[[#This Row],[wiek]]&lt;=79,1,0),0)</f>
        <v>0</v>
      </c>
    </row>
    <row r="215" spans="4:14" x14ac:dyDescent="0.25">
      <c r="D215" s="1" t="s">
        <v>299</v>
      </c>
      <c r="E215" s="1" t="s">
        <v>300</v>
      </c>
      <c r="F215" s="2">
        <v>34201</v>
      </c>
      <c r="G215" s="1" t="s">
        <v>12</v>
      </c>
      <c r="H215" s="7">
        <f xml:space="preserve"> 2016 - YEAR(ubezpieczenia__4[[#This Row],[Data_urodz]])</f>
        <v>23</v>
      </c>
      <c r="I215" s="1">
        <f>IF(ubezpieczenia__4[[#This Row],[wiek]] &gt;=20,IF(ubezpieczenia__4[[#This Row],[wiek]]&lt;=29,1,0),0)</f>
        <v>1</v>
      </c>
      <c r="J215" s="1">
        <f>IF(ubezpieczenia__4[[#This Row],[wiek]] &gt;=30,IF(ubezpieczenia__4[[#This Row],[wiek]]&lt;=39,1,0),0)</f>
        <v>0</v>
      </c>
      <c r="K215" s="1">
        <f>IF(ubezpieczenia__4[[#This Row],[wiek]] &gt;=40,IF(ubezpieczenia__4[[#This Row],[wiek]]&lt;=49,1,0),0)</f>
        <v>0</v>
      </c>
      <c r="L215" s="1">
        <f>IF(ubezpieczenia__4[[#This Row],[wiek]] &gt;=50,IF(ubezpieczenia__4[[#This Row],[wiek]]&lt;=59,1,0),0)</f>
        <v>0</v>
      </c>
      <c r="M215" s="1">
        <f>IF(ubezpieczenia__4[[#This Row],[wiek]] &gt;=60,IF(ubezpieczenia__4[[#This Row],[wiek]]&lt;=69,1,0),0)</f>
        <v>0</v>
      </c>
      <c r="N215" s="1">
        <f>IF(ubezpieczenia__4[[#This Row],[wiek]] &gt;=70,IF(ubezpieczenia__4[[#This Row],[wiek]]&lt;=79,1,0),0)</f>
        <v>0</v>
      </c>
    </row>
    <row r="216" spans="4:14" x14ac:dyDescent="0.25">
      <c r="D216" s="1" t="s">
        <v>301</v>
      </c>
      <c r="E216" s="1" t="s">
        <v>8</v>
      </c>
      <c r="F216" s="2">
        <v>27079</v>
      </c>
      <c r="G216" s="1" t="s">
        <v>9</v>
      </c>
      <c r="H216" s="7">
        <f xml:space="preserve"> 2016 - YEAR(ubezpieczenia__4[[#This Row],[Data_urodz]])</f>
        <v>42</v>
      </c>
      <c r="I216" s="1">
        <f>IF(ubezpieczenia__4[[#This Row],[wiek]] &gt;=20,IF(ubezpieczenia__4[[#This Row],[wiek]]&lt;=29,1,0),0)</f>
        <v>0</v>
      </c>
      <c r="J216" s="1">
        <f>IF(ubezpieczenia__4[[#This Row],[wiek]] &gt;=30,IF(ubezpieczenia__4[[#This Row],[wiek]]&lt;=39,1,0),0)</f>
        <v>0</v>
      </c>
      <c r="K216" s="1">
        <f>IF(ubezpieczenia__4[[#This Row],[wiek]] &gt;=40,IF(ubezpieczenia__4[[#This Row],[wiek]]&lt;=49,1,0),0)</f>
        <v>1</v>
      </c>
      <c r="L216" s="1">
        <f>IF(ubezpieczenia__4[[#This Row],[wiek]] &gt;=50,IF(ubezpieczenia__4[[#This Row],[wiek]]&lt;=59,1,0),0)</f>
        <v>0</v>
      </c>
      <c r="M216" s="1">
        <f>IF(ubezpieczenia__4[[#This Row],[wiek]] &gt;=60,IF(ubezpieczenia__4[[#This Row],[wiek]]&lt;=69,1,0),0)</f>
        <v>0</v>
      </c>
      <c r="N216" s="1">
        <f>IF(ubezpieczenia__4[[#This Row],[wiek]] &gt;=70,IF(ubezpieczenia__4[[#This Row],[wiek]]&lt;=79,1,0),0)</f>
        <v>0</v>
      </c>
    </row>
    <row r="217" spans="4:14" x14ac:dyDescent="0.25">
      <c r="D217" s="1" t="s">
        <v>302</v>
      </c>
      <c r="E217" s="1" t="s">
        <v>303</v>
      </c>
      <c r="F217" s="2">
        <v>18053</v>
      </c>
      <c r="G217" s="1" t="s">
        <v>9</v>
      </c>
      <c r="H217" s="7">
        <f xml:space="preserve"> 2016 - YEAR(ubezpieczenia__4[[#This Row],[Data_urodz]])</f>
        <v>67</v>
      </c>
      <c r="I217" s="1">
        <f>IF(ubezpieczenia__4[[#This Row],[wiek]] &gt;=20,IF(ubezpieczenia__4[[#This Row],[wiek]]&lt;=29,1,0),0)</f>
        <v>0</v>
      </c>
      <c r="J217" s="1">
        <f>IF(ubezpieczenia__4[[#This Row],[wiek]] &gt;=30,IF(ubezpieczenia__4[[#This Row],[wiek]]&lt;=39,1,0),0)</f>
        <v>0</v>
      </c>
      <c r="K217" s="1">
        <f>IF(ubezpieczenia__4[[#This Row],[wiek]] &gt;=40,IF(ubezpieczenia__4[[#This Row],[wiek]]&lt;=49,1,0),0)</f>
        <v>0</v>
      </c>
      <c r="L217" s="1">
        <f>IF(ubezpieczenia__4[[#This Row],[wiek]] &gt;=50,IF(ubezpieczenia__4[[#This Row],[wiek]]&lt;=59,1,0),0)</f>
        <v>0</v>
      </c>
      <c r="M217" s="1">
        <f>IF(ubezpieczenia__4[[#This Row],[wiek]] &gt;=60,IF(ubezpieczenia__4[[#This Row],[wiek]]&lt;=69,1,0),0)</f>
        <v>1</v>
      </c>
      <c r="N217" s="1">
        <f>IF(ubezpieczenia__4[[#This Row],[wiek]] &gt;=70,IF(ubezpieczenia__4[[#This Row],[wiek]]&lt;=79,1,0),0)</f>
        <v>0</v>
      </c>
    </row>
    <row r="218" spans="4:14" x14ac:dyDescent="0.25">
      <c r="D218" s="1" t="s">
        <v>304</v>
      </c>
      <c r="E218" s="1" t="s">
        <v>49</v>
      </c>
      <c r="F218" s="2">
        <v>27059</v>
      </c>
      <c r="G218" s="1" t="s">
        <v>12</v>
      </c>
      <c r="H218" s="7">
        <f xml:space="preserve"> 2016 - YEAR(ubezpieczenia__4[[#This Row],[Data_urodz]])</f>
        <v>42</v>
      </c>
      <c r="I218" s="1">
        <f>IF(ubezpieczenia__4[[#This Row],[wiek]] &gt;=20,IF(ubezpieczenia__4[[#This Row],[wiek]]&lt;=29,1,0),0)</f>
        <v>0</v>
      </c>
      <c r="J218" s="1">
        <f>IF(ubezpieczenia__4[[#This Row],[wiek]] &gt;=30,IF(ubezpieczenia__4[[#This Row],[wiek]]&lt;=39,1,0),0)</f>
        <v>0</v>
      </c>
      <c r="K218" s="1">
        <f>IF(ubezpieczenia__4[[#This Row],[wiek]] &gt;=40,IF(ubezpieczenia__4[[#This Row],[wiek]]&lt;=49,1,0),0)</f>
        <v>1</v>
      </c>
      <c r="L218" s="1">
        <f>IF(ubezpieczenia__4[[#This Row],[wiek]] &gt;=50,IF(ubezpieczenia__4[[#This Row],[wiek]]&lt;=59,1,0),0)</f>
        <v>0</v>
      </c>
      <c r="M218" s="1">
        <f>IF(ubezpieczenia__4[[#This Row],[wiek]] &gt;=60,IF(ubezpieczenia__4[[#This Row],[wiek]]&lt;=69,1,0),0)</f>
        <v>0</v>
      </c>
      <c r="N218" s="1">
        <f>IF(ubezpieczenia__4[[#This Row],[wiek]] &gt;=70,IF(ubezpieczenia__4[[#This Row],[wiek]]&lt;=79,1,0),0)</f>
        <v>0</v>
      </c>
    </row>
    <row r="219" spans="4:14" x14ac:dyDescent="0.25">
      <c r="D219" s="1" t="s">
        <v>305</v>
      </c>
      <c r="E219" s="1" t="s">
        <v>246</v>
      </c>
      <c r="F219" s="2">
        <v>31039</v>
      </c>
      <c r="G219" s="1" t="s">
        <v>6</v>
      </c>
      <c r="H219" s="7">
        <f xml:space="preserve"> 2016 - YEAR(ubezpieczenia__4[[#This Row],[Data_urodz]])</f>
        <v>32</v>
      </c>
      <c r="I219" s="1">
        <f>IF(ubezpieczenia__4[[#This Row],[wiek]] &gt;=20,IF(ubezpieczenia__4[[#This Row],[wiek]]&lt;=29,1,0),0)</f>
        <v>0</v>
      </c>
      <c r="J219" s="1">
        <f>IF(ubezpieczenia__4[[#This Row],[wiek]] &gt;=30,IF(ubezpieczenia__4[[#This Row],[wiek]]&lt;=39,1,0),0)</f>
        <v>1</v>
      </c>
      <c r="K219" s="1">
        <f>IF(ubezpieczenia__4[[#This Row],[wiek]] &gt;=40,IF(ubezpieczenia__4[[#This Row],[wiek]]&lt;=49,1,0),0)</f>
        <v>0</v>
      </c>
      <c r="L219" s="1">
        <f>IF(ubezpieczenia__4[[#This Row],[wiek]] &gt;=50,IF(ubezpieczenia__4[[#This Row],[wiek]]&lt;=59,1,0),0)</f>
        <v>0</v>
      </c>
      <c r="M219" s="1">
        <f>IF(ubezpieczenia__4[[#This Row],[wiek]] &gt;=60,IF(ubezpieczenia__4[[#This Row],[wiek]]&lt;=69,1,0),0)</f>
        <v>0</v>
      </c>
      <c r="N219" s="1">
        <f>IF(ubezpieczenia__4[[#This Row],[wiek]] &gt;=70,IF(ubezpieczenia__4[[#This Row],[wiek]]&lt;=79,1,0),0)</f>
        <v>0</v>
      </c>
    </row>
    <row r="220" spans="4:14" x14ac:dyDescent="0.25">
      <c r="D220" s="1" t="s">
        <v>306</v>
      </c>
      <c r="E220" s="1" t="s">
        <v>307</v>
      </c>
      <c r="F220" s="2">
        <v>34893</v>
      </c>
      <c r="G220" s="1" t="s">
        <v>12</v>
      </c>
      <c r="H220" s="7">
        <f xml:space="preserve"> 2016 - YEAR(ubezpieczenia__4[[#This Row],[Data_urodz]])</f>
        <v>21</v>
      </c>
      <c r="I220" s="1">
        <f>IF(ubezpieczenia__4[[#This Row],[wiek]] &gt;=20,IF(ubezpieczenia__4[[#This Row],[wiek]]&lt;=29,1,0),0)</f>
        <v>1</v>
      </c>
      <c r="J220" s="1">
        <f>IF(ubezpieczenia__4[[#This Row],[wiek]] &gt;=30,IF(ubezpieczenia__4[[#This Row],[wiek]]&lt;=39,1,0),0)</f>
        <v>0</v>
      </c>
      <c r="K220" s="1">
        <f>IF(ubezpieczenia__4[[#This Row],[wiek]] &gt;=40,IF(ubezpieczenia__4[[#This Row],[wiek]]&lt;=49,1,0),0)</f>
        <v>0</v>
      </c>
      <c r="L220" s="1">
        <f>IF(ubezpieczenia__4[[#This Row],[wiek]] &gt;=50,IF(ubezpieczenia__4[[#This Row],[wiek]]&lt;=59,1,0),0)</f>
        <v>0</v>
      </c>
      <c r="M220" s="1">
        <f>IF(ubezpieczenia__4[[#This Row],[wiek]] &gt;=60,IF(ubezpieczenia__4[[#This Row],[wiek]]&lt;=69,1,0),0)</f>
        <v>0</v>
      </c>
      <c r="N220" s="1">
        <f>IF(ubezpieczenia__4[[#This Row],[wiek]] &gt;=70,IF(ubezpieczenia__4[[#This Row],[wiek]]&lt;=79,1,0),0)</f>
        <v>0</v>
      </c>
    </row>
    <row r="221" spans="4:14" x14ac:dyDescent="0.25">
      <c r="D221" s="1" t="s">
        <v>308</v>
      </c>
      <c r="E221" s="1" t="s">
        <v>307</v>
      </c>
      <c r="F221" s="2">
        <v>22101</v>
      </c>
      <c r="G221" s="1" t="s">
        <v>6</v>
      </c>
      <c r="H221" s="7">
        <f xml:space="preserve"> 2016 - YEAR(ubezpieczenia__4[[#This Row],[Data_urodz]])</f>
        <v>56</v>
      </c>
      <c r="I221" s="1">
        <f>IF(ubezpieczenia__4[[#This Row],[wiek]] &gt;=20,IF(ubezpieczenia__4[[#This Row],[wiek]]&lt;=29,1,0),0)</f>
        <v>0</v>
      </c>
      <c r="J221" s="1">
        <f>IF(ubezpieczenia__4[[#This Row],[wiek]] &gt;=30,IF(ubezpieczenia__4[[#This Row],[wiek]]&lt;=39,1,0),0)</f>
        <v>0</v>
      </c>
      <c r="K221" s="1">
        <f>IF(ubezpieczenia__4[[#This Row],[wiek]] &gt;=40,IF(ubezpieczenia__4[[#This Row],[wiek]]&lt;=49,1,0),0)</f>
        <v>0</v>
      </c>
      <c r="L221" s="1">
        <f>IF(ubezpieczenia__4[[#This Row],[wiek]] &gt;=50,IF(ubezpieczenia__4[[#This Row],[wiek]]&lt;=59,1,0),0)</f>
        <v>1</v>
      </c>
      <c r="M221" s="1">
        <f>IF(ubezpieczenia__4[[#This Row],[wiek]] &gt;=60,IF(ubezpieczenia__4[[#This Row],[wiek]]&lt;=69,1,0),0)</f>
        <v>0</v>
      </c>
      <c r="N221" s="1">
        <f>IF(ubezpieczenia__4[[#This Row],[wiek]] &gt;=70,IF(ubezpieczenia__4[[#This Row],[wiek]]&lt;=79,1,0),0)</f>
        <v>0</v>
      </c>
    </row>
    <row r="222" spans="4:14" x14ac:dyDescent="0.25">
      <c r="D222" s="1" t="s">
        <v>309</v>
      </c>
      <c r="E222" s="1" t="s">
        <v>177</v>
      </c>
      <c r="F222" s="2">
        <v>16267</v>
      </c>
      <c r="G222" s="1" t="s">
        <v>12</v>
      </c>
      <c r="H222" s="7">
        <f xml:space="preserve"> 2016 - YEAR(ubezpieczenia__4[[#This Row],[Data_urodz]])</f>
        <v>72</v>
      </c>
      <c r="I222" s="1">
        <f>IF(ubezpieczenia__4[[#This Row],[wiek]] &gt;=20,IF(ubezpieczenia__4[[#This Row],[wiek]]&lt;=29,1,0),0)</f>
        <v>0</v>
      </c>
      <c r="J222" s="1">
        <f>IF(ubezpieczenia__4[[#This Row],[wiek]] &gt;=30,IF(ubezpieczenia__4[[#This Row],[wiek]]&lt;=39,1,0),0)</f>
        <v>0</v>
      </c>
      <c r="K222" s="1">
        <f>IF(ubezpieczenia__4[[#This Row],[wiek]] &gt;=40,IF(ubezpieczenia__4[[#This Row],[wiek]]&lt;=49,1,0),0)</f>
        <v>0</v>
      </c>
      <c r="L222" s="1">
        <f>IF(ubezpieczenia__4[[#This Row],[wiek]] &gt;=50,IF(ubezpieczenia__4[[#This Row],[wiek]]&lt;=59,1,0),0)</f>
        <v>0</v>
      </c>
      <c r="M222" s="1">
        <f>IF(ubezpieczenia__4[[#This Row],[wiek]] &gt;=60,IF(ubezpieczenia__4[[#This Row],[wiek]]&lt;=69,1,0),0)</f>
        <v>0</v>
      </c>
      <c r="N222" s="1">
        <f>IF(ubezpieczenia__4[[#This Row],[wiek]] &gt;=70,IF(ubezpieczenia__4[[#This Row],[wiek]]&lt;=79,1,0),0)</f>
        <v>1</v>
      </c>
    </row>
    <row r="223" spans="4:14" x14ac:dyDescent="0.25">
      <c r="D223" s="1" t="s">
        <v>310</v>
      </c>
      <c r="E223" s="1" t="s">
        <v>45</v>
      </c>
      <c r="F223" s="2">
        <v>32103</v>
      </c>
      <c r="G223" s="1" t="s">
        <v>12</v>
      </c>
      <c r="H223" s="7">
        <f xml:space="preserve"> 2016 - YEAR(ubezpieczenia__4[[#This Row],[Data_urodz]])</f>
        <v>29</v>
      </c>
      <c r="I223" s="1">
        <f>IF(ubezpieczenia__4[[#This Row],[wiek]] &gt;=20,IF(ubezpieczenia__4[[#This Row],[wiek]]&lt;=29,1,0),0)</f>
        <v>1</v>
      </c>
      <c r="J223" s="1">
        <f>IF(ubezpieczenia__4[[#This Row],[wiek]] &gt;=30,IF(ubezpieczenia__4[[#This Row],[wiek]]&lt;=39,1,0),0)</f>
        <v>0</v>
      </c>
      <c r="K223" s="1">
        <f>IF(ubezpieczenia__4[[#This Row],[wiek]] &gt;=40,IF(ubezpieczenia__4[[#This Row],[wiek]]&lt;=49,1,0),0)</f>
        <v>0</v>
      </c>
      <c r="L223" s="1">
        <f>IF(ubezpieczenia__4[[#This Row],[wiek]] &gt;=50,IF(ubezpieczenia__4[[#This Row],[wiek]]&lt;=59,1,0),0)</f>
        <v>0</v>
      </c>
      <c r="M223" s="1">
        <f>IF(ubezpieczenia__4[[#This Row],[wiek]] &gt;=60,IF(ubezpieczenia__4[[#This Row],[wiek]]&lt;=69,1,0),0)</f>
        <v>0</v>
      </c>
      <c r="N223" s="1">
        <f>IF(ubezpieczenia__4[[#This Row],[wiek]] &gt;=70,IF(ubezpieczenia__4[[#This Row],[wiek]]&lt;=79,1,0),0)</f>
        <v>0</v>
      </c>
    </row>
    <row r="224" spans="4:14" x14ac:dyDescent="0.25">
      <c r="D224" s="1" t="s">
        <v>311</v>
      </c>
      <c r="E224" s="1" t="s">
        <v>248</v>
      </c>
      <c r="F224" s="2">
        <v>25996</v>
      </c>
      <c r="G224" s="1" t="s">
        <v>9</v>
      </c>
      <c r="H224" s="7">
        <f xml:space="preserve"> 2016 - YEAR(ubezpieczenia__4[[#This Row],[Data_urodz]])</f>
        <v>45</v>
      </c>
      <c r="I224" s="1">
        <f>IF(ubezpieczenia__4[[#This Row],[wiek]] &gt;=20,IF(ubezpieczenia__4[[#This Row],[wiek]]&lt;=29,1,0),0)</f>
        <v>0</v>
      </c>
      <c r="J224" s="1">
        <f>IF(ubezpieczenia__4[[#This Row],[wiek]] &gt;=30,IF(ubezpieczenia__4[[#This Row],[wiek]]&lt;=39,1,0),0)</f>
        <v>0</v>
      </c>
      <c r="K224" s="1">
        <f>IF(ubezpieczenia__4[[#This Row],[wiek]] &gt;=40,IF(ubezpieczenia__4[[#This Row],[wiek]]&lt;=49,1,0),0)</f>
        <v>1</v>
      </c>
      <c r="L224" s="1">
        <f>IF(ubezpieczenia__4[[#This Row],[wiek]] &gt;=50,IF(ubezpieczenia__4[[#This Row],[wiek]]&lt;=59,1,0),0)</f>
        <v>0</v>
      </c>
      <c r="M224" s="1">
        <f>IF(ubezpieczenia__4[[#This Row],[wiek]] &gt;=60,IF(ubezpieczenia__4[[#This Row],[wiek]]&lt;=69,1,0),0)</f>
        <v>0</v>
      </c>
      <c r="N224" s="1">
        <f>IF(ubezpieczenia__4[[#This Row],[wiek]] &gt;=70,IF(ubezpieczenia__4[[#This Row],[wiek]]&lt;=79,1,0),0)</f>
        <v>0</v>
      </c>
    </row>
    <row r="225" spans="4:14" x14ac:dyDescent="0.25">
      <c r="D225" s="1" t="s">
        <v>312</v>
      </c>
      <c r="E225" s="1" t="s">
        <v>134</v>
      </c>
      <c r="F225" s="2">
        <v>33040</v>
      </c>
      <c r="G225" s="1" t="s">
        <v>12</v>
      </c>
      <c r="H225" s="7">
        <f xml:space="preserve"> 2016 - YEAR(ubezpieczenia__4[[#This Row],[Data_urodz]])</f>
        <v>26</v>
      </c>
      <c r="I225" s="1">
        <f>IF(ubezpieczenia__4[[#This Row],[wiek]] &gt;=20,IF(ubezpieczenia__4[[#This Row],[wiek]]&lt;=29,1,0),0)</f>
        <v>1</v>
      </c>
      <c r="J225" s="1">
        <f>IF(ubezpieczenia__4[[#This Row],[wiek]] &gt;=30,IF(ubezpieczenia__4[[#This Row],[wiek]]&lt;=39,1,0),0)</f>
        <v>0</v>
      </c>
      <c r="K225" s="1">
        <f>IF(ubezpieczenia__4[[#This Row],[wiek]] &gt;=40,IF(ubezpieczenia__4[[#This Row],[wiek]]&lt;=49,1,0),0)</f>
        <v>0</v>
      </c>
      <c r="L225" s="1">
        <f>IF(ubezpieczenia__4[[#This Row],[wiek]] &gt;=50,IF(ubezpieczenia__4[[#This Row],[wiek]]&lt;=59,1,0),0)</f>
        <v>0</v>
      </c>
      <c r="M225" s="1">
        <f>IF(ubezpieczenia__4[[#This Row],[wiek]] &gt;=60,IF(ubezpieczenia__4[[#This Row],[wiek]]&lt;=69,1,0),0)</f>
        <v>0</v>
      </c>
      <c r="N225" s="1">
        <f>IF(ubezpieczenia__4[[#This Row],[wiek]] &gt;=70,IF(ubezpieczenia__4[[#This Row],[wiek]]&lt;=79,1,0),0)</f>
        <v>0</v>
      </c>
    </row>
    <row r="226" spans="4:14" x14ac:dyDescent="0.25">
      <c r="D226" s="1" t="s">
        <v>313</v>
      </c>
      <c r="E226" s="1" t="s">
        <v>20</v>
      </c>
      <c r="F226" s="2">
        <v>30671</v>
      </c>
      <c r="G226" s="1" t="s">
        <v>9</v>
      </c>
      <c r="H226" s="7">
        <f xml:space="preserve"> 2016 - YEAR(ubezpieczenia__4[[#This Row],[Data_urodz]])</f>
        <v>33</v>
      </c>
      <c r="I226" s="1">
        <f>IF(ubezpieczenia__4[[#This Row],[wiek]] &gt;=20,IF(ubezpieczenia__4[[#This Row],[wiek]]&lt;=29,1,0),0)</f>
        <v>0</v>
      </c>
      <c r="J226" s="1">
        <f>IF(ubezpieczenia__4[[#This Row],[wiek]] &gt;=30,IF(ubezpieczenia__4[[#This Row],[wiek]]&lt;=39,1,0),0)</f>
        <v>1</v>
      </c>
      <c r="K226" s="1">
        <f>IF(ubezpieczenia__4[[#This Row],[wiek]] &gt;=40,IF(ubezpieczenia__4[[#This Row],[wiek]]&lt;=49,1,0),0)</f>
        <v>0</v>
      </c>
      <c r="L226" s="1">
        <f>IF(ubezpieczenia__4[[#This Row],[wiek]] &gt;=50,IF(ubezpieczenia__4[[#This Row],[wiek]]&lt;=59,1,0),0)</f>
        <v>0</v>
      </c>
      <c r="M226" s="1">
        <f>IF(ubezpieczenia__4[[#This Row],[wiek]] &gt;=60,IF(ubezpieczenia__4[[#This Row],[wiek]]&lt;=69,1,0),0)</f>
        <v>0</v>
      </c>
      <c r="N226" s="1">
        <f>IF(ubezpieczenia__4[[#This Row],[wiek]] &gt;=70,IF(ubezpieczenia__4[[#This Row],[wiek]]&lt;=79,1,0),0)</f>
        <v>0</v>
      </c>
    </row>
    <row r="227" spans="4:14" x14ac:dyDescent="0.25">
      <c r="D227" s="1" t="s">
        <v>314</v>
      </c>
      <c r="E227" s="1" t="s">
        <v>37</v>
      </c>
      <c r="F227" s="2">
        <v>25243</v>
      </c>
      <c r="G227" s="1" t="s">
        <v>12</v>
      </c>
      <c r="H227" s="7">
        <f xml:space="preserve"> 2016 - YEAR(ubezpieczenia__4[[#This Row],[Data_urodz]])</f>
        <v>47</v>
      </c>
      <c r="I227" s="1">
        <f>IF(ubezpieczenia__4[[#This Row],[wiek]] &gt;=20,IF(ubezpieczenia__4[[#This Row],[wiek]]&lt;=29,1,0),0)</f>
        <v>0</v>
      </c>
      <c r="J227" s="1">
        <f>IF(ubezpieczenia__4[[#This Row],[wiek]] &gt;=30,IF(ubezpieczenia__4[[#This Row],[wiek]]&lt;=39,1,0),0)</f>
        <v>0</v>
      </c>
      <c r="K227" s="1">
        <f>IF(ubezpieczenia__4[[#This Row],[wiek]] &gt;=40,IF(ubezpieczenia__4[[#This Row],[wiek]]&lt;=49,1,0),0)</f>
        <v>1</v>
      </c>
      <c r="L227" s="1">
        <f>IF(ubezpieczenia__4[[#This Row],[wiek]] &gt;=50,IF(ubezpieczenia__4[[#This Row],[wiek]]&lt;=59,1,0),0)</f>
        <v>0</v>
      </c>
      <c r="M227" s="1">
        <f>IF(ubezpieczenia__4[[#This Row],[wiek]] &gt;=60,IF(ubezpieczenia__4[[#This Row],[wiek]]&lt;=69,1,0),0)</f>
        <v>0</v>
      </c>
      <c r="N227" s="1">
        <f>IF(ubezpieczenia__4[[#This Row],[wiek]] &gt;=70,IF(ubezpieczenia__4[[#This Row],[wiek]]&lt;=79,1,0),0)</f>
        <v>0</v>
      </c>
    </row>
    <row r="228" spans="4:14" x14ac:dyDescent="0.25">
      <c r="D228" s="1" t="s">
        <v>315</v>
      </c>
      <c r="E228" s="1" t="s">
        <v>20</v>
      </c>
      <c r="F228" s="2">
        <v>27639</v>
      </c>
      <c r="G228" s="1" t="s">
        <v>12</v>
      </c>
      <c r="H228" s="7">
        <f xml:space="preserve"> 2016 - YEAR(ubezpieczenia__4[[#This Row],[Data_urodz]])</f>
        <v>41</v>
      </c>
      <c r="I228" s="1">
        <f>IF(ubezpieczenia__4[[#This Row],[wiek]] &gt;=20,IF(ubezpieczenia__4[[#This Row],[wiek]]&lt;=29,1,0),0)</f>
        <v>0</v>
      </c>
      <c r="J228" s="1">
        <f>IF(ubezpieczenia__4[[#This Row],[wiek]] &gt;=30,IF(ubezpieczenia__4[[#This Row],[wiek]]&lt;=39,1,0),0)</f>
        <v>0</v>
      </c>
      <c r="K228" s="1">
        <f>IF(ubezpieczenia__4[[#This Row],[wiek]] &gt;=40,IF(ubezpieczenia__4[[#This Row],[wiek]]&lt;=49,1,0),0)</f>
        <v>1</v>
      </c>
      <c r="L228" s="1">
        <f>IF(ubezpieczenia__4[[#This Row],[wiek]] &gt;=50,IF(ubezpieczenia__4[[#This Row],[wiek]]&lt;=59,1,0),0)</f>
        <v>0</v>
      </c>
      <c r="M228" s="1">
        <f>IF(ubezpieczenia__4[[#This Row],[wiek]] &gt;=60,IF(ubezpieczenia__4[[#This Row],[wiek]]&lt;=69,1,0),0)</f>
        <v>0</v>
      </c>
      <c r="N228" s="1">
        <f>IF(ubezpieczenia__4[[#This Row],[wiek]] &gt;=70,IF(ubezpieczenia__4[[#This Row],[wiek]]&lt;=79,1,0),0)</f>
        <v>0</v>
      </c>
    </row>
    <row r="229" spans="4:14" x14ac:dyDescent="0.25">
      <c r="D229" s="1" t="s">
        <v>316</v>
      </c>
      <c r="E229" s="1" t="s">
        <v>169</v>
      </c>
      <c r="F229" s="2">
        <v>25644</v>
      </c>
      <c r="G229" s="1" t="s">
        <v>12</v>
      </c>
      <c r="H229" s="7">
        <f xml:space="preserve"> 2016 - YEAR(ubezpieczenia__4[[#This Row],[Data_urodz]])</f>
        <v>46</v>
      </c>
      <c r="I229" s="1">
        <f>IF(ubezpieczenia__4[[#This Row],[wiek]] &gt;=20,IF(ubezpieczenia__4[[#This Row],[wiek]]&lt;=29,1,0),0)</f>
        <v>0</v>
      </c>
      <c r="J229" s="1">
        <f>IF(ubezpieczenia__4[[#This Row],[wiek]] &gt;=30,IF(ubezpieczenia__4[[#This Row],[wiek]]&lt;=39,1,0),0)</f>
        <v>0</v>
      </c>
      <c r="K229" s="1">
        <f>IF(ubezpieczenia__4[[#This Row],[wiek]] &gt;=40,IF(ubezpieczenia__4[[#This Row],[wiek]]&lt;=49,1,0),0)</f>
        <v>1</v>
      </c>
      <c r="L229" s="1">
        <f>IF(ubezpieczenia__4[[#This Row],[wiek]] &gt;=50,IF(ubezpieczenia__4[[#This Row],[wiek]]&lt;=59,1,0),0)</f>
        <v>0</v>
      </c>
      <c r="M229" s="1">
        <f>IF(ubezpieczenia__4[[#This Row],[wiek]] &gt;=60,IF(ubezpieczenia__4[[#This Row],[wiek]]&lt;=69,1,0),0)</f>
        <v>0</v>
      </c>
      <c r="N229" s="1">
        <f>IF(ubezpieczenia__4[[#This Row],[wiek]] &gt;=70,IF(ubezpieczenia__4[[#This Row],[wiek]]&lt;=79,1,0),0)</f>
        <v>0</v>
      </c>
    </row>
    <row r="230" spans="4:14" x14ac:dyDescent="0.25">
      <c r="D230" s="1" t="s">
        <v>317</v>
      </c>
      <c r="E230" s="1" t="s">
        <v>318</v>
      </c>
      <c r="F230" s="2">
        <v>27683</v>
      </c>
      <c r="G230" s="1" t="s">
        <v>6</v>
      </c>
      <c r="H230" s="7">
        <f xml:space="preserve"> 2016 - YEAR(ubezpieczenia__4[[#This Row],[Data_urodz]])</f>
        <v>41</v>
      </c>
      <c r="I230" s="1">
        <f>IF(ubezpieczenia__4[[#This Row],[wiek]] &gt;=20,IF(ubezpieczenia__4[[#This Row],[wiek]]&lt;=29,1,0),0)</f>
        <v>0</v>
      </c>
      <c r="J230" s="1">
        <f>IF(ubezpieczenia__4[[#This Row],[wiek]] &gt;=30,IF(ubezpieczenia__4[[#This Row],[wiek]]&lt;=39,1,0),0)</f>
        <v>0</v>
      </c>
      <c r="K230" s="1">
        <f>IF(ubezpieczenia__4[[#This Row],[wiek]] &gt;=40,IF(ubezpieczenia__4[[#This Row],[wiek]]&lt;=49,1,0),0)</f>
        <v>1</v>
      </c>
      <c r="L230" s="1">
        <f>IF(ubezpieczenia__4[[#This Row],[wiek]] &gt;=50,IF(ubezpieczenia__4[[#This Row],[wiek]]&lt;=59,1,0),0)</f>
        <v>0</v>
      </c>
      <c r="M230" s="1">
        <f>IF(ubezpieczenia__4[[#This Row],[wiek]] &gt;=60,IF(ubezpieczenia__4[[#This Row],[wiek]]&lt;=69,1,0),0)</f>
        <v>0</v>
      </c>
      <c r="N230" s="1">
        <f>IF(ubezpieczenia__4[[#This Row],[wiek]] &gt;=70,IF(ubezpieczenia__4[[#This Row],[wiek]]&lt;=79,1,0),0)</f>
        <v>0</v>
      </c>
    </row>
    <row r="231" spans="4:14" x14ac:dyDescent="0.25">
      <c r="D231" s="1" t="s">
        <v>174</v>
      </c>
      <c r="E231" s="1" t="s">
        <v>319</v>
      </c>
      <c r="F231" s="2">
        <v>32765</v>
      </c>
      <c r="G231" s="1" t="s">
        <v>9</v>
      </c>
      <c r="H231" s="7">
        <f xml:space="preserve"> 2016 - YEAR(ubezpieczenia__4[[#This Row],[Data_urodz]])</f>
        <v>27</v>
      </c>
      <c r="I231" s="1">
        <f>IF(ubezpieczenia__4[[#This Row],[wiek]] &gt;=20,IF(ubezpieczenia__4[[#This Row],[wiek]]&lt;=29,1,0),0)</f>
        <v>1</v>
      </c>
      <c r="J231" s="1">
        <f>IF(ubezpieczenia__4[[#This Row],[wiek]] &gt;=30,IF(ubezpieczenia__4[[#This Row],[wiek]]&lt;=39,1,0),0)</f>
        <v>0</v>
      </c>
      <c r="K231" s="1">
        <f>IF(ubezpieczenia__4[[#This Row],[wiek]] &gt;=40,IF(ubezpieczenia__4[[#This Row],[wiek]]&lt;=49,1,0),0)</f>
        <v>0</v>
      </c>
      <c r="L231" s="1">
        <f>IF(ubezpieczenia__4[[#This Row],[wiek]] &gt;=50,IF(ubezpieczenia__4[[#This Row],[wiek]]&lt;=59,1,0),0)</f>
        <v>0</v>
      </c>
      <c r="M231" s="1">
        <f>IF(ubezpieczenia__4[[#This Row],[wiek]] &gt;=60,IF(ubezpieczenia__4[[#This Row],[wiek]]&lt;=69,1,0),0)</f>
        <v>0</v>
      </c>
      <c r="N231" s="1">
        <f>IF(ubezpieczenia__4[[#This Row],[wiek]] &gt;=70,IF(ubezpieczenia__4[[#This Row],[wiek]]&lt;=79,1,0),0)</f>
        <v>0</v>
      </c>
    </row>
    <row r="232" spans="4:14" x14ac:dyDescent="0.25">
      <c r="D232" s="1" t="s">
        <v>243</v>
      </c>
      <c r="E232" s="1" t="s">
        <v>121</v>
      </c>
      <c r="F232" s="2">
        <v>26380</v>
      </c>
      <c r="G232" s="1" t="s">
        <v>9</v>
      </c>
      <c r="H232" s="7">
        <f xml:space="preserve"> 2016 - YEAR(ubezpieczenia__4[[#This Row],[Data_urodz]])</f>
        <v>44</v>
      </c>
      <c r="I232" s="1">
        <f>IF(ubezpieczenia__4[[#This Row],[wiek]] &gt;=20,IF(ubezpieczenia__4[[#This Row],[wiek]]&lt;=29,1,0),0)</f>
        <v>0</v>
      </c>
      <c r="J232" s="1">
        <f>IF(ubezpieczenia__4[[#This Row],[wiek]] &gt;=30,IF(ubezpieczenia__4[[#This Row],[wiek]]&lt;=39,1,0),0)</f>
        <v>0</v>
      </c>
      <c r="K232" s="1">
        <f>IF(ubezpieczenia__4[[#This Row],[wiek]] &gt;=40,IF(ubezpieczenia__4[[#This Row],[wiek]]&lt;=49,1,0),0)</f>
        <v>1</v>
      </c>
      <c r="L232" s="1">
        <f>IF(ubezpieczenia__4[[#This Row],[wiek]] &gt;=50,IF(ubezpieczenia__4[[#This Row],[wiek]]&lt;=59,1,0),0)</f>
        <v>0</v>
      </c>
      <c r="M232" s="1">
        <f>IF(ubezpieczenia__4[[#This Row],[wiek]] &gt;=60,IF(ubezpieczenia__4[[#This Row],[wiek]]&lt;=69,1,0),0)</f>
        <v>0</v>
      </c>
      <c r="N232" s="1">
        <f>IF(ubezpieczenia__4[[#This Row],[wiek]] &gt;=70,IF(ubezpieczenia__4[[#This Row],[wiek]]&lt;=79,1,0),0)</f>
        <v>0</v>
      </c>
    </row>
    <row r="233" spans="4:14" x14ac:dyDescent="0.25">
      <c r="D233" s="1" t="s">
        <v>320</v>
      </c>
      <c r="E233" s="1" t="s">
        <v>81</v>
      </c>
      <c r="F233" s="2">
        <v>21508</v>
      </c>
      <c r="G233" s="1" t="s">
        <v>6</v>
      </c>
      <c r="H233" s="7">
        <f xml:space="preserve"> 2016 - YEAR(ubezpieczenia__4[[#This Row],[Data_urodz]])</f>
        <v>58</v>
      </c>
      <c r="I233" s="1">
        <f>IF(ubezpieczenia__4[[#This Row],[wiek]] &gt;=20,IF(ubezpieczenia__4[[#This Row],[wiek]]&lt;=29,1,0),0)</f>
        <v>0</v>
      </c>
      <c r="J233" s="1">
        <f>IF(ubezpieczenia__4[[#This Row],[wiek]] &gt;=30,IF(ubezpieczenia__4[[#This Row],[wiek]]&lt;=39,1,0),0)</f>
        <v>0</v>
      </c>
      <c r="K233" s="1">
        <f>IF(ubezpieczenia__4[[#This Row],[wiek]] &gt;=40,IF(ubezpieczenia__4[[#This Row],[wiek]]&lt;=49,1,0),0)</f>
        <v>0</v>
      </c>
      <c r="L233" s="1">
        <f>IF(ubezpieczenia__4[[#This Row],[wiek]] &gt;=50,IF(ubezpieczenia__4[[#This Row],[wiek]]&lt;=59,1,0),0)</f>
        <v>1</v>
      </c>
      <c r="M233" s="1">
        <f>IF(ubezpieczenia__4[[#This Row],[wiek]] &gt;=60,IF(ubezpieczenia__4[[#This Row],[wiek]]&lt;=69,1,0),0)</f>
        <v>0</v>
      </c>
      <c r="N233" s="1">
        <f>IF(ubezpieczenia__4[[#This Row],[wiek]] &gt;=70,IF(ubezpieczenia__4[[#This Row],[wiek]]&lt;=79,1,0),0)</f>
        <v>0</v>
      </c>
    </row>
    <row r="234" spans="4:14" x14ac:dyDescent="0.25">
      <c r="D234" s="1" t="s">
        <v>321</v>
      </c>
      <c r="E234" s="1" t="s">
        <v>11</v>
      </c>
      <c r="F234" s="2">
        <v>32790</v>
      </c>
      <c r="G234" s="1" t="s">
        <v>6</v>
      </c>
      <c r="H234" s="7">
        <f xml:space="preserve"> 2016 - YEAR(ubezpieczenia__4[[#This Row],[Data_urodz]])</f>
        <v>27</v>
      </c>
      <c r="I234" s="1">
        <f>IF(ubezpieczenia__4[[#This Row],[wiek]] &gt;=20,IF(ubezpieczenia__4[[#This Row],[wiek]]&lt;=29,1,0),0)</f>
        <v>1</v>
      </c>
      <c r="J234" s="1">
        <f>IF(ubezpieczenia__4[[#This Row],[wiek]] &gt;=30,IF(ubezpieczenia__4[[#This Row],[wiek]]&lt;=39,1,0),0)</f>
        <v>0</v>
      </c>
      <c r="K234" s="1">
        <f>IF(ubezpieczenia__4[[#This Row],[wiek]] &gt;=40,IF(ubezpieczenia__4[[#This Row],[wiek]]&lt;=49,1,0),0)</f>
        <v>0</v>
      </c>
      <c r="L234" s="1">
        <f>IF(ubezpieczenia__4[[#This Row],[wiek]] &gt;=50,IF(ubezpieczenia__4[[#This Row],[wiek]]&lt;=59,1,0),0)</f>
        <v>0</v>
      </c>
      <c r="M234" s="1">
        <f>IF(ubezpieczenia__4[[#This Row],[wiek]] &gt;=60,IF(ubezpieczenia__4[[#This Row],[wiek]]&lt;=69,1,0),0)</f>
        <v>0</v>
      </c>
      <c r="N234" s="1">
        <f>IF(ubezpieczenia__4[[#This Row],[wiek]] &gt;=70,IF(ubezpieczenia__4[[#This Row],[wiek]]&lt;=79,1,0),0)</f>
        <v>0</v>
      </c>
    </row>
    <row r="235" spans="4:14" x14ac:dyDescent="0.25">
      <c r="D235" s="1" t="s">
        <v>164</v>
      </c>
      <c r="E235" s="1" t="s">
        <v>322</v>
      </c>
      <c r="F235" s="2">
        <v>24303</v>
      </c>
      <c r="G235" s="1" t="s">
        <v>6</v>
      </c>
      <c r="H235" s="7">
        <f xml:space="preserve"> 2016 - YEAR(ubezpieczenia__4[[#This Row],[Data_urodz]])</f>
        <v>50</v>
      </c>
      <c r="I235" s="1">
        <f>IF(ubezpieczenia__4[[#This Row],[wiek]] &gt;=20,IF(ubezpieczenia__4[[#This Row],[wiek]]&lt;=29,1,0),0)</f>
        <v>0</v>
      </c>
      <c r="J235" s="1">
        <f>IF(ubezpieczenia__4[[#This Row],[wiek]] &gt;=30,IF(ubezpieczenia__4[[#This Row],[wiek]]&lt;=39,1,0),0)</f>
        <v>0</v>
      </c>
      <c r="K235" s="1">
        <f>IF(ubezpieczenia__4[[#This Row],[wiek]] &gt;=40,IF(ubezpieczenia__4[[#This Row],[wiek]]&lt;=49,1,0),0)</f>
        <v>0</v>
      </c>
      <c r="L235" s="1">
        <f>IF(ubezpieczenia__4[[#This Row],[wiek]] &gt;=50,IF(ubezpieczenia__4[[#This Row],[wiek]]&lt;=59,1,0),0)</f>
        <v>1</v>
      </c>
      <c r="M235" s="1">
        <f>IF(ubezpieczenia__4[[#This Row],[wiek]] &gt;=60,IF(ubezpieczenia__4[[#This Row],[wiek]]&lt;=69,1,0),0)</f>
        <v>0</v>
      </c>
      <c r="N235" s="1">
        <f>IF(ubezpieczenia__4[[#This Row],[wiek]] &gt;=70,IF(ubezpieczenia__4[[#This Row],[wiek]]&lt;=79,1,0),0)</f>
        <v>0</v>
      </c>
    </row>
    <row r="236" spans="4:14" x14ac:dyDescent="0.25">
      <c r="D236" s="1" t="s">
        <v>323</v>
      </c>
      <c r="E236" s="1" t="s">
        <v>300</v>
      </c>
      <c r="F236" s="2">
        <v>30747</v>
      </c>
      <c r="G236" s="1" t="s">
        <v>9</v>
      </c>
      <c r="H236" s="7">
        <f xml:space="preserve"> 2016 - YEAR(ubezpieczenia__4[[#This Row],[Data_urodz]])</f>
        <v>32</v>
      </c>
      <c r="I236" s="1">
        <f>IF(ubezpieczenia__4[[#This Row],[wiek]] &gt;=20,IF(ubezpieczenia__4[[#This Row],[wiek]]&lt;=29,1,0),0)</f>
        <v>0</v>
      </c>
      <c r="J236" s="1">
        <f>IF(ubezpieczenia__4[[#This Row],[wiek]] &gt;=30,IF(ubezpieczenia__4[[#This Row],[wiek]]&lt;=39,1,0),0)</f>
        <v>1</v>
      </c>
      <c r="K236" s="1">
        <f>IF(ubezpieczenia__4[[#This Row],[wiek]] &gt;=40,IF(ubezpieczenia__4[[#This Row],[wiek]]&lt;=49,1,0),0)</f>
        <v>0</v>
      </c>
      <c r="L236" s="1">
        <f>IF(ubezpieczenia__4[[#This Row],[wiek]] &gt;=50,IF(ubezpieczenia__4[[#This Row],[wiek]]&lt;=59,1,0),0)</f>
        <v>0</v>
      </c>
      <c r="M236" s="1">
        <f>IF(ubezpieczenia__4[[#This Row],[wiek]] &gt;=60,IF(ubezpieczenia__4[[#This Row],[wiek]]&lt;=69,1,0),0)</f>
        <v>0</v>
      </c>
      <c r="N236" s="1">
        <f>IF(ubezpieczenia__4[[#This Row],[wiek]] &gt;=70,IF(ubezpieczenia__4[[#This Row],[wiek]]&lt;=79,1,0),0)</f>
        <v>0</v>
      </c>
    </row>
    <row r="237" spans="4:14" x14ac:dyDescent="0.25">
      <c r="D237" s="1" t="s">
        <v>324</v>
      </c>
      <c r="E237" s="1" t="s">
        <v>49</v>
      </c>
      <c r="F237" s="2">
        <v>19853</v>
      </c>
      <c r="G237" s="1" t="s">
        <v>12</v>
      </c>
      <c r="H237" s="7">
        <f xml:space="preserve"> 2016 - YEAR(ubezpieczenia__4[[#This Row],[Data_urodz]])</f>
        <v>62</v>
      </c>
      <c r="I237" s="1">
        <f>IF(ubezpieczenia__4[[#This Row],[wiek]] &gt;=20,IF(ubezpieczenia__4[[#This Row],[wiek]]&lt;=29,1,0),0)</f>
        <v>0</v>
      </c>
      <c r="J237" s="1">
        <f>IF(ubezpieczenia__4[[#This Row],[wiek]] &gt;=30,IF(ubezpieczenia__4[[#This Row],[wiek]]&lt;=39,1,0),0)</f>
        <v>0</v>
      </c>
      <c r="K237" s="1">
        <f>IF(ubezpieczenia__4[[#This Row],[wiek]] &gt;=40,IF(ubezpieczenia__4[[#This Row],[wiek]]&lt;=49,1,0),0)</f>
        <v>0</v>
      </c>
      <c r="L237" s="1">
        <f>IF(ubezpieczenia__4[[#This Row],[wiek]] &gt;=50,IF(ubezpieczenia__4[[#This Row],[wiek]]&lt;=59,1,0),0)</f>
        <v>0</v>
      </c>
      <c r="M237" s="1">
        <f>IF(ubezpieczenia__4[[#This Row],[wiek]] &gt;=60,IF(ubezpieczenia__4[[#This Row],[wiek]]&lt;=69,1,0),0)</f>
        <v>1</v>
      </c>
      <c r="N237" s="1">
        <f>IF(ubezpieczenia__4[[#This Row],[wiek]] &gt;=70,IF(ubezpieczenia__4[[#This Row],[wiek]]&lt;=79,1,0),0)</f>
        <v>0</v>
      </c>
    </row>
    <row r="238" spans="4:14" x14ac:dyDescent="0.25">
      <c r="D238" s="1" t="s">
        <v>325</v>
      </c>
      <c r="E238" s="1" t="s">
        <v>20</v>
      </c>
      <c r="F238" s="2">
        <v>32147</v>
      </c>
      <c r="G238" s="1" t="s">
        <v>12</v>
      </c>
      <c r="H238" s="7">
        <f xml:space="preserve"> 2016 - YEAR(ubezpieczenia__4[[#This Row],[Data_urodz]])</f>
        <v>28</v>
      </c>
      <c r="I238" s="1">
        <f>IF(ubezpieczenia__4[[#This Row],[wiek]] &gt;=20,IF(ubezpieczenia__4[[#This Row],[wiek]]&lt;=29,1,0),0)</f>
        <v>1</v>
      </c>
      <c r="J238" s="1">
        <f>IF(ubezpieczenia__4[[#This Row],[wiek]] &gt;=30,IF(ubezpieczenia__4[[#This Row],[wiek]]&lt;=39,1,0),0)</f>
        <v>0</v>
      </c>
      <c r="K238" s="1">
        <f>IF(ubezpieczenia__4[[#This Row],[wiek]] &gt;=40,IF(ubezpieczenia__4[[#This Row],[wiek]]&lt;=49,1,0),0)</f>
        <v>0</v>
      </c>
      <c r="L238" s="1">
        <f>IF(ubezpieczenia__4[[#This Row],[wiek]] &gt;=50,IF(ubezpieczenia__4[[#This Row],[wiek]]&lt;=59,1,0),0)</f>
        <v>0</v>
      </c>
      <c r="M238" s="1">
        <f>IF(ubezpieczenia__4[[#This Row],[wiek]] &gt;=60,IF(ubezpieczenia__4[[#This Row],[wiek]]&lt;=69,1,0),0)</f>
        <v>0</v>
      </c>
      <c r="N238" s="1">
        <f>IF(ubezpieczenia__4[[#This Row],[wiek]] &gt;=70,IF(ubezpieczenia__4[[#This Row],[wiek]]&lt;=79,1,0),0)</f>
        <v>0</v>
      </c>
    </row>
    <row r="239" spans="4:14" x14ac:dyDescent="0.25">
      <c r="D239" s="1" t="s">
        <v>326</v>
      </c>
      <c r="E239" s="1" t="s">
        <v>327</v>
      </c>
      <c r="F239" s="2">
        <v>17904</v>
      </c>
      <c r="G239" s="1" t="s">
        <v>12</v>
      </c>
      <c r="H239" s="7">
        <f xml:space="preserve"> 2016 - YEAR(ubezpieczenia__4[[#This Row],[Data_urodz]])</f>
        <v>67</v>
      </c>
      <c r="I239" s="1">
        <f>IF(ubezpieczenia__4[[#This Row],[wiek]] &gt;=20,IF(ubezpieczenia__4[[#This Row],[wiek]]&lt;=29,1,0),0)</f>
        <v>0</v>
      </c>
      <c r="J239" s="1">
        <f>IF(ubezpieczenia__4[[#This Row],[wiek]] &gt;=30,IF(ubezpieczenia__4[[#This Row],[wiek]]&lt;=39,1,0),0)</f>
        <v>0</v>
      </c>
      <c r="K239" s="1">
        <f>IF(ubezpieczenia__4[[#This Row],[wiek]] &gt;=40,IF(ubezpieczenia__4[[#This Row],[wiek]]&lt;=49,1,0),0)</f>
        <v>0</v>
      </c>
      <c r="L239" s="1">
        <f>IF(ubezpieczenia__4[[#This Row],[wiek]] &gt;=50,IF(ubezpieczenia__4[[#This Row],[wiek]]&lt;=59,1,0),0)</f>
        <v>0</v>
      </c>
      <c r="M239" s="1">
        <f>IF(ubezpieczenia__4[[#This Row],[wiek]] &gt;=60,IF(ubezpieczenia__4[[#This Row],[wiek]]&lt;=69,1,0),0)</f>
        <v>1</v>
      </c>
      <c r="N239" s="1">
        <f>IF(ubezpieczenia__4[[#This Row],[wiek]] &gt;=70,IF(ubezpieczenia__4[[#This Row],[wiek]]&lt;=79,1,0),0)</f>
        <v>0</v>
      </c>
    </row>
    <row r="240" spans="4:14" x14ac:dyDescent="0.25">
      <c r="D240" s="1" t="s">
        <v>328</v>
      </c>
      <c r="E240" s="1" t="s">
        <v>157</v>
      </c>
      <c r="F240" s="2">
        <v>20057</v>
      </c>
      <c r="G240" s="1" t="s">
        <v>12</v>
      </c>
      <c r="H240" s="7">
        <f xml:space="preserve"> 2016 - YEAR(ubezpieczenia__4[[#This Row],[Data_urodz]])</f>
        <v>62</v>
      </c>
      <c r="I240" s="1">
        <f>IF(ubezpieczenia__4[[#This Row],[wiek]] &gt;=20,IF(ubezpieczenia__4[[#This Row],[wiek]]&lt;=29,1,0),0)</f>
        <v>0</v>
      </c>
      <c r="J240" s="1">
        <f>IF(ubezpieczenia__4[[#This Row],[wiek]] &gt;=30,IF(ubezpieczenia__4[[#This Row],[wiek]]&lt;=39,1,0),0)</f>
        <v>0</v>
      </c>
      <c r="K240" s="1">
        <f>IF(ubezpieczenia__4[[#This Row],[wiek]] &gt;=40,IF(ubezpieczenia__4[[#This Row],[wiek]]&lt;=49,1,0),0)</f>
        <v>0</v>
      </c>
      <c r="L240" s="1">
        <f>IF(ubezpieczenia__4[[#This Row],[wiek]] &gt;=50,IF(ubezpieczenia__4[[#This Row],[wiek]]&lt;=59,1,0),0)</f>
        <v>0</v>
      </c>
      <c r="M240" s="1">
        <f>IF(ubezpieczenia__4[[#This Row],[wiek]] &gt;=60,IF(ubezpieczenia__4[[#This Row],[wiek]]&lt;=69,1,0),0)</f>
        <v>1</v>
      </c>
      <c r="N240" s="1">
        <f>IF(ubezpieczenia__4[[#This Row],[wiek]] &gt;=70,IF(ubezpieczenia__4[[#This Row],[wiek]]&lt;=79,1,0),0)</f>
        <v>0</v>
      </c>
    </row>
    <row r="241" spans="4:14" x14ac:dyDescent="0.25">
      <c r="D241" s="1" t="s">
        <v>329</v>
      </c>
      <c r="E241" s="1" t="s">
        <v>146</v>
      </c>
      <c r="F241" s="2">
        <v>30863</v>
      </c>
      <c r="G241" s="1" t="s">
        <v>9</v>
      </c>
      <c r="H241" s="7">
        <f xml:space="preserve"> 2016 - YEAR(ubezpieczenia__4[[#This Row],[Data_urodz]])</f>
        <v>32</v>
      </c>
      <c r="I241" s="1">
        <f>IF(ubezpieczenia__4[[#This Row],[wiek]] &gt;=20,IF(ubezpieczenia__4[[#This Row],[wiek]]&lt;=29,1,0),0)</f>
        <v>0</v>
      </c>
      <c r="J241" s="1">
        <f>IF(ubezpieczenia__4[[#This Row],[wiek]] &gt;=30,IF(ubezpieczenia__4[[#This Row],[wiek]]&lt;=39,1,0),0)</f>
        <v>1</v>
      </c>
      <c r="K241" s="1">
        <f>IF(ubezpieczenia__4[[#This Row],[wiek]] &gt;=40,IF(ubezpieczenia__4[[#This Row],[wiek]]&lt;=49,1,0),0)</f>
        <v>0</v>
      </c>
      <c r="L241" s="1">
        <f>IF(ubezpieczenia__4[[#This Row],[wiek]] &gt;=50,IF(ubezpieczenia__4[[#This Row],[wiek]]&lt;=59,1,0),0)</f>
        <v>0</v>
      </c>
      <c r="M241" s="1">
        <f>IF(ubezpieczenia__4[[#This Row],[wiek]] &gt;=60,IF(ubezpieczenia__4[[#This Row],[wiek]]&lt;=69,1,0),0)</f>
        <v>0</v>
      </c>
      <c r="N241" s="1">
        <f>IF(ubezpieczenia__4[[#This Row],[wiek]] &gt;=70,IF(ubezpieczenia__4[[#This Row],[wiek]]&lt;=79,1,0),0)</f>
        <v>0</v>
      </c>
    </row>
    <row r="242" spans="4:14" x14ac:dyDescent="0.25">
      <c r="D242" s="1" t="s">
        <v>330</v>
      </c>
      <c r="E242" s="1" t="s">
        <v>139</v>
      </c>
      <c r="F242" s="2">
        <v>22435</v>
      </c>
      <c r="G242" s="1" t="s">
        <v>6</v>
      </c>
      <c r="H242" s="7">
        <f xml:space="preserve"> 2016 - YEAR(ubezpieczenia__4[[#This Row],[Data_urodz]])</f>
        <v>55</v>
      </c>
      <c r="I242" s="1">
        <f>IF(ubezpieczenia__4[[#This Row],[wiek]] &gt;=20,IF(ubezpieczenia__4[[#This Row],[wiek]]&lt;=29,1,0),0)</f>
        <v>0</v>
      </c>
      <c r="J242" s="1">
        <f>IF(ubezpieczenia__4[[#This Row],[wiek]] &gt;=30,IF(ubezpieczenia__4[[#This Row],[wiek]]&lt;=39,1,0),0)</f>
        <v>0</v>
      </c>
      <c r="K242" s="1">
        <f>IF(ubezpieczenia__4[[#This Row],[wiek]] &gt;=40,IF(ubezpieczenia__4[[#This Row],[wiek]]&lt;=49,1,0),0)</f>
        <v>0</v>
      </c>
      <c r="L242" s="1">
        <f>IF(ubezpieczenia__4[[#This Row],[wiek]] &gt;=50,IF(ubezpieczenia__4[[#This Row],[wiek]]&lt;=59,1,0),0)</f>
        <v>1</v>
      </c>
      <c r="M242" s="1">
        <f>IF(ubezpieczenia__4[[#This Row],[wiek]] &gt;=60,IF(ubezpieczenia__4[[#This Row],[wiek]]&lt;=69,1,0),0)</f>
        <v>0</v>
      </c>
      <c r="N242" s="1">
        <f>IF(ubezpieczenia__4[[#This Row],[wiek]] &gt;=70,IF(ubezpieczenia__4[[#This Row],[wiek]]&lt;=79,1,0),0)</f>
        <v>0</v>
      </c>
    </row>
    <row r="243" spans="4:14" x14ac:dyDescent="0.25">
      <c r="D243" s="1" t="s">
        <v>130</v>
      </c>
      <c r="E243" s="1" t="s">
        <v>84</v>
      </c>
      <c r="F243" s="2">
        <v>17048</v>
      </c>
      <c r="G243" s="1" t="s">
        <v>12</v>
      </c>
      <c r="H243" s="7">
        <f xml:space="preserve"> 2016 - YEAR(ubezpieczenia__4[[#This Row],[Data_urodz]])</f>
        <v>70</v>
      </c>
      <c r="I243" s="1">
        <f>IF(ubezpieczenia__4[[#This Row],[wiek]] &gt;=20,IF(ubezpieczenia__4[[#This Row],[wiek]]&lt;=29,1,0),0)</f>
        <v>0</v>
      </c>
      <c r="J243" s="1">
        <f>IF(ubezpieczenia__4[[#This Row],[wiek]] &gt;=30,IF(ubezpieczenia__4[[#This Row],[wiek]]&lt;=39,1,0),0)</f>
        <v>0</v>
      </c>
      <c r="K243" s="1">
        <f>IF(ubezpieczenia__4[[#This Row],[wiek]] &gt;=40,IF(ubezpieczenia__4[[#This Row],[wiek]]&lt;=49,1,0),0)</f>
        <v>0</v>
      </c>
      <c r="L243" s="1">
        <f>IF(ubezpieczenia__4[[#This Row],[wiek]] &gt;=50,IF(ubezpieczenia__4[[#This Row],[wiek]]&lt;=59,1,0),0)</f>
        <v>0</v>
      </c>
      <c r="M243" s="1">
        <f>IF(ubezpieczenia__4[[#This Row],[wiek]] &gt;=60,IF(ubezpieczenia__4[[#This Row],[wiek]]&lt;=69,1,0),0)</f>
        <v>0</v>
      </c>
      <c r="N243" s="1">
        <f>IF(ubezpieczenia__4[[#This Row],[wiek]] &gt;=70,IF(ubezpieczenia__4[[#This Row],[wiek]]&lt;=79,1,0),0)</f>
        <v>1</v>
      </c>
    </row>
    <row r="244" spans="4:14" x14ac:dyDescent="0.25">
      <c r="D244" s="1" t="s">
        <v>331</v>
      </c>
      <c r="E244" s="1" t="s">
        <v>332</v>
      </c>
      <c r="F244" s="2">
        <v>24732</v>
      </c>
      <c r="G244" s="1" t="s">
        <v>6</v>
      </c>
      <c r="H244" s="7">
        <f xml:space="preserve"> 2016 - YEAR(ubezpieczenia__4[[#This Row],[Data_urodz]])</f>
        <v>49</v>
      </c>
      <c r="I244" s="1">
        <f>IF(ubezpieczenia__4[[#This Row],[wiek]] &gt;=20,IF(ubezpieczenia__4[[#This Row],[wiek]]&lt;=29,1,0),0)</f>
        <v>0</v>
      </c>
      <c r="J244" s="1">
        <f>IF(ubezpieczenia__4[[#This Row],[wiek]] &gt;=30,IF(ubezpieczenia__4[[#This Row],[wiek]]&lt;=39,1,0),0)</f>
        <v>0</v>
      </c>
      <c r="K244" s="1">
        <f>IF(ubezpieczenia__4[[#This Row],[wiek]] &gt;=40,IF(ubezpieczenia__4[[#This Row],[wiek]]&lt;=49,1,0),0)</f>
        <v>1</v>
      </c>
      <c r="L244" s="1">
        <f>IF(ubezpieczenia__4[[#This Row],[wiek]] &gt;=50,IF(ubezpieczenia__4[[#This Row],[wiek]]&lt;=59,1,0),0)</f>
        <v>0</v>
      </c>
      <c r="M244" s="1">
        <f>IF(ubezpieczenia__4[[#This Row],[wiek]] &gt;=60,IF(ubezpieczenia__4[[#This Row],[wiek]]&lt;=69,1,0),0)</f>
        <v>0</v>
      </c>
      <c r="N244" s="1">
        <f>IF(ubezpieczenia__4[[#This Row],[wiek]] &gt;=70,IF(ubezpieczenia__4[[#This Row],[wiek]]&lt;=79,1,0),0)</f>
        <v>0</v>
      </c>
    </row>
    <row r="245" spans="4:14" x14ac:dyDescent="0.25">
      <c r="D245" s="1" t="s">
        <v>333</v>
      </c>
      <c r="E245" s="1" t="s">
        <v>11</v>
      </c>
      <c r="F245" s="2">
        <v>18589</v>
      </c>
      <c r="G245" s="1" t="s">
        <v>6</v>
      </c>
      <c r="H245" s="7">
        <f xml:space="preserve"> 2016 - YEAR(ubezpieczenia__4[[#This Row],[Data_urodz]])</f>
        <v>66</v>
      </c>
      <c r="I245" s="1">
        <f>IF(ubezpieczenia__4[[#This Row],[wiek]] &gt;=20,IF(ubezpieczenia__4[[#This Row],[wiek]]&lt;=29,1,0),0)</f>
        <v>0</v>
      </c>
      <c r="J245" s="1">
        <f>IF(ubezpieczenia__4[[#This Row],[wiek]] &gt;=30,IF(ubezpieczenia__4[[#This Row],[wiek]]&lt;=39,1,0),0)</f>
        <v>0</v>
      </c>
      <c r="K245" s="1">
        <f>IF(ubezpieczenia__4[[#This Row],[wiek]] &gt;=40,IF(ubezpieczenia__4[[#This Row],[wiek]]&lt;=49,1,0),0)</f>
        <v>0</v>
      </c>
      <c r="L245" s="1">
        <f>IF(ubezpieczenia__4[[#This Row],[wiek]] &gt;=50,IF(ubezpieczenia__4[[#This Row],[wiek]]&lt;=59,1,0),0)</f>
        <v>0</v>
      </c>
      <c r="M245" s="1">
        <f>IF(ubezpieczenia__4[[#This Row],[wiek]] &gt;=60,IF(ubezpieczenia__4[[#This Row],[wiek]]&lt;=69,1,0),0)</f>
        <v>1</v>
      </c>
      <c r="N245" s="1">
        <f>IF(ubezpieczenia__4[[#This Row],[wiek]] &gt;=70,IF(ubezpieczenia__4[[#This Row],[wiek]]&lt;=79,1,0),0)</f>
        <v>0</v>
      </c>
    </row>
    <row r="246" spans="4:14" x14ac:dyDescent="0.25">
      <c r="D246" s="1" t="s">
        <v>334</v>
      </c>
      <c r="E246" s="1" t="s">
        <v>49</v>
      </c>
      <c r="F246" s="2">
        <v>20727</v>
      </c>
      <c r="G246" s="1" t="s">
        <v>12</v>
      </c>
      <c r="H246" s="7">
        <f xml:space="preserve"> 2016 - YEAR(ubezpieczenia__4[[#This Row],[Data_urodz]])</f>
        <v>60</v>
      </c>
      <c r="I246" s="1">
        <f>IF(ubezpieczenia__4[[#This Row],[wiek]] &gt;=20,IF(ubezpieczenia__4[[#This Row],[wiek]]&lt;=29,1,0),0)</f>
        <v>0</v>
      </c>
      <c r="J246" s="1">
        <f>IF(ubezpieczenia__4[[#This Row],[wiek]] &gt;=30,IF(ubezpieczenia__4[[#This Row],[wiek]]&lt;=39,1,0),0)</f>
        <v>0</v>
      </c>
      <c r="K246" s="1">
        <f>IF(ubezpieczenia__4[[#This Row],[wiek]] &gt;=40,IF(ubezpieczenia__4[[#This Row],[wiek]]&lt;=49,1,0),0)</f>
        <v>0</v>
      </c>
      <c r="L246" s="1">
        <f>IF(ubezpieczenia__4[[#This Row],[wiek]] &gt;=50,IF(ubezpieczenia__4[[#This Row],[wiek]]&lt;=59,1,0),0)</f>
        <v>0</v>
      </c>
      <c r="M246" s="1">
        <f>IF(ubezpieczenia__4[[#This Row],[wiek]] &gt;=60,IF(ubezpieczenia__4[[#This Row],[wiek]]&lt;=69,1,0),0)</f>
        <v>1</v>
      </c>
      <c r="N246" s="1">
        <f>IF(ubezpieczenia__4[[#This Row],[wiek]] &gt;=70,IF(ubezpieczenia__4[[#This Row],[wiek]]&lt;=79,1,0),0)</f>
        <v>0</v>
      </c>
    </row>
    <row r="247" spans="4:14" x14ac:dyDescent="0.25">
      <c r="D247" s="1" t="s">
        <v>335</v>
      </c>
      <c r="E247" s="1" t="s">
        <v>114</v>
      </c>
      <c r="F247" s="2">
        <v>23401</v>
      </c>
      <c r="G247" s="1" t="s">
        <v>6</v>
      </c>
      <c r="H247" s="7">
        <f xml:space="preserve"> 2016 - YEAR(ubezpieczenia__4[[#This Row],[Data_urodz]])</f>
        <v>52</v>
      </c>
      <c r="I247" s="1">
        <f>IF(ubezpieczenia__4[[#This Row],[wiek]] &gt;=20,IF(ubezpieczenia__4[[#This Row],[wiek]]&lt;=29,1,0),0)</f>
        <v>0</v>
      </c>
      <c r="J247" s="1">
        <f>IF(ubezpieczenia__4[[#This Row],[wiek]] &gt;=30,IF(ubezpieczenia__4[[#This Row],[wiek]]&lt;=39,1,0),0)</f>
        <v>0</v>
      </c>
      <c r="K247" s="1">
        <f>IF(ubezpieczenia__4[[#This Row],[wiek]] &gt;=40,IF(ubezpieczenia__4[[#This Row],[wiek]]&lt;=49,1,0),0)</f>
        <v>0</v>
      </c>
      <c r="L247" s="1">
        <f>IF(ubezpieczenia__4[[#This Row],[wiek]] &gt;=50,IF(ubezpieczenia__4[[#This Row],[wiek]]&lt;=59,1,0),0)</f>
        <v>1</v>
      </c>
      <c r="M247" s="1">
        <f>IF(ubezpieczenia__4[[#This Row],[wiek]] &gt;=60,IF(ubezpieczenia__4[[#This Row],[wiek]]&lt;=69,1,0),0)</f>
        <v>0</v>
      </c>
      <c r="N247" s="1">
        <f>IF(ubezpieczenia__4[[#This Row],[wiek]] &gt;=70,IF(ubezpieczenia__4[[#This Row],[wiek]]&lt;=79,1,0),0)</f>
        <v>0</v>
      </c>
    </row>
    <row r="248" spans="4:14" x14ac:dyDescent="0.25">
      <c r="D248" s="1" t="s">
        <v>336</v>
      </c>
      <c r="E248" s="1" t="s">
        <v>337</v>
      </c>
      <c r="F248" s="2">
        <v>17084</v>
      </c>
      <c r="G248" s="1" t="s">
        <v>6</v>
      </c>
      <c r="H248" s="7">
        <f xml:space="preserve"> 2016 - YEAR(ubezpieczenia__4[[#This Row],[Data_urodz]])</f>
        <v>70</v>
      </c>
      <c r="I248" s="1">
        <f>IF(ubezpieczenia__4[[#This Row],[wiek]] &gt;=20,IF(ubezpieczenia__4[[#This Row],[wiek]]&lt;=29,1,0),0)</f>
        <v>0</v>
      </c>
      <c r="J248" s="1">
        <f>IF(ubezpieczenia__4[[#This Row],[wiek]] &gt;=30,IF(ubezpieczenia__4[[#This Row],[wiek]]&lt;=39,1,0),0)</f>
        <v>0</v>
      </c>
      <c r="K248" s="1">
        <f>IF(ubezpieczenia__4[[#This Row],[wiek]] &gt;=40,IF(ubezpieczenia__4[[#This Row],[wiek]]&lt;=49,1,0),0)</f>
        <v>0</v>
      </c>
      <c r="L248" s="1">
        <f>IF(ubezpieczenia__4[[#This Row],[wiek]] &gt;=50,IF(ubezpieczenia__4[[#This Row],[wiek]]&lt;=59,1,0),0)</f>
        <v>0</v>
      </c>
      <c r="M248" s="1">
        <f>IF(ubezpieczenia__4[[#This Row],[wiek]] &gt;=60,IF(ubezpieczenia__4[[#This Row],[wiek]]&lt;=69,1,0),0)</f>
        <v>0</v>
      </c>
      <c r="N248" s="1">
        <f>IF(ubezpieczenia__4[[#This Row],[wiek]] &gt;=70,IF(ubezpieczenia__4[[#This Row],[wiek]]&lt;=79,1,0),0)</f>
        <v>1</v>
      </c>
    </row>
    <row r="249" spans="4:14" x14ac:dyDescent="0.25">
      <c r="D249" s="1" t="s">
        <v>338</v>
      </c>
      <c r="E249" s="1" t="s">
        <v>8</v>
      </c>
      <c r="F249" s="2">
        <v>30481</v>
      </c>
      <c r="G249" s="1" t="s">
        <v>12</v>
      </c>
      <c r="H249" s="7">
        <f xml:space="preserve"> 2016 - YEAR(ubezpieczenia__4[[#This Row],[Data_urodz]])</f>
        <v>33</v>
      </c>
      <c r="I249" s="1">
        <f>IF(ubezpieczenia__4[[#This Row],[wiek]] &gt;=20,IF(ubezpieczenia__4[[#This Row],[wiek]]&lt;=29,1,0),0)</f>
        <v>0</v>
      </c>
      <c r="J249" s="1">
        <f>IF(ubezpieczenia__4[[#This Row],[wiek]] &gt;=30,IF(ubezpieczenia__4[[#This Row],[wiek]]&lt;=39,1,0),0)</f>
        <v>1</v>
      </c>
      <c r="K249" s="1">
        <f>IF(ubezpieczenia__4[[#This Row],[wiek]] &gt;=40,IF(ubezpieczenia__4[[#This Row],[wiek]]&lt;=49,1,0),0)</f>
        <v>0</v>
      </c>
      <c r="L249" s="1">
        <f>IF(ubezpieczenia__4[[#This Row],[wiek]] &gt;=50,IF(ubezpieczenia__4[[#This Row],[wiek]]&lt;=59,1,0),0)</f>
        <v>0</v>
      </c>
      <c r="M249" s="1">
        <f>IF(ubezpieczenia__4[[#This Row],[wiek]] &gt;=60,IF(ubezpieczenia__4[[#This Row],[wiek]]&lt;=69,1,0),0)</f>
        <v>0</v>
      </c>
      <c r="N249" s="1">
        <f>IF(ubezpieczenia__4[[#This Row],[wiek]] &gt;=70,IF(ubezpieczenia__4[[#This Row],[wiek]]&lt;=79,1,0),0)</f>
        <v>0</v>
      </c>
    </row>
    <row r="250" spans="4:14" x14ac:dyDescent="0.25">
      <c r="D250" s="1" t="s">
        <v>339</v>
      </c>
      <c r="E250" s="1" t="s">
        <v>20</v>
      </c>
      <c r="F250" s="2">
        <v>20651</v>
      </c>
      <c r="G250" s="1" t="s">
        <v>12</v>
      </c>
      <c r="H250" s="7">
        <f xml:space="preserve"> 2016 - YEAR(ubezpieczenia__4[[#This Row],[Data_urodz]])</f>
        <v>60</v>
      </c>
      <c r="I250" s="1">
        <f>IF(ubezpieczenia__4[[#This Row],[wiek]] &gt;=20,IF(ubezpieczenia__4[[#This Row],[wiek]]&lt;=29,1,0),0)</f>
        <v>0</v>
      </c>
      <c r="J250" s="1">
        <f>IF(ubezpieczenia__4[[#This Row],[wiek]] &gt;=30,IF(ubezpieczenia__4[[#This Row],[wiek]]&lt;=39,1,0),0)</f>
        <v>0</v>
      </c>
      <c r="K250" s="1">
        <f>IF(ubezpieczenia__4[[#This Row],[wiek]] &gt;=40,IF(ubezpieczenia__4[[#This Row],[wiek]]&lt;=49,1,0),0)</f>
        <v>0</v>
      </c>
      <c r="L250" s="1">
        <f>IF(ubezpieczenia__4[[#This Row],[wiek]] &gt;=50,IF(ubezpieczenia__4[[#This Row],[wiek]]&lt;=59,1,0),0)</f>
        <v>0</v>
      </c>
      <c r="M250" s="1">
        <f>IF(ubezpieczenia__4[[#This Row],[wiek]] &gt;=60,IF(ubezpieczenia__4[[#This Row],[wiek]]&lt;=69,1,0),0)</f>
        <v>1</v>
      </c>
      <c r="N250" s="1">
        <f>IF(ubezpieczenia__4[[#This Row],[wiek]] &gt;=70,IF(ubezpieczenia__4[[#This Row],[wiek]]&lt;=79,1,0),0)</f>
        <v>0</v>
      </c>
    </row>
    <row r="251" spans="4:14" x14ac:dyDescent="0.25">
      <c r="D251" s="1" t="s">
        <v>340</v>
      </c>
      <c r="E251" s="1" t="s">
        <v>185</v>
      </c>
      <c r="F251" s="2">
        <v>32580</v>
      </c>
      <c r="G251" s="1" t="s">
        <v>12</v>
      </c>
      <c r="H251" s="7">
        <f xml:space="preserve"> 2016 - YEAR(ubezpieczenia__4[[#This Row],[Data_urodz]])</f>
        <v>27</v>
      </c>
      <c r="I251" s="1">
        <f>IF(ubezpieczenia__4[[#This Row],[wiek]] &gt;=20,IF(ubezpieczenia__4[[#This Row],[wiek]]&lt;=29,1,0),0)</f>
        <v>1</v>
      </c>
      <c r="J251" s="1">
        <f>IF(ubezpieczenia__4[[#This Row],[wiek]] &gt;=30,IF(ubezpieczenia__4[[#This Row],[wiek]]&lt;=39,1,0),0)</f>
        <v>0</v>
      </c>
      <c r="K251" s="1">
        <f>IF(ubezpieczenia__4[[#This Row],[wiek]] &gt;=40,IF(ubezpieczenia__4[[#This Row],[wiek]]&lt;=49,1,0),0)</f>
        <v>0</v>
      </c>
      <c r="L251" s="1">
        <f>IF(ubezpieczenia__4[[#This Row],[wiek]] &gt;=50,IF(ubezpieczenia__4[[#This Row],[wiek]]&lt;=59,1,0),0)</f>
        <v>0</v>
      </c>
      <c r="M251" s="1">
        <f>IF(ubezpieczenia__4[[#This Row],[wiek]] &gt;=60,IF(ubezpieczenia__4[[#This Row],[wiek]]&lt;=69,1,0),0)</f>
        <v>0</v>
      </c>
      <c r="N251" s="1">
        <f>IF(ubezpieczenia__4[[#This Row],[wiek]] &gt;=70,IF(ubezpieczenia__4[[#This Row],[wiek]]&lt;=79,1,0),0)</f>
        <v>0</v>
      </c>
    </row>
    <row r="252" spans="4:14" x14ac:dyDescent="0.25">
      <c r="D252" s="1" t="s">
        <v>341</v>
      </c>
      <c r="E252" s="1" t="s">
        <v>139</v>
      </c>
      <c r="F252" s="2">
        <v>18233</v>
      </c>
      <c r="G252" s="1" t="s">
        <v>12</v>
      </c>
      <c r="H252" s="7">
        <f xml:space="preserve"> 2016 - YEAR(ubezpieczenia__4[[#This Row],[Data_urodz]])</f>
        <v>67</v>
      </c>
      <c r="I252" s="1">
        <f>IF(ubezpieczenia__4[[#This Row],[wiek]] &gt;=20,IF(ubezpieczenia__4[[#This Row],[wiek]]&lt;=29,1,0),0)</f>
        <v>0</v>
      </c>
      <c r="J252" s="1">
        <f>IF(ubezpieczenia__4[[#This Row],[wiek]] &gt;=30,IF(ubezpieczenia__4[[#This Row],[wiek]]&lt;=39,1,0),0)</f>
        <v>0</v>
      </c>
      <c r="K252" s="1">
        <f>IF(ubezpieczenia__4[[#This Row],[wiek]] &gt;=40,IF(ubezpieczenia__4[[#This Row],[wiek]]&lt;=49,1,0),0)</f>
        <v>0</v>
      </c>
      <c r="L252" s="1">
        <f>IF(ubezpieczenia__4[[#This Row],[wiek]] &gt;=50,IF(ubezpieczenia__4[[#This Row],[wiek]]&lt;=59,1,0),0)</f>
        <v>0</v>
      </c>
      <c r="M252" s="1">
        <f>IF(ubezpieczenia__4[[#This Row],[wiek]] &gt;=60,IF(ubezpieczenia__4[[#This Row],[wiek]]&lt;=69,1,0),0)</f>
        <v>1</v>
      </c>
      <c r="N252" s="1">
        <f>IF(ubezpieczenia__4[[#This Row],[wiek]] &gt;=70,IF(ubezpieczenia__4[[#This Row],[wiek]]&lt;=79,1,0),0)</f>
        <v>0</v>
      </c>
    </row>
    <row r="253" spans="4:14" x14ac:dyDescent="0.25">
      <c r="D253" s="1" t="s">
        <v>342</v>
      </c>
      <c r="E253" s="1" t="s">
        <v>177</v>
      </c>
      <c r="F253" s="2">
        <v>24225</v>
      </c>
      <c r="G253" s="1" t="s">
        <v>6</v>
      </c>
      <c r="H253" s="7">
        <f xml:space="preserve"> 2016 - YEAR(ubezpieczenia__4[[#This Row],[Data_urodz]])</f>
        <v>50</v>
      </c>
      <c r="I253" s="1">
        <f>IF(ubezpieczenia__4[[#This Row],[wiek]] &gt;=20,IF(ubezpieczenia__4[[#This Row],[wiek]]&lt;=29,1,0),0)</f>
        <v>0</v>
      </c>
      <c r="J253" s="1">
        <f>IF(ubezpieczenia__4[[#This Row],[wiek]] &gt;=30,IF(ubezpieczenia__4[[#This Row],[wiek]]&lt;=39,1,0),0)</f>
        <v>0</v>
      </c>
      <c r="K253" s="1">
        <f>IF(ubezpieczenia__4[[#This Row],[wiek]] &gt;=40,IF(ubezpieczenia__4[[#This Row],[wiek]]&lt;=49,1,0),0)</f>
        <v>0</v>
      </c>
      <c r="L253" s="1">
        <f>IF(ubezpieczenia__4[[#This Row],[wiek]] &gt;=50,IF(ubezpieczenia__4[[#This Row],[wiek]]&lt;=59,1,0),0)</f>
        <v>1</v>
      </c>
      <c r="M253" s="1">
        <f>IF(ubezpieczenia__4[[#This Row],[wiek]] &gt;=60,IF(ubezpieczenia__4[[#This Row],[wiek]]&lt;=69,1,0),0)</f>
        <v>0</v>
      </c>
      <c r="N253" s="1">
        <f>IF(ubezpieczenia__4[[#This Row],[wiek]] &gt;=70,IF(ubezpieczenia__4[[#This Row],[wiek]]&lt;=79,1,0),0)</f>
        <v>0</v>
      </c>
    </row>
    <row r="254" spans="4:14" x14ac:dyDescent="0.25">
      <c r="D254" s="1" t="s">
        <v>343</v>
      </c>
      <c r="E254" s="1" t="s">
        <v>45</v>
      </c>
      <c r="F254" s="2">
        <v>27299</v>
      </c>
      <c r="G254" s="1" t="s">
        <v>6</v>
      </c>
      <c r="H254" s="7">
        <f xml:space="preserve"> 2016 - YEAR(ubezpieczenia__4[[#This Row],[Data_urodz]])</f>
        <v>42</v>
      </c>
      <c r="I254" s="1">
        <f>IF(ubezpieczenia__4[[#This Row],[wiek]] &gt;=20,IF(ubezpieczenia__4[[#This Row],[wiek]]&lt;=29,1,0),0)</f>
        <v>0</v>
      </c>
      <c r="J254" s="1">
        <f>IF(ubezpieczenia__4[[#This Row],[wiek]] &gt;=30,IF(ubezpieczenia__4[[#This Row],[wiek]]&lt;=39,1,0),0)</f>
        <v>0</v>
      </c>
      <c r="K254" s="1">
        <f>IF(ubezpieczenia__4[[#This Row],[wiek]] &gt;=40,IF(ubezpieczenia__4[[#This Row],[wiek]]&lt;=49,1,0),0)</f>
        <v>1</v>
      </c>
      <c r="L254" s="1">
        <f>IF(ubezpieczenia__4[[#This Row],[wiek]] &gt;=50,IF(ubezpieczenia__4[[#This Row],[wiek]]&lt;=59,1,0),0)</f>
        <v>0</v>
      </c>
      <c r="M254" s="1">
        <f>IF(ubezpieczenia__4[[#This Row],[wiek]] &gt;=60,IF(ubezpieczenia__4[[#This Row],[wiek]]&lt;=69,1,0),0)</f>
        <v>0</v>
      </c>
      <c r="N254" s="1">
        <f>IF(ubezpieczenia__4[[#This Row],[wiek]] &gt;=70,IF(ubezpieczenia__4[[#This Row],[wiek]]&lt;=79,1,0),0)</f>
        <v>0</v>
      </c>
    </row>
    <row r="255" spans="4:14" x14ac:dyDescent="0.25">
      <c r="D255" s="1" t="s">
        <v>344</v>
      </c>
      <c r="E255" s="1" t="s">
        <v>345</v>
      </c>
      <c r="F255" s="2">
        <v>18398</v>
      </c>
      <c r="G255" s="1" t="s">
        <v>12</v>
      </c>
      <c r="H255" s="7">
        <f xml:space="preserve"> 2016 - YEAR(ubezpieczenia__4[[#This Row],[Data_urodz]])</f>
        <v>66</v>
      </c>
      <c r="I255" s="1">
        <f>IF(ubezpieczenia__4[[#This Row],[wiek]] &gt;=20,IF(ubezpieczenia__4[[#This Row],[wiek]]&lt;=29,1,0),0)</f>
        <v>0</v>
      </c>
      <c r="J255" s="1">
        <f>IF(ubezpieczenia__4[[#This Row],[wiek]] &gt;=30,IF(ubezpieczenia__4[[#This Row],[wiek]]&lt;=39,1,0),0)</f>
        <v>0</v>
      </c>
      <c r="K255" s="1">
        <f>IF(ubezpieczenia__4[[#This Row],[wiek]] &gt;=40,IF(ubezpieczenia__4[[#This Row],[wiek]]&lt;=49,1,0),0)</f>
        <v>0</v>
      </c>
      <c r="L255" s="1">
        <f>IF(ubezpieczenia__4[[#This Row],[wiek]] &gt;=50,IF(ubezpieczenia__4[[#This Row],[wiek]]&lt;=59,1,0),0)</f>
        <v>0</v>
      </c>
      <c r="M255" s="1">
        <f>IF(ubezpieczenia__4[[#This Row],[wiek]] &gt;=60,IF(ubezpieczenia__4[[#This Row],[wiek]]&lt;=69,1,0),0)</f>
        <v>1</v>
      </c>
      <c r="N255" s="1">
        <f>IF(ubezpieczenia__4[[#This Row],[wiek]] &gt;=70,IF(ubezpieczenia__4[[#This Row],[wiek]]&lt;=79,1,0),0)</f>
        <v>0</v>
      </c>
    </row>
    <row r="256" spans="4:14" x14ac:dyDescent="0.25">
      <c r="D256" s="1" t="s">
        <v>329</v>
      </c>
      <c r="E256" s="1" t="s">
        <v>194</v>
      </c>
      <c r="F256" s="2">
        <v>34400</v>
      </c>
      <c r="G256" s="1" t="s">
        <v>12</v>
      </c>
      <c r="H256" s="7">
        <f xml:space="preserve"> 2016 - YEAR(ubezpieczenia__4[[#This Row],[Data_urodz]])</f>
        <v>22</v>
      </c>
      <c r="I256" s="1">
        <f>IF(ubezpieczenia__4[[#This Row],[wiek]] &gt;=20,IF(ubezpieczenia__4[[#This Row],[wiek]]&lt;=29,1,0),0)</f>
        <v>1</v>
      </c>
      <c r="J256" s="1">
        <f>IF(ubezpieczenia__4[[#This Row],[wiek]] &gt;=30,IF(ubezpieczenia__4[[#This Row],[wiek]]&lt;=39,1,0),0)</f>
        <v>0</v>
      </c>
      <c r="K256" s="1">
        <f>IF(ubezpieczenia__4[[#This Row],[wiek]] &gt;=40,IF(ubezpieczenia__4[[#This Row],[wiek]]&lt;=49,1,0),0)</f>
        <v>0</v>
      </c>
      <c r="L256" s="1">
        <f>IF(ubezpieczenia__4[[#This Row],[wiek]] &gt;=50,IF(ubezpieczenia__4[[#This Row],[wiek]]&lt;=59,1,0),0)</f>
        <v>0</v>
      </c>
      <c r="M256" s="1">
        <f>IF(ubezpieczenia__4[[#This Row],[wiek]] &gt;=60,IF(ubezpieczenia__4[[#This Row],[wiek]]&lt;=69,1,0),0)</f>
        <v>0</v>
      </c>
      <c r="N256" s="1">
        <f>IF(ubezpieczenia__4[[#This Row],[wiek]] &gt;=70,IF(ubezpieczenia__4[[#This Row],[wiek]]&lt;=79,1,0),0)</f>
        <v>0</v>
      </c>
    </row>
    <row r="257" spans="4:14" x14ac:dyDescent="0.25">
      <c r="D257" s="1" t="s">
        <v>51</v>
      </c>
      <c r="E257" s="1" t="s">
        <v>346</v>
      </c>
      <c r="F257" s="2">
        <v>21513</v>
      </c>
      <c r="G257" s="1" t="s">
        <v>12</v>
      </c>
      <c r="H257" s="7">
        <f xml:space="preserve"> 2016 - YEAR(ubezpieczenia__4[[#This Row],[Data_urodz]])</f>
        <v>58</v>
      </c>
      <c r="I257" s="1">
        <f>IF(ubezpieczenia__4[[#This Row],[wiek]] &gt;=20,IF(ubezpieczenia__4[[#This Row],[wiek]]&lt;=29,1,0),0)</f>
        <v>0</v>
      </c>
      <c r="J257" s="1">
        <f>IF(ubezpieczenia__4[[#This Row],[wiek]] &gt;=30,IF(ubezpieczenia__4[[#This Row],[wiek]]&lt;=39,1,0),0)</f>
        <v>0</v>
      </c>
      <c r="K257" s="1">
        <f>IF(ubezpieczenia__4[[#This Row],[wiek]] &gt;=40,IF(ubezpieczenia__4[[#This Row],[wiek]]&lt;=49,1,0),0)</f>
        <v>0</v>
      </c>
      <c r="L257" s="1">
        <f>IF(ubezpieczenia__4[[#This Row],[wiek]] &gt;=50,IF(ubezpieczenia__4[[#This Row],[wiek]]&lt;=59,1,0),0)</f>
        <v>1</v>
      </c>
      <c r="M257" s="1">
        <f>IF(ubezpieczenia__4[[#This Row],[wiek]] &gt;=60,IF(ubezpieczenia__4[[#This Row],[wiek]]&lt;=69,1,0),0)</f>
        <v>0</v>
      </c>
      <c r="N257" s="1">
        <f>IF(ubezpieczenia__4[[#This Row],[wiek]] &gt;=70,IF(ubezpieczenia__4[[#This Row],[wiek]]&lt;=79,1,0),0)</f>
        <v>0</v>
      </c>
    </row>
    <row r="258" spans="4:14" x14ac:dyDescent="0.25">
      <c r="D258" s="1" t="s">
        <v>347</v>
      </c>
      <c r="E258" s="1" t="s">
        <v>236</v>
      </c>
      <c r="F258" s="2">
        <v>31749</v>
      </c>
      <c r="G258" s="1" t="s">
        <v>6</v>
      </c>
      <c r="H258" s="7">
        <f xml:space="preserve"> 2016 - YEAR(ubezpieczenia__4[[#This Row],[Data_urodz]])</f>
        <v>30</v>
      </c>
      <c r="I258" s="1">
        <f>IF(ubezpieczenia__4[[#This Row],[wiek]] &gt;=20,IF(ubezpieczenia__4[[#This Row],[wiek]]&lt;=29,1,0),0)</f>
        <v>0</v>
      </c>
      <c r="J258" s="1">
        <f>IF(ubezpieczenia__4[[#This Row],[wiek]] &gt;=30,IF(ubezpieczenia__4[[#This Row],[wiek]]&lt;=39,1,0),0)</f>
        <v>1</v>
      </c>
      <c r="K258" s="1">
        <f>IF(ubezpieczenia__4[[#This Row],[wiek]] &gt;=40,IF(ubezpieczenia__4[[#This Row],[wiek]]&lt;=49,1,0),0)</f>
        <v>0</v>
      </c>
      <c r="L258" s="1">
        <f>IF(ubezpieczenia__4[[#This Row],[wiek]] &gt;=50,IF(ubezpieczenia__4[[#This Row],[wiek]]&lt;=59,1,0),0)</f>
        <v>0</v>
      </c>
      <c r="M258" s="1">
        <f>IF(ubezpieczenia__4[[#This Row],[wiek]] &gt;=60,IF(ubezpieczenia__4[[#This Row],[wiek]]&lt;=69,1,0),0)</f>
        <v>0</v>
      </c>
      <c r="N258" s="1">
        <f>IF(ubezpieczenia__4[[#This Row],[wiek]] &gt;=70,IF(ubezpieczenia__4[[#This Row],[wiek]]&lt;=79,1,0),0)</f>
        <v>0</v>
      </c>
    </row>
    <row r="259" spans="4:14" x14ac:dyDescent="0.25">
      <c r="D259" s="1" t="s">
        <v>348</v>
      </c>
      <c r="E259" s="1" t="s">
        <v>5</v>
      </c>
      <c r="F259" s="2">
        <v>34235</v>
      </c>
      <c r="G259" s="1" t="s">
        <v>6</v>
      </c>
      <c r="H259" s="7">
        <f xml:space="preserve"> 2016 - YEAR(ubezpieczenia__4[[#This Row],[Data_urodz]])</f>
        <v>23</v>
      </c>
      <c r="I259" s="1">
        <f>IF(ubezpieczenia__4[[#This Row],[wiek]] &gt;=20,IF(ubezpieczenia__4[[#This Row],[wiek]]&lt;=29,1,0),0)</f>
        <v>1</v>
      </c>
      <c r="J259" s="1">
        <f>IF(ubezpieczenia__4[[#This Row],[wiek]] &gt;=30,IF(ubezpieczenia__4[[#This Row],[wiek]]&lt;=39,1,0),0)</f>
        <v>0</v>
      </c>
      <c r="K259" s="1">
        <f>IF(ubezpieczenia__4[[#This Row],[wiek]] &gt;=40,IF(ubezpieczenia__4[[#This Row],[wiek]]&lt;=49,1,0),0)</f>
        <v>0</v>
      </c>
      <c r="L259" s="1">
        <f>IF(ubezpieczenia__4[[#This Row],[wiek]] &gt;=50,IF(ubezpieczenia__4[[#This Row],[wiek]]&lt;=59,1,0),0)</f>
        <v>0</v>
      </c>
      <c r="M259" s="1">
        <f>IF(ubezpieczenia__4[[#This Row],[wiek]] &gt;=60,IF(ubezpieczenia__4[[#This Row],[wiek]]&lt;=69,1,0),0)</f>
        <v>0</v>
      </c>
      <c r="N259" s="1">
        <f>IF(ubezpieczenia__4[[#This Row],[wiek]] &gt;=70,IF(ubezpieczenia__4[[#This Row],[wiek]]&lt;=79,1,0),0)</f>
        <v>0</v>
      </c>
    </row>
    <row r="260" spans="4:14" x14ac:dyDescent="0.25">
      <c r="D260" s="1" t="s">
        <v>349</v>
      </c>
      <c r="E260" s="1" t="s">
        <v>131</v>
      </c>
      <c r="F260" s="2">
        <v>19183</v>
      </c>
      <c r="G260" s="1" t="s">
        <v>9</v>
      </c>
      <c r="H260" s="7">
        <f xml:space="preserve"> 2016 - YEAR(ubezpieczenia__4[[#This Row],[Data_urodz]])</f>
        <v>64</v>
      </c>
      <c r="I260" s="1">
        <f>IF(ubezpieczenia__4[[#This Row],[wiek]] &gt;=20,IF(ubezpieczenia__4[[#This Row],[wiek]]&lt;=29,1,0),0)</f>
        <v>0</v>
      </c>
      <c r="J260" s="1">
        <f>IF(ubezpieczenia__4[[#This Row],[wiek]] &gt;=30,IF(ubezpieczenia__4[[#This Row],[wiek]]&lt;=39,1,0),0)</f>
        <v>0</v>
      </c>
      <c r="K260" s="1">
        <f>IF(ubezpieczenia__4[[#This Row],[wiek]] &gt;=40,IF(ubezpieczenia__4[[#This Row],[wiek]]&lt;=49,1,0),0)</f>
        <v>0</v>
      </c>
      <c r="L260" s="1">
        <f>IF(ubezpieczenia__4[[#This Row],[wiek]] &gt;=50,IF(ubezpieczenia__4[[#This Row],[wiek]]&lt;=59,1,0),0)</f>
        <v>0</v>
      </c>
      <c r="M260" s="1">
        <f>IF(ubezpieczenia__4[[#This Row],[wiek]] &gt;=60,IF(ubezpieczenia__4[[#This Row],[wiek]]&lt;=69,1,0),0)</f>
        <v>1</v>
      </c>
      <c r="N260" s="1">
        <f>IF(ubezpieczenia__4[[#This Row],[wiek]] &gt;=70,IF(ubezpieczenia__4[[#This Row],[wiek]]&lt;=79,1,0),0)</f>
        <v>0</v>
      </c>
    </row>
    <row r="261" spans="4:14" x14ac:dyDescent="0.25">
      <c r="D261" s="1" t="s">
        <v>350</v>
      </c>
      <c r="E261" s="1" t="s">
        <v>8</v>
      </c>
      <c r="F261" s="2">
        <v>27424</v>
      </c>
      <c r="G261" s="1" t="s">
        <v>12</v>
      </c>
      <c r="H261" s="7">
        <f xml:space="preserve"> 2016 - YEAR(ubezpieczenia__4[[#This Row],[Data_urodz]])</f>
        <v>41</v>
      </c>
      <c r="I261" s="1">
        <f>IF(ubezpieczenia__4[[#This Row],[wiek]] &gt;=20,IF(ubezpieczenia__4[[#This Row],[wiek]]&lt;=29,1,0),0)</f>
        <v>0</v>
      </c>
      <c r="J261" s="1">
        <f>IF(ubezpieczenia__4[[#This Row],[wiek]] &gt;=30,IF(ubezpieczenia__4[[#This Row],[wiek]]&lt;=39,1,0),0)</f>
        <v>0</v>
      </c>
      <c r="K261" s="1">
        <f>IF(ubezpieczenia__4[[#This Row],[wiek]] &gt;=40,IF(ubezpieczenia__4[[#This Row],[wiek]]&lt;=49,1,0),0)</f>
        <v>1</v>
      </c>
      <c r="L261" s="1">
        <f>IF(ubezpieczenia__4[[#This Row],[wiek]] &gt;=50,IF(ubezpieczenia__4[[#This Row],[wiek]]&lt;=59,1,0),0)</f>
        <v>0</v>
      </c>
      <c r="M261" s="1">
        <f>IF(ubezpieczenia__4[[#This Row],[wiek]] &gt;=60,IF(ubezpieczenia__4[[#This Row],[wiek]]&lt;=69,1,0),0)</f>
        <v>0</v>
      </c>
      <c r="N261" s="1">
        <f>IF(ubezpieczenia__4[[#This Row],[wiek]] &gt;=70,IF(ubezpieczenia__4[[#This Row],[wiek]]&lt;=79,1,0),0)</f>
        <v>0</v>
      </c>
    </row>
    <row r="262" spans="4:14" x14ac:dyDescent="0.25">
      <c r="D262" s="1" t="s">
        <v>351</v>
      </c>
      <c r="E262" s="1" t="s">
        <v>152</v>
      </c>
      <c r="F262" s="2">
        <v>23665</v>
      </c>
      <c r="G262" s="1" t="s">
        <v>12</v>
      </c>
      <c r="H262" s="7">
        <f xml:space="preserve"> 2016 - YEAR(ubezpieczenia__4[[#This Row],[Data_urodz]])</f>
        <v>52</v>
      </c>
      <c r="I262" s="1">
        <f>IF(ubezpieczenia__4[[#This Row],[wiek]] &gt;=20,IF(ubezpieczenia__4[[#This Row],[wiek]]&lt;=29,1,0),0)</f>
        <v>0</v>
      </c>
      <c r="J262" s="1">
        <f>IF(ubezpieczenia__4[[#This Row],[wiek]] &gt;=30,IF(ubezpieczenia__4[[#This Row],[wiek]]&lt;=39,1,0),0)</f>
        <v>0</v>
      </c>
      <c r="K262" s="1">
        <f>IF(ubezpieczenia__4[[#This Row],[wiek]] &gt;=40,IF(ubezpieczenia__4[[#This Row],[wiek]]&lt;=49,1,0),0)</f>
        <v>0</v>
      </c>
      <c r="L262" s="1">
        <f>IF(ubezpieczenia__4[[#This Row],[wiek]] &gt;=50,IF(ubezpieczenia__4[[#This Row],[wiek]]&lt;=59,1,0),0)</f>
        <v>1</v>
      </c>
      <c r="M262" s="1">
        <f>IF(ubezpieczenia__4[[#This Row],[wiek]] &gt;=60,IF(ubezpieczenia__4[[#This Row],[wiek]]&lt;=69,1,0),0)</f>
        <v>0</v>
      </c>
      <c r="N262" s="1">
        <f>IF(ubezpieczenia__4[[#This Row],[wiek]] &gt;=70,IF(ubezpieczenia__4[[#This Row],[wiek]]&lt;=79,1,0),0)</f>
        <v>0</v>
      </c>
    </row>
    <row r="263" spans="4:14" x14ac:dyDescent="0.25">
      <c r="D263" s="1" t="s">
        <v>352</v>
      </c>
      <c r="E263" s="1" t="s">
        <v>11</v>
      </c>
      <c r="F263" s="2">
        <v>17649</v>
      </c>
      <c r="G263" s="1" t="s">
        <v>6</v>
      </c>
      <c r="H263" s="7">
        <f xml:space="preserve"> 2016 - YEAR(ubezpieczenia__4[[#This Row],[Data_urodz]])</f>
        <v>68</v>
      </c>
      <c r="I263" s="1">
        <f>IF(ubezpieczenia__4[[#This Row],[wiek]] &gt;=20,IF(ubezpieczenia__4[[#This Row],[wiek]]&lt;=29,1,0),0)</f>
        <v>0</v>
      </c>
      <c r="J263" s="1">
        <f>IF(ubezpieczenia__4[[#This Row],[wiek]] &gt;=30,IF(ubezpieczenia__4[[#This Row],[wiek]]&lt;=39,1,0),0)</f>
        <v>0</v>
      </c>
      <c r="K263" s="1">
        <f>IF(ubezpieczenia__4[[#This Row],[wiek]] &gt;=40,IF(ubezpieczenia__4[[#This Row],[wiek]]&lt;=49,1,0),0)</f>
        <v>0</v>
      </c>
      <c r="L263" s="1">
        <f>IF(ubezpieczenia__4[[#This Row],[wiek]] &gt;=50,IF(ubezpieczenia__4[[#This Row],[wiek]]&lt;=59,1,0),0)</f>
        <v>0</v>
      </c>
      <c r="M263" s="1">
        <f>IF(ubezpieczenia__4[[#This Row],[wiek]] &gt;=60,IF(ubezpieczenia__4[[#This Row],[wiek]]&lt;=69,1,0),0)</f>
        <v>1</v>
      </c>
      <c r="N263" s="1">
        <f>IF(ubezpieczenia__4[[#This Row],[wiek]] &gt;=70,IF(ubezpieczenia__4[[#This Row],[wiek]]&lt;=79,1,0),0)</f>
        <v>0</v>
      </c>
    </row>
    <row r="264" spans="4:14" x14ac:dyDescent="0.25">
      <c r="D264" s="1" t="s">
        <v>353</v>
      </c>
      <c r="E264" s="1" t="s">
        <v>354</v>
      </c>
      <c r="F264" s="2">
        <v>25530</v>
      </c>
      <c r="G264" s="1" t="s">
        <v>6</v>
      </c>
      <c r="H264" s="7">
        <f xml:space="preserve"> 2016 - YEAR(ubezpieczenia__4[[#This Row],[Data_urodz]])</f>
        <v>47</v>
      </c>
      <c r="I264" s="1">
        <f>IF(ubezpieczenia__4[[#This Row],[wiek]] &gt;=20,IF(ubezpieczenia__4[[#This Row],[wiek]]&lt;=29,1,0),0)</f>
        <v>0</v>
      </c>
      <c r="J264" s="1">
        <f>IF(ubezpieczenia__4[[#This Row],[wiek]] &gt;=30,IF(ubezpieczenia__4[[#This Row],[wiek]]&lt;=39,1,0),0)</f>
        <v>0</v>
      </c>
      <c r="K264" s="1">
        <f>IF(ubezpieczenia__4[[#This Row],[wiek]] &gt;=40,IF(ubezpieczenia__4[[#This Row],[wiek]]&lt;=49,1,0),0)</f>
        <v>1</v>
      </c>
      <c r="L264" s="1">
        <f>IF(ubezpieczenia__4[[#This Row],[wiek]] &gt;=50,IF(ubezpieczenia__4[[#This Row],[wiek]]&lt;=59,1,0),0)</f>
        <v>0</v>
      </c>
      <c r="M264" s="1">
        <f>IF(ubezpieczenia__4[[#This Row],[wiek]] &gt;=60,IF(ubezpieczenia__4[[#This Row],[wiek]]&lt;=69,1,0),0)</f>
        <v>0</v>
      </c>
      <c r="N264" s="1">
        <f>IF(ubezpieczenia__4[[#This Row],[wiek]] &gt;=70,IF(ubezpieczenia__4[[#This Row],[wiek]]&lt;=79,1,0),0)</f>
        <v>0</v>
      </c>
    </row>
    <row r="265" spans="4:14" x14ac:dyDescent="0.25">
      <c r="D265" s="1" t="s">
        <v>355</v>
      </c>
      <c r="E265" s="1" t="s">
        <v>356</v>
      </c>
      <c r="F265" s="2">
        <v>34758</v>
      </c>
      <c r="G265" s="1" t="s">
        <v>9</v>
      </c>
      <c r="H265" s="7">
        <f xml:space="preserve"> 2016 - YEAR(ubezpieczenia__4[[#This Row],[Data_urodz]])</f>
        <v>21</v>
      </c>
      <c r="I265" s="1">
        <f>IF(ubezpieczenia__4[[#This Row],[wiek]] &gt;=20,IF(ubezpieczenia__4[[#This Row],[wiek]]&lt;=29,1,0),0)</f>
        <v>1</v>
      </c>
      <c r="J265" s="1">
        <f>IF(ubezpieczenia__4[[#This Row],[wiek]] &gt;=30,IF(ubezpieczenia__4[[#This Row],[wiek]]&lt;=39,1,0),0)</f>
        <v>0</v>
      </c>
      <c r="K265" s="1">
        <f>IF(ubezpieczenia__4[[#This Row],[wiek]] &gt;=40,IF(ubezpieczenia__4[[#This Row],[wiek]]&lt;=49,1,0),0)</f>
        <v>0</v>
      </c>
      <c r="L265" s="1">
        <f>IF(ubezpieczenia__4[[#This Row],[wiek]] &gt;=50,IF(ubezpieczenia__4[[#This Row],[wiek]]&lt;=59,1,0),0)</f>
        <v>0</v>
      </c>
      <c r="M265" s="1">
        <f>IF(ubezpieczenia__4[[#This Row],[wiek]] &gt;=60,IF(ubezpieczenia__4[[#This Row],[wiek]]&lt;=69,1,0),0)</f>
        <v>0</v>
      </c>
      <c r="N265" s="1">
        <f>IF(ubezpieczenia__4[[#This Row],[wiek]] &gt;=70,IF(ubezpieczenia__4[[#This Row],[wiek]]&lt;=79,1,0),0)</f>
        <v>0</v>
      </c>
    </row>
    <row r="266" spans="4:14" x14ac:dyDescent="0.25">
      <c r="D266" s="1" t="s">
        <v>19</v>
      </c>
      <c r="E266" s="1" t="s">
        <v>357</v>
      </c>
      <c r="F266" s="2">
        <v>17531</v>
      </c>
      <c r="G266" s="1" t="s">
        <v>12</v>
      </c>
      <c r="H266" s="7">
        <f xml:space="preserve"> 2016 - YEAR(ubezpieczenia__4[[#This Row],[Data_urodz]])</f>
        <v>69</v>
      </c>
      <c r="I266" s="1">
        <f>IF(ubezpieczenia__4[[#This Row],[wiek]] &gt;=20,IF(ubezpieczenia__4[[#This Row],[wiek]]&lt;=29,1,0),0)</f>
        <v>0</v>
      </c>
      <c r="J266" s="1">
        <f>IF(ubezpieczenia__4[[#This Row],[wiek]] &gt;=30,IF(ubezpieczenia__4[[#This Row],[wiek]]&lt;=39,1,0),0)</f>
        <v>0</v>
      </c>
      <c r="K266" s="1">
        <f>IF(ubezpieczenia__4[[#This Row],[wiek]] &gt;=40,IF(ubezpieczenia__4[[#This Row],[wiek]]&lt;=49,1,0),0)</f>
        <v>0</v>
      </c>
      <c r="L266" s="1">
        <f>IF(ubezpieczenia__4[[#This Row],[wiek]] &gt;=50,IF(ubezpieczenia__4[[#This Row],[wiek]]&lt;=59,1,0),0)</f>
        <v>0</v>
      </c>
      <c r="M266" s="1">
        <f>IF(ubezpieczenia__4[[#This Row],[wiek]] &gt;=60,IF(ubezpieczenia__4[[#This Row],[wiek]]&lt;=69,1,0),0)</f>
        <v>1</v>
      </c>
      <c r="N266" s="1">
        <f>IF(ubezpieczenia__4[[#This Row],[wiek]] &gt;=70,IF(ubezpieczenia__4[[#This Row],[wiek]]&lt;=79,1,0),0)</f>
        <v>0</v>
      </c>
    </row>
    <row r="267" spans="4:14" x14ac:dyDescent="0.25">
      <c r="D267" s="1" t="s">
        <v>358</v>
      </c>
      <c r="E267" s="1" t="s">
        <v>8</v>
      </c>
      <c r="F267" s="2">
        <v>32482</v>
      </c>
      <c r="G267" s="1" t="s">
        <v>6</v>
      </c>
      <c r="H267" s="7">
        <f xml:space="preserve"> 2016 - YEAR(ubezpieczenia__4[[#This Row],[Data_urodz]])</f>
        <v>28</v>
      </c>
      <c r="I267" s="1">
        <f>IF(ubezpieczenia__4[[#This Row],[wiek]] &gt;=20,IF(ubezpieczenia__4[[#This Row],[wiek]]&lt;=29,1,0),0)</f>
        <v>1</v>
      </c>
      <c r="J267" s="1">
        <f>IF(ubezpieczenia__4[[#This Row],[wiek]] &gt;=30,IF(ubezpieczenia__4[[#This Row],[wiek]]&lt;=39,1,0),0)</f>
        <v>0</v>
      </c>
      <c r="K267" s="1">
        <f>IF(ubezpieczenia__4[[#This Row],[wiek]] &gt;=40,IF(ubezpieczenia__4[[#This Row],[wiek]]&lt;=49,1,0),0)</f>
        <v>0</v>
      </c>
      <c r="L267" s="1">
        <f>IF(ubezpieczenia__4[[#This Row],[wiek]] &gt;=50,IF(ubezpieczenia__4[[#This Row],[wiek]]&lt;=59,1,0),0)</f>
        <v>0</v>
      </c>
      <c r="M267" s="1">
        <f>IF(ubezpieczenia__4[[#This Row],[wiek]] &gt;=60,IF(ubezpieczenia__4[[#This Row],[wiek]]&lt;=69,1,0),0)</f>
        <v>0</v>
      </c>
      <c r="N267" s="1">
        <f>IF(ubezpieczenia__4[[#This Row],[wiek]] &gt;=70,IF(ubezpieczenia__4[[#This Row],[wiek]]&lt;=79,1,0),0)</f>
        <v>0</v>
      </c>
    </row>
    <row r="268" spans="4:14" x14ac:dyDescent="0.25">
      <c r="D268" s="1" t="s">
        <v>359</v>
      </c>
      <c r="E268" s="1" t="s">
        <v>246</v>
      </c>
      <c r="F268" s="2">
        <v>34533</v>
      </c>
      <c r="G268" s="1" t="s">
        <v>12</v>
      </c>
      <c r="H268" s="7">
        <f xml:space="preserve"> 2016 - YEAR(ubezpieczenia__4[[#This Row],[Data_urodz]])</f>
        <v>22</v>
      </c>
      <c r="I268" s="1">
        <f>IF(ubezpieczenia__4[[#This Row],[wiek]] &gt;=20,IF(ubezpieczenia__4[[#This Row],[wiek]]&lt;=29,1,0),0)</f>
        <v>1</v>
      </c>
      <c r="J268" s="1">
        <f>IF(ubezpieczenia__4[[#This Row],[wiek]] &gt;=30,IF(ubezpieczenia__4[[#This Row],[wiek]]&lt;=39,1,0),0)</f>
        <v>0</v>
      </c>
      <c r="K268" s="1">
        <f>IF(ubezpieczenia__4[[#This Row],[wiek]] &gt;=40,IF(ubezpieczenia__4[[#This Row],[wiek]]&lt;=49,1,0),0)</f>
        <v>0</v>
      </c>
      <c r="L268" s="1">
        <f>IF(ubezpieczenia__4[[#This Row],[wiek]] &gt;=50,IF(ubezpieczenia__4[[#This Row],[wiek]]&lt;=59,1,0),0)</f>
        <v>0</v>
      </c>
      <c r="M268" s="1">
        <f>IF(ubezpieczenia__4[[#This Row],[wiek]] &gt;=60,IF(ubezpieczenia__4[[#This Row],[wiek]]&lt;=69,1,0),0)</f>
        <v>0</v>
      </c>
      <c r="N268" s="1">
        <f>IF(ubezpieczenia__4[[#This Row],[wiek]] &gt;=70,IF(ubezpieczenia__4[[#This Row],[wiek]]&lt;=79,1,0),0)</f>
        <v>0</v>
      </c>
    </row>
    <row r="269" spans="4:14" x14ac:dyDescent="0.25">
      <c r="D269" s="1" t="s">
        <v>308</v>
      </c>
      <c r="E269" s="1" t="s">
        <v>79</v>
      </c>
      <c r="F269" s="2">
        <v>28491</v>
      </c>
      <c r="G269" s="1" t="s">
        <v>12</v>
      </c>
      <c r="H269" s="7">
        <f xml:space="preserve"> 2016 - YEAR(ubezpieczenia__4[[#This Row],[Data_urodz]])</f>
        <v>38</v>
      </c>
      <c r="I269" s="1">
        <f>IF(ubezpieczenia__4[[#This Row],[wiek]] &gt;=20,IF(ubezpieczenia__4[[#This Row],[wiek]]&lt;=29,1,0),0)</f>
        <v>0</v>
      </c>
      <c r="J269" s="1">
        <f>IF(ubezpieczenia__4[[#This Row],[wiek]] &gt;=30,IF(ubezpieczenia__4[[#This Row],[wiek]]&lt;=39,1,0),0)</f>
        <v>1</v>
      </c>
      <c r="K269" s="1">
        <f>IF(ubezpieczenia__4[[#This Row],[wiek]] &gt;=40,IF(ubezpieczenia__4[[#This Row],[wiek]]&lt;=49,1,0),0)</f>
        <v>0</v>
      </c>
      <c r="L269" s="1">
        <f>IF(ubezpieczenia__4[[#This Row],[wiek]] &gt;=50,IF(ubezpieczenia__4[[#This Row],[wiek]]&lt;=59,1,0),0)</f>
        <v>0</v>
      </c>
      <c r="M269" s="1">
        <f>IF(ubezpieczenia__4[[#This Row],[wiek]] &gt;=60,IF(ubezpieczenia__4[[#This Row],[wiek]]&lt;=69,1,0),0)</f>
        <v>0</v>
      </c>
      <c r="N269" s="1">
        <f>IF(ubezpieczenia__4[[#This Row],[wiek]] &gt;=70,IF(ubezpieczenia__4[[#This Row],[wiek]]&lt;=79,1,0),0)</f>
        <v>0</v>
      </c>
    </row>
    <row r="270" spans="4:14" x14ac:dyDescent="0.25">
      <c r="D270" s="1" t="s">
        <v>360</v>
      </c>
      <c r="E270" s="1" t="s">
        <v>361</v>
      </c>
      <c r="F270" s="2">
        <v>32689</v>
      </c>
      <c r="G270" s="1" t="s">
        <v>9</v>
      </c>
      <c r="H270" s="7">
        <f xml:space="preserve"> 2016 - YEAR(ubezpieczenia__4[[#This Row],[Data_urodz]])</f>
        <v>27</v>
      </c>
      <c r="I270" s="1">
        <f>IF(ubezpieczenia__4[[#This Row],[wiek]] &gt;=20,IF(ubezpieczenia__4[[#This Row],[wiek]]&lt;=29,1,0),0)</f>
        <v>1</v>
      </c>
      <c r="J270" s="1">
        <f>IF(ubezpieczenia__4[[#This Row],[wiek]] &gt;=30,IF(ubezpieczenia__4[[#This Row],[wiek]]&lt;=39,1,0),0)</f>
        <v>0</v>
      </c>
      <c r="K270" s="1">
        <f>IF(ubezpieczenia__4[[#This Row],[wiek]] &gt;=40,IF(ubezpieczenia__4[[#This Row],[wiek]]&lt;=49,1,0),0)</f>
        <v>0</v>
      </c>
      <c r="L270" s="1">
        <f>IF(ubezpieczenia__4[[#This Row],[wiek]] &gt;=50,IF(ubezpieczenia__4[[#This Row],[wiek]]&lt;=59,1,0),0)</f>
        <v>0</v>
      </c>
      <c r="M270" s="1">
        <f>IF(ubezpieczenia__4[[#This Row],[wiek]] &gt;=60,IF(ubezpieczenia__4[[#This Row],[wiek]]&lt;=69,1,0),0)</f>
        <v>0</v>
      </c>
      <c r="N270" s="1">
        <f>IF(ubezpieczenia__4[[#This Row],[wiek]] &gt;=70,IF(ubezpieczenia__4[[#This Row],[wiek]]&lt;=79,1,0),0)</f>
        <v>0</v>
      </c>
    </row>
    <row r="271" spans="4:14" x14ac:dyDescent="0.25">
      <c r="D271" s="1" t="s">
        <v>162</v>
      </c>
      <c r="E271" s="1" t="s">
        <v>362</v>
      </c>
      <c r="F271" s="2">
        <v>27112</v>
      </c>
      <c r="G271" s="1" t="s">
        <v>6</v>
      </c>
      <c r="H271" s="7">
        <f xml:space="preserve"> 2016 - YEAR(ubezpieczenia__4[[#This Row],[Data_urodz]])</f>
        <v>42</v>
      </c>
      <c r="I271" s="1">
        <f>IF(ubezpieczenia__4[[#This Row],[wiek]] &gt;=20,IF(ubezpieczenia__4[[#This Row],[wiek]]&lt;=29,1,0),0)</f>
        <v>0</v>
      </c>
      <c r="J271" s="1">
        <f>IF(ubezpieczenia__4[[#This Row],[wiek]] &gt;=30,IF(ubezpieczenia__4[[#This Row],[wiek]]&lt;=39,1,0),0)</f>
        <v>0</v>
      </c>
      <c r="K271" s="1">
        <f>IF(ubezpieczenia__4[[#This Row],[wiek]] &gt;=40,IF(ubezpieczenia__4[[#This Row],[wiek]]&lt;=49,1,0),0)</f>
        <v>1</v>
      </c>
      <c r="L271" s="1">
        <f>IF(ubezpieczenia__4[[#This Row],[wiek]] &gt;=50,IF(ubezpieczenia__4[[#This Row],[wiek]]&lt;=59,1,0),0)</f>
        <v>0</v>
      </c>
      <c r="M271" s="1">
        <f>IF(ubezpieczenia__4[[#This Row],[wiek]] &gt;=60,IF(ubezpieczenia__4[[#This Row],[wiek]]&lt;=69,1,0),0)</f>
        <v>0</v>
      </c>
      <c r="N271" s="1">
        <f>IF(ubezpieczenia__4[[#This Row],[wiek]] &gt;=70,IF(ubezpieczenia__4[[#This Row],[wiek]]&lt;=79,1,0),0)</f>
        <v>0</v>
      </c>
    </row>
    <row r="272" spans="4:14" x14ac:dyDescent="0.25">
      <c r="D272" s="1" t="s">
        <v>363</v>
      </c>
      <c r="E272" s="1" t="s">
        <v>16</v>
      </c>
      <c r="F272" s="2">
        <v>29259</v>
      </c>
      <c r="G272" s="1" t="s">
        <v>12</v>
      </c>
      <c r="H272" s="7">
        <f xml:space="preserve"> 2016 - YEAR(ubezpieczenia__4[[#This Row],[Data_urodz]])</f>
        <v>36</v>
      </c>
      <c r="I272" s="1">
        <f>IF(ubezpieczenia__4[[#This Row],[wiek]] &gt;=20,IF(ubezpieczenia__4[[#This Row],[wiek]]&lt;=29,1,0),0)</f>
        <v>0</v>
      </c>
      <c r="J272" s="1">
        <f>IF(ubezpieczenia__4[[#This Row],[wiek]] &gt;=30,IF(ubezpieczenia__4[[#This Row],[wiek]]&lt;=39,1,0),0)</f>
        <v>1</v>
      </c>
      <c r="K272" s="1">
        <f>IF(ubezpieczenia__4[[#This Row],[wiek]] &gt;=40,IF(ubezpieczenia__4[[#This Row],[wiek]]&lt;=49,1,0),0)</f>
        <v>0</v>
      </c>
      <c r="L272" s="1">
        <f>IF(ubezpieczenia__4[[#This Row],[wiek]] &gt;=50,IF(ubezpieczenia__4[[#This Row],[wiek]]&lt;=59,1,0),0)</f>
        <v>0</v>
      </c>
      <c r="M272" s="1">
        <f>IF(ubezpieczenia__4[[#This Row],[wiek]] &gt;=60,IF(ubezpieczenia__4[[#This Row],[wiek]]&lt;=69,1,0),0)</f>
        <v>0</v>
      </c>
      <c r="N272" s="1">
        <f>IF(ubezpieczenia__4[[#This Row],[wiek]] &gt;=70,IF(ubezpieczenia__4[[#This Row],[wiek]]&lt;=79,1,0),0)</f>
        <v>0</v>
      </c>
    </row>
    <row r="273" spans="4:14" x14ac:dyDescent="0.25">
      <c r="D273" s="1" t="s">
        <v>83</v>
      </c>
      <c r="E273" s="1" t="s">
        <v>123</v>
      </c>
      <c r="F273" s="2">
        <v>18437</v>
      </c>
      <c r="G273" s="1" t="s">
        <v>6</v>
      </c>
      <c r="H273" s="7">
        <f xml:space="preserve"> 2016 - YEAR(ubezpieczenia__4[[#This Row],[Data_urodz]])</f>
        <v>66</v>
      </c>
      <c r="I273" s="1">
        <f>IF(ubezpieczenia__4[[#This Row],[wiek]] &gt;=20,IF(ubezpieczenia__4[[#This Row],[wiek]]&lt;=29,1,0),0)</f>
        <v>0</v>
      </c>
      <c r="J273" s="1">
        <f>IF(ubezpieczenia__4[[#This Row],[wiek]] &gt;=30,IF(ubezpieczenia__4[[#This Row],[wiek]]&lt;=39,1,0),0)</f>
        <v>0</v>
      </c>
      <c r="K273" s="1">
        <f>IF(ubezpieczenia__4[[#This Row],[wiek]] &gt;=40,IF(ubezpieczenia__4[[#This Row],[wiek]]&lt;=49,1,0),0)</f>
        <v>0</v>
      </c>
      <c r="L273" s="1">
        <f>IF(ubezpieczenia__4[[#This Row],[wiek]] &gt;=50,IF(ubezpieczenia__4[[#This Row],[wiek]]&lt;=59,1,0),0)</f>
        <v>0</v>
      </c>
      <c r="M273" s="1">
        <f>IF(ubezpieczenia__4[[#This Row],[wiek]] &gt;=60,IF(ubezpieczenia__4[[#This Row],[wiek]]&lt;=69,1,0),0)</f>
        <v>1</v>
      </c>
      <c r="N273" s="1">
        <f>IF(ubezpieczenia__4[[#This Row],[wiek]] &gt;=70,IF(ubezpieczenia__4[[#This Row],[wiek]]&lt;=79,1,0),0)</f>
        <v>0</v>
      </c>
    </row>
    <row r="274" spans="4:14" x14ac:dyDescent="0.25">
      <c r="D274" s="1" t="s">
        <v>364</v>
      </c>
      <c r="E274" s="1" t="s">
        <v>194</v>
      </c>
      <c r="F274" s="2">
        <v>34406</v>
      </c>
      <c r="G274" s="1" t="s">
        <v>12</v>
      </c>
      <c r="H274" s="7">
        <f xml:space="preserve"> 2016 - YEAR(ubezpieczenia__4[[#This Row],[Data_urodz]])</f>
        <v>22</v>
      </c>
      <c r="I274" s="1">
        <f>IF(ubezpieczenia__4[[#This Row],[wiek]] &gt;=20,IF(ubezpieczenia__4[[#This Row],[wiek]]&lt;=29,1,0),0)</f>
        <v>1</v>
      </c>
      <c r="J274" s="1">
        <f>IF(ubezpieczenia__4[[#This Row],[wiek]] &gt;=30,IF(ubezpieczenia__4[[#This Row],[wiek]]&lt;=39,1,0),0)</f>
        <v>0</v>
      </c>
      <c r="K274" s="1">
        <f>IF(ubezpieczenia__4[[#This Row],[wiek]] &gt;=40,IF(ubezpieczenia__4[[#This Row],[wiek]]&lt;=49,1,0),0)</f>
        <v>0</v>
      </c>
      <c r="L274" s="1">
        <f>IF(ubezpieczenia__4[[#This Row],[wiek]] &gt;=50,IF(ubezpieczenia__4[[#This Row],[wiek]]&lt;=59,1,0),0)</f>
        <v>0</v>
      </c>
      <c r="M274" s="1">
        <f>IF(ubezpieczenia__4[[#This Row],[wiek]] &gt;=60,IF(ubezpieczenia__4[[#This Row],[wiek]]&lt;=69,1,0),0)</f>
        <v>0</v>
      </c>
      <c r="N274" s="1">
        <f>IF(ubezpieczenia__4[[#This Row],[wiek]] &gt;=70,IF(ubezpieczenia__4[[#This Row],[wiek]]&lt;=79,1,0),0)</f>
        <v>0</v>
      </c>
    </row>
    <row r="275" spans="4:14" x14ac:dyDescent="0.25">
      <c r="D275" s="1" t="s">
        <v>365</v>
      </c>
      <c r="E275" s="1" t="s">
        <v>366</v>
      </c>
      <c r="F275" s="2">
        <v>26689</v>
      </c>
      <c r="G275" s="1" t="s">
        <v>12</v>
      </c>
      <c r="H275" s="7">
        <f xml:space="preserve"> 2016 - YEAR(ubezpieczenia__4[[#This Row],[Data_urodz]])</f>
        <v>43</v>
      </c>
      <c r="I275" s="1">
        <f>IF(ubezpieczenia__4[[#This Row],[wiek]] &gt;=20,IF(ubezpieczenia__4[[#This Row],[wiek]]&lt;=29,1,0),0)</f>
        <v>0</v>
      </c>
      <c r="J275" s="1">
        <f>IF(ubezpieczenia__4[[#This Row],[wiek]] &gt;=30,IF(ubezpieczenia__4[[#This Row],[wiek]]&lt;=39,1,0),0)</f>
        <v>0</v>
      </c>
      <c r="K275" s="1">
        <f>IF(ubezpieczenia__4[[#This Row],[wiek]] &gt;=40,IF(ubezpieczenia__4[[#This Row],[wiek]]&lt;=49,1,0),0)</f>
        <v>1</v>
      </c>
      <c r="L275" s="1">
        <f>IF(ubezpieczenia__4[[#This Row],[wiek]] &gt;=50,IF(ubezpieczenia__4[[#This Row],[wiek]]&lt;=59,1,0),0)</f>
        <v>0</v>
      </c>
      <c r="M275" s="1">
        <f>IF(ubezpieczenia__4[[#This Row],[wiek]] &gt;=60,IF(ubezpieczenia__4[[#This Row],[wiek]]&lt;=69,1,0),0)</f>
        <v>0</v>
      </c>
      <c r="N275" s="1">
        <f>IF(ubezpieczenia__4[[#This Row],[wiek]] &gt;=70,IF(ubezpieczenia__4[[#This Row],[wiek]]&lt;=79,1,0),0)</f>
        <v>0</v>
      </c>
    </row>
    <row r="276" spans="4:14" x14ac:dyDescent="0.25">
      <c r="D276" s="1" t="s">
        <v>174</v>
      </c>
      <c r="E276" s="1" t="s">
        <v>52</v>
      </c>
      <c r="F276" s="2">
        <v>24391</v>
      </c>
      <c r="G276" s="1" t="s">
        <v>6</v>
      </c>
      <c r="H276" s="7">
        <f xml:space="preserve"> 2016 - YEAR(ubezpieczenia__4[[#This Row],[Data_urodz]])</f>
        <v>50</v>
      </c>
      <c r="I276" s="1">
        <f>IF(ubezpieczenia__4[[#This Row],[wiek]] &gt;=20,IF(ubezpieczenia__4[[#This Row],[wiek]]&lt;=29,1,0),0)</f>
        <v>0</v>
      </c>
      <c r="J276" s="1">
        <f>IF(ubezpieczenia__4[[#This Row],[wiek]] &gt;=30,IF(ubezpieczenia__4[[#This Row],[wiek]]&lt;=39,1,0),0)</f>
        <v>0</v>
      </c>
      <c r="K276" s="1">
        <f>IF(ubezpieczenia__4[[#This Row],[wiek]] &gt;=40,IF(ubezpieczenia__4[[#This Row],[wiek]]&lt;=49,1,0),0)</f>
        <v>0</v>
      </c>
      <c r="L276" s="1">
        <f>IF(ubezpieczenia__4[[#This Row],[wiek]] &gt;=50,IF(ubezpieczenia__4[[#This Row],[wiek]]&lt;=59,1,0),0)</f>
        <v>1</v>
      </c>
      <c r="M276" s="1">
        <f>IF(ubezpieczenia__4[[#This Row],[wiek]] &gt;=60,IF(ubezpieczenia__4[[#This Row],[wiek]]&lt;=69,1,0),0)</f>
        <v>0</v>
      </c>
      <c r="N276" s="1">
        <f>IF(ubezpieczenia__4[[#This Row],[wiek]] &gt;=70,IF(ubezpieczenia__4[[#This Row],[wiek]]&lt;=79,1,0),0)</f>
        <v>0</v>
      </c>
    </row>
    <row r="277" spans="4:14" x14ac:dyDescent="0.25">
      <c r="D277" s="1" t="s">
        <v>367</v>
      </c>
      <c r="E277" s="1" t="s">
        <v>368</v>
      </c>
      <c r="F277" s="2">
        <v>22010</v>
      </c>
      <c r="G277" s="1" t="s">
        <v>12</v>
      </c>
      <c r="H277" s="7">
        <f xml:space="preserve"> 2016 - YEAR(ubezpieczenia__4[[#This Row],[Data_urodz]])</f>
        <v>56</v>
      </c>
      <c r="I277" s="1">
        <f>IF(ubezpieczenia__4[[#This Row],[wiek]] &gt;=20,IF(ubezpieczenia__4[[#This Row],[wiek]]&lt;=29,1,0),0)</f>
        <v>0</v>
      </c>
      <c r="J277" s="1">
        <f>IF(ubezpieczenia__4[[#This Row],[wiek]] &gt;=30,IF(ubezpieczenia__4[[#This Row],[wiek]]&lt;=39,1,0),0)</f>
        <v>0</v>
      </c>
      <c r="K277" s="1">
        <f>IF(ubezpieczenia__4[[#This Row],[wiek]] &gt;=40,IF(ubezpieczenia__4[[#This Row],[wiek]]&lt;=49,1,0),0)</f>
        <v>0</v>
      </c>
      <c r="L277" s="1">
        <f>IF(ubezpieczenia__4[[#This Row],[wiek]] &gt;=50,IF(ubezpieczenia__4[[#This Row],[wiek]]&lt;=59,1,0),0)</f>
        <v>1</v>
      </c>
      <c r="M277" s="1">
        <f>IF(ubezpieczenia__4[[#This Row],[wiek]] &gt;=60,IF(ubezpieczenia__4[[#This Row],[wiek]]&lt;=69,1,0),0)</f>
        <v>0</v>
      </c>
      <c r="N277" s="1">
        <f>IF(ubezpieczenia__4[[#This Row],[wiek]] &gt;=70,IF(ubezpieczenia__4[[#This Row],[wiek]]&lt;=79,1,0),0)</f>
        <v>0</v>
      </c>
    </row>
    <row r="278" spans="4:14" x14ac:dyDescent="0.25">
      <c r="D278" s="1" t="s">
        <v>369</v>
      </c>
      <c r="E278" s="1" t="s">
        <v>332</v>
      </c>
      <c r="F278" s="2">
        <v>17207</v>
      </c>
      <c r="G278" s="1" t="s">
        <v>9</v>
      </c>
      <c r="H278" s="7">
        <f xml:space="preserve"> 2016 - YEAR(ubezpieczenia__4[[#This Row],[Data_urodz]])</f>
        <v>69</v>
      </c>
      <c r="I278" s="1">
        <f>IF(ubezpieczenia__4[[#This Row],[wiek]] &gt;=20,IF(ubezpieczenia__4[[#This Row],[wiek]]&lt;=29,1,0),0)</f>
        <v>0</v>
      </c>
      <c r="J278" s="1">
        <f>IF(ubezpieczenia__4[[#This Row],[wiek]] &gt;=30,IF(ubezpieczenia__4[[#This Row],[wiek]]&lt;=39,1,0),0)</f>
        <v>0</v>
      </c>
      <c r="K278" s="1">
        <f>IF(ubezpieczenia__4[[#This Row],[wiek]] &gt;=40,IF(ubezpieczenia__4[[#This Row],[wiek]]&lt;=49,1,0),0)</f>
        <v>0</v>
      </c>
      <c r="L278" s="1">
        <f>IF(ubezpieczenia__4[[#This Row],[wiek]] &gt;=50,IF(ubezpieczenia__4[[#This Row],[wiek]]&lt;=59,1,0),0)</f>
        <v>0</v>
      </c>
      <c r="M278" s="1">
        <f>IF(ubezpieczenia__4[[#This Row],[wiek]] &gt;=60,IF(ubezpieczenia__4[[#This Row],[wiek]]&lt;=69,1,0),0)</f>
        <v>1</v>
      </c>
      <c r="N278" s="1">
        <f>IF(ubezpieczenia__4[[#This Row],[wiek]] &gt;=70,IF(ubezpieczenia__4[[#This Row],[wiek]]&lt;=79,1,0),0)</f>
        <v>0</v>
      </c>
    </row>
    <row r="279" spans="4:14" x14ac:dyDescent="0.25">
      <c r="D279" s="1" t="s">
        <v>370</v>
      </c>
      <c r="E279" s="1" t="s">
        <v>160</v>
      </c>
      <c r="F279" s="2">
        <v>22547</v>
      </c>
      <c r="G279" s="1" t="s">
        <v>6</v>
      </c>
      <c r="H279" s="7">
        <f xml:space="preserve"> 2016 - YEAR(ubezpieczenia__4[[#This Row],[Data_urodz]])</f>
        <v>55</v>
      </c>
      <c r="I279" s="1">
        <f>IF(ubezpieczenia__4[[#This Row],[wiek]] &gt;=20,IF(ubezpieczenia__4[[#This Row],[wiek]]&lt;=29,1,0),0)</f>
        <v>0</v>
      </c>
      <c r="J279" s="1">
        <f>IF(ubezpieczenia__4[[#This Row],[wiek]] &gt;=30,IF(ubezpieczenia__4[[#This Row],[wiek]]&lt;=39,1,0),0)</f>
        <v>0</v>
      </c>
      <c r="K279" s="1">
        <f>IF(ubezpieczenia__4[[#This Row],[wiek]] &gt;=40,IF(ubezpieczenia__4[[#This Row],[wiek]]&lt;=49,1,0),0)</f>
        <v>0</v>
      </c>
      <c r="L279" s="1">
        <f>IF(ubezpieczenia__4[[#This Row],[wiek]] &gt;=50,IF(ubezpieczenia__4[[#This Row],[wiek]]&lt;=59,1,0),0)</f>
        <v>1</v>
      </c>
      <c r="M279" s="1">
        <f>IF(ubezpieczenia__4[[#This Row],[wiek]] &gt;=60,IF(ubezpieczenia__4[[#This Row],[wiek]]&lt;=69,1,0),0)</f>
        <v>0</v>
      </c>
      <c r="N279" s="1">
        <f>IF(ubezpieczenia__4[[#This Row],[wiek]] &gt;=70,IF(ubezpieczenia__4[[#This Row],[wiek]]&lt;=79,1,0),0)</f>
        <v>0</v>
      </c>
    </row>
    <row r="280" spans="4:14" x14ac:dyDescent="0.25">
      <c r="D280" s="1" t="s">
        <v>371</v>
      </c>
      <c r="E280" s="1" t="s">
        <v>372</v>
      </c>
      <c r="F280" s="2">
        <v>20722</v>
      </c>
      <c r="G280" s="1" t="s">
        <v>12</v>
      </c>
      <c r="H280" s="7">
        <f xml:space="preserve"> 2016 - YEAR(ubezpieczenia__4[[#This Row],[Data_urodz]])</f>
        <v>60</v>
      </c>
      <c r="I280" s="1">
        <f>IF(ubezpieczenia__4[[#This Row],[wiek]] &gt;=20,IF(ubezpieczenia__4[[#This Row],[wiek]]&lt;=29,1,0),0)</f>
        <v>0</v>
      </c>
      <c r="J280" s="1">
        <f>IF(ubezpieczenia__4[[#This Row],[wiek]] &gt;=30,IF(ubezpieczenia__4[[#This Row],[wiek]]&lt;=39,1,0),0)</f>
        <v>0</v>
      </c>
      <c r="K280" s="1">
        <f>IF(ubezpieczenia__4[[#This Row],[wiek]] &gt;=40,IF(ubezpieczenia__4[[#This Row],[wiek]]&lt;=49,1,0),0)</f>
        <v>0</v>
      </c>
      <c r="L280" s="1">
        <f>IF(ubezpieczenia__4[[#This Row],[wiek]] &gt;=50,IF(ubezpieczenia__4[[#This Row],[wiek]]&lt;=59,1,0),0)</f>
        <v>0</v>
      </c>
      <c r="M280" s="1">
        <f>IF(ubezpieczenia__4[[#This Row],[wiek]] &gt;=60,IF(ubezpieczenia__4[[#This Row],[wiek]]&lt;=69,1,0),0)</f>
        <v>1</v>
      </c>
      <c r="N280" s="1">
        <f>IF(ubezpieczenia__4[[#This Row],[wiek]] &gt;=70,IF(ubezpieczenia__4[[#This Row],[wiek]]&lt;=79,1,0),0)</f>
        <v>0</v>
      </c>
    </row>
    <row r="281" spans="4:14" x14ac:dyDescent="0.25">
      <c r="D281" s="1" t="s">
        <v>373</v>
      </c>
      <c r="E281" s="1" t="s">
        <v>29</v>
      </c>
      <c r="F281" s="2">
        <v>24900</v>
      </c>
      <c r="G281" s="1" t="s">
        <v>12</v>
      </c>
      <c r="H281" s="7">
        <f xml:space="preserve"> 2016 - YEAR(ubezpieczenia__4[[#This Row],[Data_urodz]])</f>
        <v>48</v>
      </c>
      <c r="I281" s="1">
        <f>IF(ubezpieczenia__4[[#This Row],[wiek]] &gt;=20,IF(ubezpieczenia__4[[#This Row],[wiek]]&lt;=29,1,0),0)</f>
        <v>0</v>
      </c>
      <c r="J281" s="1">
        <f>IF(ubezpieczenia__4[[#This Row],[wiek]] &gt;=30,IF(ubezpieczenia__4[[#This Row],[wiek]]&lt;=39,1,0),0)</f>
        <v>0</v>
      </c>
      <c r="K281" s="1">
        <f>IF(ubezpieczenia__4[[#This Row],[wiek]] &gt;=40,IF(ubezpieczenia__4[[#This Row],[wiek]]&lt;=49,1,0),0)</f>
        <v>1</v>
      </c>
      <c r="L281" s="1">
        <f>IF(ubezpieczenia__4[[#This Row],[wiek]] &gt;=50,IF(ubezpieczenia__4[[#This Row],[wiek]]&lt;=59,1,0),0)</f>
        <v>0</v>
      </c>
      <c r="M281" s="1">
        <f>IF(ubezpieczenia__4[[#This Row],[wiek]] &gt;=60,IF(ubezpieczenia__4[[#This Row],[wiek]]&lt;=69,1,0),0)</f>
        <v>0</v>
      </c>
      <c r="N281" s="1">
        <f>IF(ubezpieczenia__4[[#This Row],[wiek]] &gt;=70,IF(ubezpieczenia__4[[#This Row],[wiek]]&lt;=79,1,0),0)</f>
        <v>0</v>
      </c>
    </row>
    <row r="282" spans="4:14" x14ac:dyDescent="0.25">
      <c r="D282" s="1" t="s">
        <v>374</v>
      </c>
      <c r="E282" s="1" t="s">
        <v>37</v>
      </c>
      <c r="F282" s="2">
        <v>20808</v>
      </c>
      <c r="G282" s="1" t="s">
        <v>12</v>
      </c>
      <c r="H282" s="7">
        <f xml:space="preserve"> 2016 - YEAR(ubezpieczenia__4[[#This Row],[Data_urodz]])</f>
        <v>60</v>
      </c>
      <c r="I282" s="1">
        <f>IF(ubezpieczenia__4[[#This Row],[wiek]] &gt;=20,IF(ubezpieczenia__4[[#This Row],[wiek]]&lt;=29,1,0),0)</f>
        <v>0</v>
      </c>
      <c r="J282" s="1">
        <f>IF(ubezpieczenia__4[[#This Row],[wiek]] &gt;=30,IF(ubezpieczenia__4[[#This Row],[wiek]]&lt;=39,1,0),0)</f>
        <v>0</v>
      </c>
      <c r="K282" s="1">
        <f>IF(ubezpieczenia__4[[#This Row],[wiek]] &gt;=40,IF(ubezpieczenia__4[[#This Row],[wiek]]&lt;=49,1,0),0)</f>
        <v>0</v>
      </c>
      <c r="L282" s="1">
        <f>IF(ubezpieczenia__4[[#This Row],[wiek]] &gt;=50,IF(ubezpieczenia__4[[#This Row],[wiek]]&lt;=59,1,0),0)</f>
        <v>0</v>
      </c>
      <c r="M282" s="1">
        <f>IF(ubezpieczenia__4[[#This Row],[wiek]] &gt;=60,IF(ubezpieczenia__4[[#This Row],[wiek]]&lt;=69,1,0),0)</f>
        <v>1</v>
      </c>
      <c r="N282" s="1">
        <f>IF(ubezpieczenia__4[[#This Row],[wiek]] &gt;=70,IF(ubezpieczenia__4[[#This Row],[wiek]]&lt;=79,1,0),0)</f>
        <v>0</v>
      </c>
    </row>
    <row r="283" spans="4:14" x14ac:dyDescent="0.25">
      <c r="D283" s="1" t="s">
        <v>375</v>
      </c>
      <c r="E283" s="1" t="s">
        <v>131</v>
      </c>
      <c r="F283" s="2">
        <v>30235</v>
      </c>
      <c r="G283" s="1" t="s">
        <v>12</v>
      </c>
      <c r="H283" s="7">
        <f xml:space="preserve"> 2016 - YEAR(ubezpieczenia__4[[#This Row],[Data_urodz]])</f>
        <v>34</v>
      </c>
      <c r="I283" s="1">
        <f>IF(ubezpieczenia__4[[#This Row],[wiek]] &gt;=20,IF(ubezpieczenia__4[[#This Row],[wiek]]&lt;=29,1,0),0)</f>
        <v>0</v>
      </c>
      <c r="J283" s="1">
        <f>IF(ubezpieczenia__4[[#This Row],[wiek]] &gt;=30,IF(ubezpieczenia__4[[#This Row],[wiek]]&lt;=39,1,0),0)</f>
        <v>1</v>
      </c>
      <c r="K283" s="1">
        <f>IF(ubezpieczenia__4[[#This Row],[wiek]] &gt;=40,IF(ubezpieczenia__4[[#This Row],[wiek]]&lt;=49,1,0),0)</f>
        <v>0</v>
      </c>
      <c r="L283" s="1">
        <f>IF(ubezpieczenia__4[[#This Row],[wiek]] &gt;=50,IF(ubezpieczenia__4[[#This Row],[wiek]]&lt;=59,1,0),0)</f>
        <v>0</v>
      </c>
      <c r="M283" s="1">
        <f>IF(ubezpieczenia__4[[#This Row],[wiek]] &gt;=60,IF(ubezpieczenia__4[[#This Row],[wiek]]&lt;=69,1,0),0)</f>
        <v>0</v>
      </c>
      <c r="N283" s="1">
        <f>IF(ubezpieczenia__4[[#This Row],[wiek]] &gt;=70,IF(ubezpieczenia__4[[#This Row],[wiek]]&lt;=79,1,0),0)</f>
        <v>0</v>
      </c>
    </row>
    <row r="284" spans="4:14" x14ac:dyDescent="0.25">
      <c r="D284" s="1" t="s">
        <v>376</v>
      </c>
      <c r="E284" s="1" t="s">
        <v>257</v>
      </c>
      <c r="F284" s="2">
        <v>21221</v>
      </c>
      <c r="G284" s="1" t="s">
        <v>9</v>
      </c>
      <c r="H284" s="7">
        <f xml:space="preserve"> 2016 - YEAR(ubezpieczenia__4[[#This Row],[Data_urodz]])</f>
        <v>58</v>
      </c>
      <c r="I284" s="1">
        <f>IF(ubezpieczenia__4[[#This Row],[wiek]] &gt;=20,IF(ubezpieczenia__4[[#This Row],[wiek]]&lt;=29,1,0),0)</f>
        <v>0</v>
      </c>
      <c r="J284" s="1">
        <f>IF(ubezpieczenia__4[[#This Row],[wiek]] &gt;=30,IF(ubezpieczenia__4[[#This Row],[wiek]]&lt;=39,1,0),0)</f>
        <v>0</v>
      </c>
      <c r="K284" s="1">
        <f>IF(ubezpieczenia__4[[#This Row],[wiek]] &gt;=40,IF(ubezpieczenia__4[[#This Row],[wiek]]&lt;=49,1,0),0)</f>
        <v>0</v>
      </c>
      <c r="L284" s="1">
        <f>IF(ubezpieczenia__4[[#This Row],[wiek]] &gt;=50,IF(ubezpieczenia__4[[#This Row],[wiek]]&lt;=59,1,0),0)</f>
        <v>1</v>
      </c>
      <c r="M284" s="1">
        <f>IF(ubezpieczenia__4[[#This Row],[wiek]] &gt;=60,IF(ubezpieczenia__4[[#This Row],[wiek]]&lt;=69,1,0),0)</f>
        <v>0</v>
      </c>
      <c r="N284" s="1">
        <f>IF(ubezpieczenia__4[[#This Row],[wiek]] &gt;=70,IF(ubezpieczenia__4[[#This Row],[wiek]]&lt;=79,1,0),0)</f>
        <v>0</v>
      </c>
    </row>
    <row r="285" spans="4:14" x14ac:dyDescent="0.25">
      <c r="D285" s="1" t="s">
        <v>377</v>
      </c>
      <c r="E285" s="1" t="s">
        <v>45</v>
      </c>
      <c r="F285" s="2">
        <v>20193</v>
      </c>
      <c r="G285" s="1" t="s">
        <v>6</v>
      </c>
      <c r="H285" s="7">
        <f xml:space="preserve"> 2016 - YEAR(ubezpieczenia__4[[#This Row],[Data_urodz]])</f>
        <v>61</v>
      </c>
      <c r="I285" s="1">
        <f>IF(ubezpieczenia__4[[#This Row],[wiek]] &gt;=20,IF(ubezpieczenia__4[[#This Row],[wiek]]&lt;=29,1,0),0)</f>
        <v>0</v>
      </c>
      <c r="J285" s="1">
        <f>IF(ubezpieczenia__4[[#This Row],[wiek]] &gt;=30,IF(ubezpieczenia__4[[#This Row],[wiek]]&lt;=39,1,0),0)</f>
        <v>0</v>
      </c>
      <c r="K285" s="1">
        <f>IF(ubezpieczenia__4[[#This Row],[wiek]] &gt;=40,IF(ubezpieczenia__4[[#This Row],[wiek]]&lt;=49,1,0),0)</f>
        <v>0</v>
      </c>
      <c r="L285" s="1">
        <f>IF(ubezpieczenia__4[[#This Row],[wiek]] &gt;=50,IF(ubezpieczenia__4[[#This Row],[wiek]]&lt;=59,1,0),0)</f>
        <v>0</v>
      </c>
      <c r="M285" s="1">
        <f>IF(ubezpieczenia__4[[#This Row],[wiek]] &gt;=60,IF(ubezpieczenia__4[[#This Row],[wiek]]&lt;=69,1,0),0)</f>
        <v>1</v>
      </c>
      <c r="N285" s="1">
        <f>IF(ubezpieczenia__4[[#This Row],[wiek]] &gt;=70,IF(ubezpieczenia__4[[#This Row],[wiek]]&lt;=79,1,0),0)</f>
        <v>0</v>
      </c>
    </row>
    <row r="286" spans="4:14" x14ac:dyDescent="0.25">
      <c r="D286" s="1" t="s">
        <v>378</v>
      </c>
      <c r="E286" s="1" t="s">
        <v>141</v>
      </c>
      <c r="F286" s="2">
        <v>17137</v>
      </c>
      <c r="G286" s="1" t="s">
        <v>6</v>
      </c>
      <c r="H286" s="7">
        <f xml:space="preserve"> 2016 - YEAR(ubezpieczenia__4[[#This Row],[Data_urodz]])</f>
        <v>70</v>
      </c>
      <c r="I286" s="1">
        <f>IF(ubezpieczenia__4[[#This Row],[wiek]] &gt;=20,IF(ubezpieczenia__4[[#This Row],[wiek]]&lt;=29,1,0),0)</f>
        <v>0</v>
      </c>
      <c r="J286" s="1">
        <f>IF(ubezpieczenia__4[[#This Row],[wiek]] &gt;=30,IF(ubezpieczenia__4[[#This Row],[wiek]]&lt;=39,1,0),0)</f>
        <v>0</v>
      </c>
      <c r="K286" s="1">
        <f>IF(ubezpieczenia__4[[#This Row],[wiek]] &gt;=40,IF(ubezpieczenia__4[[#This Row],[wiek]]&lt;=49,1,0),0)</f>
        <v>0</v>
      </c>
      <c r="L286" s="1">
        <f>IF(ubezpieczenia__4[[#This Row],[wiek]] &gt;=50,IF(ubezpieczenia__4[[#This Row],[wiek]]&lt;=59,1,0),0)</f>
        <v>0</v>
      </c>
      <c r="M286" s="1">
        <f>IF(ubezpieczenia__4[[#This Row],[wiek]] &gt;=60,IF(ubezpieczenia__4[[#This Row],[wiek]]&lt;=69,1,0),0)</f>
        <v>0</v>
      </c>
      <c r="N286" s="1">
        <f>IF(ubezpieczenia__4[[#This Row],[wiek]] &gt;=70,IF(ubezpieczenia__4[[#This Row],[wiek]]&lt;=79,1,0),0)</f>
        <v>1</v>
      </c>
    </row>
    <row r="287" spans="4:14" x14ac:dyDescent="0.25">
      <c r="D287" s="1" t="s">
        <v>379</v>
      </c>
      <c r="E287" s="1" t="s">
        <v>49</v>
      </c>
      <c r="F287" s="2">
        <v>32802</v>
      </c>
      <c r="G287" s="1" t="s">
        <v>6</v>
      </c>
      <c r="H287" s="7">
        <f xml:space="preserve"> 2016 - YEAR(ubezpieczenia__4[[#This Row],[Data_urodz]])</f>
        <v>27</v>
      </c>
      <c r="I287" s="1">
        <f>IF(ubezpieczenia__4[[#This Row],[wiek]] &gt;=20,IF(ubezpieczenia__4[[#This Row],[wiek]]&lt;=29,1,0),0)</f>
        <v>1</v>
      </c>
      <c r="J287" s="1">
        <f>IF(ubezpieczenia__4[[#This Row],[wiek]] &gt;=30,IF(ubezpieczenia__4[[#This Row],[wiek]]&lt;=39,1,0),0)</f>
        <v>0</v>
      </c>
      <c r="K287" s="1">
        <f>IF(ubezpieczenia__4[[#This Row],[wiek]] &gt;=40,IF(ubezpieczenia__4[[#This Row],[wiek]]&lt;=49,1,0),0)</f>
        <v>0</v>
      </c>
      <c r="L287" s="1">
        <f>IF(ubezpieczenia__4[[#This Row],[wiek]] &gt;=50,IF(ubezpieczenia__4[[#This Row],[wiek]]&lt;=59,1,0),0)</f>
        <v>0</v>
      </c>
      <c r="M287" s="1">
        <f>IF(ubezpieczenia__4[[#This Row],[wiek]] &gt;=60,IF(ubezpieczenia__4[[#This Row],[wiek]]&lt;=69,1,0),0)</f>
        <v>0</v>
      </c>
      <c r="N287" s="1">
        <f>IF(ubezpieczenia__4[[#This Row],[wiek]] &gt;=70,IF(ubezpieczenia__4[[#This Row],[wiek]]&lt;=79,1,0),0)</f>
        <v>0</v>
      </c>
    </row>
    <row r="288" spans="4:14" x14ac:dyDescent="0.25">
      <c r="D288" s="1" t="s">
        <v>240</v>
      </c>
      <c r="E288" s="1" t="s">
        <v>20</v>
      </c>
      <c r="F288" s="2">
        <v>25839</v>
      </c>
      <c r="G288" s="1" t="s">
        <v>12</v>
      </c>
      <c r="H288" s="7">
        <f xml:space="preserve"> 2016 - YEAR(ubezpieczenia__4[[#This Row],[Data_urodz]])</f>
        <v>46</v>
      </c>
      <c r="I288" s="1">
        <f>IF(ubezpieczenia__4[[#This Row],[wiek]] &gt;=20,IF(ubezpieczenia__4[[#This Row],[wiek]]&lt;=29,1,0),0)</f>
        <v>0</v>
      </c>
      <c r="J288" s="1">
        <f>IF(ubezpieczenia__4[[#This Row],[wiek]] &gt;=30,IF(ubezpieczenia__4[[#This Row],[wiek]]&lt;=39,1,0),0)</f>
        <v>0</v>
      </c>
      <c r="K288" s="1">
        <f>IF(ubezpieczenia__4[[#This Row],[wiek]] &gt;=40,IF(ubezpieczenia__4[[#This Row],[wiek]]&lt;=49,1,0),0)</f>
        <v>1</v>
      </c>
      <c r="L288" s="1">
        <f>IF(ubezpieczenia__4[[#This Row],[wiek]] &gt;=50,IF(ubezpieczenia__4[[#This Row],[wiek]]&lt;=59,1,0),0)</f>
        <v>0</v>
      </c>
      <c r="M288" s="1">
        <f>IF(ubezpieczenia__4[[#This Row],[wiek]] &gt;=60,IF(ubezpieczenia__4[[#This Row],[wiek]]&lt;=69,1,0),0)</f>
        <v>0</v>
      </c>
      <c r="N288" s="1">
        <f>IF(ubezpieczenia__4[[#This Row],[wiek]] &gt;=70,IF(ubezpieczenia__4[[#This Row],[wiek]]&lt;=79,1,0),0)</f>
        <v>0</v>
      </c>
    </row>
    <row r="289" spans="4:14" x14ac:dyDescent="0.25">
      <c r="D289" s="1" t="s">
        <v>275</v>
      </c>
      <c r="E289" s="1" t="s">
        <v>380</v>
      </c>
      <c r="F289" s="2">
        <v>32028</v>
      </c>
      <c r="G289" s="1" t="s">
        <v>12</v>
      </c>
      <c r="H289" s="7">
        <f xml:space="preserve"> 2016 - YEAR(ubezpieczenia__4[[#This Row],[Data_urodz]])</f>
        <v>29</v>
      </c>
      <c r="I289" s="1">
        <f>IF(ubezpieczenia__4[[#This Row],[wiek]] &gt;=20,IF(ubezpieczenia__4[[#This Row],[wiek]]&lt;=29,1,0),0)</f>
        <v>1</v>
      </c>
      <c r="J289" s="1">
        <f>IF(ubezpieczenia__4[[#This Row],[wiek]] &gt;=30,IF(ubezpieczenia__4[[#This Row],[wiek]]&lt;=39,1,0),0)</f>
        <v>0</v>
      </c>
      <c r="K289" s="1">
        <f>IF(ubezpieczenia__4[[#This Row],[wiek]] &gt;=40,IF(ubezpieczenia__4[[#This Row],[wiek]]&lt;=49,1,0),0)</f>
        <v>0</v>
      </c>
      <c r="L289" s="1">
        <f>IF(ubezpieczenia__4[[#This Row],[wiek]] &gt;=50,IF(ubezpieczenia__4[[#This Row],[wiek]]&lt;=59,1,0),0)</f>
        <v>0</v>
      </c>
      <c r="M289" s="1">
        <f>IF(ubezpieczenia__4[[#This Row],[wiek]] &gt;=60,IF(ubezpieczenia__4[[#This Row],[wiek]]&lt;=69,1,0),0)</f>
        <v>0</v>
      </c>
      <c r="N289" s="1">
        <f>IF(ubezpieczenia__4[[#This Row],[wiek]] &gt;=70,IF(ubezpieczenia__4[[#This Row],[wiek]]&lt;=79,1,0),0)</f>
        <v>0</v>
      </c>
    </row>
    <row r="290" spans="4:14" x14ac:dyDescent="0.25">
      <c r="D290" s="1" t="s">
        <v>317</v>
      </c>
      <c r="E290" s="1" t="s">
        <v>192</v>
      </c>
      <c r="F290" s="2">
        <v>31556</v>
      </c>
      <c r="G290" s="1" t="s">
        <v>6</v>
      </c>
      <c r="H290" s="7">
        <f xml:space="preserve"> 2016 - YEAR(ubezpieczenia__4[[#This Row],[Data_urodz]])</f>
        <v>30</v>
      </c>
      <c r="I290" s="1">
        <f>IF(ubezpieczenia__4[[#This Row],[wiek]] &gt;=20,IF(ubezpieczenia__4[[#This Row],[wiek]]&lt;=29,1,0),0)</f>
        <v>0</v>
      </c>
      <c r="J290" s="1">
        <f>IF(ubezpieczenia__4[[#This Row],[wiek]] &gt;=30,IF(ubezpieczenia__4[[#This Row],[wiek]]&lt;=39,1,0),0)</f>
        <v>1</v>
      </c>
      <c r="K290" s="1">
        <f>IF(ubezpieczenia__4[[#This Row],[wiek]] &gt;=40,IF(ubezpieczenia__4[[#This Row],[wiek]]&lt;=49,1,0),0)</f>
        <v>0</v>
      </c>
      <c r="L290" s="1">
        <f>IF(ubezpieczenia__4[[#This Row],[wiek]] &gt;=50,IF(ubezpieczenia__4[[#This Row],[wiek]]&lt;=59,1,0),0)</f>
        <v>0</v>
      </c>
      <c r="M290" s="1">
        <f>IF(ubezpieczenia__4[[#This Row],[wiek]] &gt;=60,IF(ubezpieczenia__4[[#This Row],[wiek]]&lt;=69,1,0),0)</f>
        <v>0</v>
      </c>
      <c r="N290" s="1">
        <f>IF(ubezpieczenia__4[[#This Row],[wiek]] &gt;=70,IF(ubezpieczenia__4[[#This Row],[wiek]]&lt;=79,1,0),0)</f>
        <v>0</v>
      </c>
    </row>
    <row r="291" spans="4:14" x14ac:dyDescent="0.25">
      <c r="D291" s="1" t="s">
        <v>381</v>
      </c>
      <c r="E291" s="1" t="s">
        <v>54</v>
      </c>
      <c r="F291" s="2">
        <v>19153</v>
      </c>
      <c r="G291" s="1" t="s">
        <v>6</v>
      </c>
      <c r="H291" s="7">
        <f xml:space="preserve"> 2016 - YEAR(ubezpieczenia__4[[#This Row],[Data_urodz]])</f>
        <v>64</v>
      </c>
      <c r="I291" s="1">
        <f>IF(ubezpieczenia__4[[#This Row],[wiek]] &gt;=20,IF(ubezpieczenia__4[[#This Row],[wiek]]&lt;=29,1,0),0)</f>
        <v>0</v>
      </c>
      <c r="J291" s="1">
        <f>IF(ubezpieczenia__4[[#This Row],[wiek]] &gt;=30,IF(ubezpieczenia__4[[#This Row],[wiek]]&lt;=39,1,0),0)</f>
        <v>0</v>
      </c>
      <c r="K291" s="1">
        <f>IF(ubezpieczenia__4[[#This Row],[wiek]] &gt;=40,IF(ubezpieczenia__4[[#This Row],[wiek]]&lt;=49,1,0),0)</f>
        <v>0</v>
      </c>
      <c r="L291" s="1">
        <f>IF(ubezpieczenia__4[[#This Row],[wiek]] &gt;=50,IF(ubezpieczenia__4[[#This Row],[wiek]]&lt;=59,1,0),0)</f>
        <v>0</v>
      </c>
      <c r="M291" s="1">
        <f>IF(ubezpieczenia__4[[#This Row],[wiek]] &gt;=60,IF(ubezpieczenia__4[[#This Row],[wiek]]&lt;=69,1,0),0)</f>
        <v>1</v>
      </c>
      <c r="N291" s="1">
        <f>IF(ubezpieczenia__4[[#This Row],[wiek]] &gt;=70,IF(ubezpieczenia__4[[#This Row],[wiek]]&lt;=79,1,0),0)</f>
        <v>0</v>
      </c>
    </row>
    <row r="292" spans="4:14" x14ac:dyDescent="0.25">
      <c r="D292" s="1" t="s">
        <v>382</v>
      </c>
      <c r="E292" s="1" t="s">
        <v>383</v>
      </c>
      <c r="F292" s="2">
        <v>21934</v>
      </c>
      <c r="G292" s="1" t="s">
        <v>6</v>
      </c>
      <c r="H292" s="7">
        <f xml:space="preserve"> 2016 - YEAR(ubezpieczenia__4[[#This Row],[Data_urodz]])</f>
        <v>56</v>
      </c>
      <c r="I292" s="1">
        <f>IF(ubezpieczenia__4[[#This Row],[wiek]] &gt;=20,IF(ubezpieczenia__4[[#This Row],[wiek]]&lt;=29,1,0),0)</f>
        <v>0</v>
      </c>
      <c r="J292" s="1">
        <f>IF(ubezpieczenia__4[[#This Row],[wiek]] &gt;=30,IF(ubezpieczenia__4[[#This Row],[wiek]]&lt;=39,1,0),0)</f>
        <v>0</v>
      </c>
      <c r="K292" s="1">
        <f>IF(ubezpieczenia__4[[#This Row],[wiek]] &gt;=40,IF(ubezpieczenia__4[[#This Row],[wiek]]&lt;=49,1,0),0)</f>
        <v>0</v>
      </c>
      <c r="L292" s="1">
        <f>IF(ubezpieczenia__4[[#This Row],[wiek]] &gt;=50,IF(ubezpieczenia__4[[#This Row],[wiek]]&lt;=59,1,0),0)</f>
        <v>1</v>
      </c>
      <c r="M292" s="1">
        <f>IF(ubezpieczenia__4[[#This Row],[wiek]] &gt;=60,IF(ubezpieczenia__4[[#This Row],[wiek]]&lt;=69,1,0),0)</f>
        <v>0</v>
      </c>
      <c r="N292" s="1">
        <f>IF(ubezpieczenia__4[[#This Row],[wiek]] &gt;=70,IF(ubezpieczenia__4[[#This Row],[wiek]]&lt;=79,1,0),0)</f>
        <v>0</v>
      </c>
    </row>
    <row r="293" spans="4:14" x14ac:dyDescent="0.25">
      <c r="D293" s="1" t="s">
        <v>384</v>
      </c>
      <c r="E293" s="1" t="s">
        <v>361</v>
      </c>
      <c r="F293" s="2">
        <v>28187</v>
      </c>
      <c r="G293" s="1" t="s">
        <v>12</v>
      </c>
      <c r="H293" s="7">
        <f xml:space="preserve"> 2016 - YEAR(ubezpieczenia__4[[#This Row],[Data_urodz]])</f>
        <v>39</v>
      </c>
      <c r="I293" s="1">
        <f>IF(ubezpieczenia__4[[#This Row],[wiek]] &gt;=20,IF(ubezpieczenia__4[[#This Row],[wiek]]&lt;=29,1,0),0)</f>
        <v>0</v>
      </c>
      <c r="J293" s="1">
        <f>IF(ubezpieczenia__4[[#This Row],[wiek]] &gt;=30,IF(ubezpieczenia__4[[#This Row],[wiek]]&lt;=39,1,0),0)</f>
        <v>1</v>
      </c>
      <c r="K293" s="1">
        <f>IF(ubezpieczenia__4[[#This Row],[wiek]] &gt;=40,IF(ubezpieczenia__4[[#This Row],[wiek]]&lt;=49,1,0),0)</f>
        <v>0</v>
      </c>
      <c r="L293" s="1">
        <f>IF(ubezpieczenia__4[[#This Row],[wiek]] &gt;=50,IF(ubezpieczenia__4[[#This Row],[wiek]]&lt;=59,1,0),0)</f>
        <v>0</v>
      </c>
      <c r="M293" s="1">
        <f>IF(ubezpieczenia__4[[#This Row],[wiek]] &gt;=60,IF(ubezpieczenia__4[[#This Row],[wiek]]&lt;=69,1,0),0)</f>
        <v>0</v>
      </c>
      <c r="N293" s="1">
        <f>IF(ubezpieczenia__4[[#This Row],[wiek]] &gt;=70,IF(ubezpieczenia__4[[#This Row],[wiek]]&lt;=79,1,0),0)</f>
        <v>0</v>
      </c>
    </row>
    <row r="294" spans="4:14" x14ac:dyDescent="0.25">
      <c r="D294" s="1" t="s">
        <v>385</v>
      </c>
      <c r="E294" s="1" t="s">
        <v>252</v>
      </c>
      <c r="F294" s="2">
        <v>34291</v>
      </c>
      <c r="G294" s="1" t="s">
        <v>12</v>
      </c>
      <c r="H294" s="7">
        <f xml:space="preserve"> 2016 - YEAR(ubezpieczenia__4[[#This Row],[Data_urodz]])</f>
        <v>23</v>
      </c>
      <c r="I294" s="1">
        <f>IF(ubezpieczenia__4[[#This Row],[wiek]] &gt;=20,IF(ubezpieczenia__4[[#This Row],[wiek]]&lt;=29,1,0),0)</f>
        <v>1</v>
      </c>
      <c r="J294" s="1">
        <f>IF(ubezpieczenia__4[[#This Row],[wiek]] &gt;=30,IF(ubezpieczenia__4[[#This Row],[wiek]]&lt;=39,1,0),0)</f>
        <v>0</v>
      </c>
      <c r="K294" s="1">
        <f>IF(ubezpieczenia__4[[#This Row],[wiek]] &gt;=40,IF(ubezpieczenia__4[[#This Row],[wiek]]&lt;=49,1,0),0)</f>
        <v>0</v>
      </c>
      <c r="L294" s="1">
        <f>IF(ubezpieczenia__4[[#This Row],[wiek]] &gt;=50,IF(ubezpieczenia__4[[#This Row],[wiek]]&lt;=59,1,0),0)</f>
        <v>0</v>
      </c>
      <c r="M294" s="1">
        <f>IF(ubezpieczenia__4[[#This Row],[wiek]] &gt;=60,IF(ubezpieczenia__4[[#This Row],[wiek]]&lt;=69,1,0),0)</f>
        <v>0</v>
      </c>
      <c r="N294" s="1">
        <f>IF(ubezpieczenia__4[[#This Row],[wiek]] &gt;=70,IF(ubezpieczenia__4[[#This Row],[wiek]]&lt;=79,1,0),0)</f>
        <v>0</v>
      </c>
    </row>
    <row r="295" spans="4:14" x14ac:dyDescent="0.25">
      <c r="D295" s="1" t="s">
        <v>386</v>
      </c>
      <c r="E295" s="1" t="s">
        <v>107</v>
      </c>
      <c r="F295" s="2">
        <v>24652</v>
      </c>
      <c r="G295" s="1" t="s">
        <v>6</v>
      </c>
      <c r="H295" s="7">
        <f xml:space="preserve"> 2016 - YEAR(ubezpieczenia__4[[#This Row],[Data_urodz]])</f>
        <v>49</v>
      </c>
      <c r="I295" s="1">
        <f>IF(ubezpieczenia__4[[#This Row],[wiek]] &gt;=20,IF(ubezpieczenia__4[[#This Row],[wiek]]&lt;=29,1,0),0)</f>
        <v>0</v>
      </c>
      <c r="J295" s="1">
        <f>IF(ubezpieczenia__4[[#This Row],[wiek]] &gt;=30,IF(ubezpieczenia__4[[#This Row],[wiek]]&lt;=39,1,0),0)</f>
        <v>0</v>
      </c>
      <c r="K295" s="1">
        <f>IF(ubezpieczenia__4[[#This Row],[wiek]] &gt;=40,IF(ubezpieczenia__4[[#This Row],[wiek]]&lt;=49,1,0),0)</f>
        <v>1</v>
      </c>
      <c r="L295" s="1">
        <f>IF(ubezpieczenia__4[[#This Row],[wiek]] &gt;=50,IF(ubezpieczenia__4[[#This Row],[wiek]]&lt;=59,1,0),0)</f>
        <v>0</v>
      </c>
      <c r="M295" s="1">
        <f>IF(ubezpieczenia__4[[#This Row],[wiek]] &gt;=60,IF(ubezpieczenia__4[[#This Row],[wiek]]&lt;=69,1,0),0)</f>
        <v>0</v>
      </c>
      <c r="N295" s="1">
        <f>IF(ubezpieczenia__4[[#This Row],[wiek]] &gt;=70,IF(ubezpieczenia__4[[#This Row],[wiek]]&lt;=79,1,0),0)</f>
        <v>0</v>
      </c>
    </row>
    <row r="296" spans="4:14" x14ac:dyDescent="0.25">
      <c r="D296" s="1" t="s">
        <v>387</v>
      </c>
      <c r="E296" s="1" t="s">
        <v>121</v>
      </c>
      <c r="F296" s="2">
        <v>18010</v>
      </c>
      <c r="G296" s="1" t="s">
        <v>6</v>
      </c>
      <c r="H296" s="7">
        <f xml:space="preserve"> 2016 - YEAR(ubezpieczenia__4[[#This Row],[Data_urodz]])</f>
        <v>67</v>
      </c>
      <c r="I296" s="1">
        <f>IF(ubezpieczenia__4[[#This Row],[wiek]] &gt;=20,IF(ubezpieczenia__4[[#This Row],[wiek]]&lt;=29,1,0),0)</f>
        <v>0</v>
      </c>
      <c r="J296" s="1">
        <f>IF(ubezpieczenia__4[[#This Row],[wiek]] &gt;=30,IF(ubezpieczenia__4[[#This Row],[wiek]]&lt;=39,1,0),0)</f>
        <v>0</v>
      </c>
      <c r="K296" s="1">
        <f>IF(ubezpieczenia__4[[#This Row],[wiek]] &gt;=40,IF(ubezpieczenia__4[[#This Row],[wiek]]&lt;=49,1,0),0)</f>
        <v>0</v>
      </c>
      <c r="L296" s="1">
        <f>IF(ubezpieczenia__4[[#This Row],[wiek]] &gt;=50,IF(ubezpieczenia__4[[#This Row],[wiek]]&lt;=59,1,0),0)</f>
        <v>0</v>
      </c>
      <c r="M296" s="1">
        <f>IF(ubezpieczenia__4[[#This Row],[wiek]] &gt;=60,IF(ubezpieczenia__4[[#This Row],[wiek]]&lt;=69,1,0),0)</f>
        <v>1</v>
      </c>
      <c r="N296" s="1">
        <f>IF(ubezpieczenia__4[[#This Row],[wiek]] &gt;=70,IF(ubezpieczenia__4[[#This Row],[wiek]]&lt;=79,1,0),0)</f>
        <v>0</v>
      </c>
    </row>
    <row r="297" spans="4:14" x14ac:dyDescent="0.25">
      <c r="D297" s="1" t="s">
        <v>388</v>
      </c>
      <c r="E297" s="1" t="s">
        <v>368</v>
      </c>
      <c r="F297" s="2">
        <v>26506</v>
      </c>
      <c r="G297" s="1" t="s">
        <v>40</v>
      </c>
      <c r="H297" s="7">
        <f xml:space="preserve"> 2016 - YEAR(ubezpieczenia__4[[#This Row],[Data_urodz]])</f>
        <v>44</v>
      </c>
      <c r="I297" s="1">
        <f>IF(ubezpieczenia__4[[#This Row],[wiek]] &gt;=20,IF(ubezpieczenia__4[[#This Row],[wiek]]&lt;=29,1,0),0)</f>
        <v>0</v>
      </c>
      <c r="J297" s="1">
        <f>IF(ubezpieczenia__4[[#This Row],[wiek]] &gt;=30,IF(ubezpieczenia__4[[#This Row],[wiek]]&lt;=39,1,0),0)</f>
        <v>0</v>
      </c>
      <c r="K297" s="1">
        <f>IF(ubezpieczenia__4[[#This Row],[wiek]] &gt;=40,IF(ubezpieczenia__4[[#This Row],[wiek]]&lt;=49,1,0),0)</f>
        <v>1</v>
      </c>
      <c r="L297" s="1">
        <f>IF(ubezpieczenia__4[[#This Row],[wiek]] &gt;=50,IF(ubezpieczenia__4[[#This Row],[wiek]]&lt;=59,1,0),0)</f>
        <v>0</v>
      </c>
      <c r="M297" s="1">
        <f>IF(ubezpieczenia__4[[#This Row],[wiek]] &gt;=60,IF(ubezpieczenia__4[[#This Row],[wiek]]&lt;=69,1,0),0)</f>
        <v>0</v>
      </c>
      <c r="N297" s="1">
        <f>IF(ubezpieczenia__4[[#This Row],[wiek]] &gt;=70,IF(ubezpieczenia__4[[#This Row],[wiek]]&lt;=79,1,0),0)</f>
        <v>0</v>
      </c>
    </row>
    <row r="298" spans="4:14" x14ac:dyDescent="0.25">
      <c r="D298" s="1" t="s">
        <v>389</v>
      </c>
      <c r="E298" s="1" t="s">
        <v>160</v>
      </c>
      <c r="F298" s="2">
        <v>30368</v>
      </c>
      <c r="G298" s="1" t="s">
        <v>40</v>
      </c>
      <c r="H298" s="7">
        <f xml:space="preserve"> 2016 - YEAR(ubezpieczenia__4[[#This Row],[Data_urodz]])</f>
        <v>33</v>
      </c>
      <c r="I298" s="1">
        <f>IF(ubezpieczenia__4[[#This Row],[wiek]] &gt;=20,IF(ubezpieczenia__4[[#This Row],[wiek]]&lt;=29,1,0),0)</f>
        <v>0</v>
      </c>
      <c r="J298" s="1">
        <f>IF(ubezpieczenia__4[[#This Row],[wiek]] &gt;=30,IF(ubezpieczenia__4[[#This Row],[wiek]]&lt;=39,1,0),0)</f>
        <v>1</v>
      </c>
      <c r="K298" s="1">
        <f>IF(ubezpieczenia__4[[#This Row],[wiek]] &gt;=40,IF(ubezpieczenia__4[[#This Row],[wiek]]&lt;=49,1,0),0)</f>
        <v>0</v>
      </c>
      <c r="L298" s="1">
        <f>IF(ubezpieczenia__4[[#This Row],[wiek]] &gt;=50,IF(ubezpieczenia__4[[#This Row],[wiek]]&lt;=59,1,0),0)</f>
        <v>0</v>
      </c>
      <c r="M298" s="1">
        <f>IF(ubezpieczenia__4[[#This Row],[wiek]] &gt;=60,IF(ubezpieczenia__4[[#This Row],[wiek]]&lt;=69,1,0),0)</f>
        <v>0</v>
      </c>
      <c r="N298" s="1">
        <f>IF(ubezpieczenia__4[[#This Row],[wiek]] &gt;=70,IF(ubezpieczenia__4[[#This Row],[wiek]]&lt;=79,1,0),0)</f>
        <v>0</v>
      </c>
    </row>
    <row r="299" spans="4:14" x14ac:dyDescent="0.25">
      <c r="D299" s="1" t="s">
        <v>162</v>
      </c>
      <c r="E299" s="1" t="s">
        <v>54</v>
      </c>
      <c r="F299" s="2">
        <v>16991</v>
      </c>
      <c r="G299" s="1" t="s">
        <v>12</v>
      </c>
      <c r="H299" s="7">
        <f xml:space="preserve"> 2016 - YEAR(ubezpieczenia__4[[#This Row],[Data_urodz]])</f>
        <v>70</v>
      </c>
      <c r="I299" s="1">
        <f>IF(ubezpieczenia__4[[#This Row],[wiek]] &gt;=20,IF(ubezpieczenia__4[[#This Row],[wiek]]&lt;=29,1,0),0)</f>
        <v>0</v>
      </c>
      <c r="J299" s="1">
        <f>IF(ubezpieczenia__4[[#This Row],[wiek]] &gt;=30,IF(ubezpieczenia__4[[#This Row],[wiek]]&lt;=39,1,0),0)</f>
        <v>0</v>
      </c>
      <c r="K299" s="1">
        <f>IF(ubezpieczenia__4[[#This Row],[wiek]] &gt;=40,IF(ubezpieczenia__4[[#This Row],[wiek]]&lt;=49,1,0),0)</f>
        <v>0</v>
      </c>
      <c r="L299" s="1">
        <f>IF(ubezpieczenia__4[[#This Row],[wiek]] &gt;=50,IF(ubezpieczenia__4[[#This Row],[wiek]]&lt;=59,1,0),0)</f>
        <v>0</v>
      </c>
      <c r="M299" s="1">
        <f>IF(ubezpieczenia__4[[#This Row],[wiek]] &gt;=60,IF(ubezpieczenia__4[[#This Row],[wiek]]&lt;=69,1,0),0)</f>
        <v>0</v>
      </c>
      <c r="N299" s="1">
        <f>IF(ubezpieczenia__4[[#This Row],[wiek]] &gt;=70,IF(ubezpieczenia__4[[#This Row],[wiek]]&lt;=79,1,0),0)</f>
        <v>1</v>
      </c>
    </row>
    <row r="300" spans="4:14" x14ac:dyDescent="0.25">
      <c r="D300" s="1" t="s">
        <v>390</v>
      </c>
      <c r="E300" s="1" t="s">
        <v>152</v>
      </c>
      <c r="F300" s="2">
        <v>23950</v>
      </c>
      <c r="G300" s="1" t="s">
        <v>12</v>
      </c>
      <c r="H300" s="7">
        <f xml:space="preserve"> 2016 - YEAR(ubezpieczenia__4[[#This Row],[Data_urodz]])</f>
        <v>51</v>
      </c>
      <c r="I300" s="1">
        <f>IF(ubezpieczenia__4[[#This Row],[wiek]] &gt;=20,IF(ubezpieczenia__4[[#This Row],[wiek]]&lt;=29,1,0),0)</f>
        <v>0</v>
      </c>
      <c r="J300" s="1">
        <f>IF(ubezpieczenia__4[[#This Row],[wiek]] &gt;=30,IF(ubezpieczenia__4[[#This Row],[wiek]]&lt;=39,1,0),0)</f>
        <v>0</v>
      </c>
      <c r="K300" s="1">
        <f>IF(ubezpieczenia__4[[#This Row],[wiek]] &gt;=40,IF(ubezpieczenia__4[[#This Row],[wiek]]&lt;=49,1,0),0)</f>
        <v>0</v>
      </c>
      <c r="L300" s="1">
        <f>IF(ubezpieczenia__4[[#This Row],[wiek]] &gt;=50,IF(ubezpieczenia__4[[#This Row],[wiek]]&lt;=59,1,0),0)</f>
        <v>1</v>
      </c>
      <c r="M300" s="1">
        <f>IF(ubezpieczenia__4[[#This Row],[wiek]] &gt;=60,IF(ubezpieczenia__4[[#This Row],[wiek]]&lt;=69,1,0),0)</f>
        <v>0</v>
      </c>
      <c r="N300" s="1">
        <f>IF(ubezpieczenia__4[[#This Row],[wiek]] &gt;=70,IF(ubezpieczenia__4[[#This Row],[wiek]]&lt;=79,1,0),0)</f>
        <v>0</v>
      </c>
    </row>
    <row r="301" spans="4:14" x14ac:dyDescent="0.25">
      <c r="D301" s="1" t="s">
        <v>391</v>
      </c>
      <c r="E301" s="1" t="s">
        <v>47</v>
      </c>
      <c r="F301" s="2">
        <v>26871</v>
      </c>
      <c r="G301" s="1" t="s">
        <v>12</v>
      </c>
      <c r="H301" s="7">
        <f xml:space="preserve"> 2016 - YEAR(ubezpieczenia__4[[#This Row],[Data_urodz]])</f>
        <v>43</v>
      </c>
      <c r="I301" s="1">
        <f>IF(ubezpieczenia__4[[#This Row],[wiek]] &gt;=20,IF(ubezpieczenia__4[[#This Row],[wiek]]&lt;=29,1,0),0)</f>
        <v>0</v>
      </c>
      <c r="J301" s="1">
        <f>IF(ubezpieczenia__4[[#This Row],[wiek]] &gt;=30,IF(ubezpieczenia__4[[#This Row],[wiek]]&lt;=39,1,0),0)</f>
        <v>0</v>
      </c>
      <c r="K301" s="1">
        <f>IF(ubezpieczenia__4[[#This Row],[wiek]] &gt;=40,IF(ubezpieczenia__4[[#This Row],[wiek]]&lt;=49,1,0),0)</f>
        <v>1</v>
      </c>
      <c r="L301" s="1">
        <f>IF(ubezpieczenia__4[[#This Row],[wiek]] &gt;=50,IF(ubezpieczenia__4[[#This Row],[wiek]]&lt;=59,1,0),0)</f>
        <v>0</v>
      </c>
      <c r="M301" s="1">
        <f>IF(ubezpieczenia__4[[#This Row],[wiek]] &gt;=60,IF(ubezpieczenia__4[[#This Row],[wiek]]&lt;=69,1,0),0)</f>
        <v>0</v>
      </c>
      <c r="N301" s="1">
        <f>IF(ubezpieczenia__4[[#This Row],[wiek]] &gt;=70,IF(ubezpieczenia__4[[#This Row],[wiek]]&lt;=79,1,0),0)</f>
        <v>0</v>
      </c>
    </row>
    <row r="302" spans="4:14" x14ac:dyDescent="0.25">
      <c r="D302" s="1" t="s">
        <v>392</v>
      </c>
      <c r="E302" s="1" t="s">
        <v>260</v>
      </c>
      <c r="F302" s="2">
        <v>17268</v>
      </c>
      <c r="G302" s="1" t="s">
        <v>40</v>
      </c>
      <c r="H302" s="7">
        <f xml:space="preserve"> 2016 - YEAR(ubezpieczenia__4[[#This Row],[Data_urodz]])</f>
        <v>69</v>
      </c>
      <c r="I302" s="1">
        <f>IF(ubezpieczenia__4[[#This Row],[wiek]] &gt;=20,IF(ubezpieczenia__4[[#This Row],[wiek]]&lt;=29,1,0),0)</f>
        <v>0</v>
      </c>
      <c r="J302" s="1">
        <f>IF(ubezpieczenia__4[[#This Row],[wiek]] &gt;=30,IF(ubezpieczenia__4[[#This Row],[wiek]]&lt;=39,1,0),0)</f>
        <v>0</v>
      </c>
      <c r="K302" s="1">
        <f>IF(ubezpieczenia__4[[#This Row],[wiek]] &gt;=40,IF(ubezpieczenia__4[[#This Row],[wiek]]&lt;=49,1,0),0)</f>
        <v>0</v>
      </c>
      <c r="L302" s="1">
        <f>IF(ubezpieczenia__4[[#This Row],[wiek]] &gt;=50,IF(ubezpieczenia__4[[#This Row],[wiek]]&lt;=59,1,0),0)</f>
        <v>0</v>
      </c>
      <c r="M302" s="1">
        <f>IF(ubezpieczenia__4[[#This Row],[wiek]] &gt;=60,IF(ubezpieczenia__4[[#This Row],[wiek]]&lt;=69,1,0),0)</f>
        <v>1</v>
      </c>
      <c r="N302" s="1">
        <f>IF(ubezpieczenia__4[[#This Row],[wiek]] &gt;=70,IF(ubezpieczenia__4[[#This Row],[wiek]]&lt;=79,1,0),0)</f>
        <v>0</v>
      </c>
    </row>
    <row r="303" spans="4:14" x14ac:dyDescent="0.25">
      <c r="D303" s="1" t="s">
        <v>393</v>
      </c>
      <c r="E303" s="1" t="s">
        <v>394</v>
      </c>
      <c r="F303" s="2">
        <v>31612</v>
      </c>
      <c r="G303" s="1" t="s">
        <v>6</v>
      </c>
      <c r="H303" s="7">
        <f xml:space="preserve"> 2016 - YEAR(ubezpieczenia__4[[#This Row],[Data_urodz]])</f>
        <v>30</v>
      </c>
      <c r="I303" s="1">
        <f>IF(ubezpieczenia__4[[#This Row],[wiek]] &gt;=20,IF(ubezpieczenia__4[[#This Row],[wiek]]&lt;=29,1,0),0)</f>
        <v>0</v>
      </c>
      <c r="J303" s="1">
        <f>IF(ubezpieczenia__4[[#This Row],[wiek]] &gt;=30,IF(ubezpieczenia__4[[#This Row],[wiek]]&lt;=39,1,0),0)</f>
        <v>1</v>
      </c>
      <c r="K303" s="1">
        <f>IF(ubezpieczenia__4[[#This Row],[wiek]] &gt;=40,IF(ubezpieczenia__4[[#This Row],[wiek]]&lt;=49,1,0),0)</f>
        <v>0</v>
      </c>
      <c r="L303" s="1">
        <f>IF(ubezpieczenia__4[[#This Row],[wiek]] &gt;=50,IF(ubezpieczenia__4[[#This Row],[wiek]]&lt;=59,1,0),0)</f>
        <v>0</v>
      </c>
      <c r="M303" s="1">
        <f>IF(ubezpieczenia__4[[#This Row],[wiek]] &gt;=60,IF(ubezpieczenia__4[[#This Row],[wiek]]&lt;=69,1,0),0)</f>
        <v>0</v>
      </c>
      <c r="N303" s="1">
        <f>IF(ubezpieczenia__4[[#This Row],[wiek]] &gt;=70,IF(ubezpieczenia__4[[#This Row],[wiek]]&lt;=79,1,0),0)</f>
        <v>0</v>
      </c>
    </row>
    <row r="304" spans="4:14" x14ac:dyDescent="0.25">
      <c r="D304" s="1" t="s">
        <v>395</v>
      </c>
      <c r="E304" s="1" t="s">
        <v>131</v>
      </c>
      <c r="F304" s="2">
        <v>21264</v>
      </c>
      <c r="G304" s="1" t="s">
        <v>12</v>
      </c>
      <c r="H304" s="7">
        <f xml:space="preserve"> 2016 - YEAR(ubezpieczenia__4[[#This Row],[Data_urodz]])</f>
        <v>58</v>
      </c>
      <c r="I304" s="1">
        <f>IF(ubezpieczenia__4[[#This Row],[wiek]] &gt;=20,IF(ubezpieczenia__4[[#This Row],[wiek]]&lt;=29,1,0),0)</f>
        <v>0</v>
      </c>
      <c r="J304" s="1">
        <f>IF(ubezpieczenia__4[[#This Row],[wiek]] &gt;=30,IF(ubezpieczenia__4[[#This Row],[wiek]]&lt;=39,1,0),0)</f>
        <v>0</v>
      </c>
      <c r="K304" s="1">
        <f>IF(ubezpieczenia__4[[#This Row],[wiek]] &gt;=40,IF(ubezpieczenia__4[[#This Row],[wiek]]&lt;=49,1,0),0)</f>
        <v>0</v>
      </c>
      <c r="L304" s="1">
        <f>IF(ubezpieczenia__4[[#This Row],[wiek]] &gt;=50,IF(ubezpieczenia__4[[#This Row],[wiek]]&lt;=59,1,0),0)</f>
        <v>1</v>
      </c>
      <c r="M304" s="1">
        <f>IF(ubezpieczenia__4[[#This Row],[wiek]] &gt;=60,IF(ubezpieczenia__4[[#This Row],[wiek]]&lt;=69,1,0),0)</f>
        <v>0</v>
      </c>
      <c r="N304" s="1">
        <f>IF(ubezpieczenia__4[[#This Row],[wiek]] &gt;=70,IF(ubezpieczenia__4[[#This Row],[wiek]]&lt;=79,1,0),0)</f>
        <v>0</v>
      </c>
    </row>
    <row r="305" spans="4:14" x14ac:dyDescent="0.25">
      <c r="D305" s="1" t="s">
        <v>396</v>
      </c>
      <c r="E305" s="1" t="s">
        <v>236</v>
      </c>
      <c r="F305" s="2">
        <v>29622</v>
      </c>
      <c r="G305" s="1" t="s">
        <v>40</v>
      </c>
      <c r="H305" s="7">
        <f xml:space="preserve"> 2016 - YEAR(ubezpieczenia__4[[#This Row],[Data_urodz]])</f>
        <v>35</v>
      </c>
      <c r="I305" s="1">
        <f>IF(ubezpieczenia__4[[#This Row],[wiek]] &gt;=20,IF(ubezpieczenia__4[[#This Row],[wiek]]&lt;=29,1,0),0)</f>
        <v>0</v>
      </c>
      <c r="J305" s="1">
        <f>IF(ubezpieczenia__4[[#This Row],[wiek]] &gt;=30,IF(ubezpieczenia__4[[#This Row],[wiek]]&lt;=39,1,0),0)</f>
        <v>1</v>
      </c>
      <c r="K305" s="1">
        <f>IF(ubezpieczenia__4[[#This Row],[wiek]] &gt;=40,IF(ubezpieczenia__4[[#This Row],[wiek]]&lt;=49,1,0),0)</f>
        <v>0</v>
      </c>
      <c r="L305" s="1">
        <f>IF(ubezpieczenia__4[[#This Row],[wiek]] &gt;=50,IF(ubezpieczenia__4[[#This Row],[wiek]]&lt;=59,1,0),0)</f>
        <v>0</v>
      </c>
      <c r="M305" s="1">
        <f>IF(ubezpieczenia__4[[#This Row],[wiek]] &gt;=60,IF(ubezpieczenia__4[[#This Row],[wiek]]&lt;=69,1,0),0)</f>
        <v>0</v>
      </c>
      <c r="N305" s="1">
        <f>IF(ubezpieczenia__4[[#This Row],[wiek]] &gt;=70,IF(ubezpieczenia__4[[#This Row],[wiek]]&lt;=79,1,0),0)</f>
        <v>0</v>
      </c>
    </row>
    <row r="306" spans="4:14" x14ac:dyDescent="0.25">
      <c r="D306" s="1" t="s">
        <v>162</v>
      </c>
      <c r="E306" s="1" t="s">
        <v>20</v>
      </c>
      <c r="F306" s="2">
        <v>30875</v>
      </c>
      <c r="G306" s="1" t="s">
        <v>6</v>
      </c>
      <c r="H306" s="7">
        <f xml:space="preserve"> 2016 - YEAR(ubezpieczenia__4[[#This Row],[Data_urodz]])</f>
        <v>32</v>
      </c>
      <c r="I306" s="1">
        <f>IF(ubezpieczenia__4[[#This Row],[wiek]] &gt;=20,IF(ubezpieczenia__4[[#This Row],[wiek]]&lt;=29,1,0),0)</f>
        <v>0</v>
      </c>
      <c r="J306" s="1">
        <f>IF(ubezpieczenia__4[[#This Row],[wiek]] &gt;=30,IF(ubezpieczenia__4[[#This Row],[wiek]]&lt;=39,1,0),0)</f>
        <v>1</v>
      </c>
      <c r="K306" s="1">
        <f>IF(ubezpieczenia__4[[#This Row],[wiek]] &gt;=40,IF(ubezpieczenia__4[[#This Row],[wiek]]&lt;=49,1,0),0)</f>
        <v>0</v>
      </c>
      <c r="L306" s="1">
        <f>IF(ubezpieczenia__4[[#This Row],[wiek]] &gt;=50,IF(ubezpieczenia__4[[#This Row],[wiek]]&lt;=59,1,0),0)</f>
        <v>0</v>
      </c>
      <c r="M306" s="1">
        <f>IF(ubezpieczenia__4[[#This Row],[wiek]] &gt;=60,IF(ubezpieczenia__4[[#This Row],[wiek]]&lt;=69,1,0),0)</f>
        <v>0</v>
      </c>
      <c r="N306" s="1">
        <f>IF(ubezpieczenia__4[[#This Row],[wiek]] &gt;=70,IF(ubezpieczenia__4[[#This Row],[wiek]]&lt;=79,1,0),0)</f>
        <v>0</v>
      </c>
    </row>
    <row r="307" spans="4:14" x14ac:dyDescent="0.25">
      <c r="D307" s="1" t="s">
        <v>397</v>
      </c>
      <c r="E307" s="1" t="s">
        <v>107</v>
      </c>
      <c r="F307" s="2">
        <v>31924</v>
      </c>
      <c r="G307" s="1" t="s">
        <v>12</v>
      </c>
      <c r="H307" s="7">
        <f xml:space="preserve"> 2016 - YEAR(ubezpieczenia__4[[#This Row],[Data_urodz]])</f>
        <v>29</v>
      </c>
      <c r="I307" s="1">
        <f>IF(ubezpieczenia__4[[#This Row],[wiek]] &gt;=20,IF(ubezpieczenia__4[[#This Row],[wiek]]&lt;=29,1,0),0)</f>
        <v>1</v>
      </c>
      <c r="J307" s="1">
        <f>IF(ubezpieczenia__4[[#This Row],[wiek]] &gt;=30,IF(ubezpieczenia__4[[#This Row],[wiek]]&lt;=39,1,0),0)</f>
        <v>0</v>
      </c>
      <c r="K307" s="1">
        <f>IF(ubezpieczenia__4[[#This Row],[wiek]] &gt;=40,IF(ubezpieczenia__4[[#This Row],[wiek]]&lt;=49,1,0),0)</f>
        <v>0</v>
      </c>
      <c r="L307" s="1">
        <f>IF(ubezpieczenia__4[[#This Row],[wiek]] &gt;=50,IF(ubezpieczenia__4[[#This Row],[wiek]]&lt;=59,1,0),0)</f>
        <v>0</v>
      </c>
      <c r="M307" s="1">
        <f>IF(ubezpieczenia__4[[#This Row],[wiek]] &gt;=60,IF(ubezpieczenia__4[[#This Row],[wiek]]&lt;=69,1,0),0)</f>
        <v>0</v>
      </c>
      <c r="N307" s="1">
        <f>IF(ubezpieczenia__4[[#This Row],[wiek]] &gt;=70,IF(ubezpieczenia__4[[#This Row],[wiek]]&lt;=79,1,0),0)</f>
        <v>0</v>
      </c>
    </row>
    <row r="308" spans="4:14" x14ac:dyDescent="0.25">
      <c r="D308" s="1" t="s">
        <v>398</v>
      </c>
      <c r="E308" s="1" t="s">
        <v>399</v>
      </c>
      <c r="F308" s="2">
        <v>23384</v>
      </c>
      <c r="G308" s="1" t="s">
        <v>12</v>
      </c>
      <c r="H308" s="7">
        <f xml:space="preserve"> 2016 - YEAR(ubezpieczenia__4[[#This Row],[Data_urodz]])</f>
        <v>52</v>
      </c>
      <c r="I308" s="1">
        <f>IF(ubezpieczenia__4[[#This Row],[wiek]] &gt;=20,IF(ubezpieczenia__4[[#This Row],[wiek]]&lt;=29,1,0),0)</f>
        <v>0</v>
      </c>
      <c r="J308" s="1">
        <f>IF(ubezpieczenia__4[[#This Row],[wiek]] &gt;=30,IF(ubezpieczenia__4[[#This Row],[wiek]]&lt;=39,1,0),0)</f>
        <v>0</v>
      </c>
      <c r="K308" s="1">
        <f>IF(ubezpieczenia__4[[#This Row],[wiek]] &gt;=40,IF(ubezpieczenia__4[[#This Row],[wiek]]&lt;=49,1,0),0)</f>
        <v>0</v>
      </c>
      <c r="L308" s="1">
        <f>IF(ubezpieczenia__4[[#This Row],[wiek]] &gt;=50,IF(ubezpieczenia__4[[#This Row],[wiek]]&lt;=59,1,0),0)</f>
        <v>1</v>
      </c>
      <c r="M308" s="1">
        <f>IF(ubezpieczenia__4[[#This Row],[wiek]] &gt;=60,IF(ubezpieczenia__4[[#This Row],[wiek]]&lt;=69,1,0),0)</f>
        <v>0</v>
      </c>
      <c r="N308" s="1">
        <f>IF(ubezpieczenia__4[[#This Row],[wiek]] &gt;=70,IF(ubezpieczenia__4[[#This Row],[wiek]]&lt;=79,1,0),0)</f>
        <v>0</v>
      </c>
    </row>
    <row r="309" spans="4:14" x14ac:dyDescent="0.25">
      <c r="D309" s="1" t="s">
        <v>400</v>
      </c>
      <c r="E309" s="1" t="s">
        <v>401</v>
      </c>
      <c r="F309" s="2">
        <v>32097</v>
      </c>
      <c r="G309" s="1" t="s">
        <v>6</v>
      </c>
      <c r="H309" s="7">
        <f xml:space="preserve"> 2016 - YEAR(ubezpieczenia__4[[#This Row],[Data_urodz]])</f>
        <v>29</v>
      </c>
      <c r="I309" s="1">
        <f>IF(ubezpieczenia__4[[#This Row],[wiek]] &gt;=20,IF(ubezpieczenia__4[[#This Row],[wiek]]&lt;=29,1,0),0)</f>
        <v>1</v>
      </c>
      <c r="J309" s="1">
        <f>IF(ubezpieczenia__4[[#This Row],[wiek]] &gt;=30,IF(ubezpieczenia__4[[#This Row],[wiek]]&lt;=39,1,0),0)</f>
        <v>0</v>
      </c>
      <c r="K309" s="1">
        <f>IF(ubezpieczenia__4[[#This Row],[wiek]] &gt;=40,IF(ubezpieczenia__4[[#This Row],[wiek]]&lt;=49,1,0),0)</f>
        <v>0</v>
      </c>
      <c r="L309" s="1">
        <f>IF(ubezpieczenia__4[[#This Row],[wiek]] &gt;=50,IF(ubezpieczenia__4[[#This Row],[wiek]]&lt;=59,1,0),0)</f>
        <v>0</v>
      </c>
      <c r="M309" s="1">
        <f>IF(ubezpieczenia__4[[#This Row],[wiek]] &gt;=60,IF(ubezpieczenia__4[[#This Row],[wiek]]&lt;=69,1,0),0)</f>
        <v>0</v>
      </c>
      <c r="N309" s="1">
        <f>IF(ubezpieczenia__4[[#This Row],[wiek]] &gt;=70,IF(ubezpieczenia__4[[#This Row],[wiek]]&lt;=79,1,0),0)</f>
        <v>0</v>
      </c>
    </row>
    <row r="310" spans="4:14" x14ac:dyDescent="0.25">
      <c r="D310" s="1" t="s">
        <v>402</v>
      </c>
      <c r="E310" s="1" t="s">
        <v>403</v>
      </c>
      <c r="F310" s="2">
        <v>22555</v>
      </c>
      <c r="G310" s="1" t="s">
        <v>40</v>
      </c>
      <c r="H310" s="7">
        <f xml:space="preserve"> 2016 - YEAR(ubezpieczenia__4[[#This Row],[Data_urodz]])</f>
        <v>55</v>
      </c>
      <c r="I310" s="1">
        <f>IF(ubezpieczenia__4[[#This Row],[wiek]] &gt;=20,IF(ubezpieczenia__4[[#This Row],[wiek]]&lt;=29,1,0),0)</f>
        <v>0</v>
      </c>
      <c r="J310" s="1">
        <f>IF(ubezpieczenia__4[[#This Row],[wiek]] &gt;=30,IF(ubezpieczenia__4[[#This Row],[wiek]]&lt;=39,1,0),0)</f>
        <v>0</v>
      </c>
      <c r="K310" s="1">
        <f>IF(ubezpieczenia__4[[#This Row],[wiek]] &gt;=40,IF(ubezpieczenia__4[[#This Row],[wiek]]&lt;=49,1,0),0)</f>
        <v>0</v>
      </c>
      <c r="L310" s="1">
        <f>IF(ubezpieczenia__4[[#This Row],[wiek]] &gt;=50,IF(ubezpieczenia__4[[#This Row],[wiek]]&lt;=59,1,0),0)</f>
        <v>1</v>
      </c>
      <c r="M310" s="1">
        <f>IF(ubezpieczenia__4[[#This Row],[wiek]] &gt;=60,IF(ubezpieczenia__4[[#This Row],[wiek]]&lt;=69,1,0),0)</f>
        <v>0</v>
      </c>
      <c r="N310" s="1">
        <f>IF(ubezpieczenia__4[[#This Row],[wiek]] &gt;=70,IF(ubezpieczenia__4[[#This Row],[wiek]]&lt;=79,1,0),0)</f>
        <v>0</v>
      </c>
    </row>
    <row r="311" spans="4:14" x14ac:dyDescent="0.25">
      <c r="D311" s="1" t="s">
        <v>317</v>
      </c>
      <c r="E311" s="1" t="s">
        <v>20</v>
      </c>
      <c r="F311" s="2">
        <v>22508</v>
      </c>
      <c r="G311" s="1" t="s">
        <v>12</v>
      </c>
      <c r="H311" s="7">
        <f xml:space="preserve"> 2016 - YEAR(ubezpieczenia__4[[#This Row],[Data_urodz]])</f>
        <v>55</v>
      </c>
      <c r="I311" s="1">
        <f>IF(ubezpieczenia__4[[#This Row],[wiek]] &gt;=20,IF(ubezpieczenia__4[[#This Row],[wiek]]&lt;=29,1,0),0)</f>
        <v>0</v>
      </c>
      <c r="J311" s="1">
        <f>IF(ubezpieczenia__4[[#This Row],[wiek]] &gt;=30,IF(ubezpieczenia__4[[#This Row],[wiek]]&lt;=39,1,0),0)</f>
        <v>0</v>
      </c>
      <c r="K311" s="1">
        <f>IF(ubezpieczenia__4[[#This Row],[wiek]] &gt;=40,IF(ubezpieczenia__4[[#This Row],[wiek]]&lt;=49,1,0),0)</f>
        <v>0</v>
      </c>
      <c r="L311" s="1">
        <f>IF(ubezpieczenia__4[[#This Row],[wiek]] &gt;=50,IF(ubezpieczenia__4[[#This Row],[wiek]]&lt;=59,1,0),0)</f>
        <v>1</v>
      </c>
      <c r="M311" s="1">
        <f>IF(ubezpieczenia__4[[#This Row],[wiek]] &gt;=60,IF(ubezpieczenia__4[[#This Row],[wiek]]&lt;=69,1,0),0)</f>
        <v>0</v>
      </c>
      <c r="N311" s="1">
        <f>IF(ubezpieczenia__4[[#This Row],[wiek]] &gt;=70,IF(ubezpieczenia__4[[#This Row],[wiek]]&lt;=79,1,0),0)</f>
        <v>0</v>
      </c>
    </row>
    <row r="312" spans="4:14" x14ac:dyDescent="0.25">
      <c r="D312" s="1" t="s">
        <v>404</v>
      </c>
      <c r="E312" s="1" t="s">
        <v>72</v>
      </c>
      <c r="F312" s="2">
        <v>29510</v>
      </c>
      <c r="G312" s="1" t="s">
        <v>6</v>
      </c>
      <c r="H312" s="7">
        <f xml:space="preserve"> 2016 - YEAR(ubezpieczenia__4[[#This Row],[Data_urodz]])</f>
        <v>36</v>
      </c>
      <c r="I312" s="1">
        <f>IF(ubezpieczenia__4[[#This Row],[wiek]] &gt;=20,IF(ubezpieczenia__4[[#This Row],[wiek]]&lt;=29,1,0),0)</f>
        <v>0</v>
      </c>
      <c r="J312" s="1">
        <f>IF(ubezpieczenia__4[[#This Row],[wiek]] &gt;=30,IF(ubezpieczenia__4[[#This Row],[wiek]]&lt;=39,1,0),0)</f>
        <v>1</v>
      </c>
      <c r="K312" s="1">
        <f>IF(ubezpieczenia__4[[#This Row],[wiek]] &gt;=40,IF(ubezpieczenia__4[[#This Row],[wiek]]&lt;=49,1,0),0)</f>
        <v>0</v>
      </c>
      <c r="L312" s="1">
        <f>IF(ubezpieczenia__4[[#This Row],[wiek]] &gt;=50,IF(ubezpieczenia__4[[#This Row],[wiek]]&lt;=59,1,0),0)</f>
        <v>0</v>
      </c>
      <c r="M312" s="1">
        <f>IF(ubezpieczenia__4[[#This Row],[wiek]] &gt;=60,IF(ubezpieczenia__4[[#This Row],[wiek]]&lt;=69,1,0),0)</f>
        <v>0</v>
      </c>
      <c r="N312" s="1">
        <f>IF(ubezpieczenia__4[[#This Row],[wiek]] &gt;=70,IF(ubezpieczenia__4[[#This Row],[wiek]]&lt;=79,1,0),0)</f>
        <v>0</v>
      </c>
    </row>
    <row r="313" spans="4:14" x14ac:dyDescent="0.25">
      <c r="D313" s="1" t="s">
        <v>405</v>
      </c>
      <c r="E313" s="1" t="s">
        <v>406</v>
      </c>
      <c r="F313" s="2">
        <v>22398</v>
      </c>
      <c r="G313" s="1" t="s">
        <v>12</v>
      </c>
      <c r="H313" s="7">
        <f xml:space="preserve"> 2016 - YEAR(ubezpieczenia__4[[#This Row],[Data_urodz]])</f>
        <v>55</v>
      </c>
      <c r="I313" s="1">
        <f>IF(ubezpieczenia__4[[#This Row],[wiek]] &gt;=20,IF(ubezpieczenia__4[[#This Row],[wiek]]&lt;=29,1,0),0)</f>
        <v>0</v>
      </c>
      <c r="J313" s="1">
        <f>IF(ubezpieczenia__4[[#This Row],[wiek]] &gt;=30,IF(ubezpieczenia__4[[#This Row],[wiek]]&lt;=39,1,0),0)</f>
        <v>0</v>
      </c>
      <c r="K313" s="1">
        <f>IF(ubezpieczenia__4[[#This Row],[wiek]] &gt;=40,IF(ubezpieczenia__4[[#This Row],[wiek]]&lt;=49,1,0),0)</f>
        <v>0</v>
      </c>
      <c r="L313" s="1">
        <f>IF(ubezpieczenia__4[[#This Row],[wiek]] &gt;=50,IF(ubezpieczenia__4[[#This Row],[wiek]]&lt;=59,1,0),0)</f>
        <v>1</v>
      </c>
      <c r="M313" s="1">
        <f>IF(ubezpieczenia__4[[#This Row],[wiek]] &gt;=60,IF(ubezpieczenia__4[[#This Row],[wiek]]&lt;=69,1,0),0)</f>
        <v>0</v>
      </c>
      <c r="N313" s="1">
        <f>IF(ubezpieczenia__4[[#This Row],[wiek]] &gt;=70,IF(ubezpieczenia__4[[#This Row],[wiek]]&lt;=79,1,0),0)</f>
        <v>0</v>
      </c>
    </row>
    <row r="314" spans="4:14" x14ac:dyDescent="0.25">
      <c r="D314" s="1" t="s">
        <v>407</v>
      </c>
      <c r="E314" s="1" t="s">
        <v>20</v>
      </c>
      <c r="F314" s="2">
        <v>28394</v>
      </c>
      <c r="G314" s="1" t="s">
        <v>9</v>
      </c>
      <c r="H314" s="7">
        <f xml:space="preserve"> 2016 - YEAR(ubezpieczenia__4[[#This Row],[Data_urodz]])</f>
        <v>39</v>
      </c>
      <c r="I314" s="1">
        <f>IF(ubezpieczenia__4[[#This Row],[wiek]] &gt;=20,IF(ubezpieczenia__4[[#This Row],[wiek]]&lt;=29,1,0),0)</f>
        <v>0</v>
      </c>
      <c r="J314" s="1">
        <f>IF(ubezpieczenia__4[[#This Row],[wiek]] &gt;=30,IF(ubezpieczenia__4[[#This Row],[wiek]]&lt;=39,1,0),0)</f>
        <v>1</v>
      </c>
      <c r="K314" s="1">
        <f>IF(ubezpieczenia__4[[#This Row],[wiek]] &gt;=40,IF(ubezpieczenia__4[[#This Row],[wiek]]&lt;=49,1,0),0)</f>
        <v>0</v>
      </c>
      <c r="L314" s="1">
        <f>IF(ubezpieczenia__4[[#This Row],[wiek]] &gt;=50,IF(ubezpieczenia__4[[#This Row],[wiek]]&lt;=59,1,0),0)</f>
        <v>0</v>
      </c>
      <c r="M314" s="1">
        <f>IF(ubezpieczenia__4[[#This Row],[wiek]] &gt;=60,IF(ubezpieczenia__4[[#This Row],[wiek]]&lt;=69,1,0),0)</f>
        <v>0</v>
      </c>
      <c r="N314" s="1">
        <f>IF(ubezpieczenia__4[[#This Row],[wiek]] &gt;=70,IF(ubezpieczenia__4[[#This Row],[wiek]]&lt;=79,1,0),0)</f>
        <v>0</v>
      </c>
    </row>
    <row r="315" spans="4:14" x14ac:dyDescent="0.25">
      <c r="D315" s="1" t="s">
        <v>408</v>
      </c>
      <c r="E315" s="1" t="s">
        <v>139</v>
      </c>
      <c r="F315" s="2">
        <v>16244</v>
      </c>
      <c r="G315" s="1" t="s">
        <v>6</v>
      </c>
      <c r="H315" s="7">
        <f xml:space="preserve"> 2016 - YEAR(ubezpieczenia__4[[#This Row],[Data_urodz]])</f>
        <v>72</v>
      </c>
      <c r="I315" s="1">
        <f>IF(ubezpieczenia__4[[#This Row],[wiek]] &gt;=20,IF(ubezpieczenia__4[[#This Row],[wiek]]&lt;=29,1,0),0)</f>
        <v>0</v>
      </c>
      <c r="J315" s="1">
        <f>IF(ubezpieczenia__4[[#This Row],[wiek]] &gt;=30,IF(ubezpieczenia__4[[#This Row],[wiek]]&lt;=39,1,0),0)</f>
        <v>0</v>
      </c>
      <c r="K315" s="1">
        <f>IF(ubezpieczenia__4[[#This Row],[wiek]] &gt;=40,IF(ubezpieczenia__4[[#This Row],[wiek]]&lt;=49,1,0),0)</f>
        <v>0</v>
      </c>
      <c r="L315" s="1">
        <f>IF(ubezpieczenia__4[[#This Row],[wiek]] &gt;=50,IF(ubezpieczenia__4[[#This Row],[wiek]]&lt;=59,1,0),0)</f>
        <v>0</v>
      </c>
      <c r="M315" s="1">
        <f>IF(ubezpieczenia__4[[#This Row],[wiek]] &gt;=60,IF(ubezpieczenia__4[[#This Row],[wiek]]&lt;=69,1,0),0)</f>
        <v>0</v>
      </c>
      <c r="N315" s="1">
        <f>IF(ubezpieczenia__4[[#This Row],[wiek]] &gt;=70,IF(ubezpieczenia__4[[#This Row],[wiek]]&lt;=79,1,0),0)</f>
        <v>1</v>
      </c>
    </row>
    <row r="316" spans="4:14" x14ac:dyDescent="0.25">
      <c r="D316" s="1" t="s">
        <v>409</v>
      </c>
      <c r="E316" s="1" t="s">
        <v>167</v>
      </c>
      <c r="F316" s="2">
        <v>32836</v>
      </c>
      <c r="G316" s="1" t="s">
        <v>12</v>
      </c>
      <c r="H316" s="7">
        <f xml:space="preserve"> 2016 - YEAR(ubezpieczenia__4[[#This Row],[Data_urodz]])</f>
        <v>27</v>
      </c>
      <c r="I316" s="1">
        <f>IF(ubezpieczenia__4[[#This Row],[wiek]] &gt;=20,IF(ubezpieczenia__4[[#This Row],[wiek]]&lt;=29,1,0),0)</f>
        <v>1</v>
      </c>
      <c r="J316" s="1">
        <f>IF(ubezpieczenia__4[[#This Row],[wiek]] &gt;=30,IF(ubezpieczenia__4[[#This Row],[wiek]]&lt;=39,1,0),0)</f>
        <v>0</v>
      </c>
      <c r="K316" s="1">
        <f>IF(ubezpieczenia__4[[#This Row],[wiek]] &gt;=40,IF(ubezpieczenia__4[[#This Row],[wiek]]&lt;=49,1,0),0)</f>
        <v>0</v>
      </c>
      <c r="L316" s="1">
        <f>IF(ubezpieczenia__4[[#This Row],[wiek]] &gt;=50,IF(ubezpieczenia__4[[#This Row],[wiek]]&lt;=59,1,0),0)</f>
        <v>0</v>
      </c>
      <c r="M316" s="1">
        <f>IF(ubezpieczenia__4[[#This Row],[wiek]] &gt;=60,IF(ubezpieczenia__4[[#This Row],[wiek]]&lt;=69,1,0),0)</f>
        <v>0</v>
      </c>
      <c r="N316" s="1">
        <f>IF(ubezpieczenia__4[[#This Row],[wiek]] &gt;=70,IF(ubezpieczenia__4[[#This Row],[wiek]]&lt;=79,1,0),0)</f>
        <v>0</v>
      </c>
    </row>
    <row r="317" spans="4:14" x14ac:dyDescent="0.25">
      <c r="D317" s="1" t="s">
        <v>410</v>
      </c>
      <c r="E317" s="1" t="s">
        <v>141</v>
      </c>
      <c r="F317" s="2">
        <v>23528</v>
      </c>
      <c r="G317" s="1" t="s">
        <v>6</v>
      </c>
      <c r="H317" s="7">
        <f xml:space="preserve"> 2016 - YEAR(ubezpieczenia__4[[#This Row],[Data_urodz]])</f>
        <v>52</v>
      </c>
      <c r="I317" s="1">
        <f>IF(ubezpieczenia__4[[#This Row],[wiek]] &gt;=20,IF(ubezpieczenia__4[[#This Row],[wiek]]&lt;=29,1,0),0)</f>
        <v>0</v>
      </c>
      <c r="J317" s="1">
        <f>IF(ubezpieczenia__4[[#This Row],[wiek]] &gt;=30,IF(ubezpieczenia__4[[#This Row],[wiek]]&lt;=39,1,0),0)</f>
        <v>0</v>
      </c>
      <c r="K317" s="1">
        <f>IF(ubezpieczenia__4[[#This Row],[wiek]] &gt;=40,IF(ubezpieczenia__4[[#This Row],[wiek]]&lt;=49,1,0),0)</f>
        <v>0</v>
      </c>
      <c r="L317" s="1">
        <f>IF(ubezpieczenia__4[[#This Row],[wiek]] &gt;=50,IF(ubezpieczenia__4[[#This Row],[wiek]]&lt;=59,1,0),0)</f>
        <v>1</v>
      </c>
      <c r="M317" s="1">
        <f>IF(ubezpieczenia__4[[#This Row],[wiek]] &gt;=60,IF(ubezpieczenia__4[[#This Row],[wiek]]&lt;=69,1,0),0)</f>
        <v>0</v>
      </c>
      <c r="N317" s="1">
        <f>IF(ubezpieczenia__4[[#This Row],[wiek]] &gt;=70,IF(ubezpieczenia__4[[#This Row],[wiek]]&lt;=79,1,0),0)</f>
        <v>0</v>
      </c>
    </row>
    <row r="318" spans="4:14" x14ac:dyDescent="0.25">
      <c r="D318" s="1" t="s">
        <v>411</v>
      </c>
      <c r="E318" s="1" t="s">
        <v>412</v>
      </c>
      <c r="F318" s="2">
        <v>28489</v>
      </c>
      <c r="G318" s="1" t="s">
        <v>12</v>
      </c>
      <c r="H318" s="7">
        <f xml:space="preserve"> 2016 - YEAR(ubezpieczenia__4[[#This Row],[Data_urodz]])</f>
        <v>39</v>
      </c>
      <c r="I318" s="1">
        <f>IF(ubezpieczenia__4[[#This Row],[wiek]] &gt;=20,IF(ubezpieczenia__4[[#This Row],[wiek]]&lt;=29,1,0),0)</f>
        <v>0</v>
      </c>
      <c r="J318" s="1">
        <f>IF(ubezpieczenia__4[[#This Row],[wiek]] &gt;=30,IF(ubezpieczenia__4[[#This Row],[wiek]]&lt;=39,1,0),0)</f>
        <v>1</v>
      </c>
      <c r="K318" s="1">
        <f>IF(ubezpieczenia__4[[#This Row],[wiek]] &gt;=40,IF(ubezpieczenia__4[[#This Row],[wiek]]&lt;=49,1,0),0)</f>
        <v>0</v>
      </c>
      <c r="L318" s="1">
        <f>IF(ubezpieczenia__4[[#This Row],[wiek]] &gt;=50,IF(ubezpieczenia__4[[#This Row],[wiek]]&lt;=59,1,0),0)</f>
        <v>0</v>
      </c>
      <c r="M318" s="1">
        <f>IF(ubezpieczenia__4[[#This Row],[wiek]] &gt;=60,IF(ubezpieczenia__4[[#This Row],[wiek]]&lt;=69,1,0),0)</f>
        <v>0</v>
      </c>
      <c r="N318" s="1">
        <f>IF(ubezpieczenia__4[[#This Row],[wiek]] &gt;=70,IF(ubezpieczenia__4[[#This Row],[wiek]]&lt;=79,1,0),0)</f>
        <v>0</v>
      </c>
    </row>
    <row r="319" spans="4:14" x14ac:dyDescent="0.25">
      <c r="D319" s="1" t="s">
        <v>413</v>
      </c>
      <c r="E319" s="1" t="s">
        <v>399</v>
      </c>
      <c r="F319" s="2">
        <v>20920</v>
      </c>
      <c r="G319" s="1" t="s">
        <v>12</v>
      </c>
      <c r="H319" s="7">
        <f xml:space="preserve"> 2016 - YEAR(ubezpieczenia__4[[#This Row],[Data_urodz]])</f>
        <v>59</v>
      </c>
      <c r="I319" s="1">
        <f>IF(ubezpieczenia__4[[#This Row],[wiek]] &gt;=20,IF(ubezpieczenia__4[[#This Row],[wiek]]&lt;=29,1,0),0)</f>
        <v>0</v>
      </c>
      <c r="J319" s="1">
        <f>IF(ubezpieczenia__4[[#This Row],[wiek]] &gt;=30,IF(ubezpieczenia__4[[#This Row],[wiek]]&lt;=39,1,0),0)</f>
        <v>0</v>
      </c>
      <c r="K319" s="1">
        <f>IF(ubezpieczenia__4[[#This Row],[wiek]] &gt;=40,IF(ubezpieczenia__4[[#This Row],[wiek]]&lt;=49,1,0),0)</f>
        <v>0</v>
      </c>
      <c r="L319" s="1">
        <f>IF(ubezpieczenia__4[[#This Row],[wiek]] &gt;=50,IF(ubezpieczenia__4[[#This Row],[wiek]]&lt;=59,1,0),0)</f>
        <v>1</v>
      </c>
      <c r="M319" s="1">
        <f>IF(ubezpieczenia__4[[#This Row],[wiek]] &gt;=60,IF(ubezpieczenia__4[[#This Row],[wiek]]&lt;=69,1,0),0)</f>
        <v>0</v>
      </c>
      <c r="N319" s="1">
        <f>IF(ubezpieczenia__4[[#This Row],[wiek]] &gt;=70,IF(ubezpieczenia__4[[#This Row],[wiek]]&lt;=79,1,0),0)</f>
        <v>0</v>
      </c>
    </row>
    <row r="320" spans="4:14" x14ac:dyDescent="0.25">
      <c r="D320" s="1" t="s">
        <v>414</v>
      </c>
      <c r="E320" s="1" t="s">
        <v>11</v>
      </c>
      <c r="F320" s="2">
        <v>34164</v>
      </c>
      <c r="G320" s="1" t="s">
        <v>6</v>
      </c>
      <c r="H320" s="7">
        <f xml:space="preserve"> 2016 - YEAR(ubezpieczenia__4[[#This Row],[Data_urodz]])</f>
        <v>23</v>
      </c>
      <c r="I320" s="1">
        <f>IF(ubezpieczenia__4[[#This Row],[wiek]] &gt;=20,IF(ubezpieczenia__4[[#This Row],[wiek]]&lt;=29,1,0),0)</f>
        <v>1</v>
      </c>
      <c r="J320" s="1">
        <f>IF(ubezpieczenia__4[[#This Row],[wiek]] &gt;=30,IF(ubezpieczenia__4[[#This Row],[wiek]]&lt;=39,1,0),0)</f>
        <v>0</v>
      </c>
      <c r="K320" s="1">
        <f>IF(ubezpieczenia__4[[#This Row],[wiek]] &gt;=40,IF(ubezpieczenia__4[[#This Row],[wiek]]&lt;=49,1,0),0)</f>
        <v>0</v>
      </c>
      <c r="L320" s="1">
        <f>IF(ubezpieczenia__4[[#This Row],[wiek]] &gt;=50,IF(ubezpieczenia__4[[#This Row],[wiek]]&lt;=59,1,0),0)</f>
        <v>0</v>
      </c>
      <c r="M320" s="1">
        <f>IF(ubezpieczenia__4[[#This Row],[wiek]] &gt;=60,IF(ubezpieczenia__4[[#This Row],[wiek]]&lt;=69,1,0),0)</f>
        <v>0</v>
      </c>
      <c r="N320" s="1">
        <f>IF(ubezpieczenia__4[[#This Row],[wiek]] &gt;=70,IF(ubezpieczenia__4[[#This Row],[wiek]]&lt;=79,1,0),0)</f>
        <v>0</v>
      </c>
    </row>
    <row r="321" spans="4:14" x14ac:dyDescent="0.25">
      <c r="D321" s="1" t="s">
        <v>415</v>
      </c>
      <c r="E321" s="1" t="s">
        <v>246</v>
      </c>
      <c r="F321" s="2">
        <v>32341</v>
      </c>
      <c r="G321" s="1" t="s">
        <v>6</v>
      </c>
      <c r="H321" s="7">
        <f xml:space="preserve"> 2016 - YEAR(ubezpieczenia__4[[#This Row],[Data_urodz]])</f>
        <v>28</v>
      </c>
      <c r="I321" s="1">
        <f>IF(ubezpieczenia__4[[#This Row],[wiek]] &gt;=20,IF(ubezpieczenia__4[[#This Row],[wiek]]&lt;=29,1,0),0)</f>
        <v>1</v>
      </c>
      <c r="J321" s="1">
        <f>IF(ubezpieczenia__4[[#This Row],[wiek]] &gt;=30,IF(ubezpieczenia__4[[#This Row],[wiek]]&lt;=39,1,0),0)</f>
        <v>0</v>
      </c>
      <c r="K321" s="1">
        <f>IF(ubezpieczenia__4[[#This Row],[wiek]] &gt;=40,IF(ubezpieczenia__4[[#This Row],[wiek]]&lt;=49,1,0),0)</f>
        <v>0</v>
      </c>
      <c r="L321" s="1">
        <f>IF(ubezpieczenia__4[[#This Row],[wiek]] &gt;=50,IF(ubezpieczenia__4[[#This Row],[wiek]]&lt;=59,1,0),0)</f>
        <v>0</v>
      </c>
      <c r="M321" s="1">
        <f>IF(ubezpieczenia__4[[#This Row],[wiek]] &gt;=60,IF(ubezpieczenia__4[[#This Row],[wiek]]&lt;=69,1,0),0)</f>
        <v>0</v>
      </c>
      <c r="N321" s="1">
        <f>IF(ubezpieczenia__4[[#This Row],[wiek]] &gt;=70,IF(ubezpieczenia__4[[#This Row],[wiek]]&lt;=79,1,0),0)</f>
        <v>0</v>
      </c>
    </row>
    <row r="322" spans="4:14" x14ac:dyDescent="0.25">
      <c r="D322" s="1" t="s">
        <v>416</v>
      </c>
      <c r="E322" s="1" t="s">
        <v>194</v>
      </c>
      <c r="F322" s="2">
        <v>16640</v>
      </c>
      <c r="G322" s="1" t="s">
        <v>12</v>
      </c>
      <c r="H322" s="7">
        <f xml:space="preserve"> 2016 - YEAR(ubezpieczenia__4[[#This Row],[Data_urodz]])</f>
        <v>71</v>
      </c>
      <c r="I322" s="1">
        <f>IF(ubezpieczenia__4[[#This Row],[wiek]] &gt;=20,IF(ubezpieczenia__4[[#This Row],[wiek]]&lt;=29,1,0),0)</f>
        <v>0</v>
      </c>
      <c r="J322" s="1">
        <f>IF(ubezpieczenia__4[[#This Row],[wiek]] &gt;=30,IF(ubezpieczenia__4[[#This Row],[wiek]]&lt;=39,1,0),0)</f>
        <v>0</v>
      </c>
      <c r="K322" s="1">
        <f>IF(ubezpieczenia__4[[#This Row],[wiek]] &gt;=40,IF(ubezpieczenia__4[[#This Row],[wiek]]&lt;=49,1,0),0)</f>
        <v>0</v>
      </c>
      <c r="L322" s="1">
        <f>IF(ubezpieczenia__4[[#This Row],[wiek]] &gt;=50,IF(ubezpieczenia__4[[#This Row],[wiek]]&lt;=59,1,0),0)</f>
        <v>0</v>
      </c>
      <c r="M322" s="1">
        <f>IF(ubezpieczenia__4[[#This Row],[wiek]] &gt;=60,IF(ubezpieczenia__4[[#This Row],[wiek]]&lt;=69,1,0),0)</f>
        <v>0</v>
      </c>
      <c r="N322" s="1">
        <f>IF(ubezpieczenia__4[[#This Row],[wiek]] &gt;=70,IF(ubezpieczenia__4[[#This Row],[wiek]]&lt;=79,1,0),0)</f>
        <v>1</v>
      </c>
    </row>
    <row r="323" spans="4:14" x14ac:dyDescent="0.25">
      <c r="D323" s="1" t="s">
        <v>417</v>
      </c>
      <c r="E323" s="1" t="s">
        <v>418</v>
      </c>
      <c r="F323" s="2">
        <v>28217</v>
      </c>
      <c r="G323" s="1" t="s">
        <v>12</v>
      </c>
      <c r="H323" s="7">
        <f xml:space="preserve"> 2016 - YEAR(ubezpieczenia__4[[#This Row],[Data_urodz]])</f>
        <v>39</v>
      </c>
      <c r="I323" s="1">
        <f>IF(ubezpieczenia__4[[#This Row],[wiek]] &gt;=20,IF(ubezpieczenia__4[[#This Row],[wiek]]&lt;=29,1,0),0)</f>
        <v>0</v>
      </c>
      <c r="J323" s="1">
        <f>IF(ubezpieczenia__4[[#This Row],[wiek]] &gt;=30,IF(ubezpieczenia__4[[#This Row],[wiek]]&lt;=39,1,0),0)</f>
        <v>1</v>
      </c>
      <c r="K323" s="1">
        <f>IF(ubezpieczenia__4[[#This Row],[wiek]] &gt;=40,IF(ubezpieczenia__4[[#This Row],[wiek]]&lt;=49,1,0),0)</f>
        <v>0</v>
      </c>
      <c r="L323" s="1">
        <f>IF(ubezpieczenia__4[[#This Row],[wiek]] &gt;=50,IF(ubezpieczenia__4[[#This Row],[wiek]]&lt;=59,1,0),0)</f>
        <v>0</v>
      </c>
      <c r="M323" s="1">
        <f>IF(ubezpieczenia__4[[#This Row],[wiek]] &gt;=60,IF(ubezpieczenia__4[[#This Row],[wiek]]&lt;=69,1,0),0)</f>
        <v>0</v>
      </c>
      <c r="N323" s="1">
        <f>IF(ubezpieczenia__4[[#This Row],[wiek]] &gt;=70,IF(ubezpieczenia__4[[#This Row],[wiek]]&lt;=79,1,0),0)</f>
        <v>0</v>
      </c>
    </row>
    <row r="324" spans="4:14" x14ac:dyDescent="0.25">
      <c r="D324" s="1" t="s">
        <v>190</v>
      </c>
      <c r="E324" s="1" t="s">
        <v>419</v>
      </c>
      <c r="F324" s="2">
        <v>32646</v>
      </c>
      <c r="G324" s="1" t="s">
        <v>40</v>
      </c>
      <c r="H324" s="7">
        <f xml:space="preserve"> 2016 - YEAR(ubezpieczenia__4[[#This Row],[Data_urodz]])</f>
        <v>27</v>
      </c>
      <c r="I324" s="1">
        <f>IF(ubezpieczenia__4[[#This Row],[wiek]] &gt;=20,IF(ubezpieczenia__4[[#This Row],[wiek]]&lt;=29,1,0),0)</f>
        <v>1</v>
      </c>
      <c r="J324" s="1">
        <f>IF(ubezpieczenia__4[[#This Row],[wiek]] &gt;=30,IF(ubezpieczenia__4[[#This Row],[wiek]]&lt;=39,1,0),0)</f>
        <v>0</v>
      </c>
      <c r="K324" s="1">
        <f>IF(ubezpieczenia__4[[#This Row],[wiek]] &gt;=40,IF(ubezpieczenia__4[[#This Row],[wiek]]&lt;=49,1,0),0)</f>
        <v>0</v>
      </c>
      <c r="L324" s="1">
        <f>IF(ubezpieczenia__4[[#This Row],[wiek]] &gt;=50,IF(ubezpieczenia__4[[#This Row],[wiek]]&lt;=59,1,0),0)</f>
        <v>0</v>
      </c>
      <c r="M324" s="1">
        <f>IF(ubezpieczenia__4[[#This Row],[wiek]] &gt;=60,IF(ubezpieczenia__4[[#This Row],[wiek]]&lt;=69,1,0),0)</f>
        <v>0</v>
      </c>
      <c r="N324" s="1">
        <f>IF(ubezpieczenia__4[[#This Row],[wiek]] &gt;=70,IF(ubezpieczenia__4[[#This Row],[wiek]]&lt;=79,1,0),0)</f>
        <v>0</v>
      </c>
    </row>
    <row r="325" spans="4:14" x14ac:dyDescent="0.25">
      <c r="D325" s="1" t="s">
        <v>420</v>
      </c>
      <c r="E325" s="1" t="s">
        <v>5</v>
      </c>
      <c r="F325" s="2">
        <v>28636</v>
      </c>
      <c r="G325" s="1" t="s">
        <v>40</v>
      </c>
      <c r="H325" s="7">
        <f xml:space="preserve"> 2016 - YEAR(ubezpieczenia__4[[#This Row],[Data_urodz]])</f>
        <v>38</v>
      </c>
      <c r="I325" s="1">
        <f>IF(ubezpieczenia__4[[#This Row],[wiek]] &gt;=20,IF(ubezpieczenia__4[[#This Row],[wiek]]&lt;=29,1,0),0)</f>
        <v>0</v>
      </c>
      <c r="J325" s="1">
        <f>IF(ubezpieczenia__4[[#This Row],[wiek]] &gt;=30,IF(ubezpieczenia__4[[#This Row],[wiek]]&lt;=39,1,0),0)</f>
        <v>1</v>
      </c>
      <c r="K325" s="1">
        <f>IF(ubezpieczenia__4[[#This Row],[wiek]] &gt;=40,IF(ubezpieczenia__4[[#This Row],[wiek]]&lt;=49,1,0),0)</f>
        <v>0</v>
      </c>
      <c r="L325" s="1">
        <f>IF(ubezpieczenia__4[[#This Row],[wiek]] &gt;=50,IF(ubezpieczenia__4[[#This Row],[wiek]]&lt;=59,1,0),0)</f>
        <v>0</v>
      </c>
      <c r="M325" s="1">
        <f>IF(ubezpieczenia__4[[#This Row],[wiek]] &gt;=60,IF(ubezpieczenia__4[[#This Row],[wiek]]&lt;=69,1,0),0)</f>
        <v>0</v>
      </c>
      <c r="N325" s="1">
        <f>IF(ubezpieczenia__4[[#This Row],[wiek]] &gt;=70,IF(ubezpieczenia__4[[#This Row],[wiek]]&lt;=79,1,0),0)</f>
        <v>0</v>
      </c>
    </row>
    <row r="326" spans="4:14" x14ac:dyDescent="0.25">
      <c r="D326" s="1" t="s">
        <v>421</v>
      </c>
      <c r="E326" s="1" t="s">
        <v>8</v>
      </c>
      <c r="F326" s="2">
        <v>30418</v>
      </c>
      <c r="G326" s="1" t="s">
        <v>12</v>
      </c>
      <c r="H326" s="7">
        <f xml:space="preserve"> 2016 - YEAR(ubezpieczenia__4[[#This Row],[Data_urodz]])</f>
        <v>33</v>
      </c>
      <c r="I326" s="1">
        <f>IF(ubezpieczenia__4[[#This Row],[wiek]] &gt;=20,IF(ubezpieczenia__4[[#This Row],[wiek]]&lt;=29,1,0),0)</f>
        <v>0</v>
      </c>
      <c r="J326" s="1">
        <f>IF(ubezpieczenia__4[[#This Row],[wiek]] &gt;=30,IF(ubezpieczenia__4[[#This Row],[wiek]]&lt;=39,1,0),0)</f>
        <v>1</v>
      </c>
      <c r="K326" s="1">
        <f>IF(ubezpieczenia__4[[#This Row],[wiek]] &gt;=40,IF(ubezpieczenia__4[[#This Row],[wiek]]&lt;=49,1,0),0)</f>
        <v>0</v>
      </c>
      <c r="L326" s="1">
        <f>IF(ubezpieczenia__4[[#This Row],[wiek]] &gt;=50,IF(ubezpieczenia__4[[#This Row],[wiek]]&lt;=59,1,0),0)</f>
        <v>0</v>
      </c>
      <c r="M326" s="1">
        <f>IF(ubezpieczenia__4[[#This Row],[wiek]] &gt;=60,IF(ubezpieczenia__4[[#This Row],[wiek]]&lt;=69,1,0),0)</f>
        <v>0</v>
      </c>
      <c r="N326" s="1">
        <f>IF(ubezpieczenia__4[[#This Row],[wiek]] &gt;=70,IF(ubezpieczenia__4[[#This Row],[wiek]]&lt;=79,1,0),0)</f>
        <v>0</v>
      </c>
    </row>
    <row r="327" spans="4:14" x14ac:dyDescent="0.25">
      <c r="D327" s="1" t="s">
        <v>110</v>
      </c>
      <c r="E327" s="1" t="s">
        <v>368</v>
      </c>
      <c r="F327" s="2">
        <v>33971</v>
      </c>
      <c r="G327" s="1" t="s">
        <v>12</v>
      </c>
      <c r="H327" s="7">
        <f xml:space="preserve"> 2016 - YEAR(ubezpieczenia__4[[#This Row],[Data_urodz]])</f>
        <v>23</v>
      </c>
      <c r="I327" s="1">
        <f>IF(ubezpieczenia__4[[#This Row],[wiek]] &gt;=20,IF(ubezpieczenia__4[[#This Row],[wiek]]&lt;=29,1,0),0)</f>
        <v>1</v>
      </c>
      <c r="J327" s="1">
        <f>IF(ubezpieczenia__4[[#This Row],[wiek]] &gt;=30,IF(ubezpieczenia__4[[#This Row],[wiek]]&lt;=39,1,0),0)</f>
        <v>0</v>
      </c>
      <c r="K327" s="1">
        <f>IF(ubezpieczenia__4[[#This Row],[wiek]] &gt;=40,IF(ubezpieczenia__4[[#This Row],[wiek]]&lt;=49,1,0),0)</f>
        <v>0</v>
      </c>
      <c r="L327" s="1">
        <f>IF(ubezpieczenia__4[[#This Row],[wiek]] &gt;=50,IF(ubezpieczenia__4[[#This Row],[wiek]]&lt;=59,1,0),0)</f>
        <v>0</v>
      </c>
      <c r="M327" s="1">
        <f>IF(ubezpieczenia__4[[#This Row],[wiek]] &gt;=60,IF(ubezpieczenia__4[[#This Row],[wiek]]&lt;=69,1,0),0)</f>
        <v>0</v>
      </c>
      <c r="N327" s="1">
        <f>IF(ubezpieczenia__4[[#This Row],[wiek]] &gt;=70,IF(ubezpieczenia__4[[#This Row],[wiek]]&lt;=79,1,0),0)</f>
        <v>0</v>
      </c>
    </row>
    <row r="328" spans="4:14" x14ac:dyDescent="0.25">
      <c r="D328" s="1" t="s">
        <v>422</v>
      </c>
      <c r="E328" s="1" t="s">
        <v>52</v>
      </c>
      <c r="F328" s="2">
        <v>26974</v>
      </c>
      <c r="G328" s="1" t="s">
        <v>12</v>
      </c>
      <c r="H328" s="7">
        <f xml:space="preserve"> 2016 - YEAR(ubezpieczenia__4[[#This Row],[Data_urodz]])</f>
        <v>43</v>
      </c>
      <c r="I328" s="1">
        <f>IF(ubezpieczenia__4[[#This Row],[wiek]] &gt;=20,IF(ubezpieczenia__4[[#This Row],[wiek]]&lt;=29,1,0),0)</f>
        <v>0</v>
      </c>
      <c r="J328" s="1">
        <f>IF(ubezpieczenia__4[[#This Row],[wiek]] &gt;=30,IF(ubezpieczenia__4[[#This Row],[wiek]]&lt;=39,1,0),0)</f>
        <v>0</v>
      </c>
      <c r="K328" s="1">
        <f>IF(ubezpieczenia__4[[#This Row],[wiek]] &gt;=40,IF(ubezpieczenia__4[[#This Row],[wiek]]&lt;=49,1,0),0)</f>
        <v>1</v>
      </c>
      <c r="L328" s="1">
        <f>IF(ubezpieczenia__4[[#This Row],[wiek]] &gt;=50,IF(ubezpieczenia__4[[#This Row],[wiek]]&lt;=59,1,0),0)</f>
        <v>0</v>
      </c>
      <c r="M328" s="1">
        <f>IF(ubezpieczenia__4[[#This Row],[wiek]] &gt;=60,IF(ubezpieczenia__4[[#This Row],[wiek]]&lt;=69,1,0),0)</f>
        <v>0</v>
      </c>
      <c r="N328" s="1">
        <f>IF(ubezpieczenia__4[[#This Row],[wiek]] &gt;=70,IF(ubezpieczenia__4[[#This Row],[wiek]]&lt;=79,1,0),0)</f>
        <v>0</v>
      </c>
    </row>
    <row r="329" spans="4:14" x14ac:dyDescent="0.25">
      <c r="D329" s="1" t="s">
        <v>423</v>
      </c>
      <c r="E329" s="1" t="s">
        <v>47</v>
      </c>
      <c r="F329" s="2">
        <v>21339</v>
      </c>
      <c r="G329" s="1" t="s">
        <v>12</v>
      </c>
      <c r="H329" s="7">
        <f xml:space="preserve"> 2016 - YEAR(ubezpieczenia__4[[#This Row],[Data_urodz]])</f>
        <v>58</v>
      </c>
      <c r="I329" s="1">
        <f>IF(ubezpieczenia__4[[#This Row],[wiek]] &gt;=20,IF(ubezpieczenia__4[[#This Row],[wiek]]&lt;=29,1,0),0)</f>
        <v>0</v>
      </c>
      <c r="J329" s="1">
        <f>IF(ubezpieczenia__4[[#This Row],[wiek]] &gt;=30,IF(ubezpieczenia__4[[#This Row],[wiek]]&lt;=39,1,0),0)</f>
        <v>0</v>
      </c>
      <c r="K329" s="1">
        <f>IF(ubezpieczenia__4[[#This Row],[wiek]] &gt;=40,IF(ubezpieczenia__4[[#This Row],[wiek]]&lt;=49,1,0),0)</f>
        <v>0</v>
      </c>
      <c r="L329" s="1">
        <f>IF(ubezpieczenia__4[[#This Row],[wiek]] &gt;=50,IF(ubezpieczenia__4[[#This Row],[wiek]]&lt;=59,1,0),0)</f>
        <v>1</v>
      </c>
      <c r="M329" s="1">
        <f>IF(ubezpieczenia__4[[#This Row],[wiek]] &gt;=60,IF(ubezpieczenia__4[[#This Row],[wiek]]&lt;=69,1,0),0)</f>
        <v>0</v>
      </c>
      <c r="N329" s="1">
        <f>IF(ubezpieczenia__4[[#This Row],[wiek]] &gt;=70,IF(ubezpieczenia__4[[#This Row],[wiek]]&lt;=79,1,0),0)</f>
        <v>0</v>
      </c>
    </row>
    <row r="330" spans="4:14" x14ac:dyDescent="0.25">
      <c r="D330" s="1" t="s">
        <v>424</v>
      </c>
      <c r="E330" s="1" t="s">
        <v>90</v>
      </c>
      <c r="F330" s="2">
        <v>25150</v>
      </c>
      <c r="G330" s="1" t="s">
        <v>6</v>
      </c>
      <c r="H330" s="7">
        <f xml:space="preserve"> 2016 - YEAR(ubezpieczenia__4[[#This Row],[Data_urodz]])</f>
        <v>48</v>
      </c>
      <c r="I330" s="1">
        <f>IF(ubezpieczenia__4[[#This Row],[wiek]] &gt;=20,IF(ubezpieczenia__4[[#This Row],[wiek]]&lt;=29,1,0),0)</f>
        <v>0</v>
      </c>
      <c r="J330" s="1">
        <f>IF(ubezpieczenia__4[[#This Row],[wiek]] &gt;=30,IF(ubezpieczenia__4[[#This Row],[wiek]]&lt;=39,1,0),0)</f>
        <v>0</v>
      </c>
      <c r="K330" s="1">
        <f>IF(ubezpieczenia__4[[#This Row],[wiek]] &gt;=40,IF(ubezpieczenia__4[[#This Row],[wiek]]&lt;=49,1,0),0)</f>
        <v>1</v>
      </c>
      <c r="L330" s="1">
        <f>IF(ubezpieczenia__4[[#This Row],[wiek]] &gt;=50,IF(ubezpieczenia__4[[#This Row],[wiek]]&lt;=59,1,0),0)</f>
        <v>0</v>
      </c>
      <c r="M330" s="1">
        <f>IF(ubezpieczenia__4[[#This Row],[wiek]] &gt;=60,IF(ubezpieczenia__4[[#This Row],[wiek]]&lt;=69,1,0),0)</f>
        <v>0</v>
      </c>
      <c r="N330" s="1">
        <f>IF(ubezpieczenia__4[[#This Row],[wiek]] &gt;=70,IF(ubezpieczenia__4[[#This Row],[wiek]]&lt;=79,1,0),0)</f>
        <v>0</v>
      </c>
    </row>
    <row r="331" spans="4:14" x14ac:dyDescent="0.25">
      <c r="D331" s="1" t="s">
        <v>425</v>
      </c>
      <c r="E331" s="1" t="s">
        <v>8</v>
      </c>
      <c r="F331" s="2">
        <v>20340</v>
      </c>
      <c r="G331" s="1" t="s">
        <v>12</v>
      </c>
      <c r="H331" s="7">
        <f xml:space="preserve"> 2016 - YEAR(ubezpieczenia__4[[#This Row],[Data_urodz]])</f>
        <v>61</v>
      </c>
      <c r="I331" s="1">
        <f>IF(ubezpieczenia__4[[#This Row],[wiek]] &gt;=20,IF(ubezpieczenia__4[[#This Row],[wiek]]&lt;=29,1,0),0)</f>
        <v>0</v>
      </c>
      <c r="J331" s="1">
        <f>IF(ubezpieczenia__4[[#This Row],[wiek]] &gt;=30,IF(ubezpieczenia__4[[#This Row],[wiek]]&lt;=39,1,0),0)</f>
        <v>0</v>
      </c>
      <c r="K331" s="1">
        <f>IF(ubezpieczenia__4[[#This Row],[wiek]] &gt;=40,IF(ubezpieczenia__4[[#This Row],[wiek]]&lt;=49,1,0),0)</f>
        <v>0</v>
      </c>
      <c r="L331" s="1">
        <f>IF(ubezpieczenia__4[[#This Row],[wiek]] &gt;=50,IF(ubezpieczenia__4[[#This Row],[wiek]]&lt;=59,1,0),0)</f>
        <v>0</v>
      </c>
      <c r="M331" s="1">
        <f>IF(ubezpieczenia__4[[#This Row],[wiek]] &gt;=60,IF(ubezpieczenia__4[[#This Row],[wiek]]&lt;=69,1,0),0)</f>
        <v>1</v>
      </c>
      <c r="N331" s="1">
        <f>IF(ubezpieczenia__4[[#This Row],[wiek]] &gt;=70,IF(ubezpieczenia__4[[#This Row],[wiek]]&lt;=79,1,0),0)</f>
        <v>0</v>
      </c>
    </row>
    <row r="332" spans="4:14" x14ac:dyDescent="0.25">
      <c r="D332" s="1" t="s">
        <v>426</v>
      </c>
      <c r="E332" s="1" t="s">
        <v>131</v>
      </c>
      <c r="F332" s="2">
        <v>16045</v>
      </c>
      <c r="G332" s="1" t="s">
        <v>6</v>
      </c>
      <c r="H332" s="7">
        <f xml:space="preserve"> 2016 - YEAR(ubezpieczenia__4[[#This Row],[Data_urodz]])</f>
        <v>73</v>
      </c>
      <c r="I332" s="1">
        <f>IF(ubezpieczenia__4[[#This Row],[wiek]] &gt;=20,IF(ubezpieczenia__4[[#This Row],[wiek]]&lt;=29,1,0),0)</f>
        <v>0</v>
      </c>
      <c r="J332" s="1">
        <f>IF(ubezpieczenia__4[[#This Row],[wiek]] &gt;=30,IF(ubezpieczenia__4[[#This Row],[wiek]]&lt;=39,1,0),0)</f>
        <v>0</v>
      </c>
      <c r="K332" s="1">
        <f>IF(ubezpieczenia__4[[#This Row],[wiek]] &gt;=40,IF(ubezpieczenia__4[[#This Row],[wiek]]&lt;=49,1,0),0)</f>
        <v>0</v>
      </c>
      <c r="L332" s="1">
        <f>IF(ubezpieczenia__4[[#This Row],[wiek]] &gt;=50,IF(ubezpieczenia__4[[#This Row],[wiek]]&lt;=59,1,0),0)</f>
        <v>0</v>
      </c>
      <c r="M332" s="1">
        <f>IF(ubezpieczenia__4[[#This Row],[wiek]] &gt;=60,IF(ubezpieczenia__4[[#This Row],[wiek]]&lt;=69,1,0),0)</f>
        <v>0</v>
      </c>
      <c r="N332" s="1">
        <f>IF(ubezpieczenia__4[[#This Row],[wiek]] &gt;=70,IF(ubezpieczenia__4[[#This Row],[wiek]]&lt;=79,1,0),0)</f>
        <v>1</v>
      </c>
    </row>
    <row r="333" spans="4:14" x14ac:dyDescent="0.25">
      <c r="D333" s="1" t="s">
        <v>427</v>
      </c>
      <c r="E333" s="1" t="s">
        <v>37</v>
      </c>
      <c r="F333" s="2">
        <v>18568</v>
      </c>
      <c r="G333" s="1" t="s">
        <v>12</v>
      </c>
      <c r="H333" s="7">
        <f xml:space="preserve"> 2016 - YEAR(ubezpieczenia__4[[#This Row],[Data_urodz]])</f>
        <v>66</v>
      </c>
      <c r="I333" s="1">
        <f>IF(ubezpieczenia__4[[#This Row],[wiek]] &gt;=20,IF(ubezpieczenia__4[[#This Row],[wiek]]&lt;=29,1,0),0)</f>
        <v>0</v>
      </c>
      <c r="J333" s="1">
        <f>IF(ubezpieczenia__4[[#This Row],[wiek]] &gt;=30,IF(ubezpieczenia__4[[#This Row],[wiek]]&lt;=39,1,0),0)</f>
        <v>0</v>
      </c>
      <c r="K333" s="1">
        <f>IF(ubezpieczenia__4[[#This Row],[wiek]] &gt;=40,IF(ubezpieczenia__4[[#This Row],[wiek]]&lt;=49,1,0),0)</f>
        <v>0</v>
      </c>
      <c r="L333" s="1">
        <f>IF(ubezpieczenia__4[[#This Row],[wiek]] &gt;=50,IF(ubezpieczenia__4[[#This Row],[wiek]]&lt;=59,1,0),0)</f>
        <v>0</v>
      </c>
      <c r="M333" s="1">
        <f>IF(ubezpieczenia__4[[#This Row],[wiek]] &gt;=60,IF(ubezpieczenia__4[[#This Row],[wiek]]&lt;=69,1,0),0)</f>
        <v>1</v>
      </c>
      <c r="N333" s="1">
        <f>IF(ubezpieczenia__4[[#This Row],[wiek]] &gt;=70,IF(ubezpieczenia__4[[#This Row],[wiek]]&lt;=79,1,0),0)</f>
        <v>0</v>
      </c>
    </row>
    <row r="334" spans="4:14" x14ac:dyDescent="0.25">
      <c r="D334" s="1" t="s">
        <v>311</v>
      </c>
      <c r="E334" s="1" t="s">
        <v>199</v>
      </c>
      <c r="F334" s="2">
        <v>33976</v>
      </c>
      <c r="G334" s="1" t="s">
        <v>12</v>
      </c>
      <c r="H334" s="7">
        <f xml:space="preserve"> 2016 - YEAR(ubezpieczenia__4[[#This Row],[Data_urodz]])</f>
        <v>23</v>
      </c>
      <c r="I334" s="1">
        <f>IF(ubezpieczenia__4[[#This Row],[wiek]] &gt;=20,IF(ubezpieczenia__4[[#This Row],[wiek]]&lt;=29,1,0),0)</f>
        <v>1</v>
      </c>
      <c r="J334" s="1">
        <f>IF(ubezpieczenia__4[[#This Row],[wiek]] &gt;=30,IF(ubezpieczenia__4[[#This Row],[wiek]]&lt;=39,1,0),0)</f>
        <v>0</v>
      </c>
      <c r="K334" s="1">
        <f>IF(ubezpieczenia__4[[#This Row],[wiek]] &gt;=40,IF(ubezpieczenia__4[[#This Row],[wiek]]&lt;=49,1,0),0)</f>
        <v>0</v>
      </c>
      <c r="L334" s="1">
        <f>IF(ubezpieczenia__4[[#This Row],[wiek]] &gt;=50,IF(ubezpieczenia__4[[#This Row],[wiek]]&lt;=59,1,0),0)</f>
        <v>0</v>
      </c>
      <c r="M334" s="1">
        <f>IF(ubezpieczenia__4[[#This Row],[wiek]] &gt;=60,IF(ubezpieczenia__4[[#This Row],[wiek]]&lt;=69,1,0),0)</f>
        <v>0</v>
      </c>
      <c r="N334" s="1">
        <f>IF(ubezpieczenia__4[[#This Row],[wiek]] &gt;=70,IF(ubezpieczenia__4[[#This Row],[wiek]]&lt;=79,1,0),0)</f>
        <v>0</v>
      </c>
    </row>
    <row r="335" spans="4:14" x14ac:dyDescent="0.25">
      <c r="D335" s="1" t="s">
        <v>428</v>
      </c>
      <c r="E335" s="1" t="s">
        <v>429</v>
      </c>
      <c r="F335" s="2">
        <v>30720</v>
      </c>
      <c r="G335" s="1" t="s">
        <v>12</v>
      </c>
      <c r="H335" s="7">
        <f xml:space="preserve"> 2016 - YEAR(ubezpieczenia__4[[#This Row],[Data_urodz]])</f>
        <v>32</v>
      </c>
      <c r="I335" s="1">
        <f>IF(ubezpieczenia__4[[#This Row],[wiek]] &gt;=20,IF(ubezpieczenia__4[[#This Row],[wiek]]&lt;=29,1,0),0)</f>
        <v>0</v>
      </c>
      <c r="J335" s="1">
        <f>IF(ubezpieczenia__4[[#This Row],[wiek]] &gt;=30,IF(ubezpieczenia__4[[#This Row],[wiek]]&lt;=39,1,0),0)</f>
        <v>1</v>
      </c>
      <c r="K335" s="1">
        <f>IF(ubezpieczenia__4[[#This Row],[wiek]] &gt;=40,IF(ubezpieczenia__4[[#This Row],[wiek]]&lt;=49,1,0),0)</f>
        <v>0</v>
      </c>
      <c r="L335" s="1">
        <f>IF(ubezpieczenia__4[[#This Row],[wiek]] &gt;=50,IF(ubezpieczenia__4[[#This Row],[wiek]]&lt;=59,1,0),0)</f>
        <v>0</v>
      </c>
      <c r="M335" s="1">
        <f>IF(ubezpieczenia__4[[#This Row],[wiek]] &gt;=60,IF(ubezpieczenia__4[[#This Row],[wiek]]&lt;=69,1,0),0)</f>
        <v>0</v>
      </c>
      <c r="N335" s="1">
        <f>IF(ubezpieczenia__4[[#This Row],[wiek]] &gt;=70,IF(ubezpieczenia__4[[#This Row],[wiek]]&lt;=79,1,0),0)</f>
        <v>0</v>
      </c>
    </row>
    <row r="336" spans="4:14" x14ac:dyDescent="0.25">
      <c r="D336" s="1" t="s">
        <v>430</v>
      </c>
      <c r="E336" s="1" t="s">
        <v>141</v>
      </c>
      <c r="F336" s="2">
        <v>22604</v>
      </c>
      <c r="G336" s="1" t="s">
        <v>9</v>
      </c>
      <c r="H336" s="7">
        <f xml:space="preserve"> 2016 - YEAR(ubezpieczenia__4[[#This Row],[Data_urodz]])</f>
        <v>55</v>
      </c>
      <c r="I336" s="1">
        <f>IF(ubezpieczenia__4[[#This Row],[wiek]] &gt;=20,IF(ubezpieczenia__4[[#This Row],[wiek]]&lt;=29,1,0),0)</f>
        <v>0</v>
      </c>
      <c r="J336" s="1">
        <f>IF(ubezpieczenia__4[[#This Row],[wiek]] &gt;=30,IF(ubezpieczenia__4[[#This Row],[wiek]]&lt;=39,1,0),0)</f>
        <v>0</v>
      </c>
      <c r="K336" s="1">
        <f>IF(ubezpieczenia__4[[#This Row],[wiek]] &gt;=40,IF(ubezpieczenia__4[[#This Row],[wiek]]&lt;=49,1,0),0)</f>
        <v>0</v>
      </c>
      <c r="L336" s="1">
        <f>IF(ubezpieczenia__4[[#This Row],[wiek]] &gt;=50,IF(ubezpieczenia__4[[#This Row],[wiek]]&lt;=59,1,0),0)</f>
        <v>1</v>
      </c>
      <c r="M336" s="1">
        <f>IF(ubezpieczenia__4[[#This Row],[wiek]] &gt;=60,IF(ubezpieczenia__4[[#This Row],[wiek]]&lt;=69,1,0),0)</f>
        <v>0</v>
      </c>
      <c r="N336" s="1">
        <f>IF(ubezpieczenia__4[[#This Row],[wiek]] &gt;=70,IF(ubezpieczenia__4[[#This Row],[wiek]]&lt;=79,1,0),0)</f>
        <v>0</v>
      </c>
    </row>
    <row r="337" spans="4:14" x14ac:dyDescent="0.25">
      <c r="D337" s="1" t="s">
        <v>431</v>
      </c>
      <c r="E337" s="1" t="s">
        <v>368</v>
      </c>
      <c r="F337" s="2">
        <v>19123</v>
      </c>
      <c r="G337" s="1" t="s">
        <v>12</v>
      </c>
      <c r="H337" s="7">
        <f xml:space="preserve"> 2016 - YEAR(ubezpieczenia__4[[#This Row],[Data_urodz]])</f>
        <v>64</v>
      </c>
      <c r="I337" s="1">
        <f>IF(ubezpieczenia__4[[#This Row],[wiek]] &gt;=20,IF(ubezpieczenia__4[[#This Row],[wiek]]&lt;=29,1,0),0)</f>
        <v>0</v>
      </c>
      <c r="J337" s="1">
        <f>IF(ubezpieczenia__4[[#This Row],[wiek]] &gt;=30,IF(ubezpieczenia__4[[#This Row],[wiek]]&lt;=39,1,0),0)</f>
        <v>0</v>
      </c>
      <c r="K337" s="1">
        <f>IF(ubezpieczenia__4[[#This Row],[wiek]] &gt;=40,IF(ubezpieczenia__4[[#This Row],[wiek]]&lt;=49,1,0),0)</f>
        <v>0</v>
      </c>
      <c r="L337" s="1">
        <f>IF(ubezpieczenia__4[[#This Row],[wiek]] &gt;=50,IF(ubezpieczenia__4[[#This Row],[wiek]]&lt;=59,1,0),0)</f>
        <v>0</v>
      </c>
      <c r="M337" s="1">
        <f>IF(ubezpieczenia__4[[#This Row],[wiek]] &gt;=60,IF(ubezpieczenia__4[[#This Row],[wiek]]&lt;=69,1,0),0)</f>
        <v>1</v>
      </c>
      <c r="N337" s="1">
        <f>IF(ubezpieczenia__4[[#This Row],[wiek]] &gt;=70,IF(ubezpieczenia__4[[#This Row],[wiek]]&lt;=79,1,0),0)</f>
        <v>0</v>
      </c>
    </row>
    <row r="338" spans="4:14" x14ac:dyDescent="0.25">
      <c r="D338" s="1"/>
      <c r="E338" s="1"/>
      <c r="F338" s="2"/>
      <c r="G338" s="1"/>
      <c r="H338" s="1"/>
      <c r="I338" s="1">
        <f>SUM(ubezpieczenia__4[20 - 29])</f>
        <v>62</v>
      </c>
      <c r="J338" s="1">
        <f>SUBTOTAL(109,ubezpieczenia__4[30 -39])</f>
        <v>56</v>
      </c>
      <c r="K338" s="1">
        <f>SUBTOTAL(109,ubezpieczenia__4[40 - 49])</f>
        <v>64</v>
      </c>
      <c r="L338" s="1">
        <f>SUBTOTAL(109,ubezpieczenia__4[50 - 59])</f>
        <v>56</v>
      </c>
      <c r="M338" s="1">
        <f>SUBTOTAL(109,ubezpieczenia__4[60 - 69])</f>
        <v>71</v>
      </c>
      <c r="N338" s="1">
        <f>SUBTOTAL(109,ubezpieczenia__4[70 - 79])</f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88B2-1864-4050-B24A-63268A108A29}">
  <dimension ref="G7:P346"/>
  <sheetViews>
    <sheetView tabSelected="1" workbookViewId="0">
      <selection activeCell="F25" sqref="F25"/>
    </sheetView>
  </sheetViews>
  <sheetFormatPr defaultRowHeight="15" x14ac:dyDescent="0.25"/>
  <cols>
    <col min="9" max="9" width="17" customWidth="1"/>
  </cols>
  <sheetData>
    <row r="7" spans="7:16" x14ac:dyDescent="0.25">
      <c r="G7" s="15" t="s">
        <v>4</v>
      </c>
      <c r="H7" s="8" t="s">
        <v>5</v>
      </c>
      <c r="I7" s="16">
        <v>22190</v>
      </c>
      <c r="J7" s="10" t="s">
        <v>6</v>
      </c>
    </row>
    <row r="8" spans="7:16" x14ac:dyDescent="0.25">
      <c r="G8" s="17" t="s">
        <v>7</v>
      </c>
      <c r="H8" s="9" t="s">
        <v>8</v>
      </c>
      <c r="I8" s="18">
        <v>30952</v>
      </c>
      <c r="J8" s="11" t="s">
        <v>9</v>
      </c>
    </row>
    <row r="9" spans="7:16" x14ac:dyDescent="0.25">
      <c r="G9" s="15" t="s">
        <v>10</v>
      </c>
      <c r="H9" s="8" t="s">
        <v>11</v>
      </c>
      <c r="I9" s="16">
        <v>24753</v>
      </c>
      <c r="J9" s="10" t="s">
        <v>12</v>
      </c>
    </row>
    <row r="10" spans="7:16" x14ac:dyDescent="0.25">
      <c r="G10" s="17" t="s">
        <v>13</v>
      </c>
      <c r="H10" s="9" t="s">
        <v>14</v>
      </c>
      <c r="I10" s="18">
        <v>31544</v>
      </c>
      <c r="J10" s="11" t="s">
        <v>9</v>
      </c>
    </row>
    <row r="11" spans="7:16" x14ac:dyDescent="0.25">
      <c r="G11" s="15" t="s">
        <v>15</v>
      </c>
      <c r="H11" s="8" t="s">
        <v>16</v>
      </c>
      <c r="I11" s="16">
        <v>22780</v>
      </c>
      <c r="J11" s="10" t="s">
        <v>9</v>
      </c>
    </row>
    <row r="12" spans="7:16" x14ac:dyDescent="0.25">
      <c r="G12" s="17" t="s">
        <v>17</v>
      </c>
      <c r="H12" s="9" t="s">
        <v>18</v>
      </c>
      <c r="I12" s="18">
        <v>31694</v>
      </c>
      <c r="J12" s="11" t="s">
        <v>12</v>
      </c>
    </row>
    <row r="13" spans="7:16" x14ac:dyDescent="0.25">
      <c r="G13" s="15" t="s">
        <v>19</v>
      </c>
      <c r="H13" s="8" t="s">
        <v>20</v>
      </c>
      <c r="I13" s="16">
        <v>33569</v>
      </c>
      <c r="J13" s="10" t="s">
        <v>6</v>
      </c>
    </row>
    <row r="14" spans="7:16" x14ac:dyDescent="0.25">
      <c r="G14" s="17" t="s">
        <v>21</v>
      </c>
      <c r="H14" s="9" t="s">
        <v>22</v>
      </c>
      <c r="I14" s="18">
        <v>30372</v>
      </c>
      <c r="J14" s="11" t="s">
        <v>6</v>
      </c>
    </row>
    <row r="15" spans="7:16" x14ac:dyDescent="0.25">
      <c r="G15" s="15" t="s">
        <v>23</v>
      </c>
      <c r="H15" s="8" t="s">
        <v>8</v>
      </c>
      <c r="I15" s="16">
        <v>33568</v>
      </c>
      <c r="J15" s="10" t="s">
        <v>6</v>
      </c>
      <c r="M15" t="s">
        <v>0</v>
      </c>
      <c r="N15" t="s">
        <v>1</v>
      </c>
      <c r="O15" t="s">
        <v>2</v>
      </c>
      <c r="P15" t="s">
        <v>3</v>
      </c>
    </row>
    <row r="16" spans="7:16" x14ac:dyDescent="0.25">
      <c r="G16" s="17" t="s">
        <v>24</v>
      </c>
      <c r="H16" s="9" t="s">
        <v>25</v>
      </c>
      <c r="I16" s="18">
        <v>31111</v>
      </c>
      <c r="J16" s="11" t="s">
        <v>6</v>
      </c>
      <c r="M16" s="1" t="s">
        <v>4</v>
      </c>
      <c r="N16" s="1" t="s">
        <v>5</v>
      </c>
      <c r="O16" s="2">
        <v>22190</v>
      </c>
      <c r="P16" s="1" t="s">
        <v>6</v>
      </c>
    </row>
    <row r="17" spans="7:16" x14ac:dyDescent="0.25">
      <c r="G17" s="15" t="s">
        <v>26</v>
      </c>
      <c r="H17" s="8" t="s">
        <v>27</v>
      </c>
      <c r="I17" s="16">
        <v>17347</v>
      </c>
      <c r="J17" s="10" t="s">
        <v>6</v>
      </c>
      <c r="M17" s="1" t="s">
        <v>7</v>
      </c>
      <c r="N17" s="1" t="s">
        <v>8</v>
      </c>
      <c r="O17" s="2">
        <v>30952</v>
      </c>
      <c r="P17" s="1" t="s">
        <v>9</v>
      </c>
    </row>
    <row r="18" spans="7:16" x14ac:dyDescent="0.25">
      <c r="G18" s="17" t="s">
        <v>28</v>
      </c>
      <c r="H18" s="9" t="s">
        <v>29</v>
      </c>
      <c r="I18" s="18">
        <v>33321</v>
      </c>
      <c r="J18" s="11" t="s">
        <v>12</v>
      </c>
      <c r="M18" s="1" t="s">
        <v>10</v>
      </c>
      <c r="N18" s="1" t="s">
        <v>11</v>
      </c>
      <c r="O18" s="2">
        <v>24753</v>
      </c>
      <c r="P18" s="1" t="s">
        <v>12</v>
      </c>
    </row>
    <row r="19" spans="7:16" x14ac:dyDescent="0.25">
      <c r="G19" s="15" t="s">
        <v>30</v>
      </c>
      <c r="H19" s="8" t="s">
        <v>8</v>
      </c>
      <c r="I19" s="16">
        <v>26093</v>
      </c>
      <c r="J19" s="10" t="s">
        <v>12</v>
      </c>
      <c r="M19" s="1" t="s">
        <v>13</v>
      </c>
      <c r="N19" s="1" t="s">
        <v>14</v>
      </c>
      <c r="O19" s="2">
        <v>31544</v>
      </c>
      <c r="P19" s="1" t="s">
        <v>9</v>
      </c>
    </row>
    <row r="20" spans="7:16" x14ac:dyDescent="0.25">
      <c r="G20" s="17" t="s">
        <v>31</v>
      </c>
      <c r="H20" s="9" t="s">
        <v>32</v>
      </c>
      <c r="I20" s="18">
        <v>17144</v>
      </c>
      <c r="J20" s="11" t="s">
        <v>12</v>
      </c>
      <c r="M20" s="1" t="s">
        <v>15</v>
      </c>
      <c r="N20" s="1" t="s">
        <v>16</v>
      </c>
      <c r="O20" s="2">
        <v>22780</v>
      </c>
      <c r="P20" s="1" t="s">
        <v>9</v>
      </c>
    </row>
    <row r="21" spans="7:16" x14ac:dyDescent="0.25">
      <c r="G21" s="15" t="s">
        <v>33</v>
      </c>
      <c r="H21" s="8" t="s">
        <v>34</v>
      </c>
      <c r="I21" s="16">
        <v>26019</v>
      </c>
      <c r="J21" s="10" t="s">
        <v>12</v>
      </c>
      <c r="M21" s="1" t="s">
        <v>17</v>
      </c>
      <c r="N21" s="1" t="s">
        <v>18</v>
      </c>
      <c r="O21" s="2">
        <v>31694</v>
      </c>
      <c r="P21" s="1" t="s">
        <v>12</v>
      </c>
    </row>
    <row r="22" spans="7:16" x14ac:dyDescent="0.25">
      <c r="G22" s="17" t="s">
        <v>35</v>
      </c>
      <c r="H22" s="9" t="s">
        <v>27</v>
      </c>
      <c r="I22" s="18">
        <v>30193</v>
      </c>
      <c r="J22" s="11" t="s">
        <v>6</v>
      </c>
      <c r="M22" s="1" t="s">
        <v>19</v>
      </c>
      <c r="N22" s="1" t="s">
        <v>20</v>
      </c>
      <c r="O22" s="2">
        <v>33569</v>
      </c>
      <c r="P22" s="1" t="s">
        <v>6</v>
      </c>
    </row>
    <row r="23" spans="7:16" x14ac:dyDescent="0.25">
      <c r="G23" s="15" t="s">
        <v>36</v>
      </c>
      <c r="H23" s="8" t="s">
        <v>37</v>
      </c>
      <c r="I23" s="16">
        <v>29668</v>
      </c>
      <c r="J23" s="10" t="s">
        <v>9</v>
      </c>
      <c r="M23" s="1" t="s">
        <v>21</v>
      </c>
      <c r="N23" s="1" t="s">
        <v>22</v>
      </c>
      <c r="O23" s="2">
        <v>30372</v>
      </c>
      <c r="P23" s="1" t="s">
        <v>6</v>
      </c>
    </row>
    <row r="24" spans="7:16" x14ac:dyDescent="0.25">
      <c r="G24" s="17" t="s">
        <v>38</v>
      </c>
      <c r="H24" s="9" t="s">
        <v>39</v>
      </c>
      <c r="I24" s="18">
        <v>34945</v>
      </c>
      <c r="J24" s="11" t="s">
        <v>40</v>
      </c>
      <c r="M24" s="1" t="s">
        <v>23</v>
      </c>
      <c r="N24" s="1" t="s">
        <v>8</v>
      </c>
      <c r="O24" s="2">
        <v>33568</v>
      </c>
      <c r="P24" s="1" t="s">
        <v>6</v>
      </c>
    </row>
    <row r="25" spans="7:16" x14ac:dyDescent="0.25">
      <c r="G25" s="15" t="s">
        <v>41</v>
      </c>
      <c r="H25" s="8" t="s">
        <v>42</v>
      </c>
      <c r="I25" s="16">
        <v>23309</v>
      </c>
      <c r="J25" s="10" t="s">
        <v>9</v>
      </c>
      <c r="M25" s="1" t="s">
        <v>24</v>
      </c>
      <c r="N25" s="1" t="s">
        <v>25</v>
      </c>
      <c r="O25" s="2">
        <v>31111</v>
      </c>
      <c r="P25" s="1" t="s">
        <v>6</v>
      </c>
    </row>
    <row r="26" spans="7:16" x14ac:dyDescent="0.25">
      <c r="G26" s="17" t="s">
        <v>43</v>
      </c>
      <c r="H26" s="9" t="s">
        <v>20</v>
      </c>
      <c r="I26" s="18">
        <v>16498</v>
      </c>
      <c r="J26" s="11" t="s">
        <v>6</v>
      </c>
      <c r="M26" s="1" t="s">
        <v>26</v>
      </c>
      <c r="N26" s="1" t="s">
        <v>27</v>
      </c>
      <c r="O26" s="2">
        <v>17347</v>
      </c>
      <c r="P26" s="1" t="s">
        <v>6</v>
      </c>
    </row>
    <row r="27" spans="7:16" x14ac:dyDescent="0.25">
      <c r="G27" s="15" t="s">
        <v>44</v>
      </c>
      <c r="H27" s="8" t="s">
        <v>45</v>
      </c>
      <c r="I27" s="16">
        <v>19872</v>
      </c>
      <c r="J27" s="10" t="s">
        <v>12</v>
      </c>
      <c r="M27" s="1" t="s">
        <v>28</v>
      </c>
      <c r="N27" s="1" t="s">
        <v>29</v>
      </c>
      <c r="O27" s="2">
        <v>33321</v>
      </c>
      <c r="P27" s="1" t="s">
        <v>12</v>
      </c>
    </row>
    <row r="28" spans="7:16" x14ac:dyDescent="0.25">
      <c r="G28" s="17" t="s">
        <v>46</v>
      </c>
      <c r="H28" s="9" t="s">
        <v>47</v>
      </c>
      <c r="I28" s="18">
        <v>26018</v>
      </c>
      <c r="J28" s="11" t="s">
        <v>6</v>
      </c>
      <c r="M28" s="1" t="s">
        <v>30</v>
      </c>
      <c r="N28" s="1" t="s">
        <v>8</v>
      </c>
      <c r="O28" s="2">
        <v>26093</v>
      </c>
      <c r="P28" s="1" t="s">
        <v>12</v>
      </c>
    </row>
    <row r="29" spans="7:16" x14ac:dyDescent="0.25">
      <c r="G29" s="15" t="s">
        <v>48</v>
      </c>
      <c r="H29" s="8" t="s">
        <v>49</v>
      </c>
      <c r="I29" s="16">
        <v>25110</v>
      </c>
      <c r="J29" s="10" t="s">
        <v>40</v>
      </c>
      <c r="M29" s="1" t="s">
        <v>31</v>
      </c>
      <c r="N29" s="1" t="s">
        <v>32</v>
      </c>
      <c r="O29" s="2">
        <v>17144</v>
      </c>
      <c r="P29" s="1" t="s">
        <v>12</v>
      </c>
    </row>
    <row r="30" spans="7:16" x14ac:dyDescent="0.25">
      <c r="G30" s="17" t="s">
        <v>50</v>
      </c>
      <c r="H30" s="9" t="s">
        <v>29</v>
      </c>
      <c r="I30" s="18">
        <v>33411</v>
      </c>
      <c r="J30" s="11" t="s">
        <v>9</v>
      </c>
      <c r="M30" s="1" t="s">
        <v>33</v>
      </c>
      <c r="N30" s="1" t="s">
        <v>34</v>
      </c>
      <c r="O30" s="2">
        <v>26019</v>
      </c>
      <c r="P30" s="1" t="s">
        <v>12</v>
      </c>
    </row>
    <row r="31" spans="7:16" x14ac:dyDescent="0.25">
      <c r="G31" s="15" t="s">
        <v>51</v>
      </c>
      <c r="H31" s="8" t="s">
        <v>52</v>
      </c>
      <c r="I31" s="16">
        <v>30969</v>
      </c>
      <c r="J31" s="10" t="s">
        <v>12</v>
      </c>
      <c r="M31" s="1" t="s">
        <v>35</v>
      </c>
      <c r="N31" s="1" t="s">
        <v>27</v>
      </c>
      <c r="O31" s="2">
        <v>30193</v>
      </c>
      <c r="P31" s="1" t="s">
        <v>6</v>
      </c>
    </row>
    <row r="32" spans="7:16" x14ac:dyDescent="0.25">
      <c r="G32" s="17" t="s">
        <v>53</v>
      </c>
      <c r="H32" s="9" t="s">
        <v>54</v>
      </c>
      <c r="I32" s="18">
        <v>19368</v>
      </c>
      <c r="J32" s="11" t="s">
        <v>12</v>
      </c>
      <c r="M32" s="1" t="s">
        <v>36</v>
      </c>
      <c r="N32" s="1" t="s">
        <v>37</v>
      </c>
      <c r="O32" s="2">
        <v>29668</v>
      </c>
      <c r="P32" s="1" t="s">
        <v>9</v>
      </c>
    </row>
    <row r="33" spans="7:16" x14ac:dyDescent="0.25">
      <c r="G33" s="15" t="s">
        <v>55</v>
      </c>
      <c r="H33" s="8" t="s">
        <v>56</v>
      </c>
      <c r="I33" s="16">
        <v>23668</v>
      </c>
      <c r="J33" s="10" t="s">
        <v>40</v>
      </c>
      <c r="M33" s="1" t="s">
        <v>38</v>
      </c>
      <c r="N33" s="1" t="s">
        <v>39</v>
      </c>
      <c r="O33" s="2">
        <v>34945</v>
      </c>
      <c r="P33" s="1" t="s">
        <v>40</v>
      </c>
    </row>
    <row r="34" spans="7:16" x14ac:dyDescent="0.25">
      <c r="G34" s="17" t="s">
        <v>57</v>
      </c>
      <c r="H34" s="9" t="s">
        <v>58</v>
      </c>
      <c r="I34" s="18">
        <v>19851</v>
      </c>
      <c r="J34" s="11" t="s">
        <v>12</v>
      </c>
      <c r="M34" s="1" t="s">
        <v>41</v>
      </c>
      <c r="N34" s="1" t="s">
        <v>42</v>
      </c>
      <c r="O34" s="2">
        <v>23309</v>
      </c>
      <c r="P34" s="1" t="s">
        <v>9</v>
      </c>
    </row>
    <row r="35" spans="7:16" x14ac:dyDescent="0.25">
      <c r="G35" s="15" t="s">
        <v>59</v>
      </c>
      <c r="H35" s="8" t="s">
        <v>18</v>
      </c>
      <c r="I35" s="16">
        <v>17896</v>
      </c>
      <c r="J35" s="10" t="s">
        <v>9</v>
      </c>
      <c r="M35" s="1" t="s">
        <v>43</v>
      </c>
      <c r="N35" s="1" t="s">
        <v>20</v>
      </c>
      <c r="O35" s="2">
        <v>16498</v>
      </c>
      <c r="P35" s="1" t="s">
        <v>6</v>
      </c>
    </row>
    <row r="36" spans="7:16" x14ac:dyDescent="0.25">
      <c r="G36" s="17" t="s">
        <v>60</v>
      </c>
      <c r="H36" s="9" t="s">
        <v>11</v>
      </c>
      <c r="I36" s="18">
        <v>25045</v>
      </c>
      <c r="J36" s="11" t="s">
        <v>12</v>
      </c>
      <c r="M36" s="1" t="s">
        <v>44</v>
      </c>
      <c r="N36" s="1" t="s">
        <v>45</v>
      </c>
      <c r="O36" s="2">
        <v>19872</v>
      </c>
      <c r="P36" s="1" t="s">
        <v>12</v>
      </c>
    </row>
    <row r="37" spans="7:16" x14ac:dyDescent="0.25">
      <c r="G37" s="15" t="s">
        <v>61</v>
      </c>
      <c r="H37" s="8" t="s">
        <v>20</v>
      </c>
      <c r="I37" s="16">
        <v>18367</v>
      </c>
      <c r="J37" s="10" t="s">
        <v>12</v>
      </c>
      <c r="M37" s="1" t="s">
        <v>46</v>
      </c>
      <c r="N37" s="1" t="s">
        <v>47</v>
      </c>
      <c r="O37" s="2">
        <v>26018</v>
      </c>
      <c r="P37" s="1" t="s">
        <v>6</v>
      </c>
    </row>
    <row r="38" spans="7:16" x14ac:dyDescent="0.25">
      <c r="G38" s="17" t="s">
        <v>62</v>
      </c>
      <c r="H38" s="9" t="s">
        <v>20</v>
      </c>
      <c r="I38" s="18">
        <v>21630</v>
      </c>
      <c r="J38" s="11" t="s">
        <v>6</v>
      </c>
      <c r="M38" s="1" t="s">
        <v>48</v>
      </c>
      <c r="N38" s="1" t="s">
        <v>49</v>
      </c>
      <c r="O38" s="2">
        <v>25110</v>
      </c>
      <c r="P38" s="1" t="s">
        <v>40</v>
      </c>
    </row>
    <row r="39" spans="7:16" x14ac:dyDescent="0.25">
      <c r="G39" s="15" t="s">
        <v>63</v>
      </c>
      <c r="H39" s="8" t="s">
        <v>64</v>
      </c>
      <c r="I39" s="16">
        <v>16075</v>
      </c>
      <c r="J39" s="10" t="s">
        <v>40</v>
      </c>
      <c r="M39" s="1" t="s">
        <v>50</v>
      </c>
      <c r="N39" s="1" t="s">
        <v>29</v>
      </c>
      <c r="O39" s="2">
        <v>33411</v>
      </c>
      <c r="P39" s="1" t="s">
        <v>9</v>
      </c>
    </row>
    <row r="40" spans="7:16" x14ac:dyDescent="0.25">
      <c r="G40" s="17" t="s">
        <v>65</v>
      </c>
      <c r="H40" s="9" t="s">
        <v>20</v>
      </c>
      <c r="I40" s="18">
        <v>30640</v>
      </c>
      <c r="J40" s="11" t="s">
        <v>6</v>
      </c>
      <c r="M40" s="1" t="s">
        <v>51</v>
      </c>
      <c r="N40" s="1" t="s">
        <v>52</v>
      </c>
      <c r="O40" s="2">
        <v>30969</v>
      </c>
      <c r="P40" s="1" t="s">
        <v>12</v>
      </c>
    </row>
    <row r="41" spans="7:16" x14ac:dyDescent="0.25">
      <c r="G41" s="15" t="s">
        <v>66</v>
      </c>
      <c r="H41" s="8" t="s">
        <v>67</v>
      </c>
      <c r="I41" s="16">
        <v>21633</v>
      </c>
      <c r="J41" s="10" t="s">
        <v>12</v>
      </c>
      <c r="M41" s="1" t="s">
        <v>53</v>
      </c>
      <c r="N41" s="1" t="s">
        <v>54</v>
      </c>
      <c r="O41" s="2">
        <v>19368</v>
      </c>
      <c r="P41" s="1" t="s">
        <v>12</v>
      </c>
    </row>
    <row r="42" spans="7:16" x14ac:dyDescent="0.25">
      <c r="G42" s="17" t="s">
        <v>68</v>
      </c>
      <c r="H42" s="9" t="s">
        <v>69</v>
      </c>
      <c r="I42" s="18">
        <v>22843</v>
      </c>
      <c r="J42" s="11" t="s">
        <v>6</v>
      </c>
      <c r="M42" s="1" t="s">
        <v>55</v>
      </c>
      <c r="N42" s="1" t="s">
        <v>56</v>
      </c>
      <c r="O42" s="2">
        <v>23668</v>
      </c>
      <c r="P42" s="1" t="s">
        <v>40</v>
      </c>
    </row>
    <row r="43" spans="7:16" x14ac:dyDescent="0.25">
      <c r="G43" s="15" t="s">
        <v>70</v>
      </c>
      <c r="H43" s="8" t="s">
        <v>39</v>
      </c>
      <c r="I43" s="16">
        <v>22944</v>
      </c>
      <c r="J43" s="10" t="s">
        <v>12</v>
      </c>
      <c r="M43" s="1" t="s">
        <v>57</v>
      </c>
      <c r="N43" s="1" t="s">
        <v>58</v>
      </c>
      <c r="O43" s="2">
        <v>19851</v>
      </c>
      <c r="P43" s="1" t="s">
        <v>12</v>
      </c>
    </row>
    <row r="44" spans="7:16" x14ac:dyDescent="0.25">
      <c r="G44" s="17" t="s">
        <v>71</v>
      </c>
      <c r="H44" s="9" t="s">
        <v>72</v>
      </c>
      <c r="I44" s="18">
        <v>28856</v>
      </c>
      <c r="J44" s="11" t="s">
        <v>6</v>
      </c>
      <c r="M44" s="1" t="s">
        <v>59</v>
      </c>
      <c r="N44" s="1" t="s">
        <v>18</v>
      </c>
      <c r="O44" s="2">
        <v>17896</v>
      </c>
      <c r="P44" s="1" t="s">
        <v>9</v>
      </c>
    </row>
    <row r="45" spans="7:16" x14ac:dyDescent="0.25">
      <c r="G45" s="15" t="s">
        <v>73</v>
      </c>
      <c r="H45" s="8" t="s">
        <v>74</v>
      </c>
      <c r="I45" s="16">
        <v>27510</v>
      </c>
      <c r="J45" s="10" t="s">
        <v>9</v>
      </c>
      <c r="M45" s="1" t="s">
        <v>60</v>
      </c>
      <c r="N45" s="1" t="s">
        <v>11</v>
      </c>
      <c r="O45" s="2">
        <v>25045</v>
      </c>
      <c r="P45" s="1" t="s">
        <v>12</v>
      </c>
    </row>
    <row r="46" spans="7:16" x14ac:dyDescent="0.25">
      <c r="G46" s="17" t="s">
        <v>75</v>
      </c>
      <c r="H46" s="9" t="s">
        <v>52</v>
      </c>
      <c r="I46" s="18">
        <v>24744</v>
      </c>
      <c r="J46" s="11" t="s">
        <v>12</v>
      </c>
      <c r="M46" s="1" t="s">
        <v>61</v>
      </c>
      <c r="N46" s="1" t="s">
        <v>20</v>
      </c>
      <c r="O46" s="2">
        <v>18367</v>
      </c>
      <c r="P46" s="1" t="s">
        <v>12</v>
      </c>
    </row>
    <row r="47" spans="7:16" x14ac:dyDescent="0.25">
      <c r="G47" s="15" t="s">
        <v>76</v>
      </c>
      <c r="H47" s="8" t="s">
        <v>77</v>
      </c>
      <c r="I47" s="16">
        <v>26703</v>
      </c>
      <c r="J47" s="10" t="s">
        <v>40</v>
      </c>
      <c r="M47" s="1" t="s">
        <v>62</v>
      </c>
      <c r="N47" s="1" t="s">
        <v>20</v>
      </c>
      <c r="O47" s="2">
        <v>21630</v>
      </c>
      <c r="P47" s="1" t="s">
        <v>6</v>
      </c>
    </row>
    <row r="48" spans="7:16" x14ac:dyDescent="0.25">
      <c r="G48" s="17" t="s">
        <v>78</v>
      </c>
      <c r="H48" s="9" t="s">
        <v>79</v>
      </c>
      <c r="I48" s="18">
        <v>18847</v>
      </c>
      <c r="J48" s="11" t="s">
        <v>6</v>
      </c>
      <c r="M48" s="1" t="s">
        <v>63</v>
      </c>
      <c r="N48" s="1" t="s">
        <v>64</v>
      </c>
      <c r="O48" s="2">
        <v>16075</v>
      </c>
      <c r="P48" s="1" t="s">
        <v>40</v>
      </c>
    </row>
    <row r="49" spans="7:16" x14ac:dyDescent="0.25">
      <c r="G49" s="15" t="s">
        <v>80</v>
      </c>
      <c r="H49" s="8" t="s">
        <v>81</v>
      </c>
      <c r="I49" s="16">
        <v>33899</v>
      </c>
      <c r="J49" s="10" t="s">
        <v>12</v>
      </c>
      <c r="M49" s="1" t="s">
        <v>65</v>
      </c>
      <c r="N49" s="1" t="s">
        <v>20</v>
      </c>
      <c r="O49" s="2">
        <v>30640</v>
      </c>
      <c r="P49" s="1" t="s">
        <v>6</v>
      </c>
    </row>
    <row r="50" spans="7:16" x14ac:dyDescent="0.25">
      <c r="G50" s="17" t="s">
        <v>82</v>
      </c>
      <c r="H50" s="9" t="s">
        <v>42</v>
      </c>
      <c r="I50" s="18">
        <v>34773</v>
      </c>
      <c r="J50" s="11" t="s">
        <v>12</v>
      </c>
      <c r="M50" s="1" t="s">
        <v>66</v>
      </c>
      <c r="N50" s="1" t="s">
        <v>67</v>
      </c>
      <c r="O50" s="2">
        <v>21633</v>
      </c>
      <c r="P50" s="1" t="s">
        <v>12</v>
      </c>
    </row>
    <row r="51" spans="7:16" x14ac:dyDescent="0.25">
      <c r="G51" s="15" t="s">
        <v>83</v>
      </c>
      <c r="H51" s="8" t="s">
        <v>84</v>
      </c>
      <c r="I51" s="16">
        <v>28929</v>
      </c>
      <c r="J51" s="10" t="s">
        <v>6</v>
      </c>
      <c r="M51" s="1" t="s">
        <v>68</v>
      </c>
      <c r="N51" s="1" t="s">
        <v>69</v>
      </c>
      <c r="O51" s="2">
        <v>22843</v>
      </c>
      <c r="P51" s="1" t="s">
        <v>6</v>
      </c>
    </row>
    <row r="52" spans="7:16" x14ac:dyDescent="0.25">
      <c r="G52" s="17" t="s">
        <v>85</v>
      </c>
      <c r="H52" s="9" t="s">
        <v>42</v>
      </c>
      <c r="I52" s="18">
        <v>17612</v>
      </c>
      <c r="J52" s="11" t="s">
        <v>40</v>
      </c>
      <c r="M52" s="1" t="s">
        <v>70</v>
      </c>
      <c r="N52" s="1" t="s">
        <v>39</v>
      </c>
      <c r="O52" s="2">
        <v>22944</v>
      </c>
      <c r="P52" s="1" t="s">
        <v>12</v>
      </c>
    </row>
    <row r="53" spans="7:16" x14ac:dyDescent="0.25">
      <c r="G53" s="15" t="s">
        <v>86</v>
      </c>
      <c r="H53" s="8" t="s">
        <v>87</v>
      </c>
      <c r="I53" s="16">
        <v>26002</v>
      </c>
      <c r="J53" s="10" t="s">
        <v>12</v>
      </c>
      <c r="M53" s="1" t="s">
        <v>71</v>
      </c>
      <c r="N53" s="1" t="s">
        <v>72</v>
      </c>
      <c r="O53" s="2">
        <v>28856</v>
      </c>
      <c r="P53" s="1" t="s">
        <v>6</v>
      </c>
    </row>
    <row r="54" spans="7:16" x14ac:dyDescent="0.25">
      <c r="G54" s="17" t="s">
        <v>88</v>
      </c>
      <c r="H54" s="9" t="s">
        <v>52</v>
      </c>
      <c r="I54" s="18">
        <v>17050</v>
      </c>
      <c r="J54" s="11" t="s">
        <v>12</v>
      </c>
      <c r="M54" s="1" t="s">
        <v>73</v>
      </c>
      <c r="N54" s="1" t="s">
        <v>74</v>
      </c>
      <c r="O54" s="2">
        <v>27510</v>
      </c>
      <c r="P54" s="1" t="s">
        <v>9</v>
      </c>
    </row>
    <row r="55" spans="7:16" x14ac:dyDescent="0.25">
      <c r="G55" s="15" t="s">
        <v>89</v>
      </c>
      <c r="H55" s="8" t="s">
        <v>90</v>
      </c>
      <c r="I55" s="16">
        <v>17757</v>
      </c>
      <c r="J55" s="10" t="s">
        <v>6</v>
      </c>
      <c r="M55" s="1" t="s">
        <v>75</v>
      </c>
      <c r="N55" s="1" t="s">
        <v>52</v>
      </c>
      <c r="O55" s="2">
        <v>24744</v>
      </c>
      <c r="P55" s="1" t="s">
        <v>12</v>
      </c>
    </row>
    <row r="56" spans="7:16" x14ac:dyDescent="0.25">
      <c r="G56" s="17" t="s">
        <v>91</v>
      </c>
      <c r="H56" s="9" t="s">
        <v>92</v>
      </c>
      <c r="I56" s="18">
        <v>30155</v>
      </c>
      <c r="J56" s="11" t="s">
        <v>6</v>
      </c>
      <c r="M56" s="1" t="s">
        <v>76</v>
      </c>
      <c r="N56" s="1" t="s">
        <v>77</v>
      </c>
      <c r="O56" s="2">
        <v>26703</v>
      </c>
      <c r="P56" s="1" t="s">
        <v>40</v>
      </c>
    </row>
    <row r="57" spans="7:16" x14ac:dyDescent="0.25">
      <c r="G57" s="15" t="s">
        <v>93</v>
      </c>
      <c r="H57" s="8" t="s">
        <v>94</v>
      </c>
      <c r="I57" s="16">
        <v>22758</v>
      </c>
      <c r="J57" s="10" t="s">
        <v>40</v>
      </c>
      <c r="M57" s="1" t="s">
        <v>78</v>
      </c>
      <c r="N57" s="1" t="s">
        <v>79</v>
      </c>
      <c r="O57" s="2">
        <v>18847</v>
      </c>
      <c r="P57" s="1" t="s">
        <v>6</v>
      </c>
    </row>
    <row r="58" spans="7:16" x14ac:dyDescent="0.25">
      <c r="G58" s="17" t="s">
        <v>95</v>
      </c>
      <c r="H58" s="9" t="s">
        <v>52</v>
      </c>
      <c r="I58" s="18">
        <v>17830</v>
      </c>
      <c r="J58" s="11" t="s">
        <v>6</v>
      </c>
      <c r="M58" s="1" t="s">
        <v>80</v>
      </c>
      <c r="N58" s="1" t="s">
        <v>81</v>
      </c>
      <c r="O58" s="2">
        <v>33899</v>
      </c>
      <c r="P58" s="1" t="s">
        <v>12</v>
      </c>
    </row>
    <row r="59" spans="7:16" x14ac:dyDescent="0.25">
      <c r="G59" s="15" t="s">
        <v>96</v>
      </c>
      <c r="H59" s="8" t="s">
        <v>20</v>
      </c>
      <c r="I59" s="16">
        <v>16168</v>
      </c>
      <c r="J59" s="10" t="s">
        <v>6</v>
      </c>
      <c r="M59" s="1" t="s">
        <v>82</v>
      </c>
      <c r="N59" s="1" t="s">
        <v>42</v>
      </c>
      <c r="O59" s="2">
        <v>34773</v>
      </c>
      <c r="P59" s="1" t="s">
        <v>12</v>
      </c>
    </row>
    <row r="60" spans="7:16" x14ac:dyDescent="0.25">
      <c r="G60" s="17" t="s">
        <v>97</v>
      </c>
      <c r="H60" s="9" t="s">
        <v>98</v>
      </c>
      <c r="I60" s="18">
        <v>32118</v>
      </c>
      <c r="J60" s="11" t="s">
        <v>6</v>
      </c>
      <c r="M60" s="1" t="s">
        <v>83</v>
      </c>
      <c r="N60" s="1" t="s">
        <v>84</v>
      </c>
      <c r="O60" s="2">
        <v>28929</v>
      </c>
      <c r="P60" s="1" t="s">
        <v>6</v>
      </c>
    </row>
    <row r="61" spans="7:16" x14ac:dyDescent="0.25">
      <c r="G61" s="15" t="s">
        <v>99</v>
      </c>
      <c r="H61" s="8" t="s">
        <v>18</v>
      </c>
      <c r="I61" s="16">
        <v>20332</v>
      </c>
      <c r="J61" s="10" t="s">
        <v>12</v>
      </c>
      <c r="M61" s="1" t="s">
        <v>85</v>
      </c>
      <c r="N61" s="1" t="s">
        <v>42</v>
      </c>
      <c r="O61" s="2">
        <v>17612</v>
      </c>
      <c r="P61" s="1" t="s">
        <v>40</v>
      </c>
    </row>
    <row r="62" spans="7:16" x14ac:dyDescent="0.25">
      <c r="G62" s="17" t="s">
        <v>100</v>
      </c>
      <c r="H62" s="9" t="s">
        <v>49</v>
      </c>
      <c r="I62" s="18">
        <v>19375</v>
      </c>
      <c r="J62" s="11" t="s">
        <v>6</v>
      </c>
      <c r="M62" s="1" t="s">
        <v>86</v>
      </c>
      <c r="N62" s="1" t="s">
        <v>87</v>
      </c>
      <c r="O62" s="2">
        <v>26002</v>
      </c>
      <c r="P62" s="1" t="s">
        <v>12</v>
      </c>
    </row>
    <row r="63" spans="7:16" x14ac:dyDescent="0.25">
      <c r="G63" s="15" t="s">
        <v>101</v>
      </c>
      <c r="H63" s="8" t="s">
        <v>102</v>
      </c>
      <c r="I63" s="16">
        <v>34818</v>
      </c>
      <c r="J63" s="10" t="s">
        <v>12</v>
      </c>
      <c r="M63" s="1" t="s">
        <v>88</v>
      </c>
      <c r="N63" s="1" t="s">
        <v>52</v>
      </c>
      <c r="O63" s="2">
        <v>17050</v>
      </c>
      <c r="P63" s="1" t="s">
        <v>12</v>
      </c>
    </row>
    <row r="64" spans="7:16" x14ac:dyDescent="0.25">
      <c r="G64" s="17" t="s">
        <v>103</v>
      </c>
      <c r="H64" s="9" t="s">
        <v>16</v>
      </c>
      <c r="I64" s="18">
        <v>23775</v>
      </c>
      <c r="J64" s="11" t="s">
        <v>9</v>
      </c>
      <c r="M64" s="1" t="s">
        <v>89</v>
      </c>
      <c r="N64" s="1" t="s">
        <v>90</v>
      </c>
      <c r="O64" s="2">
        <v>17757</v>
      </c>
      <c r="P64" s="1" t="s">
        <v>6</v>
      </c>
    </row>
    <row r="65" spans="7:16" x14ac:dyDescent="0.25">
      <c r="G65" s="15" t="s">
        <v>104</v>
      </c>
      <c r="H65" s="8" t="s">
        <v>105</v>
      </c>
      <c r="I65" s="16">
        <v>29371</v>
      </c>
      <c r="J65" s="10" t="s">
        <v>12</v>
      </c>
      <c r="M65" s="1" t="s">
        <v>91</v>
      </c>
      <c r="N65" s="1" t="s">
        <v>92</v>
      </c>
      <c r="O65" s="2">
        <v>30155</v>
      </c>
      <c r="P65" s="1" t="s">
        <v>6</v>
      </c>
    </row>
    <row r="66" spans="7:16" x14ac:dyDescent="0.25">
      <c r="G66" s="17" t="s">
        <v>106</v>
      </c>
      <c r="H66" s="9" t="s">
        <v>107</v>
      </c>
      <c r="I66" s="18">
        <v>27370</v>
      </c>
      <c r="J66" s="11" t="s">
        <v>12</v>
      </c>
      <c r="M66" s="1" t="s">
        <v>93</v>
      </c>
      <c r="N66" s="1" t="s">
        <v>94</v>
      </c>
      <c r="O66" s="2">
        <v>22758</v>
      </c>
      <c r="P66" s="1" t="s">
        <v>40</v>
      </c>
    </row>
    <row r="67" spans="7:16" x14ac:dyDescent="0.25">
      <c r="G67" s="15" t="s">
        <v>108</v>
      </c>
      <c r="H67" s="8" t="s">
        <v>109</v>
      </c>
      <c r="I67" s="16">
        <v>19032</v>
      </c>
      <c r="J67" s="10" t="s">
        <v>6</v>
      </c>
      <c r="M67" s="1" t="s">
        <v>95</v>
      </c>
      <c r="N67" s="1" t="s">
        <v>52</v>
      </c>
      <c r="O67" s="2">
        <v>17830</v>
      </c>
      <c r="P67" s="1" t="s">
        <v>6</v>
      </c>
    </row>
    <row r="68" spans="7:16" x14ac:dyDescent="0.25">
      <c r="G68" s="17" t="s">
        <v>110</v>
      </c>
      <c r="H68" s="9" t="s">
        <v>37</v>
      </c>
      <c r="I68" s="18">
        <v>27475</v>
      </c>
      <c r="J68" s="11" t="s">
        <v>12</v>
      </c>
      <c r="M68" s="1" t="s">
        <v>96</v>
      </c>
      <c r="N68" s="1" t="s">
        <v>20</v>
      </c>
      <c r="O68" s="2">
        <v>16168</v>
      </c>
      <c r="P68" s="1" t="s">
        <v>6</v>
      </c>
    </row>
    <row r="69" spans="7:16" x14ac:dyDescent="0.25">
      <c r="G69" s="15" t="s">
        <v>111</v>
      </c>
      <c r="H69" s="8" t="s">
        <v>52</v>
      </c>
      <c r="I69" s="16">
        <v>20719</v>
      </c>
      <c r="J69" s="10" t="s">
        <v>6</v>
      </c>
      <c r="M69" s="1" t="s">
        <v>97</v>
      </c>
      <c r="N69" s="1" t="s">
        <v>98</v>
      </c>
      <c r="O69" s="2">
        <v>32118</v>
      </c>
      <c r="P69" s="1" t="s">
        <v>6</v>
      </c>
    </row>
    <row r="70" spans="7:16" x14ac:dyDescent="0.25">
      <c r="G70" s="17" t="s">
        <v>112</v>
      </c>
      <c r="H70" s="9" t="s">
        <v>8</v>
      </c>
      <c r="I70" s="18">
        <v>22206</v>
      </c>
      <c r="J70" s="11" t="s">
        <v>40</v>
      </c>
      <c r="M70" s="1" t="s">
        <v>99</v>
      </c>
      <c r="N70" s="1" t="s">
        <v>18</v>
      </c>
      <c r="O70" s="2">
        <v>20332</v>
      </c>
      <c r="P70" s="1" t="s">
        <v>12</v>
      </c>
    </row>
    <row r="71" spans="7:16" x14ac:dyDescent="0.25">
      <c r="G71" s="15" t="s">
        <v>113</v>
      </c>
      <c r="H71" s="8" t="s">
        <v>114</v>
      </c>
      <c r="I71" s="16">
        <v>17376</v>
      </c>
      <c r="J71" s="10" t="s">
        <v>12</v>
      </c>
      <c r="M71" s="1" t="s">
        <v>100</v>
      </c>
      <c r="N71" s="1" t="s">
        <v>49</v>
      </c>
      <c r="O71" s="2">
        <v>19375</v>
      </c>
      <c r="P71" s="1" t="s">
        <v>6</v>
      </c>
    </row>
    <row r="72" spans="7:16" x14ac:dyDescent="0.25">
      <c r="G72" s="17" t="s">
        <v>115</v>
      </c>
      <c r="H72" s="9" t="s">
        <v>114</v>
      </c>
      <c r="I72" s="18">
        <v>34280</v>
      </c>
      <c r="J72" s="11" t="s">
        <v>40</v>
      </c>
      <c r="M72" s="1" t="s">
        <v>101</v>
      </c>
      <c r="N72" s="1" t="s">
        <v>102</v>
      </c>
      <c r="O72" s="2">
        <v>34818</v>
      </c>
      <c r="P72" s="1" t="s">
        <v>12</v>
      </c>
    </row>
    <row r="73" spans="7:16" x14ac:dyDescent="0.25">
      <c r="G73" s="15" t="s">
        <v>116</v>
      </c>
      <c r="H73" s="8" t="s">
        <v>49</v>
      </c>
      <c r="I73" s="16">
        <v>25821</v>
      </c>
      <c r="J73" s="10" t="s">
        <v>40</v>
      </c>
      <c r="M73" s="1" t="s">
        <v>103</v>
      </c>
      <c r="N73" s="1" t="s">
        <v>16</v>
      </c>
      <c r="O73" s="2">
        <v>23775</v>
      </c>
      <c r="P73" s="1" t="s">
        <v>9</v>
      </c>
    </row>
    <row r="74" spans="7:16" x14ac:dyDescent="0.25">
      <c r="G74" s="17" t="s">
        <v>117</v>
      </c>
      <c r="H74" s="9" t="s">
        <v>47</v>
      </c>
      <c r="I74" s="18">
        <v>20242</v>
      </c>
      <c r="J74" s="11" t="s">
        <v>40</v>
      </c>
      <c r="M74" s="1" t="s">
        <v>104</v>
      </c>
      <c r="N74" s="1" t="s">
        <v>105</v>
      </c>
      <c r="O74" s="2">
        <v>29371</v>
      </c>
      <c r="P74" s="1" t="s">
        <v>12</v>
      </c>
    </row>
    <row r="75" spans="7:16" x14ac:dyDescent="0.25">
      <c r="G75" s="15" t="s">
        <v>118</v>
      </c>
      <c r="H75" s="8" t="s">
        <v>20</v>
      </c>
      <c r="I75" s="16">
        <v>25415</v>
      </c>
      <c r="J75" s="10" t="s">
        <v>12</v>
      </c>
      <c r="M75" s="1" t="s">
        <v>106</v>
      </c>
      <c r="N75" s="1" t="s">
        <v>107</v>
      </c>
      <c r="O75" s="2">
        <v>27370</v>
      </c>
      <c r="P75" s="1" t="s">
        <v>12</v>
      </c>
    </row>
    <row r="76" spans="7:16" x14ac:dyDescent="0.25">
      <c r="G76" s="17" t="s">
        <v>119</v>
      </c>
      <c r="H76" s="9" t="s">
        <v>47</v>
      </c>
      <c r="I76" s="18">
        <v>19048</v>
      </c>
      <c r="J76" s="11" t="s">
        <v>9</v>
      </c>
      <c r="M76" s="1" t="s">
        <v>108</v>
      </c>
      <c r="N76" s="1" t="s">
        <v>109</v>
      </c>
      <c r="O76" s="2">
        <v>19032</v>
      </c>
      <c r="P76" s="1" t="s">
        <v>6</v>
      </c>
    </row>
    <row r="77" spans="7:16" x14ac:dyDescent="0.25">
      <c r="G77" s="15" t="s">
        <v>120</v>
      </c>
      <c r="H77" s="8" t="s">
        <v>121</v>
      </c>
      <c r="I77" s="16">
        <v>18811</v>
      </c>
      <c r="J77" s="10" t="s">
        <v>12</v>
      </c>
      <c r="M77" s="1" t="s">
        <v>110</v>
      </c>
      <c r="N77" s="1" t="s">
        <v>37</v>
      </c>
      <c r="O77" s="2">
        <v>27475</v>
      </c>
      <c r="P77" s="1" t="s">
        <v>12</v>
      </c>
    </row>
    <row r="78" spans="7:16" x14ac:dyDescent="0.25">
      <c r="G78" s="17" t="s">
        <v>122</v>
      </c>
      <c r="H78" s="9" t="s">
        <v>123</v>
      </c>
      <c r="I78" s="18">
        <v>17072</v>
      </c>
      <c r="J78" s="11" t="s">
        <v>40</v>
      </c>
      <c r="M78" s="1" t="s">
        <v>111</v>
      </c>
      <c r="N78" s="1" t="s">
        <v>52</v>
      </c>
      <c r="O78" s="2">
        <v>20719</v>
      </c>
      <c r="P78" s="1" t="s">
        <v>6</v>
      </c>
    </row>
    <row r="79" spans="7:16" x14ac:dyDescent="0.25">
      <c r="G79" s="15" t="s">
        <v>124</v>
      </c>
      <c r="H79" s="8" t="s">
        <v>121</v>
      </c>
      <c r="I79" s="16">
        <v>33277</v>
      </c>
      <c r="J79" s="10" t="s">
        <v>6</v>
      </c>
      <c r="M79" s="1" t="s">
        <v>112</v>
      </c>
      <c r="N79" s="1" t="s">
        <v>8</v>
      </c>
      <c r="O79" s="2">
        <v>22206</v>
      </c>
      <c r="P79" s="1" t="s">
        <v>40</v>
      </c>
    </row>
    <row r="80" spans="7:16" x14ac:dyDescent="0.25">
      <c r="G80" s="17" t="s">
        <v>125</v>
      </c>
      <c r="H80" s="9" t="s">
        <v>79</v>
      </c>
      <c r="I80" s="18">
        <v>16987</v>
      </c>
      <c r="J80" s="11" t="s">
        <v>6</v>
      </c>
      <c r="M80" s="1" t="s">
        <v>113</v>
      </c>
      <c r="N80" s="1" t="s">
        <v>114</v>
      </c>
      <c r="O80" s="2">
        <v>17376</v>
      </c>
      <c r="P80" s="1" t="s">
        <v>12</v>
      </c>
    </row>
    <row r="81" spans="7:16" x14ac:dyDescent="0.25">
      <c r="G81" s="15" t="s">
        <v>126</v>
      </c>
      <c r="H81" s="8" t="s">
        <v>127</v>
      </c>
      <c r="I81" s="16">
        <v>33408</v>
      </c>
      <c r="J81" s="10" t="s">
        <v>40</v>
      </c>
      <c r="M81" s="1" t="s">
        <v>115</v>
      </c>
      <c r="N81" s="1" t="s">
        <v>114</v>
      </c>
      <c r="O81" s="2">
        <v>34280</v>
      </c>
      <c r="P81" s="1" t="s">
        <v>40</v>
      </c>
    </row>
    <row r="82" spans="7:16" x14ac:dyDescent="0.25">
      <c r="G82" s="17" t="s">
        <v>110</v>
      </c>
      <c r="H82" s="9" t="s">
        <v>79</v>
      </c>
      <c r="I82" s="18">
        <v>25070</v>
      </c>
      <c r="J82" s="11" t="s">
        <v>6</v>
      </c>
      <c r="M82" s="1" t="s">
        <v>116</v>
      </c>
      <c r="N82" s="1" t="s">
        <v>49</v>
      </c>
      <c r="O82" s="2">
        <v>25821</v>
      </c>
      <c r="P82" s="1" t="s">
        <v>40</v>
      </c>
    </row>
    <row r="83" spans="7:16" x14ac:dyDescent="0.25">
      <c r="G83" s="15" t="s">
        <v>128</v>
      </c>
      <c r="H83" s="8" t="s">
        <v>129</v>
      </c>
      <c r="I83" s="16">
        <v>34100</v>
      </c>
      <c r="J83" s="10" t="s">
        <v>40</v>
      </c>
      <c r="M83" s="1" t="s">
        <v>117</v>
      </c>
      <c r="N83" s="1" t="s">
        <v>47</v>
      </c>
      <c r="O83" s="2">
        <v>20242</v>
      </c>
      <c r="P83" s="1" t="s">
        <v>40</v>
      </c>
    </row>
    <row r="84" spans="7:16" x14ac:dyDescent="0.25">
      <c r="G84" s="17" t="s">
        <v>83</v>
      </c>
      <c r="H84" s="9" t="s">
        <v>52</v>
      </c>
      <c r="I84" s="18">
        <v>19522</v>
      </c>
      <c r="J84" s="11" t="s">
        <v>9</v>
      </c>
      <c r="M84" s="1" t="s">
        <v>118</v>
      </c>
      <c r="N84" s="1" t="s">
        <v>20</v>
      </c>
      <c r="O84" s="2">
        <v>25415</v>
      </c>
      <c r="P84" s="1" t="s">
        <v>12</v>
      </c>
    </row>
    <row r="85" spans="7:16" x14ac:dyDescent="0.25">
      <c r="G85" s="15" t="s">
        <v>130</v>
      </c>
      <c r="H85" s="8" t="s">
        <v>131</v>
      </c>
      <c r="I85" s="16">
        <v>27284</v>
      </c>
      <c r="J85" s="10" t="s">
        <v>9</v>
      </c>
      <c r="M85" s="1" t="s">
        <v>119</v>
      </c>
      <c r="N85" s="1" t="s">
        <v>47</v>
      </c>
      <c r="O85" s="2">
        <v>19048</v>
      </c>
      <c r="P85" s="1" t="s">
        <v>9</v>
      </c>
    </row>
    <row r="86" spans="7:16" x14ac:dyDescent="0.25">
      <c r="G86" s="17" t="s">
        <v>132</v>
      </c>
      <c r="H86" s="9" t="s">
        <v>8</v>
      </c>
      <c r="I86" s="18">
        <v>27347</v>
      </c>
      <c r="J86" s="11" t="s">
        <v>12</v>
      </c>
      <c r="M86" s="1" t="s">
        <v>120</v>
      </c>
      <c r="N86" s="1" t="s">
        <v>121</v>
      </c>
      <c r="O86" s="2">
        <v>18811</v>
      </c>
      <c r="P86" s="1" t="s">
        <v>12</v>
      </c>
    </row>
    <row r="87" spans="7:16" x14ac:dyDescent="0.25">
      <c r="G87" s="15" t="s">
        <v>133</v>
      </c>
      <c r="H87" s="8" t="s">
        <v>134</v>
      </c>
      <c r="I87" s="16">
        <v>20618</v>
      </c>
      <c r="J87" s="10" t="s">
        <v>12</v>
      </c>
      <c r="M87" s="1" t="s">
        <v>122</v>
      </c>
      <c r="N87" s="1" t="s">
        <v>123</v>
      </c>
      <c r="O87" s="2">
        <v>17072</v>
      </c>
      <c r="P87" s="1" t="s">
        <v>40</v>
      </c>
    </row>
    <row r="88" spans="7:16" x14ac:dyDescent="0.25">
      <c r="G88" s="17" t="s">
        <v>135</v>
      </c>
      <c r="H88" s="9" t="s">
        <v>54</v>
      </c>
      <c r="I88" s="18">
        <v>19256</v>
      </c>
      <c r="J88" s="11" t="s">
        <v>12</v>
      </c>
      <c r="M88" s="1" t="s">
        <v>124</v>
      </c>
      <c r="N88" s="1" t="s">
        <v>121</v>
      </c>
      <c r="O88" s="2">
        <v>33277</v>
      </c>
      <c r="P88" s="1" t="s">
        <v>6</v>
      </c>
    </row>
    <row r="89" spans="7:16" x14ac:dyDescent="0.25">
      <c r="G89" s="15" t="s">
        <v>136</v>
      </c>
      <c r="H89" s="8" t="s">
        <v>137</v>
      </c>
      <c r="I89" s="16">
        <v>21898</v>
      </c>
      <c r="J89" s="10" t="s">
        <v>12</v>
      </c>
      <c r="M89" s="1" t="s">
        <v>125</v>
      </c>
      <c r="N89" s="1" t="s">
        <v>79</v>
      </c>
      <c r="O89" s="2">
        <v>16987</v>
      </c>
      <c r="P89" s="1" t="s">
        <v>6</v>
      </c>
    </row>
    <row r="90" spans="7:16" x14ac:dyDescent="0.25">
      <c r="G90" s="17" t="s">
        <v>138</v>
      </c>
      <c r="H90" s="9" t="s">
        <v>139</v>
      </c>
      <c r="I90" s="18">
        <v>16873</v>
      </c>
      <c r="J90" s="11" t="s">
        <v>12</v>
      </c>
      <c r="M90" s="1" t="s">
        <v>126</v>
      </c>
      <c r="N90" s="1" t="s">
        <v>127</v>
      </c>
      <c r="O90" s="2">
        <v>33408</v>
      </c>
      <c r="P90" s="1" t="s">
        <v>40</v>
      </c>
    </row>
    <row r="91" spans="7:16" x14ac:dyDescent="0.25">
      <c r="G91" s="15" t="s">
        <v>140</v>
      </c>
      <c r="H91" s="8" t="s">
        <v>141</v>
      </c>
      <c r="I91" s="16">
        <v>34893</v>
      </c>
      <c r="J91" s="10" t="s">
        <v>6</v>
      </c>
      <c r="M91" s="1" t="s">
        <v>110</v>
      </c>
      <c r="N91" s="1" t="s">
        <v>79</v>
      </c>
      <c r="O91" s="2">
        <v>25070</v>
      </c>
      <c r="P91" s="1" t="s">
        <v>6</v>
      </c>
    </row>
    <row r="92" spans="7:16" x14ac:dyDescent="0.25">
      <c r="G92" s="17" t="s">
        <v>142</v>
      </c>
      <c r="H92" s="9" t="s">
        <v>143</v>
      </c>
      <c r="I92" s="18">
        <v>16028</v>
      </c>
      <c r="J92" s="11" t="s">
        <v>12</v>
      </c>
      <c r="M92" s="1" t="s">
        <v>128</v>
      </c>
      <c r="N92" s="1" t="s">
        <v>129</v>
      </c>
      <c r="O92" s="2">
        <v>34100</v>
      </c>
      <c r="P92" s="1" t="s">
        <v>40</v>
      </c>
    </row>
    <row r="93" spans="7:16" x14ac:dyDescent="0.25">
      <c r="G93" s="15" t="s">
        <v>144</v>
      </c>
      <c r="H93" s="8" t="s">
        <v>54</v>
      </c>
      <c r="I93" s="16">
        <v>33446</v>
      </c>
      <c r="J93" s="10" t="s">
        <v>6</v>
      </c>
      <c r="M93" s="1" t="s">
        <v>83</v>
      </c>
      <c r="N93" s="1" t="s">
        <v>52</v>
      </c>
      <c r="O93" s="2">
        <v>19522</v>
      </c>
      <c r="P93" s="1" t="s">
        <v>9</v>
      </c>
    </row>
    <row r="94" spans="7:16" x14ac:dyDescent="0.25">
      <c r="G94" s="17" t="s">
        <v>145</v>
      </c>
      <c r="H94" s="9" t="s">
        <v>146</v>
      </c>
      <c r="I94" s="18">
        <v>18892</v>
      </c>
      <c r="J94" s="11" t="s">
        <v>6</v>
      </c>
      <c r="M94" s="1" t="s">
        <v>130</v>
      </c>
      <c r="N94" s="1" t="s">
        <v>131</v>
      </c>
      <c r="O94" s="2">
        <v>27284</v>
      </c>
      <c r="P94" s="1" t="s">
        <v>9</v>
      </c>
    </row>
    <row r="95" spans="7:16" x14ac:dyDescent="0.25">
      <c r="G95" s="15" t="s">
        <v>147</v>
      </c>
      <c r="H95" s="8" t="s">
        <v>102</v>
      </c>
      <c r="I95" s="16">
        <v>32219</v>
      </c>
      <c r="J95" s="10" t="s">
        <v>12</v>
      </c>
      <c r="M95" s="1" t="s">
        <v>132</v>
      </c>
      <c r="N95" s="1" t="s">
        <v>8</v>
      </c>
      <c r="O95" s="2">
        <v>27347</v>
      </c>
      <c r="P95" s="1" t="s">
        <v>12</v>
      </c>
    </row>
    <row r="96" spans="7:16" x14ac:dyDescent="0.25">
      <c r="G96" s="17" t="s">
        <v>148</v>
      </c>
      <c r="H96" s="9" t="s">
        <v>149</v>
      </c>
      <c r="I96" s="18">
        <v>31771</v>
      </c>
      <c r="J96" s="11" t="s">
        <v>9</v>
      </c>
      <c r="M96" s="1" t="s">
        <v>133</v>
      </c>
      <c r="N96" s="1" t="s">
        <v>134</v>
      </c>
      <c r="O96" s="2">
        <v>20618</v>
      </c>
      <c r="P96" s="1" t="s">
        <v>12</v>
      </c>
    </row>
    <row r="97" spans="7:16" x14ac:dyDescent="0.25">
      <c r="G97" s="15" t="s">
        <v>51</v>
      </c>
      <c r="H97" s="8" t="s">
        <v>150</v>
      </c>
      <c r="I97" s="16">
        <v>30633</v>
      </c>
      <c r="J97" s="10" t="s">
        <v>40</v>
      </c>
      <c r="M97" s="1" t="s">
        <v>135</v>
      </c>
      <c r="N97" s="1" t="s">
        <v>54</v>
      </c>
      <c r="O97" s="2">
        <v>19256</v>
      </c>
      <c r="P97" s="1" t="s">
        <v>12</v>
      </c>
    </row>
    <row r="98" spans="7:16" x14ac:dyDescent="0.25">
      <c r="G98" s="17" t="s">
        <v>151</v>
      </c>
      <c r="H98" s="9" t="s">
        <v>152</v>
      </c>
      <c r="I98" s="18">
        <v>34177</v>
      </c>
      <c r="J98" s="11" t="s">
        <v>40</v>
      </c>
      <c r="M98" s="1" t="s">
        <v>136</v>
      </c>
      <c r="N98" s="1" t="s">
        <v>137</v>
      </c>
      <c r="O98" s="2">
        <v>21898</v>
      </c>
      <c r="P98" s="1" t="s">
        <v>12</v>
      </c>
    </row>
    <row r="99" spans="7:16" x14ac:dyDescent="0.25">
      <c r="G99" s="15" t="s">
        <v>153</v>
      </c>
      <c r="H99" s="8" t="s">
        <v>137</v>
      </c>
      <c r="I99" s="16">
        <v>33281</v>
      </c>
      <c r="J99" s="10" t="s">
        <v>12</v>
      </c>
      <c r="M99" s="1" t="s">
        <v>138</v>
      </c>
      <c r="N99" s="1" t="s">
        <v>139</v>
      </c>
      <c r="O99" s="2">
        <v>16873</v>
      </c>
      <c r="P99" s="1" t="s">
        <v>12</v>
      </c>
    </row>
    <row r="100" spans="7:16" x14ac:dyDescent="0.25">
      <c r="G100" s="17" t="s">
        <v>75</v>
      </c>
      <c r="H100" s="9" t="s">
        <v>154</v>
      </c>
      <c r="I100" s="18">
        <v>21897</v>
      </c>
      <c r="J100" s="11" t="s">
        <v>12</v>
      </c>
      <c r="M100" s="1" t="s">
        <v>140</v>
      </c>
      <c r="N100" s="1" t="s">
        <v>141</v>
      </c>
      <c r="O100" s="2">
        <v>34893</v>
      </c>
      <c r="P100" s="1" t="s">
        <v>6</v>
      </c>
    </row>
    <row r="101" spans="7:16" x14ac:dyDescent="0.25">
      <c r="G101" s="15" t="s">
        <v>155</v>
      </c>
      <c r="H101" s="8" t="s">
        <v>37</v>
      </c>
      <c r="I101" s="16">
        <v>18604</v>
      </c>
      <c r="J101" s="10" t="s">
        <v>40</v>
      </c>
      <c r="M101" s="1" t="s">
        <v>142</v>
      </c>
      <c r="N101" s="1" t="s">
        <v>143</v>
      </c>
      <c r="O101" s="2">
        <v>16028</v>
      </c>
      <c r="P101" s="1" t="s">
        <v>12</v>
      </c>
    </row>
    <row r="102" spans="7:16" x14ac:dyDescent="0.25">
      <c r="G102" s="17" t="s">
        <v>156</v>
      </c>
      <c r="H102" s="9" t="s">
        <v>157</v>
      </c>
      <c r="I102" s="18">
        <v>18910</v>
      </c>
      <c r="J102" s="11" t="s">
        <v>12</v>
      </c>
      <c r="M102" s="1" t="s">
        <v>144</v>
      </c>
      <c r="N102" s="1" t="s">
        <v>54</v>
      </c>
      <c r="O102" s="2">
        <v>33446</v>
      </c>
      <c r="P102" s="1" t="s">
        <v>6</v>
      </c>
    </row>
    <row r="103" spans="7:16" x14ac:dyDescent="0.25">
      <c r="G103" s="15" t="s">
        <v>158</v>
      </c>
      <c r="H103" s="8" t="s">
        <v>47</v>
      </c>
      <c r="I103" s="16">
        <v>17056</v>
      </c>
      <c r="J103" s="10" t="s">
        <v>9</v>
      </c>
      <c r="M103" s="1" t="s">
        <v>145</v>
      </c>
      <c r="N103" s="1" t="s">
        <v>146</v>
      </c>
      <c r="O103" s="2">
        <v>18892</v>
      </c>
      <c r="P103" s="1" t="s">
        <v>6</v>
      </c>
    </row>
    <row r="104" spans="7:16" x14ac:dyDescent="0.25">
      <c r="G104" s="17" t="s">
        <v>159</v>
      </c>
      <c r="H104" s="9" t="s">
        <v>160</v>
      </c>
      <c r="I104" s="18">
        <v>22619</v>
      </c>
      <c r="J104" s="11" t="s">
        <v>9</v>
      </c>
      <c r="M104" s="1" t="s">
        <v>147</v>
      </c>
      <c r="N104" s="1" t="s">
        <v>102</v>
      </c>
      <c r="O104" s="2">
        <v>32219</v>
      </c>
      <c r="P104" s="1" t="s">
        <v>12</v>
      </c>
    </row>
    <row r="105" spans="7:16" x14ac:dyDescent="0.25">
      <c r="G105" s="15" t="s">
        <v>161</v>
      </c>
      <c r="H105" s="8" t="s">
        <v>37</v>
      </c>
      <c r="I105" s="16">
        <v>19740</v>
      </c>
      <c r="J105" s="10" t="s">
        <v>12</v>
      </c>
      <c r="M105" s="1" t="s">
        <v>148</v>
      </c>
      <c r="N105" s="1" t="s">
        <v>149</v>
      </c>
      <c r="O105" s="2">
        <v>31771</v>
      </c>
      <c r="P105" s="1" t="s">
        <v>9</v>
      </c>
    </row>
    <row r="106" spans="7:16" x14ac:dyDescent="0.25">
      <c r="G106" s="17" t="s">
        <v>162</v>
      </c>
      <c r="H106" s="9" t="s">
        <v>131</v>
      </c>
      <c r="I106" s="18">
        <v>24222</v>
      </c>
      <c r="J106" s="11" t="s">
        <v>6</v>
      </c>
      <c r="M106" s="1" t="s">
        <v>51</v>
      </c>
      <c r="N106" s="1" t="s">
        <v>150</v>
      </c>
      <c r="O106" s="2">
        <v>30633</v>
      </c>
      <c r="P106" s="1" t="s">
        <v>40</v>
      </c>
    </row>
    <row r="107" spans="7:16" x14ac:dyDescent="0.25">
      <c r="G107" s="15" t="s">
        <v>163</v>
      </c>
      <c r="H107" s="8" t="s">
        <v>37</v>
      </c>
      <c r="I107" s="16">
        <v>17196</v>
      </c>
      <c r="J107" s="10" t="s">
        <v>40</v>
      </c>
      <c r="M107" s="1" t="s">
        <v>151</v>
      </c>
      <c r="N107" s="1" t="s">
        <v>152</v>
      </c>
      <c r="O107" s="2">
        <v>34177</v>
      </c>
      <c r="P107" s="1" t="s">
        <v>40</v>
      </c>
    </row>
    <row r="108" spans="7:16" x14ac:dyDescent="0.25">
      <c r="G108" s="17" t="s">
        <v>164</v>
      </c>
      <c r="H108" s="9" t="s">
        <v>52</v>
      </c>
      <c r="I108" s="18">
        <v>32013</v>
      </c>
      <c r="J108" s="11" t="s">
        <v>12</v>
      </c>
      <c r="M108" s="1" t="s">
        <v>153</v>
      </c>
      <c r="N108" s="1" t="s">
        <v>137</v>
      </c>
      <c r="O108" s="2">
        <v>33281</v>
      </c>
      <c r="P108" s="1" t="s">
        <v>12</v>
      </c>
    </row>
    <row r="109" spans="7:16" x14ac:dyDescent="0.25">
      <c r="G109" s="15" t="s">
        <v>163</v>
      </c>
      <c r="H109" s="8" t="s">
        <v>39</v>
      </c>
      <c r="I109" s="16">
        <v>23679</v>
      </c>
      <c r="J109" s="10" t="s">
        <v>12</v>
      </c>
      <c r="M109" s="1" t="s">
        <v>75</v>
      </c>
      <c r="N109" s="1" t="s">
        <v>154</v>
      </c>
      <c r="O109" s="2">
        <v>21897</v>
      </c>
      <c r="P109" s="1" t="s">
        <v>12</v>
      </c>
    </row>
    <row r="110" spans="7:16" x14ac:dyDescent="0.25">
      <c r="G110" s="17" t="s">
        <v>75</v>
      </c>
      <c r="H110" s="9" t="s">
        <v>165</v>
      </c>
      <c r="I110" s="18">
        <v>26239</v>
      </c>
      <c r="J110" s="11" t="s">
        <v>12</v>
      </c>
      <c r="M110" s="1" t="s">
        <v>155</v>
      </c>
      <c r="N110" s="1" t="s">
        <v>37</v>
      </c>
      <c r="O110" s="2">
        <v>18604</v>
      </c>
      <c r="P110" s="1" t="s">
        <v>40</v>
      </c>
    </row>
    <row r="111" spans="7:16" x14ac:dyDescent="0.25">
      <c r="G111" s="15" t="s">
        <v>166</v>
      </c>
      <c r="H111" s="8" t="s">
        <v>167</v>
      </c>
      <c r="I111" s="16">
        <v>30774</v>
      </c>
      <c r="J111" s="10" t="s">
        <v>6</v>
      </c>
      <c r="M111" s="1" t="s">
        <v>156</v>
      </c>
      <c r="N111" s="1" t="s">
        <v>157</v>
      </c>
      <c r="O111" s="2">
        <v>18910</v>
      </c>
      <c r="P111" s="1" t="s">
        <v>12</v>
      </c>
    </row>
    <row r="112" spans="7:16" x14ac:dyDescent="0.25">
      <c r="G112" s="17" t="s">
        <v>168</v>
      </c>
      <c r="H112" s="9" t="s">
        <v>169</v>
      </c>
      <c r="I112" s="18">
        <v>25818</v>
      </c>
      <c r="J112" s="11" t="s">
        <v>6</v>
      </c>
      <c r="M112" s="1" t="s">
        <v>158</v>
      </c>
      <c r="N112" s="1" t="s">
        <v>47</v>
      </c>
      <c r="O112" s="2">
        <v>17056</v>
      </c>
      <c r="P112" s="1" t="s">
        <v>9</v>
      </c>
    </row>
    <row r="113" spans="7:16" x14ac:dyDescent="0.25">
      <c r="G113" s="15" t="s">
        <v>170</v>
      </c>
      <c r="H113" s="8" t="s">
        <v>171</v>
      </c>
      <c r="I113" s="16">
        <v>16529</v>
      </c>
      <c r="J113" s="10" t="s">
        <v>40</v>
      </c>
      <c r="M113" s="1" t="s">
        <v>159</v>
      </c>
      <c r="N113" s="1" t="s">
        <v>160</v>
      </c>
      <c r="O113" s="2">
        <v>22619</v>
      </c>
      <c r="P113" s="1" t="s">
        <v>9</v>
      </c>
    </row>
    <row r="114" spans="7:16" x14ac:dyDescent="0.25">
      <c r="G114" s="17" t="s">
        <v>172</v>
      </c>
      <c r="H114" s="9" t="s">
        <v>5</v>
      </c>
      <c r="I114" s="18">
        <v>30530</v>
      </c>
      <c r="J114" s="11" t="s">
        <v>40</v>
      </c>
      <c r="M114" s="1" t="s">
        <v>161</v>
      </c>
      <c r="N114" s="1" t="s">
        <v>37</v>
      </c>
      <c r="O114" s="2">
        <v>19740</v>
      </c>
      <c r="P114" s="1" t="s">
        <v>12</v>
      </c>
    </row>
    <row r="115" spans="7:16" x14ac:dyDescent="0.25">
      <c r="G115" s="15" t="s">
        <v>173</v>
      </c>
      <c r="H115" s="8" t="s">
        <v>77</v>
      </c>
      <c r="I115" s="16">
        <v>31601</v>
      </c>
      <c r="J115" s="10" t="s">
        <v>12</v>
      </c>
      <c r="M115" s="1" t="s">
        <v>162</v>
      </c>
      <c r="N115" s="1" t="s">
        <v>131</v>
      </c>
      <c r="O115" s="2">
        <v>24222</v>
      </c>
      <c r="P115" s="1" t="s">
        <v>6</v>
      </c>
    </row>
    <row r="116" spans="7:16" x14ac:dyDescent="0.25">
      <c r="G116" s="17" t="s">
        <v>174</v>
      </c>
      <c r="H116" s="9" t="s">
        <v>157</v>
      </c>
      <c r="I116" s="18">
        <v>28427</v>
      </c>
      <c r="J116" s="11" t="s">
        <v>12</v>
      </c>
      <c r="M116" s="1" t="s">
        <v>163</v>
      </c>
      <c r="N116" s="1" t="s">
        <v>37</v>
      </c>
      <c r="O116" s="2">
        <v>17196</v>
      </c>
      <c r="P116" s="1" t="s">
        <v>40</v>
      </c>
    </row>
    <row r="117" spans="7:16" x14ac:dyDescent="0.25">
      <c r="G117" s="15" t="s">
        <v>175</v>
      </c>
      <c r="H117" s="8" t="s">
        <v>176</v>
      </c>
      <c r="I117" s="16">
        <v>23139</v>
      </c>
      <c r="J117" s="10" t="s">
        <v>12</v>
      </c>
      <c r="M117" s="1" t="s">
        <v>164</v>
      </c>
      <c r="N117" s="1" t="s">
        <v>52</v>
      </c>
      <c r="O117" s="2">
        <v>32013</v>
      </c>
      <c r="P117" s="1" t="s">
        <v>12</v>
      </c>
    </row>
    <row r="118" spans="7:16" x14ac:dyDescent="0.25">
      <c r="G118" s="17" t="s">
        <v>174</v>
      </c>
      <c r="H118" s="9" t="s">
        <v>177</v>
      </c>
      <c r="I118" s="18">
        <v>29861</v>
      </c>
      <c r="J118" s="11" t="s">
        <v>12</v>
      </c>
      <c r="M118" s="1" t="s">
        <v>163</v>
      </c>
      <c r="N118" s="1" t="s">
        <v>39</v>
      </c>
      <c r="O118" s="2">
        <v>23679</v>
      </c>
      <c r="P118" s="1" t="s">
        <v>12</v>
      </c>
    </row>
    <row r="119" spans="7:16" x14ac:dyDescent="0.25">
      <c r="G119" s="15" t="s">
        <v>178</v>
      </c>
      <c r="H119" s="8" t="s">
        <v>179</v>
      </c>
      <c r="I119" s="16">
        <v>32545</v>
      </c>
      <c r="J119" s="10" t="s">
        <v>40</v>
      </c>
      <c r="M119" s="1" t="s">
        <v>75</v>
      </c>
      <c r="N119" s="1" t="s">
        <v>165</v>
      </c>
      <c r="O119" s="2">
        <v>26239</v>
      </c>
      <c r="P119" s="1" t="s">
        <v>12</v>
      </c>
    </row>
    <row r="120" spans="7:16" x14ac:dyDescent="0.25">
      <c r="G120" s="17" t="s">
        <v>180</v>
      </c>
      <c r="H120" s="9" t="s">
        <v>94</v>
      </c>
      <c r="I120" s="18">
        <v>29361</v>
      </c>
      <c r="J120" s="11" t="s">
        <v>12</v>
      </c>
      <c r="M120" s="1" t="s">
        <v>166</v>
      </c>
      <c r="N120" s="1" t="s">
        <v>167</v>
      </c>
      <c r="O120" s="2">
        <v>30774</v>
      </c>
      <c r="P120" s="1" t="s">
        <v>6</v>
      </c>
    </row>
    <row r="121" spans="7:16" x14ac:dyDescent="0.25">
      <c r="G121" s="15" t="s">
        <v>181</v>
      </c>
      <c r="H121" s="8" t="s">
        <v>49</v>
      </c>
      <c r="I121" s="16">
        <v>17772</v>
      </c>
      <c r="J121" s="10" t="s">
        <v>40</v>
      </c>
      <c r="M121" s="1" t="s">
        <v>168</v>
      </c>
      <c r="N121" s="1" t="s">
        <v>169</v>
      </c>
      <c r="O121" s="2">
        <v>25818</v>
      </c>
      <c r="P121" s="1" t="s">
        <v>6</v>
      </c>
    </row>
    <row r="122" spans="7:16" x14ac:dyDescent="0.25">
      <c r="G122" s="17" t="s">
        <v>182</v>
      </c>
      <c r="H122" s="9" t="s">
        <v>183</v>
      </c>
      <c r="I122" s="18">
        <v>28580</v>
      </c>
      <c r="J122" s="11" t="s">
        <v>6</v>
      </c>
      <c r="M122" s="1" t="s">
        <v>170</v>
      </c>
      <c r="N122" s="1" t="s">
        <v>171</v>
      </c>
      <c r="O122" s="2">
        <v>16529</v>
      </c>
      <c r="P122" s="1" t="s">
        <v>40</v>
      </c>
    </row>
    <row r="123" spans="7:16" x14ac:dyDescent="0.25">
      <c r="G123" s="15" t="s">
        <v>184</v>
      </c>
      <c r="H123" s="8" t="s">
        <v>185</v>
      </c>
      <c r="I123" s="16">
        <v>21154</v>
      </c>
      <c r="J123" s="10" t="s">
        <v>40</v>
      </c>
      <c r="M123" s="1" t="s">
        <v>172</v>
      </c>
      <c r="N123" s="1" t="s">
        <v>5</v>
      </c>
      <c r="O123" s="2">
        <v>30530</v>
      </c>
      <c r="P123" s="1" t="s">
        <v>40</v>
      </c>
    </row>
    <row r="124" spans="7:16" x14ac:dyDescent="0.25">
      <c r="G124" s="17" t="s">
        <v>186</v>
      </c>
      <c r="H124" s="9" t="s">
        <v>54</v>
      </c>
      <c r="I124" s="18">
        <v>18183</v>
      </c>
      <c r="J124" s="11" t="s">
        <v>12</v>
      </c>
      <c r="M124" s="1" t="s">
        <v>173</v>
      </c>
      <c r="N124" s="1" t="s">
        <v>77</v>
      </c>
      <c r="O124" s="2">
        <v>31601</v>
      </c>
      <c r="P124" s="1" t="s">
        <v>12</v>
      </c>
    </row>
    <row r="125" spans="7:16" x14ac:dyDescent="0.25">
      <c r="G125" s="15" t="s">
        <v>187</v>
      </c>
      <c r="H125" s="8" t="s">
        <v>188</v>
      </c>
      <c r="I125" s="16">
        <v>20630</v>
      </c>
      <c r="J125" s="10" t="s">
        <v>6</v>
      </c>
      <c r="M125" s="1" t="s">
        <v>174</v>
      </c>
      <c r="N125" s="1" t="s">
        <v>157</v>
      </c>
      <c r="O125" s="2">
        <v>28427</v>
      </c>
      <c r="P125" s="1" t="s">
        <v>12</v>
      </c>
    </row>
    <row r="126" spans="7:16" x14ac:dyDescent="0.25">
      <c r="G126" s="17" t="s">
        <v>189</v>
      </c>
      <c r="H126" s="9" t="s">
        <v>49</v>
      </c>
      <c r="I126" s="18">
        <v>34364</v>
      </c>
      <c r="J126" s="11" t="s">
        <v>12</v>
      </c>
      <c r="M126" s="1" t="s">
        <v>175</v>
      </c>
      <c r="N126" s="1" t="s">
        <v>176</v>
      </c>
      <c r="O126" s="2">
        <v>23139</v>
      </c>
      <c r="P126" s="1" t="s">
        <v>12</v>
      </c>
    </row>
    <row r="127" spans="7:16" x14ac:dyDescent="0.25">
      <c r="G127" s="15" t="s">
        <v>190</v>
      </c>
      <c r="H127" s="8" t="s">
        <v>20</v>
      </c>
      <c r="I127" s="16">
        <v>25582</v>
      </c>
      <c r="J127" s="10" t="s">
        <v>6</v>
      </c>
      <c r="M127" s="1" t="s">
        <v>174</v>
      </c>
      <c r="N127" s="1" t="s">
        <v>177</v>
      </c>
      <c r="O127" s="2">
        <v>29861</v>
      </c>
      <c r="P127" s="1" t="s">
        <v>12</v>
      </c>
    </row>
    <row r="128" spans="7:16" x14ac:dyDescent="0.25">
      <c r="G128" s="17" t="s">
        <v>191</v>
      </c>
      <c r="H128" s="9" t="s">
        <v>192</v>
      </c>
      <c r="I128" s="18">
        <v>29350</v>
      </c>
      <c r="J128" s="11" t="s">
        <v>12</v>
      </c>
      <c r="M128" s="1" t="s">
        <v>178</v>
      </c>
      <c r="N128" s="1" t="s">
        <v>179</v>
      </c>
      <c r="O128" s="2">
        <v>32545</v>
      </c>
      <c r="P128" s="1" t="s">
        <v>40</v>
      </c>
    </row>
    <row r="129" spans="7:16" x14ac:dyDescent="0.25">
      <c r="G129" s="15" t="s">
        <v>193</v>
      </c>
      <c r="H129" s="8" t="s">
        <v>194</v>
      </c>
      <c r="I129" s="16">
        <v>21704</v>
      </c>
      <c r="J129" s="10" t="s">
        <v>6</v>
      </c>
      <c r="M129" s="1" t="s">
        <v>180</v>
      </c>
      <c r="N129" s="1" t="s">
        <v>94</v>
      </c>
      <c r="O129" s="2">
        <v>29361</v>
      </c>
      <c r="P129" s="1" t="s">
        <v>12</v>
      </c>
    </row>
    <row r="130" spans="7:16" x14ac:dyDescent="0.25">
      <c r="G130" s="17" t="s">
        <v>195</v>
      </c>
      <c r="H130" s="9" t="s">
        <v>192</v>
      </c>
      <c r="I130" s="18">
        <v>20436</v>
      </c>
      <c r="J130" s="11" t="s">
        <v>12</v>
      </c>
      <c r="M130" s="1" t="s">
        <v>181</v>
      </c>
      <c r="N130" s="1" t="s">
        <v>49</v>
      </c>
      <c r="O130" s="2">
        <v>17772</v>
      </c>
      <c r="P130" s="1" t="s">
        <v>40</v>
      </c>
    </row>
    <row r="131" spans="7:16" x14ac:dyDescent="0.25">
      <c r="G131" s="15" t="s">
        <v>196</v>
      </c>
      <c r="H131" s="8" t="s">
        <v>139</v>
      </c>
      <c r="I131" s="16">
        <v>24475</v>
      </c>
      <c r="J131" s="10" t="s">
        <v>12</v>
      </c>
      <c r="M131" s="1" t="s">
        <v>182</v>
      </c>
      <c r="N131" s="1" t="s">
        <v>183</v>
      </c>
      <c r="O131" s="2">
        <v>28580</v>
      </c>
      <c r="P131" s="1" t="s">
        <v>6</v>
      </c>
    </row>
    <row r="132" spans="7:16" x14ac:dyDescent="0.25">
      <c r="G132" s="17" t="s">
        <v>197</v>
      </c>
      <c r="H132" s="9" t="s">
        <v>87</v>
      </c>
      <c r="I132" s="18">
        <v>26773</v>
      </c>
      <c r="J132" s="11" t="s">
        <v>6</v>
      </c>
      <c r="M132" s="1" t="s">
        <v>184</v>
      </c>
      <c r="N132" s="1" t="s">
        <v>185</v>
      </c>
      <c r="O132" s="2">
        <v>21154</v>
      </c>
      <c r="P132" s="1" t="s">
        <v>40</v>
      </c>
    </row>
    <row r="133" spans="7:16" x14ac:dyDescent="0.25">
      <c r="G133" s="15" t="s">
        <v>198</v>
      </c>
      <c r="H133" s="8" t="s">
        <v>199</v>
      </c>
      <c r="I133" s="16">
        <v>17668</v>
      </c>
      <c r="J133" s="10" t="s">
        <v>12</v>
      </c>
      <c r="M133" s="1" t="s">
        <v>186</v>
      </c>
      <c r="N133" s="1" t="s">
        <v>54</v>
      </c>
      <c r="O133" s="2">
        <v>18183</v>
      </c>
      <c r="P133" s="1" t="s">
        <v>12</v>
      </c>
    </row>
    <row r="134" spans="7:16" x14ac:dyDescent="0.25">
      <c r="G134" s="17" t="s">
        <v>200</v>
      </c>
      <c r="H134" s="9" t="s">
        <v>201</v>
      </c>
      <c r="I134" s="18">
        <v>17382</v>
      </c>
      <c r="J134" s="11" t="s">
        <v>12</v>
      </c>
      <c r="M134" s="1" t="s">
        <v>187</v>
      </c>
      <c r="N134" s="1" t="s">
        <v>188</v>
      </c>
      <c r="O134" s="2">
        <v>20630</v>
      </c>
      <c r="P134" s="1" t="s">
        <v>6</v>
      </c>
    </row>
    <row r="135" spans="7:16" x14ac:dyDescent="0.25">
      <c r="G135" s="15" t="s">
        <v>202</v>
      </c>
      <c r="H135" s="8" t="s">
        <v>8</v>
      </c>
      <c r="I135" s="16">
        <v>16976</v>
      </c>
      <c r="J135" s="10" t="s">
        <v>6</v>
      </c>
      <c r="M135" s="1" t="s">
        <v>189</v>
      </c>
      <c r="N135" s="1" t="s">
        <v>49</v>
      </c>
      <c r="O135" s="2">
        <v>34364</v>
      </c>
      <c r="P135" s="1" t="s">
        <v>12</v>
      </c>
    </row>
    <row r="136" spans="7:16" x14ac:dyDescent="0.25">
      <c r="G136" s="17" t="s">
        <v>203</v>
      </c>
      <c r="H136" s="9" t="s">
        <v>204</v>
      </c>
      <c r="I136" s="18">
        <v>33779</v>
      </c>
      <c r="J136" s="11" t="s">
        <v>40</v>
      </c>
      <c r="M136" s="1" t="s">
        <v>190</v>
      </c>
      <c r="N136" s="1" t="s">
        <v>20</v>
      </c>
      <c r="O136" s="2">
        <v>25582</v>
      </c>
      <c r="P136" s="1" t="s">
        <v>6</v>
      </c>
    </row>
    <row r="137" spans="7:16" x14ac:dyDescent="0.25">
      <c r="G137" s="15" t="s">
        <v>75</v>
      </c>
      <c r="H137" s="8" t="s">
        <v>37</v>
      </c>
      <c r="I137" s="16">
        <v>33885</v>
      </c>
      <c r="J137" s="10" t="s">
        <v>6</v>
      </c>
      <c r="M137" s="1" t="s">
        <v>191</v>
      </c>
      <c r="N137" s="1" t="s">
        <v>192</v>
      </c>
      <c r="O137" s="2">
        <v>29350</v>
      </c>
      <c r="P137" s="1" t="s">
        <v>12</v>
      </c>
    </row>
    <row r="138" spans="7:16" x14ac:dyDescent="0.25">
      <c r="G138" s="17" t="s">
        <v>205</v>
      </c>
      <c r="H138" s="9" t="s">
        <v>25</v>
      </c>
      <c r="I138" s="18">
        <v>30498</v>
      </c>
      <c r="J138" s="11" t="s">
        <v>9</v>
      </c>
      <c r="M138" s="1" t="s">
        <v>193</v>
      </c>
      <c r="N138" s="1" t="s">
        <v>194</v>
      </c>
      <c r="O138" s="2">
        <v>21704</v>
      </c>
      <c r="P138" s="1" t="s">
        <v>6</v>
      </c>
    </row>
    <row r="139" spans="7:16" x14ac:dyDescent="0.25">
      <c r="G139" s="15" t="s">
        <v>206</v>
      </c>
      <c r="H139" s="8" t="s">
        <v>167</v>
      </c>
      <c r="I139" s="16">
        <v>22090</v>
      </c>
      <c r="J139" s="10" t="s">
        <v>9</v>
      </c>
      <c r="M139" s="1" t="s">
        <v>195</v>
      </c>
      <c r="N139" s="1" t="s">
        <v>192</v>
      </c>
      <c r="O139" s="2">
        <v>20436</v>
      </c>
      <c r="P139" s="1" t="s">
        <v>12</v>
      </c>
    </row>
    <row r="140" spans="7:16" x14ac:dyDescent="0.25">
      <c r="G140" s="17" t="s">
        <v>207</v>
      </c>
      <c r="H140" s="9" t="s">
        <v>37</v>
      </c>
      <c r="I140" s="18">
        <v>27938</v>
      </c>
      <c r="J140" s="11" t="s">
        <v>6</v>
      </c>
      <c r="M140" s="1" t="s">
        <v>196</v>
      </c>
      <c r="N140" s="1" t="s">
        <v>139</v>
      </c>
      <c r="O140" s="2">
        <v>24475</v>
      </c>
      <c r="P140" s="1" t="s">
        <v>12</v>
      </c>
    </row>
    <row r="141" spans="7:16" x14ac:dyDescent="0.25">
      <c r="G141" s="15" t="s">
        <v>208</v>
      </c>
      <c r="H141" s="8" t="s">
        <v>47</v>
      </c>
      <c r="I141" s="16">
        <v>23762</v>
      </c>
      <c r="J141" s="10" t="s">
        <v>12</v>
      </c>
      <c r="M141" s="1" t="s">
        <v>197</v>
      </c>
      <c r="N141" s="1" t="s">
        <v>87</v>
      </c>
      <c r="O141" s="2">
        <v>26773</v>
      </c>
      <c r="P141" s="1" t="s">
        <v>6</v>
      </c>
    </row>
    <row r="142" spans="7:16" x14ac:dyDescent="0.25">
      <c r="G142" s="17" t="s">
        <v>209</v>
      </c>
      <c r="H142" s="9" t="s">
        <v>131</v>
      </c>
      <c r="I142" s="18">
        <v>25158</v>
      </c>
      <c r="J142" s="11" t="s">
        <v>6</v>
      </c>
      <c r="M142" s="1" t="s">
        <v>198</v>
      </c>
      <c r="N142" s="1" t="s">
        <v>199</v>
      </c>
      <c r="O142" s="2">
        <v>17668</v>
      </c>
      <c r="P142" s="1" t="s">
        <v>12</v>
      </c>
    </row>
    <row r="143" spans="7:16" x14ac:dyDescent="0.25">
      <c r="G143" s="15" t="s">
        <v>210</v>
      </c>
      <c r="H143" s="8" t="s">
        <v>37</v>
      </c>
      <c r="I143" s="16">
        <v>24824</v>
      </c>
      <c r="J143" s="10" t="s">
        <v>12</v>
      </c>
      <c r="M143" s="1" t="s">
        <v>200</v>
      </c>
      <c r="N143" s="1" t="s">
        <v>201</v>
      </c>
      <c r="O143" s="2">
        <v>17382</v>
      </c>
      <c r="P143" s="1" t="s">
        <v>12</v>
      </c>
    </row>
    <row r="144" spans="7:16" x14ac:dyDescent="0.25">
      <c r="G144" s="17" t="s">
        <v>211</v>
      </c>
      <c r="H144" s="9" t="s">
        <v>49</v>
      </c>
      <c r="I144" s="18">
        <v>33398</v>
      </c>
      <c r="J144" s="11" t="s">
        <v>9</v>
      </c>
      <c r="M144" s="1" t="s">
        <v>202</v>
      </c>
      <c r="N144" s="1" t="s">
        <v>8</v>
      </c>
      <c r="O144" s="2">
        <v>16976</v>
      </c>
      <c r="P144" s="1" t="s">
        <v>6</v>
      </c>
    </row>
    <row r="145" spans="7:16" x14ac:dyDescent="0.25">
      <c r="G145" s="15" t="s">
        <v>212</v>
      </c>
      <c r="H145" s="8" t="s">
        <v>18</v>
      </c>
      <c r="I145" s="16">
        <v>34795</v>
      </c>
      <c r="J145" s="10" t="s">
        <v>9</v>
      </c>
      <c r="M145" s="1" t="s">
        <v>203</v>
      </c>
      <c r="N145" s="1" t="s">
        <v>204</v>
      </c>
      <c r="O145" s="2">
        <v>33779</v>
      </c>
      <c r="P145" s="1" t="s">
        <v>40</v>
      </c>
    </row>
    <row r="146" spans="7:16" x14ac:dyDescent="0.25">
      <c r="G146" s="17" t="s">
        <v>88</v>
      </c>
      <c r="H146" s="9" t="s">
        <v>213</v>
      </c>
      <c r="I146" s="18">
        <v>20374</v>
      </c>
      <c r="J146" s="11" t="s">
        <v>12</v>
      </c>
      <c r="M146" s="1" t="s">
        <v>75</v>
      </c>
      <c r="N146" s="1" t="s">
        <v>37</v>
      </c>
      <c r="O146" s="2">
        <v>33885</v>
      </c>
      <c r="P146" s="1" t="s">
        <v>6</v>
      </c>
    </row>
    <row r="147" spans="7:16" x14ac:dyDescent="0.25">
      <c r="G147" s="15" t="s">
        <v>214</v>
      </c>
      <c r="H147" s="8" t="s">
        <v>165</v>
      </c>
      <c r="I147" s="16">
        <v>25416</v>
      </c>
      <c r="J147" s="10" t="s">
        <v>12</v>
      </c>
      <c r="M147" s="1" t="s">
        <v>205</v>
      </c>
      <c r="N147" s="1" t="s">
        <v>25</v>
      </c>
      <c r="O147" s="2">
        <v>30498</v>
      </c>
      <c r="P147" s="1" t="s">
        <v>9</v>
      </c>
    </row>
    <row r="148" spans="7:16" x14ac:dyDescent="0.25">
      <c r="G148" s="17" t="s">
        <v>215</v>
      </c>
      <c r="H148" s="9" t="s">
        <v>216</v>
      </c>
      <c r="I148" s="18">
        <v>21548</v>
      </c>
      <c r="J148" s="11" t="s">
        <v>12</v>
      </c>
      <c r="M148" s="1" t="s">
        <v>206</v>
      </c>
      <c r="N148" s="1" t="s">
        <v>167</v>
      </c>
      <c r="O148" s="2">
        <v>22090</v>
      </c>
      <c r="P148" s="1" t="s">
        <v>9</v>
      </c>
    </row>
    <row r="149" spans="7:16" x14ac:dyDescent="0.25">
      <c r="G149" s="15" t="s">
        <v>217</v>
      </c>
      <c r="H149" s="8" t="s">
        <v>54</v>
      </c>
      <c r="I149" s="16">
        <v>31232</v>
      </c>
      <c r="J149" s="10" t="s">
        <v>9</v>
      </c>
      <c r="M149" s="1" t="s">
        <v>207</v>
      </c>
      <c r="N149" s="1" t="s">
        <v>37</v>
      </c>
      <c r="O149" s="2">
        <v>27938</v>
      </c>
      <c r="P149" s="1" t="s">
        <v>6</v>
      </c>
    </row>
    <row r="150" spans="7:16" x14ac:dyDescent="0.25">
      <c r="G150" s="17" t="s">
        <v>218</v>
      </c>
      <c r="H150" s="9" t="s">
        <v>121</v>
      </c>
      <c r="I150" s="18">
        <v>28472</v>
      </c>
      <c r="J150" s="11" t="s">
        <v>12</v>
      </c>
      <c r="M150" s="1" t="s">
        <v>208</v>
      </c>
      <c r="N150" s="1" t="s">
        <v>47</v>
      </c>
      <c r="O150" s="2">
        <v>23762</v>
      </c>
      <c r="P150" s="1" t="s">
        <v>12</v>
      </c>
    </row>
    <row r="151" spans="7:16" x14ac:dyDescent="0.25">
      <c r="G151" s="15" t="s">
        <v>219</v>
      </c>
      <c r="H151" s="8" t="s">
        <v>29</v>
      </c>
      <c r="I151" s="16">
        <v>34287</v>
      </c>
      <c r="J151" s="10" t="s">
        <v>12</v>
      </c>
      <c r="M151" s="1" t="s">
        <v>209</v>
      </c>
      <c r="N151" s="1" t="s">
        <v>131</v>
      </c>
      <c r="O151" s="2">
        <v>25158</v>
      </c>
      <c r="P151" s="1" t="s">
        <v>6</v>
      </c>
    </row>
    <row r="152" spans="7:16" x14ac:dyDescent="0.25">
      <c r="G152" s="17" t="s">
        <v>220</v>
      </c>
      <c r="H152" s="9" t="s">
        <v>92</v>
      </c>
      <c r="I152" s="18">
        <v>24972</v>
      </c>
      <c r="J152" s="11" t="s">
        <v>6</v>
      </c>
      <c r="M152" s="1" t="s">
        <v>210</v>
      </c>
      <c r="N152" s="1" t="s">
        <v>37</v>
      </c>
      <c r="O152" s="2">
        <v>24824</v>
      </c>
      <c r="P152" s="1" t="s">
        <v>12</v>
      </c>
    </row>
    <row r="153" spans="7:16" x14ac:dyDescent="0.25">
      <c r="G153" s="15" t="s">
        <v>221</v>
      </c>
      <c r="H153" s="8" t="s">
        <v>154</v>
      </c>
      <c r="I153" s="16">
        <v>18787</v>
      </c>
      <c r="J153" s="10" t="s">
        <v>9</v>
      </c>
      <c r="M153" s="1" t="s">
        <v>211</v>
      </c>
      <c r="N153" s="1" t="s">
        <v>49</v>
      </c>
      <c r="O153" s="2">
        <v>33398</v>
      </c>
      <c r="P153" s="1" t="s">
        <v>9</v>
      </c>
    </row>
    <row r="154" spans="7:16" x14ac:dyDescent="0.25">
      <c r="G154" s="17" t="s">
        <v>222</v>
      </c>
      <c r="H154" s="9" t="s">
        <v>49</v>
      </c>
      <c r="I154" s="18">
        <v>27611</v>
      </c>
      <c r="J154" s="11" t="s">
        <v>9</v>
      </c>
      <c r="M154" s="1" t="s">
        <v>212</v>
      </c>
      <c r="N154" s="1" t="s">
        <v>18</v>
      </c>
      <c r="O154" s="2">
        <v>34795</v>
      </c>
      <c r="P154" s="1" t="s">
        <v>9</v>
      </c>
    </row>
    <row r="155" spans="7:16" x14ac:dyDescent="0.25">
      <c r="G155" s="15" t="s">
        <v>223</v>
      </c>
      <c r="H155" s="8" t="s">
        <v>224</v>
      </c>
      <c r="I155" s="16">
        <v>26071</v>
      </c>
      <c r="J155" s="10" t="s">
        <v>12</v>
      </c>
      <c r="M155" s="1" t="s">
        <v>88</v>
      </c>
      <c r="N155" s="1" t="s">
        <v>213</v>
      </c>
      <c r="O155" s="2">
        <v>20374</v>
      </c>
      <c r="P155" s="1" t="s">
        <v>12</v>
      </c>
    </row>
    <row r="156" spans="7:16" x14ac:dyDescent="0.25">
      <c r="G156" s="17" t="s">
        <v>225</v>
      </c>
      <c r="H156" s="9" t="s">
        <v>20</v>
      </c>
      <c r="I156" s="18">
        <v>18285</v>
      </c>
      <c r="J156" s="11" t="s">
        <v>6</v>
      </c>
      <c r="M156" s="1" t="s">
        <v>214</v>
      </c>
      <c r="N156" s="1" t="s">
        <v>165</v>
      </c>
      <c r="O156" s="2">
        <v>25416</v>
      </c>
      <c r="P156" s="1" t="s">
        <v>12</v>
      </c>
    </row>
    <row r="157" spans="7:16" x14ac:dyDescent="0.25">
      <c r="G157" s="15" t="s">
        <v>226</v>
      </c>
      <c r="H157" s="8" t="s">
        <v>8</v>
      </c>
      <c r="I157" s="16">
        <v>33696</v>
      </c>
      <c r="J157" s="10" t="s">
        <v>12</v>
      </c>
      <c r="M157" s="1" t="s">
        <v>215</v>
      </c>
      <c r="N157" s="1" t="s">
        <v>216</v>
      </c>
      <c r="O157" s="2">
        <v>21548</v>
      </c>
      <c r="P157" s="1" t="s">
        <v>12</v>
      </c>
    </row>
    <row r="158" spans="7:16" x14ac:dyDescent="0.25">
      <c r="G158" s="17" t="s">
        <v>227</v>
      </c>
      <c r="H158" s="9" t="s">
        <v>81</v>
      </c>
      <c r="I158" s="18">
        <v>25404</v>
      </c>
      <c r="J158" s="11" t="s">
        <v>12</v>
      </c>
      <c r="M158" s="1" t="s">
        <v>217</v>
      </c>
      <c r="N158" s="1" t="s">
        <v>54</v>
      </c>
      <c r="O158" s="2">
        <v>31232</v>
      </c>
      <c r="P158" s="1" t="s">
        <v>9</v>
      </c>
    </row>
    <row r="159" spans="7:16" x14ac:dyDescent="0.25">
      <c r="G159" s="15" t="s">
        <v>26</v>
      </c>
      <c r="H159" s="8" t="s">
        <v>114</v>
      </c>
      <c r="I159" s="16">
        <v>21769</v>
      </c>
      <c r="J159" s="10" t="s">
        <v>6</v>
      </c>
      <c r="M159" s="1" t="s">
        <v>218</v>
      </c>
      <c r="N159" s="1" t="s">
        <v>121</v>
      </c>
      <c r="O159" s="2">
        <v>28472</v>
      </c>
      <c r="P159" s="1" t="s">
        <v>12</v>
      </c>
    </row>
    <row r="160" spans="7:16" x14ac:dyDescent="0.25">
      <c r="G160" s="17" t="s">
        <v>228</v>
      </c>
      <c r="H160" s="9" t="s">
        <v>49</v>
      </c>
      <c r="I160" s="18">
        <v>26490</v>
      </c>
      <c r="J160" s="11" t="s">
        <v>6</v>
      </c>
      <c r="M160" s="1" t="s">
        <v>219</v>
      </c>
      <c r="N160" s="1" t="s">
        <v>29</v>
      </c>
      <c r="O160" s="2">
        <v>34287</v>
      </c>
      <c r="P160" s="1" t="s">
        <v>12</v>
      </c>
    </row>
    <row r="161" spans="7:16" x14ac:dyDescent="0.25">
      <c r="G161" s="15" t="s">
        <v>229</v>
      </c>
      <c r="H161" s="8" t="s">
        <v>105</v>
      </c>
      <c r="I161" s="16">
        <v>28897</v>
      </c>
      <c r="J161" s="10" t="s">
        <v>9</v>
      </c>
      <c r="M161" s="1" t="s">
        <v>220</v>
      </c>
      <c r="N161" s="1" t="s">
        <v>92</v>
      </c>
      <c r="O161" s="2">
        <v>24972</v>
      </c>
      <c r="P161" s="1" t="s">
        <v>6</v>
      </c>
    </row>
    <row r="162" spans="7:16" x14ac:dyDescent="0.25">
      <c r="G162" s="17" t="s">
        <v>230</v>
      </c>
      <c r="H162" s="9" t="s">
        <v>231</v>
      </c>
      <c r="I162" s="18">
        <v>33454</v>
      </c>
      <c r="J162" s="11" t="s">
        <v>12</v>
      </c>
      <c r="M162" s="1" t="s">
        <v>221</v>
      </c>
      <c r="N162" s="1" t="s">
        <v>154</v>
      </c>
      <c r="O162" s="2">
        <v>18787</v>
      </c>
      <c r="P162" s="1" t="s">
        <v>9</v>
      </c>
    </row>
    <row r="163" spans="7:16" x14ac:dyDescent="0.25">
      <c r="G163" s="15" t="s">
        <v>232</v>
      </c>
      <c r="H163" s="8" t="s">
        <v>233</v>
      </c>
      <c r="I163" s="16">
        <v>24539</v>
      </c>
      <c r="J163" s="10" t="s">
        <v>12</v>
      </c>
      <c r="M163" s="1" t="s">
        <v>222</v>
      </c>
      <c r="N163" s="1" t="s">
        <v>49</v>
      </c>
      <c r="O163" s="2">
        <v>27611</v>
      </c>
      <c r="P163" s="1" t="s">
        <v>9</v>
      </c>
    </row>
    <row r="164" spans="7:16" x14ac:dyDescent="0.25">
      <c r="G164" s="17" t="s">
        <v>234</v>
      </c>
      <c r="H164" s="9" t="s">
        <v>235</v>
      </c>
      <c r="I164" s="18">
        <v>27992</v>
      </c>
      <c r="J164" s="11" t="s">
        <v>6</v>
      </c>
      <c r="M164" s="1" t="s">
        <v>223</v>
      </c>
      <c r="N164" s="1" t="s">
        <v>224</v>
      </c>
      <c r="O164" s="2">
        <v>26071</v>
      </c>
      <c r="P164" s="1" t="s">
        <v>12</v>
      </c>
    </row>
    <row r="165" spans="7:16" x14ac:dyDescent="0.25">
      <c r="G165" s="15" t="s">
        <v>147</v>
      </c>
      <c r="H165" s="8" t="s">
        <v>236</v>
      </c>
      <c r="I165" s="16">
        <v>26335</v>
      </c>
      <c r="J165" s="10" t="s">
        <v>40</v>
      </c>
      <c r="M165" s="1" t="s">
        <v>225</v>
      </c>
      <c r="N165" s="1" t="s">
        <v>20</v>
      </c>
      <c r="O165" s="2">
        <v>18285</v>
      </c>
      <c r="P165" s="1" t="s">
        <v>6</v>
      </c>
    </row>
    <row r="166" spans="7:16" x14ac:dyDescent="0.25">
      <c r="G166" s="17" t="s">
        <v>237</v>
      </c>
      <c r="H166" s="9" t="s">
        <v>167</v>
      </c>
      <c r="I166" s="18">
        <v>31095</v>
      </c>
      <c r="J166" s="11" t="s">
        <v>12</v>
      </c>
      <c r="M166" s="1" t="s">
        <v>226</v>
      </c>
      <c r="N166" s="1" t="s">
        <v>8</v>
      </c>
      <c r="O166" s="2">
        <v>33696</v>
      </c>
      <c r="P166" s="1" t="s">
        <v>12</v>
      </c>
    </row>
    <row r="167" spans="7:16" x14ac:dyDescent="0.25">
      <c r="G167" s="15" t="s">
        <v>238</v>
      </c>
      <c r="H167" s="8" t="s">
        <v>169</v>
      </c>
      <c r="I167" s="16">
        <v>26112</v>
      </c>
      <c r="J167" s="10" t="s">
        <v>40</v>
      </c>
      <c r="M167" s="1" t="s">
        <v>227</v>
      </c>
      <c r="N167" s="1" t="s">
        <v>81</v>
      </c>
      <c r="O167" s="2">
        <v>25404</v>
      </c>
      <c r="P167" s="1" t="s">
        <v>12</v>
      </c>
    </row>
    <row r="168" spans="7:16" x14ac:dyDescent="0.25">
      <c r="G168" s="17" t="s">
        <v>239</v>
      </c>
      <c r="H168" s="9" t="s">
        <v>54</v>
      </c>
      <c r="I168" s="18">
        <v>23272</v>
      </c>
      <c r="J168" s="11" t="s">
        <v>6</v>
      </c>
      <c r="M168" s="1" t="s">
        <v>26</v>
      </c>
      <c r="N168" s="1" t="s">
        <v>114</v>
      </c>
      <c r="O168" s="2">
        <v>21769</v>
      </c>
      <c r="P168" s="1" t="s">
        <v>6</v>
      </c>
    </row>
    <row r="169" spans="7:16" x14ac:dyDescent="0.25">
      <c r="G169" s="15" t="s">
        <v>240</v>
      </c>
      <c r="H169" s="8" t="s">
        <v>32</v>
      </c>
      <c r="I169" s="16">
        <v>32952</v>
      </c>
      <c r="J169" s="10" t="s">
        <v>40</v>
      </c>
      <c r="M169" s="1" t="s">
        <v>228</v>
      </c>
      <c r="N169" s="1" t="s">
        <v>49</v>
      </c>
      <c r="O169" s="2">
        <v>26490</v>
      </c>
      <c r="P169" s="1" t="s">
        <v>6</v>
      </c>
    </row>
    <row r="170" spans="7:16" x14ac:dyDescent="0.25">
      <c r="G170" s="17" t="s">
        <v>241</v>
      </c>
      <c r="H170" s="9" t="s">
        <v>39</v>
      </c>
      <c r="I170" s="18">
        <v>19759</v>
      </c>
      <c r="J170" s="11" t="s">
        <v>9</v>
      </c>
      <c r="M170" s="1" t="s">
        <v>229</v>
      </c>
      <c r="N170" s="1" t="s">
        <v>105</v>
      </c>
      <c r="O170" s="2">
        <v>28897</v>
      </c>
      <c r="P170" s="1" t="s">
        <v>9</v>
      </c>
    </row>
    <row r="171" spans="7:16" x14ac:dyDescent="0.25">
      <c r="G171" s="15" t="s">
        <v>242</v>
      </c>
      <c r="H171" s="8" t="s">
        <v>152</v>
      </c>
      <c r="I171" s="16">
        <v>27324</v>
      </c>
      <c r="J171" s="10" t="s">
        <v>9</v>
      </c>
      <c r="M171" s="1" t="s">
        <v>230</v>
      </c>
      <c r="N171" s="1" t="s">
        <v>231</v>
      </c>
      <c r="O171" s="2">
        <v>33454</v>
      </c>
      <c r="P171" s="1" t="s">
        <v>12</v>
      </c>
    </row>
    <row r="172" spans="7:16" x14ac:dyDescent="0.25">
      <c r="G172" s="17" t="s">
        <v>243</v>
      </c>
      <c r="H172" s="9" t="s">
        <v>236</v>
      </c>
      <c r="I172" s="18">
        <v>21838</v>
      </c>
      <c r="J172" s="11" t="s">
        <v>6</v>
      </c>
      <c r="M172" s="1" t="s">
        <v>232</v>
      </c>
      <c r="N172" s="1" t="s">
        <v>233</v>
      </c>
      <c r="O172" s="2">
        <v>24539</v>
      </c>
      <c r="P172" s="1" t="s">
        <v>12</v>
      </c>
    </row>
    <row r="173" spans="7:16" x14ac:dyDescent="0.25">
      <c r="G173" s="15" t="s">
        <v>244</v>
      </c>
      <c r="H173" s="8" t="s">
        <v>47</v>
      </c>
      <c r="I173" s="16">
        <v>21051</v>
      </c>
      <c r="J173" s="10" t="s">
        <v>40</v>
      </c>
      <c r="M173" s="1" t="s">
        <v>234</v>
      </c>
      <c r="N173" s="1" t="s">
        <v>235</v>
      </c>
      <c r="O173" s="2">
        <v>27992</v>
      </c>
      <c r="P173" s="1" t="s">
        <v>6</v>
      </c>
    </row>
    <row r="174" spans="7:16" x14ac:dyDescent="0.25">
      <c r="G174" s="17" t="s">
        <v>245</v>
      </c>
      <c r="H174" s="9" t="s">
        <v>246</v>
      </c>
      <c r="I174" s="18">
        <v>31292</v>
      </c>
      <c r="J174" s="11" t="s">
        <v>40</v>
      </c>
      <c r="M174" s="1" t="s">
        <v>147</v>
      </c>
      <c r="N174" s="1" t="s">
        <v>236</v>
      </c>
      <c r="O174" s="2">
        <v>26335</v>
      </c>
      <c r="P174" s="1" t="s">
        <v>40</v>
      </c>
    </row>
    <row r="175" spans="7:16" x14ac:dyDescent="0.25">
      <c r="G175" s="15" t="s">
        <v>247</v>
      </c>
      <c r="H175" s="8" t="s">
        <v>248</v>
      </c>
      <c r="I175" s="16">
        <v>17179</v>
      </c>
      <c r="J175" s="10" t="s">
        <v>12</v>
      </c>
      <c r="M175" s="1" t="s">
        <v>237</v>
      </c>
      <c r="N175" s="1" t="s">
        <v>167</v>
      </c>
      <c r="O175" s="2">
        <v>31095</v>
      </c>
      <c r="P175" s="1" t="s">
        <v>12</v>
      </c>
    </row>
    <row r="176" spans="7:16" x14ac:dyDescent="0.25">
      <c r="G176" s="17" t="s">
        <v>249</v>
      </c>
      <c r="H176" s="9" t="s">
        <v>250</v>
      </c>
      <c r="I176" s="18">
        <v>32305</v>
      </c>
      <c r="J176" s="11" t="s">
        <v>6</v>
      </c>
      <c r="M176" s="1" t="s">
        <v>238</v>
      </c>
      <c r="N176" s="1" t="s">
        <v>169</v>
      </c>
      <c r="O176" s="2">
        <v>26112</v>
      </c>
      <c r="P176" s="1" t="s">
        <v>40</v>
      </c>
    </row>
    <row r="177" spans="7:16" x14ac:dyDescent="0.25">
      <c r="G177" s="15" t="s">
        <v>251</v>
      </c>
      <c r="H177" s="8" t="s">
        <v>252</v>
      </c>
      <c r="I177" s="16">
        <v>32081</v>
      </c>
      <c r="J177" s="10" t="s">
        <v>12</v>
      </c>
      <c r="M177" s="1" t="s">
        <v>239</v>
      </c>
      <c r="N177" s="1" t="s">
        <v>54</v>
      </c>
      <c r="O177" s="2">
        <v>23272</v>
      </c>
      <c r="P177" s="1" t="s">
        <v>6</v>
      </c>
    </row>
    <row r="178" spans="7:16" x14ac:dyDescent="0.25">
      <c r="G178" s="17" t="s">
        <v>253</v>
      </c>
      <c r="H178" s="9" t="s">
        <v>121</v>
      </c>
      <c r="I178" s="18">
        <v>31749</v>
      </c>
      <c r="J178" s="11" t="s">
        <v>6</v>
      </c>
      <c r="M178" s="1" t="s">
        <v>240</v>
      </c>
      <c r="N178" s="1" t="s">
        <v>32</v>
      </c>
      <c r="O178" s="2">
        <v>32952</v>
      </c>
      <c r="P178" s="1" t="s">
        <v>40</v>
      </c>
    </row>
    <row r="179" spans="7:16" x14ac:dyDescent="0.25">
      <c r="G179" s="15" t="s">
        <v>254</v>
      </c>
      <c r="H179" s="8" t="s">
        <v>255</v>
      </c>
      <c r="I179" s="16">
        <v>18648</v>
      </c>
      <c r="J179" s="10" t="s">
        <v>40</v>
      </c>
      <c r="M179" s="1" t="s">
        <v>241</v>
      </c>
      <c r="N179" s="1" t="s">
        <v>39</v>
      </c>
      <c r="O179" s="2">
        <v>19759</v>
      </c>
      <c r="P179" s="1" t="s">
        <v>9</v>
      </c>
    </row>
    <row r="180" spans="7:16" x14ac:dyDescent="0.25">
      <c r="G180" s="17" t="s">
        <v>256</v>
      </c>
      <c r="H180" s="9" t="s">
        <v>257</v>
      </c>
      <c r="I180" s="18">
        <v>16734</v>
      </c>
      <c r="J180" s="11" t="s">
        <v>6</v>
      </c>
      <c r="M180" s="1" t="s">
        <v>242</v>
      </c>
      <c r="N180" s="1" t="s">
        <v>152</v>
      </c>
      <c r="O180" s="2">
        <v>27324</v>
      </c>
      <c r="P180" s="1" t="s">
        <v>9</v>
      </c>
    </row>
    <row r="181" spans="7:16" x14ac:dyDescent="0.25">
      <c r="G181" s="15" t="s">
        <v>258</v>
      </c>
      <c r="H181" s="8" t="s">
        <v>47</v>
      </c>
      <c r="I181" s="16">
        <v>25036</v>
      </c>
      <c r="J181" s="10" t="s">
        <v>12</v>
      </c>
      <c r="M181" s="1" t="s">
        <v>243</v>
      </c>
      <c r="N181" s="1" t="s">
        <v>236</v>
      </c>
      <c r="O181" s="2">
        <v>21838</v>
      </c>
      <c r="P181" s="1" t="s">
        <v>6</v>
      </c>
    </row>
    <row r="182" spans="7:16" x14ac:dyDescent="0.25">
      <c r="G182" s="17" t="s">
        <v>259</v>
      </c>
      <c r="H182" s="9" t="s">
        <v>260</v>
      </c>
      <c r="I182" s="18">
        <v>17342</v>
      </c>
      <c r="J182" s="11" t="s">
        <v>6</v>
      </c>
      <c r="M182" s="1" t="s">
        <v>244</v>
      </c>
      <c r="N182" s="1" t="s">
        <v>47</v>
      </c>
      <c r="O182" s="2">
        <v>21051</v>
      </c>
      <c r="P182" s="1" t="s">
        <v>40</v>
      </c>
    </row>
    <row r="183" spans="7:16" x14ac:dyDescent="0.25">
      <c r="G183" s="15" t="s">
        <v>206</v>
      </c>
      <c r="H183" s="8" t="s">
        <v>167</v>
      </c>
      <c r="I183" s="16">
        <v>23157</v>
      </c>
      <c r="J183" s="10" t="s">
        <v>9</v>
      </c>
      <c r="M183" s="1" t="s">
        <v>245</v>
      </c>
      <c r="N183" s="1" t="s">
        <v>246</v>
      </c>
      <c r="O183" s="2">
        <v>31292</v>
      </c>
      <c r="P183" s="1" t="s">
        <v>40</v>
      </c>
    </row>
    <row r="184" spans="7:16" x14ac:dyDescent="0.25">
      <c r="G184" s="17" t="s">
        <v>261</v>
      </c>
      <c r="H184" s="9" t="s">
        <v>37</v>
      </c>
      <c r="I184" s="18">
        <v>17166</v>
      </c>
      <c r="J184" s="11" t="s">
        <v>12</v>
      </c>
      <c r="M184" s="1" t="s">
        <v>247</v>
      </c>
      <c r="N184" s="1" t="s">
        <v>248</v>
      </c>
      <c r="O184" s="2">
        <v>17179</v>
      </c>
      <c r="P184" s="1" t="s">
        <v>12</v>
      </c>
    </row>
    <row r="185" spans="7:16" x14ac:dyDescent="0.25">
      <c r="G185" s="15" t="s">
        <v>262</v>
      </c>
      <c r="H185" s="8" t="s">
        <v>263</v>
      </c>
      <c r="I185" s="16">
        <v>24471</v>
      </c>
      <c r="J185" s="10" t="s">
        <v>12</v>
      </c>
      <c r="M185" s="1" t="s">
        <v>249</v>
      </c>
      <c r="N185" s="1" t="s">
        <v>250</v>
      </c>
      <c r="O185" s="2">
        <v>32305</v>
      </c>
      <c r="P185" s="1" t="s">
        <v>6</v>
      </c>
    </row>
    <row r="186" spans="7:16" x14ac:dyDescent="0.25">
      <c r="G186" s="17" t="s">
        <v>264</v>
      </c>
      <c r="H186" s="9" t="s">
        <v>157</v>
      </c>
      <c r="I186" s="18">
        <v>34523</v>
      </c>
      <c r="J186" s="11" t="s">
        <v>6</v>
      </c>
      <c r="M186" s="1" t="s">
        <v>251</v>
      </c>
      <c r="N186" s="1" t="s">
        <v>252</v>
      </c>
      <c r="O186" s="2">
        <v>32081</v>
      </c>
      <c r="P186" s="1" t="s">
        <v>12</v>
      </c>
    </row>
    <row r="187" spans="7:16" x14ac:dyDescent="0.25">
      <c r="G187" s="15" t="s">
        <v>265</v>
      </c>
      <c r="H187" s="8" t="s">
        <v>139</v>
      </c>
      <c r="I187" s="16">
        <v>18354</v>
      </c>
      <c r="J187" s="10" t="s">
        <v>6</v>
      </c>
      <c r="M187" s="1" t="s">
        <v>253</v>
      </c>
      <c r="N187" s="1" t="s">
        <v>121</v>
      </c>
      <c r="O187" s="2">
        <v>31749</v>
      </c>
      <c r="P187" s="1" t="s">
        <v>6</v>
      </c>
    </row>
    <row r="188" spans="7:16" x14ac:dyDescent="0.25">
      <c r="G188" s="17" t="s">
        <v>266</v>
      </c>
      <c r="H188" s="9" t="s">
        <v>267</v>
      </c>
      <c r="I188" s="18">
        <v>34069</v>
      </c>
      <c r="J188" s="11" t="s">
        <v>12</v>
      </c>
      <c r="M188" s="1" t="s">
        <v>254</v>
      </c>
      <c r="N188" s="1" t="s">
        <v>255</v>
      </c>
      <c r="O188" s="2">
        <v>18648</v>
      </c>
      <c r="P188" s="1" t="s">
        <v>40</v>
      </c>
    </row>
    <row r="189" spans="7:16" x14ac:dyDescent="0.25">
      <c r="G189" s="15" t="s">
        <v>268</v>
      </c>
      <c r="H189" s="8" t="s">
        <v>269</v>
      </c>
      <c r="I189" s="16">
        <v>17331</v>
      </c>
      <c r="J189" s="10" t="s">
        <v>12</v>
      </c>
      <c r="M189" s="1" t="s">
        <v>256</v>
      </c>
      <c r="N189" s="1" t="s">
        <v>257</v>
      </c>
      <c r="O189" s="2">
        <v>16734</v>
      </c>
      <c r="P189" s="1" t="s">
        <v>6</v>
      </c>
    </row>
    <row r="190" spans="7:16" x14ac:dyDescent="0.25">
      <c r="G190" s="17" t="s">
        <v>270</v>
      </c>
      <c r="H190" s="9" t="s">
        <v>39</v>
      </c>
      <c r="I190" s="18">
        <v>33550</v>
      </c>
      <c r="J190" s="11" t="s">
        <v>40</v>
      </c>
      <c r="M190" s="1" t="s">
        <v>258</v>
      </c>
      <c r="N190" s="1" t="s">
        <v>47</v>
      </c>
      <c r="O190" s="2">
        <v>25036</v>
      </c>
      <c r="P190" s="1" t="s">
        <v>12</v>
      </c>
    </row>
    <row r="191" spans="7:16" x14ac:dyDescent="0.25">
      <c r="G191" s="15" t="s">
        <v>271</v>
      </c>
      <c r="H191" s="8" t="s">
        <v>255</v>
      </c>
      <c r="I191" s="16">
        <v>24426</v>
      </c>
      <c r="J191" s="10" t="s">
        <v>6</v>
      </c>
      <c r="M191" s="1" t="s">
        <v>259</v>
      </c>
      <c r="N191" s="1" t="s">
        <v>260</v>
      </c>
      <c r="O191" s="2">
        <v>17342</v>
      </c>
      <c r="P191" s="1" t="s">
        <v>6</v>
      </c>
    </row>
    <row r="192" spans="7:16" x14ac:dyDescent="0.25">
      <c r="G192" s="17" t="s">
        <v>272</v>
      </c>
      <c r="H192" s="9" t="s">
        <v>273</v>
      </c>
      <c r="I192" s="18">
        <v>19307</v>
      </c>
      <c r="J192" s="11" t="s">
        <v>40</v>
      </c>
      <c r="M192" s="1" t="s">
        <v>206</v>
      </c>
      <c r="N192" s="1" t="s">
        <v>167</v>
      </c>
      <c r="O192" s="2">
        <v>23157</v>
      </c>
      <c r="P192" s="1" t="s">
        <v>9</v>
      </c>
    </row>
    <row r="193" spans="7:16" x14ac:dyDescent="0.25">
      <c r="G193" s="15" t="s">
        <v>274</v>
      </c>
      <c r="H193" s="8" t="s">
        <v>121</v>
      </c>
      <c r="I193" s="16">
        <v>26626</v>
      </c>
      <c r="J193" s="10" t="s">
        <v>12</v>
      </c>
      <c r="M193" s="1" t="s">
        <v>261</v>
      </c>
      <c r="N193" s="1" t="s">
        <v>37</v>
      </c>
      <c r="O193" s="2">
        <v>17166</v>
      </c>
      <c r="P193" s="1" t="s">
        <v>12</v>
      </c>
    </row>
    <row r="194" spans="7:16" x14ac:dyDescent="0.25">
      <c r="G194" s="17" t="s">
        <v>275</v>
      </c>
      <c r="H194" s="9" t="s">
        <v>169</v>
      </c>
      <c r="I194" s="18">
        <v>21897</v>
      </c>
      <c r="J194" s="11" t="s">
        <v>12</v>
      </c>
      <c r="M194" s="1" t="s">
        <v>262</v>
      </c>
      <c r="N194" s="1" t="s">
        <v>263</v>
      </c>
      <c r="O194" s="2">
        <v>24471</v>
      </c>
      <c r="P194" s="1" t="s">
        <v>12</v>
      </c>
    </row>
    <row r="195" spans="7:16" x14ac:dyDescent="0.25">
      <c r="G195" s="15" t="s">
        <v>276</v>
      </c>
      <c r="H195" s="8" t="s">
        <v>52</v>
      </c>
      <c r="I195" s="16">
        <v>34865</v>
      </c>
      <c r="J195" s="10" t="s">
        <v>12</v>
      </c>
      <c r="M195" s="1" t="s">
        <v>264</v>
      </c>
      <c r="N195" s="1" t="s">
        <v>157</v>
      </c>
      <c r="O195" s="2">
        <v>34523</v>
      </c>
      <c r="P195" s="1" t="s">
        <v>6</v>
      </c>
    </row>
    <row r="196" spans="7:16" x14ac:dyDescent="0.25">
      <c r="G196" s="17" t="s">
        <v>163</v>
      </c>
      <c r="H196" s="9" t="s">
        <v>277</v>
      </c>
      <c r="I196" s="18">
        <v>19712</v>
      </c>
      <c r="J196" s="11" t="s">
        <v>12</v>
      </c>
      <c r="M196" s="1" t="s">
        <v>265</v>
      </c>
      <c r="N196" s="1" t="s">
        <v>139</v>
      </c>
      <c r="O196" s="2">
        <v>18354</v>
      </c>
      <c r="P196" s="1" t="s">
        <v>6</v>
      </c>
    </row>
    <row r="197" spans="7:16" x14ac:dyDescent="0.25">
      <c r="G197" s="15" t="s">
        <v>278</v>
      </c>
      <c r="H197" s="8" t="s">
        <v>52</v>
      </c>
      <c r="I197" s="16">
        <v>27893</v>
      </c>
      <c r="J197" s="10" t="s">
        <v>6</v>
      </c>
      <c r="M197" s="1" t="s">
        <v>266</v>
      </c>
      <c r="N197" s="1" t="s">
        <v>267</v>
      </c>
      <c r="O197" s="2">
        <v>34069</v>
      </c>
      <c r="P197" s="1" t="s">
        <v>12</v>
      </c>
    </row>
    <row r="198" spans="7:16" x14ac:dyDescent="0.25">
      <c r="G198" s="17" t="s">
        <v>279</v>
      </c>
      <c r="H198" s="9" t="s">
        <v>280</v>
      </c>
      <c r="I198" s="18">
        <v>28226</v>
      </c>
      <c r="J198" s="11" t="s">
        <v>12</v>
      </c>
      <c r="M198" s="1" t="s">
        <v>268</v>
      </c>
      <c r="N198" s="1" t="s">
        <v>269</v>
      </c>
      <c r="O198" s="2">
        <v>17331</v>
      </c>
      <c r="P198" s="1" t="s">
        <v>12</v>
      </c>
    </row>
    <row r="199" spans="7:16" x14ac:dyDescent="0.25">
      <c r="G199" s="15" t="s">
        <v>281</v>
      </c>
      <c r="H199" s="8" t="s">
        <v>77</v>
      </c>
      <c r="I199" s="16">
        <v>29954</v>
      </c>
      <c r="J199" s="10" t="s">
        <v>9</v>
      </c>
      <c r="M199" s="1" t="s">
        <v>270</v>
      </c>
      <c r="N199" s="1" t="s">
        <v>39</v>
      </c>
      <c r="O199" s="2">
        <v>33550</v>
      </c>
      <c r="P199" s="1" t="s">
        <v>40</v>
      </c>
    </row>
    <row r="200" spans="7:16" x14ac:dyDescent="0.25">
      <c r="G200" s="17" t="s">
        <v>282</v>
      </c>
      <c r="H200" s="9" t="s">
        <v>179</v>
      </c>
      <c r="I200" s="18">
        <v>23111</v>
      </c>
      <c r="J200" s="11" t="s">
        <v>12</v>
      </c>
      <c r="M200" s="1" t="s">
        <v>271</v>
      </c>
      <c r="N200" s="1" t="s">
        <v>255</v>
      </c>
      <c r="O200" s="2">
        <v>24426</v>
      </c>
      <c r="P200" s="1" t="s">
        <v>6</v>
      </c>
    </row>
    <row r="201" spans="7:16" x14ac:dyDescent="0.25">
      <c r="G201" s="15" t="s">
        <v>283</v>
      </c>
      <c r="H201" s="8" t="s">
        <v>39</v>
      </c>
      <c r="I201" s="16">
        <v>24808</v>
      </c>
      <c r="J201" s="10" t="s">
        <v>12</v>
      </c>
      <c r="M201" s="1" t="s">
        <v>272</v>
      </c>
      <c r="N201" s="1" t="s">
        <v>273</v>
      </c>
      <c r="O201" s="2">
        <v>19307</v>
      </c>
      <c r="P201" s="1" t="s">
        <v>40</v>
      </c>
    </row>
    <row r="202" spans="7:16" x14ac:dyDescent="0.25">
      <c r="G202" s="17" t="s">
        <v>284</v>
      </c>
      <c r="H202" s="9" t="s">
        <v>16</v>
      </c>
      <c r="I202" s="18">
        <v>17601</v>
      </c>
      <c r="J202" s="11" t="s">
        <v>40</v>
      </c>
      <c r="M202" s="1" t="s">
        <v>274</v>
      </c>
      <c r="N202" s="1" t="s">
        <v>121</v>
      </c>
      <c r="O202" s="2">
        <v>26626</v>
      </c>
      <c r="P202" s="1" t="s">
        <v>12</v>
      </c>
    </row>
    <row r="203" spans="7:16" x14ac:dyDescent="0.25">
      <c r="G203" s="15" t="s">
        <v>285</v>
      </c>
      <c r="H203" s="8" t="s">
        <v>179</v>
      </c>
      <c r="I203" s="16">
        <v>21199</v>
      </c>
      <c r="J203" s="10" t="s">
        <v>9</v>
      </c>
      <c r="M203" s="1" t="s">
        <v>275</v>
      </c>
      <c r="N203" s="1" t="s">
        <v>169</v>
      </c>
      <c r="O203" s="2">
        <v>21897</v>
      </c>
      <c r="P203" s="1" t="s">
        <v>12</v>
      </c>
    </row>
    <row r="204" spans="7:16" x14ac:dyDescent="0.25">
      <c r="G204" s="17" t="s">
        <v>286</v>
      </c>
      <c r="H204" s="9" t="s">
        <v>20</v>
      </c>
      <c r="I204" s="18">
        <v>29879</v>
      </c>
      <c r="J204" s="11" t="s">
        <v>12</v>
      </c>
      <c r="M204" s="1" t="s">
        <v>276</v>
      </c>
      <c r="N204" s="1" t="s">
        <v>52</v>
      </c>
      <c r="O204" s="2">
        <v>34865</v>
      </c>
      <c r="P204" s="1" t="s">
        <v>12</v>
      </c>
    </row>
    <row r="205" spans="7:16" x14ac:dyDescent="0.25">
      <c r="G205" s="15" t="s">
        <v>287</v>
      </c>
      <c r="H205" s="8" t="s">
        <v>81</v>
      </c>
      <c r="I205" s="16">
        <v>19659</v>
      </c>
      <c r="J205" s="10" t="s">
        <v>6</v>
      </c>
      <c r="M205" s="1" t="s">
        <v>163</v>
      </c>
      <c r="N205" s="1" t="s">
        <v>277</v>
      </c>
      <c r="O205" s="2">
        <v>19712</v>
      </c>
      <c r="P205" s="1" t="s">
        <v>12</v>
      </c>
    </row>
    <row r="206" spans="7:16" x14ac:dyDescent="0.25">
      <c r="G206" s="17" t="s">
        <v>288</v>
      </c>
      <c r="H206" s="9" t="s">
        <v>8</v>
      </c>
      <c r="I206" s="18">
        <v>22514</v>
      </c>
      <c r="J206" s="11" t="s">
        <v>12</v>
      </c>
      <c r="M206" s="1" t="s">
        <v>278</v>
      </c>
      <c r="N206" s="1" t="s">
        <v>52</v>
      </c>
      <c r="O206" s="2">
        <v>27893</v>
      </c>
      <c r="P206" s="1" t="s">
        <v>6</v>
      </c>
    </row>
    <row r="207" spans="7:16" x14ac:dyDescent="0.25">
      <c r="G207" s="15" t="s">
        <v>289</v>
      </c>
      <c r="H207" s="8" t="s">
        <v>121</v>
      </c>
      <c r="I207" s="16">
        <v>25332</v>
      </c>
      <c r="J207" s="10" t="s">
        <v>12</v>
      </c>
      <c r="M207" s="1" t="s">
        <v>279</v>
      </c>
      <c r="N207" s="1" t="s">
        <v>280</v>
      </c>
      <c r="O207" s="2">
        <v>28226</v>
      </c>
      <c r="P207" s="1" t="s">
        <v>12</v>
      </c>
    </row>
    <row r="208" spans="7:16" x14ac:dyDescent="0.25">
      <c r="G208" s="17" t="s">
        <v>290</v>
      </c>
      <c r="H208" s="9" t="s">
        <v>255</v>
      </c>
      <c r="I208" s="18">
        <v>20181</v>
      </c>
      <c r="J208" s="11" t="s">
        <v>40</v>
      </c>
      <c r="M208" s="1" t="s">
        <v>281</v>
      </c>
      <c r="N208" s="1" t="s">
        <v>77</v>
      </c>
      <c r="O208" s="2">
        <v>29954</v>
      </c>
      <c r="P208" s="1" t="s">
        <v>9</v>
      </c>
    </row>
    <row r="209" spans="7:16" x14ac:dyDescent="0.25">
      <c r="G209" s="15" t="s">
        <v>291</v>
      </c>
      <c r="H209" s="8" t="s">
        <v>141</v>
      </c>
      <c r="I209" s="16">
        <v>19141</v>
      </c>
      <c r="J209" s="10" t="s">
        <v>12</v>
      </c>
      <c r="M209" s="1" t="s">
        <v>282</v>
      </c>
      <c r="N209" s="1" t="s">
        <v>179</v>
      </c>
      <c r="O209" s="2">
        <v>23111</v>
      </c>
      <c r="P209" s="1" t="s">
        <v>12</v>
      </c>
    </row>
    <row r="210" spans="7:16" x14ac:dyDescent="0.25">
      <c r="G210" s="17" t="s">
        <v>292</v>
      </c>
      <c r="H210" s="9" t="s">
        <v>293</v>
      </c>
      <c r="I210" s="18">
        <v>18147</v>
      </c>
      <c r="J210" s="11" t="s">
        <v>12</v>
      </c>
      <c r="M210" s="1" t="s">
        <v>283</v>
      </c>
      <c r="N210" s="1" t="s">
        <v>39</v>
      </c>
      <c r="O210" s="2">
        <v>24808</v>
      </c>
      <c r="P210" s="1" t="s">
        <v>12</v>
      </c>
    </row>
    <row r="211" spans="7:16" x14ac:dyDescent="0.25">
      <c r="G211" s="15" t="s">
        <v>294</v>
      </c>
      <c r="H211" s="8" t="s">
        <v>52</v>
      </c>
      <c r="I211" s="16">
        <v>26146</v>
      </c>
      <c r="J211" s="10" t="s">
        <v>6</v>
      </c>
      <c r="M211" s="1" t="s">
        <v>284</v>
      </c>
      <c r="N211" s="1" t="s">
        <v>16</v>
      </c>
      <c r="O211" s="2">
        <v>17601</v>
      </c>
      <c r="P211" s="1" t="s">
        <v>40</v>
      </c>
    </row>
    <row r="212" spans="7:16" x14ac:dyDescent="0.25">
      <c r="G212" s="17" t="s">
        <v>295</v>
      </c>
      <c r="H212" s="9" t="s">
        <v>139</v>
      </c>
      <c r="I212" s="18">
        <v>30798</v>
      </c>
      <c r="J212" s="11" t="s">
        <v>40</v>
      </c>
      <c r="M212" s="1" t="s">
        <v>285</v>
      </c>
      <c r="N212" s="1" t="s">
        <v>179</v>
      </c>
      <c r="O212" s="2">
        <v>21199</v>
      </c>
      <c r="P212" s="1" t="s">
        <v>9</v>
      </c>
    </row>
    <row r="213" spans="7:16" x14ac:dyDescent="0.25">
      <c r="G213" s="15" t="s">
        <v>296</v>
      </c>
      <c r="H213" s="8" t="s">
        <v>297</v>
      </c>
      <c r="I213" s="16">
        <v>24623</v>
      </c>
      <c r="J213" s="10" t="s">
        <v>12</v>
      </c>
      <c r="M213" s="1" t="s">
        <v>286</v>
      </c>
      <c r="N213" s="1" t="s">
        <v>20</v>
      </c>
      <c r="O213" s="2">
        <v>29879</v>
      </c>
      <c r="P213" s="1" t="s">
        <v>12</v>
      </c>
    </row>
    <row r="214" spans="7:16" x14ac:dyDescent="0.25">
      <c r="G214" s="17" t="s">
        <v>298</v>
      </c>
      <c r="H214" s="9" t="s">
        <v>18</v>
      </c>
      <c r="I214" s="18">
        <v>31818</v>
      </c>
      <c r="J214" s="11" t="s">
        <v>6</v>
      </c>
      <c r="M214" s="1" t="s">
        <v>287</v>
      </c>
      <c r="N214" s="1" t="s">
        <v>81</v>
      </c>
      <c r="O214" s="2">
        <v>19659</v>
      </c>
      <c r="P214" s="1" t="s">
        <v>6</v>
      </c>
    </row>
    <row r="215" spans="7:16" x14ac:dyDescent="0.25">
      <c r="G215" s="15" t="s">
        <v>299</v>
      </c>
      <c r="H215" s="8" t="s">
        <v>300</v>
      </c>
      <c r="I215" s="16">
        <v>34201</v>
      </c>
      <c r="J215" s="10" t="s">
        <v>12</v>
      </c>
      <c r="M215" s="1" t="s">
        <v>288</v>
      </c>
      <c r="N215" s="1" t="s">
        <v>8</v>
      </c>
      <c r="O215" s="2">
        <v>22514</v>
      </c>
      <c r="P215" s="1" t="s">
        <v>12</v>
      </c>
    </row>
    <row r="216" spans="7:16" x14ac:dyDescent="0.25">
      <c r="G216" s="17" t="s">
        <v>301</v>
      </c>
      <c r="H216" s="9" t="s">
        <v>8</v>
      </c>
      <c r="I216" s="18">
        <v>27079</v>
      </c>
      <c r="J216" s="11" t="s">
        <v>9</v>
      </c>
      <c r="M216" s="1" t="s">
        <v>289</v>
      </c>
      <c r="N216" s="1" t="s">
        <v>121</v>
      </c>
      <c r="O216" s="2">
        <v>25332</v>
      </c>
      <c r="P216" s="1" t="s">
        <v>12</v>
      </c>
    </row>
    <row r="217" spans="7:16" x14ac:dyDescent="0.25">
      <c r="G217" s="15" t="s">
        <v>302</v>
      </c>
      <c r="H217" s="8" t="s">
        <v>303</v>
      </c>
      <c r="I217" s="16">
        <v>18053</v>
      </c>
      <c r="J217" s="10" t="s">
        <v>9</v>
      </c>
      <c r="M217" s="1" t="s">
        <v>290</v>
      </c>
      <c r="N217" s="1" t="s">
        <v>255</v>
      </c>
      <c r="O217" s="2">
        <v>20181</v>
      </c>
      <c r="P217" s="1" t="s">
        <v>40</v>
      </c>
    </row>
    <row r="218" spans="7:16" x14ac:dyDescent="0.25">
      <c r="G218" s="17" t="s">
        <v>304</v>
      </c>
      <c r="H218" s="9" t="s">
        <v>49</v>
      </c>
      <c r="I218" s="18">
        <v>27059</v>
      </c>
      <c r="J218" s="11" t="s">
        <v>12</v>
      </c>
      <c r="M218" s="1" t="s">
        <v>291</v>
      </c>
      <c r="N218" s="1" t="s">
        <v>141</v>
      </c>
      <c r="O218" s="2">
        <v>19141</v>
      </c>
      <c r="P218" s="1" t="s">
        <v>12</v>
      </c>
    </row>
    <row r="219" spans="7:16" x14ac:dyDescent="0.25">
      <c r="G219" s="15" t="s">
        <v>305</v>
      </c>
      <c r="H219" s="8" t="s">
        <v>246</v>
      </c>
      <c r="I219" s="16">
        <v>31039</v>
      </c>
      <c r="J219" s="10" t="s">
        <v>6</v>
      </c>
      <c r="M219" s="1" t="s">
        <v>292</v>
      </c>
      <c r="N219" s="1" t="s">
        <v>293</v>
      </c>
      <c r="O219" s="2">
        <v>18147</v>
      </c>
      <c r="P219" s="1" t="s">
        <v>12</v>
      </c>
    </row>
    <row r="220" spans="7:16" x14ac:dyDescent="0.25">
      <c r="G220" s="17" t="s">
        <v>306</v>
      </c>
      <c r="H220" s="9" t="s">
        <v>307</v>
      </c>
      <c r="I220" s="18">
        <v>34893</v>
      </c>
      <c r="J220" s="11" t="s">
        <v>12</v>
      </c>
      <c r="M220" s="1" t="s">
        <v>294</v>
      </c>
      <c r="N220" s="1" t="s">
        <v>52</v>
      </c>
      <c r="O220" s="2">
        <v>26146</v>
      </c>
      <c r="P220" s="1" t="s">
        <v>6</v>
      </c>
    </row>
    <row r="221" spans="7:16" x14ac:dyDescent="0.25">
      <c r="G221" s="15" t="s">
        <v>308</v>
      </c>
      <c r="H221" s="8" t="s">
        <v>307</v>
      </c>
      <c r="I221" s="16">
        <v>22101</v>
      </c>
      <c r="J221" s="10" t="s">
        <v>6</v>
      </c>
      <c r="M221" s="1" t="s">
        <v>295</v>
      </c>
      <c r="N221" s="1" t="s">
        <v>139</v>
      </c>
      <c r="O221" s="2">
        <v>30798</v>
      </c>
      <c r="P221" s="1" t="s">
        <v>40</v>
      </c>
    </row>
    <row r="222" spans="7:16" x14ac:dyDescent="0.25">
      <c r="G222" s="17" t="s">
        <v>309</v>
      </c>
      <c r="H222" s="9" t="s">
        <v>177</v>
      </c>
      <c r="I222" s="18">
        <v>16267</v>
      </c>
      <c r="J222" s="11" t="s">
        <v>12</v>
      </c>
      <c r="M222" s="1" t="s">
        <v>296</v>
      </c>
      <c r="N222" s="1" t="s">
        <v>297</v>
      </c>
      <c r="O222" s="2">
        <v>24623</v>
      </c>
      <c r="P222" s="1" t="s">
        <v>12</v>
      </c>
    </row>
    <row r="223" spans="7:16" x14ac:dyDescent="0.25">
      <c r="G223" s="15" t="s">
        <v>310</v>
      </c>
      <c r="H223" s="8" t="s">
        <v>45</v>
      </c>
      <c r="I223" s="16">
        <v>32103</v>
      </c>
      <c r="J223" s="10" t="s">
        <v>12</v>
      </c>
      <c r="M223" s="1" t="s">
        <v>298</v>
      </c>
      <c r="N223" s="1" t="s">
        <v>18</v>
      </c>
      <c r="O223" s="2">
        <v>31818</v>
      </c>
      <c r="P223" s="1" t="s">
        <v>6</v>
      </c>
    </row>
    <row r="224" spans="7:16" x14ac:dyDescent="0.25">
      <c r="G224" s="17" t="s">
        <v>311</v>
      </c>
      <c r="H224" s="9" t="s">
        <v>248</v>
      </c>
      <c r="I224" s="18">
        <v>25996</v>
      </c>
      <c r="J224" s="11" t="s">
        <v>9</v>
      </c>
      <c r="M224" s="1" t="s">
        <v>299</v>
      </c>
      <c r="N224" s="1" t="s">
        <v>300</v>
      </c>
      <c r="O224" s="2">
        <v>34201</v>
      </c>
      <c r="P224" s="1" t="s">
        <v>12</v>
      </c>
    </row>
    <row r="225" spans="7:16" x14ac:dyDescent="0.25">
      <c r="G225" s="15" t="s">
        <v>312</v>
      </c>
      <c r="H225" s="8" t="s">
        <v>134</v>
      </c>
      <c r="I225" s="16">
        <v>33040</v>
      </c>
      <c r="J225" s="10" t="s">
        <v>12</v>
      </c>
      <c r="M225" s="1" t="s">
        <v>301</v>
      </c>
      <c r="N225" s="1" t="s">
        <v>8</v>
      </c>
      <c r="O225" s="2">
        <v>27079</v>
      </c>
      <c r="P225" s="1" t="s">
        <v>9</v>
      </c>
    </row>
    <row r="226" spans="7:16" x14ac:dyDescent="0.25">
      <c r="G226" s="17" t="s">
        <v>313</v>
      </c>
      <c r="H226" s="9" t="s">
        <v>20</v>
      </c>
      <c r="I226" s="18">
        <v>30671</v>
      </c>
      <c r="J226" s="11" t="s">
        <v>9</v>
      </c>
      <c r="M226" s="1" t="s">
        <v>302</v>
      </c>
      <c r="N226" s="1" t="s">
        <v>303</v>
      </c>
      <c r="O226" s="2">
        <v>18053</v>
      </c>
      <c r="P226" s="1" t="s">
        <v>9</v>
      </c>
    </row>
    <row r="227" spans="7:16" x14ac:dyDescent="0.25">
      <c r="G227" s="15" t="s">
        <v>314</v>
      </c>
      <c r="H227" s="8" t="s">
        <v>37</v>
      </c>
      <c r="I227" s="16">
        <v>25243</v>
      </c>
      <c r="J227" s="10" t="s">
        <v>12</v>
      </c>
      <c r="M227" s="1" t="s">
        <v>304</v>
      </c>
      <c r="N227" s="1" t="s">
        <v>49</v>
      </c>
      <c r="O227" s="2">
        <v>27059</v>
      </c>
      <c r="P227" s="1" t="s">
        <v>12</v>
      </c>
    </row>
    <row r="228" spans="7:16" x14ac:dyDescent="0.25">
      <c r="G228" s="17" t="s">
        <v>315</v>
      </c>
      <c r="H228" s="9" t="s">
        <v>20</v>
      </c>
      <c r="I228" s="18">
        <v>27639</v>
      </c>
      <c r="J228" s="11" t="s">
        <v>12</v>
      </c>
      <c r="M228" s="1" t="s">
        <v>305</v>
      </c>
      <c r="N228" s="1" t="s">
        <v>246</v>
      </c>
      <c r="O228" s="2">
        <v>31039</v>
      </c>
      <c r="P228" s="1" t="s">
        <v>6</v>
      </c>
    </row>
    <row r="229" spans="7:16" x14ac:dyDescent="0.25">
      <c r="G229" s="15" t="s">
        <v>316</v>
      </c>
      <c r="H229" s="8" t="s">
        <v>169</v>
      </c>
      <c r="I229" s="16">
        <v>25644</v>
      </c>
      <c r="J229" s="10" t="s">
        <v>12</v>
      </c>
      <c r="M229" s="1" t="s">
        <v>306</v>
      </c>
      <c r="N229" s="1" t="s">
        <v>307</v>
      </c>
      <c r="O229" s="2">
        <v>34893</v>
      </c>
      <c r="P229" s="1" t="s">
        <v>12</v>
      </c>
    </row>
    <row r="230" spans="7:16" x14ac:dyDescent="0.25">
      <c r="G230" s="17" t="s">
        <v>317</v>
      </c>
      <c r="H230" s="9" t="s">
        <v>318</v>
      </c>
      <c r="I230" s="18">
        <v>27683</v>
      </c>
      <c r="J230" s="11" t="s">
        <v>6</v>
      </c>
      <c r="M230" s="1" t="s">
        <v>308</v>
      </c>
      <c r="N230" s="1" t="s">
        <v>307</v>
      </c>
      <c r="O230" s="2">
        <v>22101</v>
      </c>
      <c r="P230" s="1" t="s">
        <v>6</v>
      </c>
    </row>
    <row r="231" spans="7:16" x14ac:dyDescent="0.25">
      <c r="G231" s="15" t="s">
        <v>174</v>
      </c>
      <c r="H231" s="8" t="s">
        <v>319</v>
      </c>
      <c r="I231" s="16">
        <v>32765</v>
      </c>
      <c r="J231" s="10" t="s">
        <v>9</v>
      </c>
      <c r="M231" s="1" t="s">
        <v>309</v>
      </c>
      <c r="N231" s="1" t="s">
        <v>177</v>
      </c>
      <c r="O231" s="2">
        <v>16267</v>
      </c>
      <c r="P231" s="1" t="s">
        <v>12</v>
      </c>
    </row>
    <row r="232" spans="7:16" x14ac:dyDescent="0.25">
      <c r="G232" s="17" t="s">
        <v>243</v>
      </c>
      <c r="H232" s="9" t="s">
        <v>121</v>
      </c>
      <c r="I232" s="18">
        <v>26380</v>
      </c>
      <c r="J232" s="11" t="s">
        <v>9</v>
      </c>
      <c r="M232" s="1" t="s">
        <v>310</v>
      </c>
      <c r="N232" s="1" t="s">
        <v>45</v>
      </c>
      <c r="O232" s="2">
        <v>32103</v>
      </c>
      <c r="P232" s="1" t="s">
        <v>12</v>
      </c>
    </row>
    <row r="233" spans="7:16" x14ac:dyDescent="0.25">
      <c r="G233" s="15" t="s">
        <v>320</v>
      </c>
      <c r="H233" s="8" t="s">
        <v>81</v>
      </c>
      <c r="I233" s="16">
        <v>21508</v>
      </c>
      <c r="J233" s="10" t="s">
        <v>6</v>
      </c>
      <c r="M233" s="1" t="s">
        <v>311</v>
      </c>
      <c r="N233" s="1" t="s">
        <v>248</v>
      </c>
      <c r="O233" s="2">
        <v>25996</v>
      </c>
      <c r="P233" s="1" t="s">
        <v>9</v>
      </c>
    </row>
    <row r="234" spans="7:16" x14ac:dyDescent="0.25">
      <c r="G234" s="17" t="s">
        <v>321</v>
      </c>
      <c r="H234" s="9" t="s">
        <v>11</v>
      </c>
      <c r="I234" s="18">
        <v>32790</v>
      </c>
      <c r="J234" s="11" t="s">
        <v>6</v>
      </c>
      <c r="M234" s="1" t="s">
        <v>312</v>
      </c>
      <c r="N234" s="1" t="s">
        <v>134</v>
      </c>
      <c r="O234" s="2">
        <v>33040</v>
      </c>
      <c r="P234" s="1" t="s">
        <v>12</v>
      </c>
    </row>
    <row r="235" spans="7:16" x14ac:dyDescent="0.25">
      <c r="G235" s="15" t="s">
        <v>164</v>
      </c>
      <c r="H235" s="8" t="s">
        <v>322</v>
      </c>
      <c r="I235" s="16">
        <v>24303</v>
      </c>
      <c r="J235" s="10" t="s">
        <v>6</v>
      </c>
      <c r="M235" s="1" t="s">
        <v>313</v>
      </c>
      <c r="N235" s="1" t="s">
        <v>20</v>
      </c>
      <c r="O235" s="2">
        <v>30671</v>
      </c>
      <c r="P235" s="1" t="s">
        <v>9</v>
      </c>
    </row>
    <row r="236" spans="7:16" x14ac:dyDescent="0.25">
      <c r="G236" s="17" t="s">
        <v>323</v>
      </c>
      <c r="H236" s="9" t="s">
        <v>300</v>
      </c>
      <c r="I236" s="18">
        <v>30747</v>
      </c>
      <c r="J236" s="11" t="s">
        <v>9</v>
      </c>
      <c r="M236" s="1" t="s">
        <v>314</v>
      </c>
      <c r="N236" s="1" t="s">
        <v>37</v>
      </c>
      <c r="O236" s="2">
        <v>25243</v>
      </c>
      <c r="P236" s="1" t="s">
        <v>12</v>
      </c>
    </row>
    <row r="237" spans="7:16" x14ac:dyDescent="0.25">
      <c r="G237" s="15" t="s">
        <v>324</v>
      </c>
      <c r="H237" s="8" t="s">
        <v>49</v>
      </c>
      <c r="I237" s="16">
        <v>19853</v>
      </c>
      <c r="J237" s="10" t="s">
        <v>12</v>
      </c>
      <c r="M237" s="1" t="s">
        <v>315</v>
      </c>
      <c r="N237" s="1" t="s">
        <v>20</v>
      </c>
      <c r="O237" s="2">
        <v>27639</v>
      </c>
      <c r="P237" s="1" t="s">
        <v>12</v>
      </c>
    </row>
    <row r="238" spans="7:16" x14ac:dyDescent="0.25">
      <c r="G238" s="17" t="s">
        <v>325</v>
      </c>
      <c r="H238" s="9" t="s">
        <v>20</v>
      </c>
      <c r="I238" s="18">
        <v>32147</v>
      </c>
      <c r="J238" s="11" t="s">
        <v>12</v>
      </c>
      <c r="M238" s="1" t="s">
        <v>316</v>
      </c>
      <c r="N238" s="1" t="s">
        <v>169</v>
      </c>
      <c r="O238" s="2">
        <v>25644</v>
      </c>
      <c r="P238" s="1" t="s">
        <v>12</v>
      </c>
    </row>
    <row r="239" spans="7:16" x14ac:dyDescent="0.25">
      <c r="G239" s="15" t="s">
        <v>326</v>
      </c>
      <c r="H239" s="8" t="s">
        <v>327</v>
      </c>
      <c r="I239" s="16">
        <v>17904</v>
      </c>
      <c r="J239" s="10" t="s">
        <v>12</v>
      </c>
      <c r="M239" s="1" t="s">
        <v>317</v>
      </c>
      <c r="N239" s="1" t="s">
        <v>318</v>
      </c>
      <c r="O239" s="2">
        <v>27683</v>
      </c>
      <c r="P239" s="1" t="s">
        <v>6</v>
      </c>
    </row>
    <row r="240" spans="7:16" x14ac:dyDescent="0.25">
      <c r="G240" s="17" t="s">
        <v>328</v>
      </c>
      <c r="H240" s="9" t="s">
        <v>157</v>
      </c>
      <c r="I240" s="18">
        <v>20057</v>
      </c>
      <c r="J240" s="11" t="s">
        <v>12</v>
      </c>
      <c r="M240" s="1" t="s">
        <v>174</v>
      </c>
      <c r="N240" s="1" t="s">
        <v>319</v>
      </c>
      <c r="O240" s="2">
        <v>32765</v>
      </c>
      <c r="P240" s="1" t="s">
        <v>9</v>
      </c>
    </row>
    <row r="241" spans="7:16" x14ac:dyDescent="0.25">
      <c r="G241" s="15" t="s">
        <v>329</v>
      </c>
      <c r="H241" s="8" t="s">
        <v>146</v>
      </c>
      <c r="I241" s="16">
        <v>30863</v>
      </c>
      <c r="J241" s="10" t="s">
        <v>9</v>
      </c>
      <c r="M241" s="1" t="s">
        <v>243</v>
      </c>
      <c r="N241" s="1" t="s">
        <v>121</v>
      </c>
      <c r="O241" s="2">
        <v>26380</v>
      </c>
      <c r="P241" s="1" t="s">
        <v>9</v>
      </c>
    </row>
    <row r="242" spans="7:16" x14ac:dyDescent="0.25">
      <c r="G242" s="17" t="s">
        <v>330</v>
      </c>
      <c r="H242" s="9" t="s">
        <v>139</v>
      </c>
      <c r="I242" s="18">
        <v>22435</v>
      </c>
      <c r="J242" s="11" t="s">
        <v>6</v>
      </c>
      <c r="M242" s="1" t="s">
        <v>320</v>
      </c>
      <c r="N242" s="1" t="s">
        <v>81</v>
      </c>
      <c r="O242" s="2">
        <v>21508</v>
      </c>
      <c r="P242" s="1" t="s">
        <v>6</v>
      </c>
    </row>
    <row r="243" spans="7:16" x14ac:dyDescent="0.25">
      <c r="G243" s="15" t="s">
        <v>130</v>
      </c>
      <c r="H243" s="8" t="s">
        <v>84</v>
      </c>
      <c r="I243" s="16">
        <v>17048</v>
      </c>
      <c r="J243" s="10" t="s">
        <v>12</v>
      </c>
      <c r="M243" s="1" t="s">
        <v>321</v>
      </c>
      <c r="N243" s="1" t="s">
        <v>11</v>
      </c>
      <c r="O243" s="2">
        <v>32790</v>
      </c>
      <c r="P243" s="1" t="s">
        <v>6</v>
      </c>
    </row>
    <row r="244" spans="7:16" x14ac:dyDescent="0.25">
      <c r="G244" s="17" t="s">
        <v>331</v>
      </c>
      <c r="H244" s="9" t="s">
        <v>332</v>
      </c>
      <c r="I244" s="18">
        <v>24732</v>
      </c>
      <c r="J244" s="11" t="s">
        <v>6</v>
      </c>
      <c r="M244" s="1" t="s">
        <v>164</v>
      </c>
      <c r="N244" s="1" t="s">
        <v>322</v>
      </c>
      <c r="O244" s="2">
        <v>24303</v>
      </c>
      <c r="P244" s="1" t="s">
        <v>6</v>
      </c>
    </row>
    <row r="245" spans="7:16" x14ac:dyDescent="0.25">
      <c r="G245" s="15" t="s">
        <v>333</v>
      </c>
      <c r="H245" s="8" t="s">
        <v>11</v>
      </c>
      <c r="I245" s="16">
        <v>18589</v>
      </c>
      <c r="J245" s="10" t="s">
        <v>6</v>
      </c>
      <c r="M245" s="1" t="s">
        <v>323</v>
      </c>
      <c r="N245" s="1" t="s">
        <v>300</v>
      </c>
      <c r="O245" s="2">
        <v>30747</v>
      </c>
      <c r="P245" s="1" t="s">
        <v>9</v>
      </c>
    </row>
    <row r="246" spans="7:16" x14ac:dyDescent="0.25">
      <c r="G246" s="17" t="s">
        <v>334</v>
      </c>
      <c r="H246" s="9" t="s">
        <v>49</v>
      </c>
      <c r="I246" s="18">
        <v>20727</v>
      </c>
      <c r="J246" s="11" t="s">
        <v>12</v>
      </c>
      <c r="M246" s="1" t="s">
        <v>324</v>
      </c>
      <c r="N246" s="1" t="s">
        <v>49</v>
      </c>
      <c r="O246" s="2">
        <v>19853</v>
      </c>
      <c r="P246" s="1" t="s">
        <v>12</v>
      </c>
    </row>
    <row r="247" spans="7:16" x14ac:dyDescent="0.25">
      <c r="G247" s="15" t="s">
        <v>335</v>
      </c>
      <c r="H247" s="8" t="s">
        <v>114</v>
      </c>
      <c r="I247" s="16">
        <v>23401</v>
      </c>
      <c r="J247" s="10" t="s">
        <v>6</v>
      </c>
      <c r="M247" s="1" t="s">
        <v>325</v>
      </c>
      <c r="N247" s="1" t="s">
        <v>20</v>
      </c>
      <c r="O247" s="2">
        <v>32147</v>
      </c>
      <c r="P247" s="1" t="s">
        <v>12</v>
      </c>
    </row>
    <row r="248" spans="7:16" x14ac:dyDescent="0.25">
      <c r="G248" s="17" t="s">
        <v>336</v>
      </c>
      <c r="H248" s="9" t="s">
        <v>337</v>
      </c>
      <c r="I248" s="18">
        <v>17084</v>
      </c>
      <c r="J248" s="11" t="s">
        <v>6</v>
      </c>
      <c r="M248" s="1" t="s">
        <v>326</v>
      </c>
      <c r="N248" s="1" t="s">
        <v>327</v>
      </c>
      <c r="O248" s="2">
        <v>17904</v>
      </c>
      <c r="P248" s="1" t="s">
        <v>12</v>
      </c>
    </row>
    <row r="249" spans="7:16" x14ac:dyDescent="0.25">
      <c r="G249" s="15" t="s">
        <v>338</v>
      </c>
      <c r="H249" s="8" t="s">
        <v>8</v>
      </c>
      <c r="I249" s="16">
        <v>30481</v>
      </c>
      <c r="J249" s="10" t="s">
        <v>12</v>
      </c>
      <c r="M249" s="1" t="s">
        <v>328</v>
      </c>
      <c r="N249" s="1" t="s">
        <v>157</v>
      </c>
      <c r="O249" s="2">
        <v>20057</v>
      </c>
      <c r="P249" s="1" t="s">
        <v>12</v>
      </c>
    </row>
    <row r="250" spans="7:16" x14ac:dyDescent="0.25">
      <c r="G250" s="17" t="s">
        <v>339</v>
      </c>
      <c r="H250" s="9" t="s">
        <v>20</v>
      </c>
      <c r="I250" s="18">
        <v>20651</v>
      </c>
      <c r="J250" s="11" t="s">
        <v>12</v>
      </c>
      <c r="M250" s="1" t="s">
        <v>329</v>
      </c>
      <c r="N250" s="1" t="s">
        <v>146</v>
      </c>
      <c r="O250" s="2">
        <v>30863</v>
      </c>
      <c r="P250" s="1" t="s">
        <v>9</v>
      </c>
    </row>
    <row r="251" spans="7:16" x14ac:dyDescent="0.25">
      <c r="G251" s="15" t="s">
        <v>340</v>
      </c>
      <c r="H251" s="8" t="s">
        <v>185</v>
      </c>
      <c r="I251" s="16">
        <v>32580</v>
      </c>
      <c r="J251" s="10" t="s">
        <v>12</v>
      </c>
      <c r="M251" s="1" t="s">
        <v>330</v>
      </c>
      <c r="N251" s="1" t="s">
        <v>139</v>
      </c>
      <c r="O251" s="2">
        <v>22435</v>
      </c>
      <c r="P251" s="1" t="s">
        <v>6</v>
      </c>
    </row>
    <row r="252" spans="7:16" x14ac:dyDescent="0.25">
      <c r="G252" s="17" t="s">
        <v>341</v>
      </c>
      <c r="H252" s="9" t="s">
        <v>139</v>
      </c>
      <c r="I252" s="18">
        <v>18233</v>
      </c>
      <c r="J252" s="11" t="s">
        <v>12</v>
      </c>
      <c r="M252" s="1" t="s">
        <v>130</v>
      </c>
      <c r="N252" s="1" t="s">
        <v>84</v>
      </c>
      <c r="O252" s="2">
        <v>17048</v>
      </c>
      <c r="P252" s="1" t="s">
        <v>12</v>
      </c>
    </row>
    <row r="253" spans="7:16" x14ac:dyDescent="0.25">
      <c r="G253" s="15" t="s">
        <v>342</v>
      </c>
      <c r="H253" s="8" t="s">
        <v>177</v>
      </c>
      <c r="I253" s="16">
        <v>24225</v>
      </c>
      <c r="J253" s="10" t="s">
        <v>6</v>
      </c>
      <c r="M253" s="1" t="s">
        <v>331</v>
      </c>
      <c r="N253" s="1" t="s">
        <v>332</v>
      </c>
      <c r="O253" s="2">
        <v>24732</v>
      </c>
      <c r="P253" s="1" t="s">
        <v>6</v>
      </c>
    </row>
    <row r="254" spans="7:16" x14ac:dyDescent="0.25">
      <c r="G254" s="17" t="s">
        <v>343</v>
      </c>
      <c r="H254" s="9" t="s">
        <v>45</v>
      </c>
      <c r="I254" s="18">
        <v>27299</v>
      </c>
      <c r="J254" s="11" t="s">
        <v>6</v>
      </c>
      <c r="M254" s="1" t="s">
        <v>333</v>
      </c>
      <c r="N254" s="1" t="s">
        <v>11</v>
      </c>
      <c r="O254" s="2">
        <v>18589</v>
      </c>
      <c r="P254" s="1" t="s">
        <v>6</v>
      </c>
    </row>
    <row r="255" spans="7:16" x14ac:dyDescent="0.25">
      <c r="G255" s="15" t="s">
        <v>344</v>
      </c>
      <c r="H255" s="8" t="s">
        <v>345</v>
      </c>
      <c r="I255" s="16">
        <v>18398</v>
      </c>
      <c r="J255" s="10" t="s">
        <v>12</v>
      </c>
      <c r="M255" s="1" t="s">
        <v>334</v>
      </c>
      <c r="N255" s="1" t="s">
        <v>49</v>
      </c>
      <c r="O255" s="2">
        <v>20727</v>
      </c>
      <c r="P255" s="1" t="s">
        <v>12</v>
      </c>
    </row>
    <row r="256" spans="7:16" x14ac:dyDescent="0.25">
      <c r="G256" s="17" t="s">
        <v>329</v>
      </c>
      <c r="H256" s="9" t="s">
        <v>194</v>
      </c>
      <c r="I256" s="18">
        <v>34400</v>
      </c>
      <c r="J256" s="11" t="s">
        <v>12</v>
      </c>
      <c r="M256" s="1" t="s">
        <v>335</v>
      </c>
      <c r="N256" s="1" t="s">
        <v>114</v>
      </c>
      <c r="O256" s="2">
        <v>23401</v>
      </c>
      <c r="P256" s="1" t="s">
        <v>6</v>
      </c>
    </row>
    <row r="257" spans="7:16" x14ac:dyDescent="0.25">
      <c r="G257" s="15" t="s">
        <v>51</v>
      </c>
      <c r="H257" s="8" t="s">
        <v>346</v>
      </c>
      <c r="I257" s="16">
        <v>21513</v>
      </c>
      <c r="J257" s="10" t="s">
        <v>12</v>
      </c>
      <c r="M257" s="1" t="s">
        <v>336</v>
      </c>
      <c r="N257" s="1" t="s">
        <v>337</v>
      </c>
      <c r="O257" s="2">
        <v>17084</v>
      </c>
      <c r="P257" s="1" t="s">
        <v>6</v>
      </c>
    </row>
    <row r="258" spans="7:16" x14ac:dyDescent="0.25">
      <c r="G258" s="17" t="s">
        <v>347</v>
      </c>
      <c r="H258" s="9" t="s">
        <v>236</v>
      </c>
      <c r="I258" s="18">
        <v>31749</v>
      </c>
      <c r="J258" s="11" t="s">
        <v>6</v>
      </c>
      <c r="M258" s="1" t="s">
        <v>338</v>
      </c>
      <c r="N258" s="1" t="s">
        <v>8</v>
      </c>
      <c r="O258" s="2">
        <v>30481</v>
      </c>
      <c r="P258" s="1" t="s">
        <v>12</v>
      </c>
    </row>
    <row r="259" spans="7:16" x14ac:dyDescent="0.25">
      <c r="G259" s="15" t="s">
        <v>348</v>
      </c>
      <c r="H259" s="8" t="s">
        <v>5</v>
      </c>
      <c r="I259" s="16">
        <v>34235</v>
      </c>
      <c r="J259" s="10" t="s">
        <v>6</v>
      </c>
      <c r="M259" s="1" t="s">
        <v>339</v>
      </c>
      <c r="N259" s="1" t="s">
        <v>20</v>
      </c>
      <c r="O259" s="2">
        <v>20651</v>
      </c>
      <c r="P259" s="1" t="s">
        <v>12</v>
      </c>
    </row>
    <row r="260" spans="7:16" x14ac:dyDescent="0.25">
      <c r="G260" s="17" t="s">
        <v>349</v>
      </c>
      <c r="H260" s="9" t="s">
        <v>131</v>
      </c>
      <c r="I260" s="18">
        <v>19183</v>
      </c>
      <c r="J260" s="11" t="s">
        <v>9</v>
      </c>
      <c r="M260" s="1" t="s">
        <v>340</v>
      </c>
      <c r="N260" s="1" t="s">
        <v>185</v>
      </c>
      <c r="O260" s="2">
        <v>32580</v>
      </c>
      <c r="P260" s="1" t="s">
        <v>12</v>
      </c>
    </row>
    <row r="261" spans="7:16" x14ac:dyDescent="0.25">
      <c r="G261" s="15" t="s">
        <v>350</v>
      </c>
      <c r="H261" s="8" t="s">
        <v>8</v>
      </c>
      <c r="I261" s="16">
        <v>27424</v>
      </c>
      <c r="J261" s="10" t="s">
        <v>12</v>
      </c>
      <c r="M261" s="1" t="s">
        <v>341</v>
      </c>
      <c r="N261" s="1" t="s">
        <v>139</v>
      </c>
      <c r="O261" s="2">
        <v>18233</v>
      </c>
      <c r="P261" s="1" t="s">
        <v>12</v>
      </c>
    </row>
    <row r="262" spans="7:16" x14ac:dyDescent="0.25">
      <c r="G262" s="17" t="s">
        <v>351</v>
      </c>
      <c r="H262" s="9" t="s">
        <v>152</v>
      </c>
      <c r="I262" s="18">
        <v>23665</v>
      </c>
      <c r="J262" s="11" t="s">
        <v>12</v>
      </c>
      <c r="M262" s="1" t="s">
        <v>342</v>
      </c>
      <c r="N262" s="1" t="s">
        <v>177</v>
      </c>
      <c r="O262" s="2">
        <v>24225</v>
      </c>
      <c r="P262" s="1" t="s">
        <v>6</v>
      </c>
    </row>
    <row r="263" spans="7:16" x14ac:dyDescent="0.25">
      <c r="G263" s="15" t="s">
        <v>352</v>
      </c>
      <c r="H263" s="8" t="s">
        <v>11</v>
      </c>
      <c r="I263" s="16">
        <v>17649</v>
      </c>
      <c r="J263" s="10" t="s">
        <v>6</v>
      </c>
      <c r="M263" s="1" t="s">
        <v>343</v>
      </c>
      <c r="N263" s="1" t="s">
        <v>45</v>
      </c>
      <c r="O263" s="2">
        <v>27299</v>
      </c>
      <c r="P263" s="1" t="s">
        <v>6</v>
      </c>
    </row>
    <row r="264" spans="7:16" x14ac:dyDescent="0.25">
      <c r="G264" s="17" t="s">
        <v>353</v>
      </c>
      <c r="H264" s="9" t="s">
        <v>354</v>
      </c>
      <c r="I264" s="18">
        <v>25530</v>
      </c>
      <c r="J264" s="11" t="s">
        <v>6</v>
      </c>
      <c r="M264" s="1" t="s">
        <v>344</v>
      </c>
      <c r="N264" s="1" t="s">
        <v>345</v>
      </c>
      <c r="O264" s="2">
        <v>18398</v>
      </c>
      <c r="P264" s="1" t="s">
        <v>12</v>
      </c>
    </row>
    <row r="265" spans="7:16" x14ac:dyDescent="0.25">
      <c r="G265" s="15" t="s">
        <v>355</v>
      </c>
      <c r="H265" s="8" t="s">
        <v>356</v>
      </c>
      <c r="I265" s="16">
        <v>34758</v>
      </c>
      <c r="J265" s="10" t="s">
        <v>9</v>
      </c>
      <c r="M265" s="1" t="s">
        <v>329</v>
      </c>
      <c r="N265" s="1" t="s">
        <v>194</v>
      </c>
      <c r="O265" s="2">
        <v>34400</v>
      </c>
      <c r="P265" s="1" t="s">
        <v>12</v>
      </c>
    </row>
    <row r="266" spans="7:16" x14ac:dyDescent="0.25">
      <c r="G266" s="17" t="s">
        <v>19</v>
      </c>
      <c r="H266" s="9" t="s">
        <v>357</v>
      </c>
      <c r="I266" s="18">
        <v>17531</v>
      </c>
      <c r="J266" s="11" t="s">
        <v>12</v>
      </c>
      <c r="M266" s="1" t="s">
        <v>51</v>
      </c>
      <c r="N266" s="1" t="s">
        <v>346</v>
      </c>
      <c r="O266" s="2">
        <v>21513</v>
      </c>
      <c r="P266" s="1" t="s">
        <v>12</v>
      </c>
    </row>
    <row r="267" spans="7:16" x14ac:dyDescent="0.25">
      <c r="G267" s="15" t="s">
        <v>358</v>
      </c>
      <c r="H267" s="8" t="s">
        <v>8</v>
      </c>
      <c r="I267" s="16">
        <v>32482</v>
      </c>
      <c r="J267" s="10" t="s">
        <v>6</v>
      </c>
      <c r="M267" s="1" t="s">
        <v>347</v>
      </c>
      <c r="N267" s="1" t="s">
        <v>236</v>
      </c>
      <c r="O267" s="2">
        <v>31749</v>
      </c>
      <c r="P267" s="1" t="s">
        <v>6</v>
      </c>
    </row>
    <row r="268" spans="7:16" x14ac:dyDescent="0.25">
      <c r="G268" s="17" t="s">
        <v>359</v>
      </c>
      <c r="H268" s="9" t="s">
        <v>246</v>
      </c>
      <c r="I268" s="18">
        <v>34533</v>
      </c>
      <c r="J268" s="11" t="s">
        <v>12</v>
      </c>
      <c r="M268" s="1" t="s">
        <v>348</v>
      </c>
      <c r="N268" s="1" t="s">
        <v>5</v>
      </c>
      <c r="O268" s="2">
        <v>34235</v>
      </c>
      <c r="P268" s="1" t="s">
        <v>6</v>
      </c>
    </row>
    <row r="269" spans="7:16" x14ac:dyDescent="0.25">
      <c r="G269" s="15" t="s">
        <v>308</v>
      </c>
      <c r="H269" s="8" t="s">
        <v>79</v>
      </c>
      <c r="I269" s="16">
        <v>28491</v>
      </c>
      <c r="J269" s="10" t="s">
        <v>12</v>
      </c>
      <c r="M269" s="1" t="s">
        <v>349</v>
      </c>
      <c r="N269" s="1" t="s">
        <v>131</v>
      </c>
      <c r="O269" s="2">
        <v>19183</v>
      </c>
      <c r="P269" s="1" t="s">
        <v>9</v>
      </c>
    </row>
    <row r="270" spans="7:16" x14ac:dyDescent="0.25">
      <c r="G270" s="17" t="s">
        <v>360</v>
      </c>
      <c r="H270" s="9" t="s">
        <v>361</v>
      </c>
      <c r="I270" s="18">
        <v>32689</v>
      </c>
      <c r="J270" s="11" t="s">
        <v>9</v>
      </c>
      <c r="M270" s="1" t="s">
        <v>350</v>
      </c>
      <c r="N270" s="1" t="s">
        <v>8</v>
      </c>
      <c r="O270" s="2">
        <v>27424</v>
      </c>
      <c r="P270" s="1" t="s">
        <v>12</v>
      </c>
    </row>
    <row r="271" spans="7:16" x14ac:dyDescent="0.25">
      <c r="G271" s="15" t="s">
        <v>162</v>
      </c>
      <c r="H271" s="8" t="s">
        <v>362</v>
      </c>
      <c r="I271" s="16">
        <v>27112</v>
      </c>
      <c r="J271" s="10" t="s">
        <v>6</v>
      </c>
      <c r="M271" s="1" t="s">
        <v>351</v>
      </c>
      <c r="N271" s="1" t="s">
        <v>152</v>
      </c>
      <c r="O271" s="2">
        <v>23665</v>
      </c>
      <c r="P271" s="1" t="s">
        <v>12</v>
      </c>
    </row>
    <row r="272" spans="7:16" x14ac:dyDescent="0.25">
      <c r="G272" s="17" t="s">
        <v>363</v>
      </c>
      <c r="H272" s="9" t="s">
        <v>16</v>
      </c>
      <c r="I272" s="18">
        <v>29259</v>
      </c>
      <c r="J272" s="11" t="s">
        <v>12</v>
      </c>
      <c r="M272" s="1" t="s">
        <v>352</v>
      </c>
      <c r="N272" s="1" t="s">
        <v>11</v>
      </c>
      <c r="O272" s="2">
        <v>17649</v>
      </c>
      <c r="P272" s="1" t="s">
        <v>6</v>
      </c>
    </row>
    <row r="273" spans="7:16" x14ac:dyDescent="0.25">
      <c r="G273" s="15" t="s">
        <v>83</v>
      </c>
      <c r="H273" s="8" t="s">
        <v>123</v>
      </c>
      <c r="I273" s="16">
        <v>18437</v>
      </c>
      <c r="J273" s="10" t="s">
        <v>6</v>
      </c>
      <c r="M273" s="1" t="s">
        <v>353</v>
      </c>
      <c r="N273" s="1" t="s">
        <v>354</v>
      </c>
      <c r="O273" s="2">
        <v>25530</v>
      </c>
      <c r="P273" s="1" t="s">
        <v>6</v>
      </c>
    </row>
    <row r="274" spans="7:16" x14ac:dyDescent="0.25">
      <c r="G274" s="17" t="s">
        <v>364</v>
      </c>
      <c r="H274" s="9" t="s">
        <v>194</v>
      </c>
      <c r="I274" s="18">
        <v>34406</v>
      </c>
      <c r="J274" s="11" t="s">
        <v>12</v>
      </c>
      <c r="M274" s="1" t="s">
        <v>355</v>
      </c>
      <c r="N274" s="1" t="s">
        <v>356</v>
      </c>
      <c r="O274" s="2">
        <v>34758</v>
      </c>
      <c r="P274" s="1" t="s">
        <v>9</v>
      </c>
    </row>
    <row r="275" spans="7:16" x14ac:dyDescent="0.25">
      <c r="G275" s="15" t="s">
        <v>365</v>
      </c>
      <c r="H275" s="8" t="s">
        <v>366</v>
      </c>
      <c r="I275" s="16">
        <v>26689</v>
      </c>
      <c r="J275" s="10" t="s">
        <v>12</v>
      </c>
      <c r="M275" s="1" t="s">
        <v>19</v>
      </c>
      <c r="N275" s="1" t="s">
        <v>357</v>
      </c>
      <c r="O275" s="2">
        <v>17531</v>
      </c>
      <c r="P275" s="1" t="s">
        <v>12</v>
      </c>
    </row>
    <row r="276" spans="7:16" x14ac:dyDescent="0.25">
      <c r="G276" s="17" t="s">
        <v>174</v>
      </c>
      <c r="H276" s="9" t="s">
        <v>52</v>
      </c>
      <c r="I276" s="18">
        <v>24391</v>
      </c>
      <c r="J276" s="11" t="s">
        <v>6</v>
      </c>
      <c r="M276" s="1" t="s">
        <v>358</v>
      </c>
      <c r="N276" s="1" t="s">
        <v>8</v>
      </c>
      <c r="O276" s="2">
        <v>32482</v>
      </c>
      <c r="P276" s="1" t="s">
        <v>6</v>
      </c>
    </row>
    <row r="277" spans="7:16" x14ac:dyDescent="0.25">
      <c r="G277" s="15" t="s">
        <v>367</v>
      </c>
      <c r="H277" s="8" t="s">
        <v>368</v>
      </c>
      <c r="I277" s="16">
        <v>22010</v>
      </c>
      <c r="J277" s="10" t="s">
        <v>12</v>
      </c>
      <c r="M277" s="1" t="s">
        <v>359</v>
      </c>
      <c r="N277" s="1" t="s">
        <v>246</v>
      </c>
      <c r="O277" s="2">
        <v>34533</v>
      </c>
      <c r="P277" s="1" t="s">
        <v>12</v>
      </c>
    </row>
    <row r="278" spans="7:16" x14ac:dyDescent="0.25">
      <c r="G278" s="17" t="s">
        <v>369</v>
      </c>
      <c r="H278" s="9" t="s">
        <v>332</v>
      </c>
      <c r="I278" s="18">
        <v>17207</v>
      </c>
      <c r="J278" s="11" t="s">
        <v>9</v>
      </c>
      <c r="M278" s="1" t="s">
        <v>308</v>
      </c>
      <c r="N278" s="1" t="s">
        <v>79</v>
      </c>
      <c r="O278" s="2">
        <v>28491</v>
      </c>
      <c r="P278" s="1" t="s">
        <v>12</v>
      </c>
    </row>
    <row r="279" spans="7:16" x14ac:dyDescent="0.25">
      <c r="G279" s="15" t="s">
        <v>370</v>
      </c>
      <c r="H279" s="8" t="s">
        <v>160</v>
      </c>
      <c r="I279" s="16">
        <v>22547</v>
      </c>
      <c r="J279" s="10" t="s">
        <v>6</v>
      </c>
      <c r="M279" s="1" t="s">
        <v>360</v>
      </c>
      <c r="N279" s="1" t="s">
        <v>361</v>
      </c>
      <c r="O279" s="2">
        <v>32689</v>
      </c>
      <c r="P279" s="1" t="s">
        <v>9</v>
      </c>
    </row>
    <row r="280" spans="7:16" x14ac:dyDescent="0.25">
      <c r="G280" s="17" t="s">
        <v>371</v>
      </c>
      <c r="H280" s="9" t="s">
        <v>372</v>
      </c>
      <c r="I280" s="18">
        <v>20722</v>
      </c>
      <c r="J280" s="11" t="s">
        <v>12</v>
      </c>
      <c r="M280" s="1" t="s">
        <v>162</v>
      </c>
      <c r="N280" s="1" t="s">
        <v>362</v>
      </c>
      <c r="O280" s="2">
        <v>27112</v>
      </c>
      <c r="P280" s="1" t="s">
        <v>6</v>
      </c>
    </row>
    <row r="281" spans="7:16" x14ac:dyDescent="0.25">
      <c r="G281" s="15" t="s">
        <v>373</v>
      </c>
      <c r="H281" s="8" t="s">
        <v>29</v>
      </c>
      <c r="I281" s="16">
        <v>24900</v>
      </c>
      <c r="J281" s="10" t="s">
        <v>12</v>
      </c>
      <c r="M281" s="1" t="s">
        <v>363</v>
      </c>
      <c r="N281" s="1" t="s">
        <v>16</v>
      </c>
      <c r="O281" s="2">
        <v>29259</v>
      </c>
      <c r="P281" s="1" t="s">
        <v>12</v>
      </c>
    </row>
    <row r="282" spans="7:16" x14ac:dyDescent="0.25">
      <c r="G282" s="17" t="s">
        <v>374</v>
      </c>
      <c r="H282" s="9" t="s">
        <v>37</v>
      </c>
      <c r="I282" s="18">
        <v>20808</v>
      </c>
      <c r="J282" s="11" t="s">
        <v>12</v>
      </c>
      <c r="M282" s="1" t="s">
        <v>83</v>
      </c>
      <c r="N282" s="1" t="s">
        <v>123</v>
      </c>
      <c r="O282" s="2">
        <v>18437</v>
      </c>
      <c r="P282" s="1" t="s">
        <v>6</v>
      </c>
    </row>
    <row r="283" spans="7:16" x14ac:dyDescent="0.25">
      <c r="G283" s="15" t="s">
        <v>375</v>
      </c>
      <c r="H283" s="8" t="s">
        <v>131</v>
      </c>
      <c r="I283" s="16">
        <v>30235</v>
      </c>
      <c r="J283" s="10" t="s">
        <v>12</v>
      </c>
      <c r="M283" s="1" t="s">
        <v>364</v>
      </c>
      <c r="N283" s="1" t="s">
        <v>194</v>
      </c>
      <c r="O283" s="2">
        <v>34406</v>
      </c>
      <c r="P283" s="1" t="s">
        <v>12</v>
      </c>
    </row>
    <row r="284" spans="7:16" x14ac:dyDescent="0.25">
      <c r="G284" s="17" t="s">
        <v>376</v>
      </c>
      <c r="H284" s="9" t="s">
        <v>257</v>
      </c>
      <c r="I284" s="18">
        <v>21221</v>
      </c>
      <c r="J284" s="11" t="s">
        <v>9</v>
      </c>
      <c r="M284" s="1" t="s">
        <v>365</v>
      </c>
      <c r="N284" s="1" t="s">
        <v>366</v>
      </c>
      <c r="O284" s="2">
        <v>26689</v>
      </c>
      <c r="P284" s="1" t="s">
        <v>12</v>
      </c>
    </row>
    <row r="285" spans="7:16" x14ac:dyDescent="0.25">
      <c r="G285" s="15" t="s">
        <v>377</v>
      </c>
      <c r="H285" s="8" t="s">
        <v>45</v>
      </c>
      <c r="I285" s="16">
        <v>20193</v>
      </c>
      <c r="J285" s="10" t="s">
        <v>6</v>
      </c>
      <c r="M285" s="1" t="s">
        <v>174</v>
      </c>
      <c r="N285" s="1" t="s">
        <v>52</v>
      </c>
      <c r="O285" s="2">
        <v>24391</v>
      </c>
      <c r="P285" s="1" t="s">
        <v>6</v>
      </c>
    </row>
    <row r="286" spans="7:16" x14ac:dyDescent="0.25">
      <c r="G286" s="17" t="s">
        <v>378</v>
      </c>
      <c r="H286" s="9" t="s">
        <v>141</v>
      </c>
      <c r="I286" s="18">
        <v>17137</v>
      </c>
      <c r="J286" s="11" t="s">
        <v>6</v>
      </c>
      <c r="M286" s="1" t="s">
        <v>367</v>
      </c>
      <c r="N286" s="1" t="s">
        <v>368</v>
      </c>
      <c r="O286" s="2">
        <v>22010</v>
      </c>
      <c r="P286" s="1" t="s">
        <v>12</v>
      </c>
    </row>
    <row r="287" spans="7:16" x14ac:dyDescent="0.25">
      <c r="G287" s="15" t="s">
        <v>379</v>
      </c>
      <c r="H287" s="8" t="s">
        <v>49</v>
      </c>
      <c r="I287" s="16">
        <v>32802</v>
      </c>
      <c r="J287" s="10" t="s">
        <v>6</v>
      </c>
      <c r="M287" s="1" t="s">
        <v>369</v>
      </c>
      <c r="N287" s="1" t="s">
        <v>332</v>
      </c>
      <c r="O287" s="2">
        <v>17207</v>
      </c>
      <c r="P287" s="1" t="s">
        <v>9</v>
      </c>
    </row>
    <row r="288" spans="7:16" x14ac:dyDescent="0.25">
      <c r="G288" s="17" t="s">
        <v>240</v>
      </c>
      <c r="H288" s="9" t="s">
        <v>20</v>
      </c>
      <c r="I288" s="18">
        <v>25839</v>
      </c>
      <c r="J288" s="11" t="s">
        <v>12</v>
      </c>
      <c r="M288" s="1" t="s">
        <v>370</v>
      </c>
      <c r="N288" s="1" t="s">
        <v>160</v>
      </c>
      <c r="O288" s="2">
        <v>22547</v>
      </c>
      <c r="P288" s="1" t="s">
        <v>6</v>
      </c>
    </row>
    <row r="289" spans="7:16" x14ac:dyDescent="0.25">
      <c r="G289" s="15" t="s">
        <v>275</v>
      </c>
      <c r="H289" s="8" t="s">
        <v>380</v>
      </c>
      <c r="I289" s="16">
        <v>32028</v>
      </c>
      <c r="J289" s="10" t="s">
        <v>12</v>
      </c>
      <c r="M289" s="1" t="s">
        <v>371</v>
      </c>
      <c r="N289" s="1" t="s">
        <v>372</v>
      </c>
      <c r="O289" s="2">
        <v>20722</v>
      </c>
      <c r="P289" s="1" t="s">
        <v>12</v>
      </c>
    </row>
    <row r="290" spans="7:16" x14ac:dyDescent="0.25">
      <c r="G290" s="17" t="s">
        <v>317</v>
      </c>
      <c r="H290" s="9" t="s">
        <v>192</v>
      </c>
      <c r="I290" s="18">
        <v>31556</v>
      </c>
      <c r="J290" s="11" t="s">
        <v>6</v>
      </c>
      <c r="M290" s="1" t="s">
        <v>373</v>
      </c>
      <c r="N290" s="1" t="s">
        <v>29</v>
      </c>
      <c r="O290" s="2">
        <v>24900</v>
      </c>
      <c r="P290" s="1" t="s">
        <v>12</v>
      </c>
    </row>
    <row r="291" spans="7:16" x14ac:dyDescent="0.25">
      <c r="G291" s="15" t="s">
        <v>381</v>
      </c>
      <c r="H291" s="8" t="s">
        <v>54</v>
      </c>
      <c r="I291" s="16">
        <v>19153</v>
      </c>
      <c r="J291" s="10" t="s">
        <v>6</v>
      </c>
      <c r="M291" s="1" t="s">
        <v>374</v>
      </c>
      <c r="N291" s="1" t="s">
        <v>37</v>
      </c>
      <c r="O291" s="2">
        <v>20808</v>
      </c>
      <c r="P291" s="1" t="s">
        <v>12</v>
      </c>
    </row>
    <row r="292" spans="7:16" x14ac:dyDescent="0.25">
      <c r="G292" s="17" t="s">
        <v>382</v>
      </c>
      <c r="H292" s="9" t="s">
        <v>383</v>
      </c>
      <c r="I292" s="18">
        <v>21934</v>
      </c>
      <c r="J292" s="11" t="s">
        <v>6</v>
      </c>
      <c r="M292" s="1" t="s">
        <v>375</v>
      </c>
      <c r="N292" s="1" t="s">
        <v>131</v>
      </c>
      <c r="O292" s="2">
        <v>30235</v>
      </c>
      <c r="P292" s="1" t="s">
        <v>12</v>
      </c>
    </row>
    <row r="293" spans="7:16" x14ac:dyDescent="0.25">
      <c r="G293" s="15" t="s">
        <v>384</v>
      </c>
      <c r="H293" s="8" t="s">
        <v>361</v>
      </c>
      <c r="I293" s="16">
        <v>28187</v>
      </c>
      <c r="J293" s="10" t="s">
        <v>12</v>
      </c>
      <c r="M293" s="1" t="s">
        <v>376</v>
      </c>
      <c r="N293" s="1" t="s">
        <v>257</v>
      </c>
      <c r="O293" s="2">
        <v>21221</v>
      </c>
      <c r="P293" s="1" t="s">
        <v>9</v>
      </c>
    </row>
    <row r="294" spans="7:16" x14ac:dyDescent="0.25">
      <c r="G294" s="17" t="s">
        <v>385</v>
      </c>
      <c r="H294" s="9" t="s">
        <v>252</v>
      </c>
      <c r="I294" s="18">
        <v>34291</v>
      </c>
      <c r="J294" s="11" t="s">
        <v>12</v>
      </c>
      <c r="M294" s="1" t="s">
        <v>377</v>
      </c>
      <c r="N294" s="1" t="s">
        <v>45</v>
      </c>
      <c r="O294" s="2">
        <v>20193</v>
      </c>
      <c r="P294" s="1" t="s">
        <v>6</v>
      </c>
    </row>
    <row r="295" spans="7:16" x14ac:dyDescent="0.25">
      <c r="G295" s="15" t="s">
        <v>386</v>
      </c>
      <c r="H295" s="8" t="s">
        <v>107</v>
      </c>
      <c r="I295" s="16">
        <v>24652</v>
      </c>
      <c r="J295" s="10" t="s">
        <v>6</v>
      </c>
      <c r="M295" s="1" t="s">
        <v>378</v>
      </c>
      <c r="N295" s="1" t="s">
        <v>141</v>
      </c>
      <c r="O295" s="2">
        <v>17137</v>
      </c>
      <c r="P295" s="1" t="s">
        <v>6</v>
      </c>
    </row>
    <row r="296" spans="7:16" x14ac:dyDescent="0.25">
      <c r="G296" s="17" t="s">
        <v>387</v>
      </c>
      <c r="H296" s="9" t="s">
        <v>121</v>
      </c>
      <c r="I296" s="18">
        <v>18010</v>
      </c>
      <c r="J296" s="11" t="s">
        <v>6</v>
      </c>
      <c r="M296" s="1" t="s">
        <v>379</v>
      </c>
      <c r="N296" s="1" t="s">
        <v>49</v>
      </c>
      <c r="O296" s="2">
        <v>32802</v>
      </c>
      <c r="P296" s="1" t="s">
        <v>6</v>
      </c>
    </row>
    <row r="297" spans="7:16" x14ac:dyDescent="0.25">
      <c r="G297" s="15" t="s">
        <v>388</v>
      </c>
      <c r="H297" s="8" t="s">
        <v>368</v>
      </c>
      <c r="I297" s="16">
        <v>26506</v>
      </c>
      <c r="J297" s="10" t="s">
        <v>40</v>
      </c>
      <c r="M297" s="1" t="s">
        <v>240</v>
      </c>
      <c r="N297" s="1" t="s">
        <v>20</v>
      </c>
      <c r="O297" s="2">
        <v>25839</v>
      </c>
      <c r="P297" s="1" t="s">
        <v>12</v>
      </c>
    </row>
    <row r="298" spans="7:16" x14ac:dyDescent="0.25">
      <c r="G298" s="17" t="s">
        <v>389</v>
      </c>
      <c r="H298" s="9" t="s">
        <v>160</v>
      </c>
      <c r="I298" s="18">
        <v>30368</v>
      </c>
      <c r="J298" s="11" t="s">
        <v>40</v>
      </c>
      <c r="M298" s="1" t="s">
        <v>275</v>
      </c>
      <c r="N298" s="1" t="s">
        <v>380</v>
      </c>
      <c r="O298" s="2">
        <v>32028</v>
      </c>
      <c r="P298" s="1" t="s">
        <v>12</v>
      </c>
    </row>
    <row r="299" spans="7:16" x14ac:dyDescent="0.25">
      <c r="G299" s="15" t="s">
        <v>162</v>
      </c>
      <c r="H299" s="8" t="s">
        <v>54</v>
      </c>
      <c r="I299" s="16">
        <v>16991</v>
      </c>
      <c r="J299" s="10" t="s">
        <v>12</v>
      </c>
      <c r="M299" s="1" t="s">
        <v>317</v>
      </c>
      <c r="N299" s="1" t="s">
        <v>192</v>
      </c>
      <c r="O299" s="2">
        <v>31556</v>
      </c>
      <c r="P299" s="1" t="s">
        <v>6</v>
      </c>
    </row>
    <row r="300" spans="7:16" x14ac:dyDescent="0.25">
      <c r="G300" s="17" t="s">
        <v>390</v>
      </c>
      <c r="H300" s="9" t="s">
        <v>152</v>
      </c>
      <c r="I300" s="18">
        <v>23950</v>
      </c>
      <c r="J300" s="11" t="s">
        <v>12</v>
      </c>
      <c r="M300" s="1" t="s">
        <v>381</v>
      </c>
      <c r="N300" s="1" t="s">
        <v>54</v>
      </c>
      <c r="O300" s="2">
        <v>19153</v>
      </c>
      <c r="P300" s="1" t="s">
        <v>6</v>
      </c>
    </row>
    <row r="301" spans="7:16" x14ac:dyDescent="0.25">
      <c r="G301" s="15" t="s">
        <v>391</v>
      </c>
      <c r="H301" s="8" t="s">
        <v>47</v>
      </c>
      <c r="I301" s="16">
        <v>26871</v>
      </c>
      <c r="J301" s="10" t="s">
        <v>12</v>
      </c>
      <c r="M301" s="1" t="s">
        <v>382</v>
      </c>
      <c r="N301" s="1" t="s">
        <v>383</v>
      </c>
      <c r="O301" s="2">
        <v>21934</v>
      </c>
      <c r="P301" s="1" t="s">
        <v>6</v>
      </c>
    </row>
    <row r="302" spans="7:16" x14ac:dyDescent="0.25">
      <c r="G302" s="17" t="s">
        <v>392</v>
      </c>
      <c r="H302" s="9" t="s">
        <v>260</v>
      </c>
      <c r="I302" s="18">
        <v>17268</v>
      </c>
      <c r="J302" s="11" t="s">
        <v>40</v>
      </c>
      <c r="M302" s="1" t="s">
        <v>384</v>
      </c>
      <c r="N302" s="1" t="s">
        <v>361</v>
      </c>
      <c r="O302" s="2">
        <v>28187</v>
      </c>
      <c r="P302" s="1" t="s">
        <v>12</v>
      </c>
    </row>
    <row r="303" spans="7:16" x14ac:dyDescent="0.25">
      <c r="G303" s="15" t="s">
        <v>393</v>
      </c>
      <c r="H303" s="8" t="s">
        <v>394</v>
      </c>
      <c r="I303" s="16">
        <v>31612</v>
      </c>
      <c r="J303" s="10" t="s">
        <v>6</v>
      </c>
      <c r="M303" s="1" t="s">
        <v>385</v>
      </c>
      <c r="N303" s="1" t="s">
        <v>252</v>
      </c>
      <c r="O303" s="2">
        <v>34291</v>
      </c>
      <c r="P303" s="1" t="s">
        <v>12</v>
      </c>
    </row>
    <row r="304" spans="7:16" x14ac:dyDescent="0.25">
      <c r="G304" s="17" t="s">
        <v>395</v>
      </c>
      <c r="H304" s="9" t="s">
        <v>131</v>
      </c>
      <c r="I304" s="18">
        <v>21264</v>
      </c>
      <c r="J304" s="11" t="s">
        <v>12</v>
      </c>
      <c r="M304" s="1" t="s">
        <v>386</v>
      </c>
      <c r="N304" s="1" t="s">
        <v>107</v>
      </c>
      <c r="O304" s="2">
        <v>24652</v>
      </c>
      <c r="P304" s="1" t="s">
        <v>6</v>
      </c>
    </row>
    <row r="305" spans="7:16" x14ac:dyDescent="0.25">
      <c r="G305" s="15" t="s">
        <v>396</v>
      </c>
      <c r="H305" s="8" t="s">
        <v>236</v>
      </c>
      <c r="I305" s="16">
        <v>29622</v>
      </c>
      <c r="J305" s="10" t="s">
        <v>40</v>
      </c>
      <c r="M305" s="1" t="s">
        <v>387</v>
      </c>
      <c r="N305" s="1" t="s">
        <v>121</v>
      </c>
      <c r="O305" s="2">
        <v>18010</v>
      </c>
      <c r="P305" s="1" t="s">
        <v>6</v>
      </c>
    </row>
    <row r="306" spans="7:16" x14ac:dyDescent="0.25">
      <c r="G306" s="17" t="s">
        <v>162</v>
      </c>
      <c r="H306" s="9" t="s">
        <v>20</v>
      </c>
      <c r="I306" s="18">
        <v>30875</v>
      </c>
      <c r="J306" s="11" t="s">
        <v>6</v>
      </c>
      <c r="M306" s="1" t="s">
        <v>388</v>
      </c>
      <c r="N306" s="1" t="s">
        <v>368</v>
      </c>
      <c r="O306" s="2">
        <v>26506</v>
      </c>
      <c r="P306" s="1" t="s">
        <v>40</v>
      </c>
    </row>
    <row r="307" spans="7:16" x14ac:dyDescent="0.25">
      <c r="G307" s="15" t="s">
        <v>397</v>
      </c>
      <c r="H307" s="8" t="s">
        <v>107</v>
      </c>
      <c r="I307" s="16">
        <v>31924</v>
      </c>
      <c r="J307" s="10" t="s">
        <v>12</v>
      </c>
      <c r="M307" s="1" t="s">
        <v>389</v>
      </c>
      <c r="N307" s="1" t="s">
        <v>160</v>
      </c>
      <c r="O307" s="2">
        <v>30368</v>
      </c>
      <c r="P307" s="1" t="s">
        <v>40</v>
      </c>
    </row>
    <row r="308" spans="7:16" x14ac:dyDescent="0.25">
      <c r="G308" s="17" t="s">
        <v>398</v>
      </c>
      <c r="H308" s="9" t="s">
        <v>399</v>
      </c>
      <c r="I308" s="18">
        <v>23384</v>
      </c>
      <c r="J308" s="11" t="s">
        <v>12</v>
      </c>
      <c r="M308" s="1" t="s">
        <v>162</v>
      </c>
      <c r="N308" s="1" t="s">
        <v>54</v>
      </c>
      <c r="O308" s="2">
        <v>16991</v>
      </c>
      <c r="P308" s="1" t="s">
        <v>12</v>
      </c>
    </row>
    <row r="309" spans="7:16" x14ac:dyDescent="0.25">
      <c r="G309" s="15" t="s">
        <v>400</v>
      </c>
      <c r="H309" s="8" t="s">
        <v>401</v>
      </c>
      <c r="I309" s="16">
        <v>32097</v>
      </c>
      <c r="J309" s="10" t="s">
        <v>6</v>
      </c>
      <c r="M309" s="1" t="s">
        <v>390</v>
      </c>
      <c r="N309" s="1" t="s">
        <v>152</v>
      </c>
      <c r="O309" s="2">
        <v>23950</v>
      </c>
      <c r="P309" s="1" t="s">
        <v>12</v>
      </c>
    </row>
    <row r="310" spans="7:16" x14ac:dyDescent="0.25">
      <c r="G310" s="17" t="s">
        <v>402</v>
      </c>
      <c r="H310" s="9" t="s">
        <v>403</v>
      </c>
      <c r="I310" s="18">
        <v>22555</v>
      </c>
      <c r="J310" s="11" t="s">
        <v>40</v>
      </c>
      <c r="M310" s="1" t="s">
        <v>391</v>
      </c>
      <c r="N310" s="1" t="s">
        <v>47</v>
      </c>
      <c r="O310" s="2">
        <v>26871</v>
      </c>
      <c r="P310" s="1" t="s">
        <v>12</v>
      </c>
    </row>
    <row r="311" spans="7:16" x14ac:dyDescent="0.25">
      <c r="G311" s="15" t="s">
        <v>317</v>
      </c>
      <c r="H311" s="8" t="s">
        <v>20</v>
      </c>
      <c r="I311" s="16">
        <v>22508</v>
      </c>
      <c r="J311" s="10" t="s">
        <v>12</v>
      </c>
      <c r="M311" s="1" t="s">
        <v>392</v>
      </c>
      <c r="N311" s="1" t="s">
        <v>260</v>
      </c>
      <c r="O311" s="2">
        <v>17268</v>
      </c>
      <c r="P311" s="1" t="s">
        <v>40</v>
      </c>
    </row>
    <row r="312" spans="7:16" x14ac:dyDescent="0.25">
      <c r="G312" s="17" t="s">
        <v>404</v>
      </c>
      <c r="H312" s="9" t="s">
        <v>72</v>
      </c>
      <c r="I312" s="18">
        <v>29510</v>
      </c>
      <c r="J312" s="11" t="s">
        <v>6</v>
      </c>
      <c r="M312" s="1" t="s">
        <v>393</v>
      </c>
      <c r="N312" s="1" t="s">
        <v>394</v>
      </c>
      <c r="O312" s="2">
        <v>31612</v>
      </c>
      <c r="P312" s="1" t="s">
        <v>6</v>
      </c>
    </row>
    <row r="313" spans="7:16" x14ac:dyDescent="0.25">
      <c r="G313" s="15" t="s">
        <v>405</v>
      </c>
      <c r="H313" s="8" t="s">
        <v>406</v>
      </c>
      <c r="I313" s="16">
        <v>22398</v>
      </c>
      <c r="J313" s="10" t="s">
        <v>12</v>
      </c>
      <c r="M313" s="1" t="s">
        <v>395</v>
      </c>
      <c r="N313" s="1" t="s">
        <v>131</v>
      </c>
      <c r="O313" s="2">
        <v>21264</v>
      </c>
      <c r="P313" s="1" t="s">
        <v>12</v>
      </c>
    </row>
    <row r="314" spans="7:16" x14ac:dyDescent="0.25">
      <c r="G314" s="17" t="s">
        <v>407</v>
      </c>
      <c r="H314" s="9" t="s">
        <v>20</v>
      </c>
      <c r="I314" s="18">
        <v>28394</v>
      </c>
      <c r="J314" s="11" t="s">
        <v>9</v>
      </c>
      <c r="M314" s="1" t="s">
        <v>396</v>
      </c>
      <c r="N314" s="1" t="s">
        <v>236</v>
      </c>
      <c r="O314" s="2">
        <v>29622</v>
      </c>
      <c r="P314" s="1" t="s">
        <v>40</v>
      </c>
    </row>
    <row r="315" spans="7:16" x14ac:dyDescent="0.25">
      <c r="G315" s="15" t="s">
        <v>408</v>
      </c>
      <c r="H315" s="8" t="s">
        <v>139</v>
      </c>
      <c r="I315" s="16">
        <v>16244</v>
      </c>
      <c r="J315" s="10" t="s">
        <v>6</v>
      </c>
      <c r="M315" s="1" t="s">
        <v>162</v>
      </c>
      <c r="N315" s="1" t="s">
        <v>20</v>
      </c>
      <c r="O315" s="2">
        <v>30875</v>
      </c>
      <c r="P315" s="1" t="s">
        <v>6</v>
      </c>
    </row>
    <row r="316" spans="7:16" x14ac:dyDescent="0.25">
      <c r="G316" s="17" t="s">
        <v>409</v>
      </c>
      <c r="H316" s="9" t="s">
        <v>167</v>
      </c>
      <c r="I316" s="18">
        <v>32836</v>
      </c>
      <c r="J316" s="11" t="s">
        <v>12</v>
      </c>
      <c r="M316" s="1" t="s">
        <v>397</v>
      </c>
      <c r="N316" s="1" t="s">
        <v>107</v>
      </c>
      <c r="O316" s="2">
        <v>31924</v>
      </c>
      <c r="P316" s="1" t="s">
        <v>12</v>
      </c>
    </row>
    <row r="317" spans="7:16" x14ac:dyDescent="0.25">
      <c r="G317" s="15" t="s">
        <v>410</v>
      </c>
      <c r="H317" s="8" t="s">
        <v>141</v>
      </c>
      <c r="I317" s="16">
        <v>23528</v>
      </c>
      <c r="J317" s="10" t="s">
        <v>6</v>
      </c>
      <c r="M317" s="1" t="s">
        <v>398</v>
      </c>
      <c r="N317" s="1" t="s">
        <v>399</v>
      </c>
      <c r="O317" s="2">
        <v>23384</v>
      </c>
      <c r="P317" s="1" t="s">
        <v>12</v>
      </c>
    </row>
    <row r="318" spans="7:16" x14ac:dyDescent="0.25">
      <c r="G318" s="17" t="s">
        <v>411</v>
      </c>
      <c r="H318" s="9" t="s">
        <v>412</v>
      </c>
      <c r="I318" s="18">
        <v>28489</v>
      </c>
      <c r="J318" s="11" t="s">
        <v>12</v>
      </c>
      <c r="M318" s="1" t="s">
        <v>400</v>
      </c>
      <c r="N318" s="1" t="s">
        <v>401</v>
      </c>
      <c r="O318" s="2">
        <v>32097</v>
      </c>
      <c r="P318" s="1" t="s">
        <v>6</v>
      </c>
    </row>
    <row r="319" spans="7:16" x14ac:dyDescent="0.25">
      <c r="G319" s="15" t="s">
        <v>413</v>
      </c>
      <c r="H319" s="8" t="s">
        <v>399</v>
      </c>
      <c r="I319" s="16">
        <v>20920</v>
      </c>
      <c r="J319" s="10" t="s">
        <v>12</v>
      </c>
      <c r="M319" s="1" t="s">
        <v>402</v>
      </c>
      <c r="N319" s="1" t="s">
        <v>403</v>
      </c>
      <c r="O319" s="2">
        <v>22555</v>
      </c>
      <c r="P319" s="1" t="s">
        <v>40</v>
      </c>
    </row>
    <row r="320" spans="7:16" x14ac:dyDescent="0.25">
      <c r="G320" s="17" t="s">
        <v>414</v>
      </c>
      <c r="H320" s="9" t="s">
        <v>11</v>
      </c>
      <c r="I320" s="18">
        <v>34164</v>
      </c>
      <c r="J320" s="11" t="s">
        <v>6</v>
      </c>
      <c r="M320" s="1" t="s">
        <v>317</v>
      </c>
      <c r="N320" s="1" t="s">
        <v>20</v>
      </c>
      <c r="O320" s="2">
        <v>22508</v>
      </c>
      <c r="P320" s="1" t="s">
        <v>12</v>
      </c>
    </row>
    <row r="321" spans="7:16" x14ac:dyDescent="0.25">
      <c r="G321" s="15" t="s">
        <v>415</v>
      </c>
      <c r="H321" s="8" t="s">
        <v>246</v>
      </c>
      <c r="I321" s="16">
        <v>32341</v>
      </c>
      <c r="J321" s="10" t="s">
        <v>6</v>
      </c>
      <c r="M321" s="1" t="s">
        <v>404</v>
      </c>
      <c r="N321" s="1" t="s">
        <v>72</v>
      </c>
      <c r="O321" s="2">
        <v>29510</v>
      </c>
      <c r="P321" s="1" t="s">
        <v>6</v>
      </c>
    </row>
    <row r="322" spans="7:16" x14ac:dyDescent="0.25">
      <c r="G322" s="17" t="s">
        <v>416</v>
      </c>
      <c r="H322" s="9" t="s">
        <v>194</v>
      </c>
      <c r="I322" s="18">
        <v>16640</v>
      </c>
      <c r="J322" s="11" t="s">
        <v>12</v>
      </c>
      <c r="M322" s="1" t="s">
        <v>405</v>
      </c>
      <c r="N322" s="1" t="s">
        <v>406</v>
      </c>
      <c r="O322" s="2">
        <v>22398</v>
      </c>
      <c r="P322" s="1" t="s">
        <v>12</v>
      </c>
    </row>
    <row r="323" spans="7:16" x14ac:dyDescent="0.25">
      <c r="G323" s="15" t="s">
        <v>417</v>
      </c>
      <c r="H323" s="8" t="s">
        <v>418</v>
      </c>
      <c r="I323" s="16">
        <v>28217</v>
      </c>
      <c r="J323" s="10" t="s">
        <v>12</v>
      </c>
      <c r="M323" s="1" t="s">
        <v>407</v>
      </c>
      <c r="N323" s="1" t="s">
        <v>20</v>
      </c>
      <c r="O323" s="2">
        <v>28394</v>
      </c>
      <c r="P323" s="1" t="s">
        <v>9</v>
      </c>
    </row>
    <row r="324" spans="7:16" x14ac:dyDescent="0.25">
      <c r="G324" s="17" t="s">
        <v>190</v>
      </c>
      <c r="H324" s="9" t="s">
        <v>419</v>
      </c>
      <c r="I324" s="18">
        <v>32646</v>
      </c>
      <c r="J324" s="11" t="s">
        <v>40</v>
      </c>
      <c r="M324" s="1" t="s">
        <v>408</v>
      </c>
      <c r="N324" s="1" t="s">
        <v>139</v>
      </c>
      <c r="O324" s="2">
        <v>16244</v>
      </c>
      <c r="P324" s="1" t="s">
        <v>6</v>
      </c>
    </row>
    <row r="325" spans="7:16" x14ac:dyDescent="0.25">
      <c r="G325" s="15" t="s">
        <v>420</v>
      </c>
      <c r="H325" s="8" t="s">
        <v>5</v>
      </c>
      <c r="I325" s="16">
        <v>28636</v>
      </c>
      <c r="J325" s="10" t="s">
        <v>40</v>
      </c>
      <c r="M325" s="1" t="s">
        <v>409</v>
      </c>
      <c r="N325" s="1" t="s">
        <v>167</v>
      </c>
      <c r="O325" s="2">
        <v>32836</v>
      </c>
      <c r="P325" s="1" t="s">
        <v>12</v>
      </c>
    </row>
    <row r="326" spans="7:16" x14ac:dyDescent="0.25">
      <c r="G326" s="17" t="s">
        <v>421</v>
      </c>
      <c r="H326" s="9" t="s">
        <v>8</v>
      </c>
      <c r="I326" s="18">
        <v>30418</v>
      </c>
      <c r="J326" s="11" t="s">
        <v>12</v>
      </c>
      <c r="M326" s="1" t="s">
        <v>410</v>
      </c>
      <c r="N326" s="1" t="s">
        <v>141</v>
      </c>
      <c r="O326" s="2">
        <v>23528</v>
      </c>
      <c r="P326" s="1" t="s">
        <v>6</v>
      </c>
    </row>
    <row r="327" spans="7:16" x14ac:dyDescent="0.25">
      <c r="G327" s="15" t="s">
        <v>110</v>
      </c>
      <c r="H327" s="8" t="s">
        <v>368</v>
      </c>
      <c r="I327" s="16">
        <v>33971</v>
      </c>
      <c r="J327" s="10" t="s">
        <v>12</v>
      </c>
      <c r="M327" s="1" t="s">
        <v>411</v>
      </c>
      <c r="N327" s="1" t="s">
        <v>412</v>
      </c>
      <c r="O327" s="2">
        <v>28489</v>
      </c>
      <c r="P327" s="1" t="s">
        <v>12</v>
      </c>
    </row>
    <row r="328" spans="7:16" x14ac:dyDescent="0.25">
      <c r="G328" s="17" t="s">
        <v>422</v>
      </c>
      <c r="H328" s="9" t="s">
        <v>52</v>
      </c>
      <c r="I328" s="18">
        <v>26974</v>
      </c>
      <c r="J328" s="11" t="s">
        <v>12</v>
      </c>
      <c r="M328" s="1" t="s">
        <v>413</v>
      </c>
      <c r="N328" s="1" t="s">
        <v>399</v>
      </c>
      <c r="O328" s="2">
        <v>20920</v>
      </c>
      <c r="P328" s="1" t="s">
        <v>12</v>
      </c>
    </row>
    <row r="329" spans="7:16" x14ac:dyDescent="0.25">
      <c r="G329" s="15" t="s">
        <v>423</v>
      </c>
      <c r="H329" s="8" t="s">
        <v>47</v>
      </c>
      <c r="I329" s="16">
        <v>21339</v>
      </c>
      <c r="J329" s="10" t="s">
        <v>12</v>
      </c>
      <c r="M329" s="1" t="s">
        <v>414</v>
      </c>
      <c r="N329" s="1" t="s">
        <v>11</v>
      </c>
      <c r="O329" s="2">
        <v>34164</v>
      </c>
      <c r="P329" s="1" t="s">
        <v>6</v>
      </c>
    </row>
    <row r="330" spans="7:16" x14ac:dyDescent="0.25">
      <c r="G330" s="17" t="s">
        <v>424</v>
      </c>
      <c r="H330" s="9" t="s">
        <v>90</v>
      </c>
      <c r="I330" s="18">
        <v>25150</v>
      </c>
      <c r="J330" s="11" t="s">
        <v>6</v>
      </c>
      <c r="M330" s="1" t="s">
        <v>415</v>
      </c>
      <c r="N330" s="1" t="s">
        <v>246</v>
      </c>
      <c r="O330" s="2">
        <v>32341</v>
      </c>
      <c r="P330" s="1" t="s">
        <v>6</v>
      </c>
    </row>
    <row r="331" spans="7:16" x14ac:dyDescent="0.25">
      <c r="G331" s="15" t="s">
        <v>425</v>
      </c>
      <c r="H331" s="8" t="s">
        <v>8</v>
      </c>
      <c r="I331" s="16">
        <v>20340</v>
      </c>
      <c r="J331" s="10" t="s">
        <v>12</v>
      </c>
      <c r="M331" s="1" t="s">
        <v>416</v>
      </c>
      <c r="N331" s="1" t="s">
        <v>194</v>
      </c>
      <c r="O331" s="2">
        <v>16640</v>
      </c>
      <c r="P331" s="1" t="s">
        <v>12</v>
      </c>
    </row>
    <row r="332" spans="7:16" x14ac:dyDescent="0.25">
      <c r="G332" s="17" t="s">
        <v>426</v>
      </c>
      <c r="H332" s="9" t="s">
        <v>131</v>
      </c>
      <c r="I332" s="18">
        <v>16045</v>
      </c>
      <c r="J332" s="11" t="s">
        <v>6</v>
      </c>
      <c r="M332" s="1" t="s">
        <v>417</v>
      </c>
      <c r="N332" s="1" t="s">
        <v>418</v>
      </c>
      <c r="O332" s="2">
        <v>28217</v>
      </c>
      <c r="P332" s="1" t="s">
        <v>12</v>
      </c>
    </row>
    <row r="333" spans="7:16" x14ac:dyDescent="0.25">
      <c r="G333" s="15" t="s">
        <v>427</v>
      </c>
      <c r="H333" s="8" t="s">
        <v>37</v>
      </c>
      <c r="I333" s="16">
        <v>18568</v>
      </c>
      <c r="J333" s="10" t="s">
        <v>12</v>
      </c>
      <c r="M333" s="1" t="s">
        <v>190</v>
      </c>
      <c r="N333" s="1" t="s">
        <v>419</v>
      </c>
      <c r="O333" s="2">
        <v>32646</v>
      </c>
      <c r="P333" s="1" t="s">
        <v>40</v>
      </c>
    </row>
    <row r="334" spans="7:16" x14ac:dyDescent="0.25">
      <c r="G334" s="17" t="s">
        <v>311</v>
      </c>
      <c r="H334" s="9" t="s">
        <v>199</v>
      </c>
      <c r="I334" s="18">
        <v>33976</v>
      </c>
      <c r="J334" s="11" t="s">
        <v>12</v>
      </c>
      <c r="M334" s="1" t="s">
        <v>420</v>
      </c>
      <c r="N334" s="1" t="s">
        <v>5</v>
      </c>
      <c r="O334" s="2">
        <v>28636</v>
      </c>
      <c r="P334" s="1" t="s">
        <v>40</v>
      </c>
    </row>
    <row r="335" spans="7:16" x14ac:dyDescent="0.25">
      <c r="G335" s="15" t="s">
        <v>428</v>
      </c>
      <c r="H335" s="8" t="s">
        <v>429</v>
      </c>
      <c r="I335" s="16">
        <v>30720</v>
      </c>
      <c r="J335" s="10" t="s">
        <v>12</v>
      </c>
      <c r="M335" s="1" t="s">
        <v>421</v>
      </c>
      <c r="N335" s="1" t="s">
        <v>8</v>
      </c>
      <c r="O335" s="2">
        <v>30418</v>
      </c>
      <c r="P335" s="1" t="s">
        <v>12</v>
      </c>
    </row>
    <row r="336" spans="7:16" x14ac:dyDescent="0.25">
      <c r="G336" s="17" t="s">
        <v>430</v>
      </c>
      <c r="H336" s="9" t="s">
        <v>141</v>
      </c>
      <c r="I336" s="18">
        <v>22604</v>
      </c>
      <c r="J336" s="11" t="s">
        <v>9</v>
      </c>
      <c r="M336" s="1" t="s">
        <v>110</v>
      </c>
      <c r="N336" s="1" t="s">
        <v>368</v>
      </c>
      <c r="O336" s="2">
        <v>33971</v>
      </c>
      <c r="P336" s="1" t="s">
        <v>12</v>
      </c>
    </row>
    <row r="337" spans="7:16" x14ac:dyDescent="0.25">
      <c r="G337" s="15" t="s">
        <v>431</v>
      </c>
      <c r="H337" s="8" t="s">
        <v>368</v>
      </c>
      <c r="I337" s="16">
        <v>19123</v>
      </c>
      <c r="J337" s="10" t="s">
        <v>12</v>
      </c>
      <c r="M337" s="1" t="s">
        <v>422</v>
      </c>
      <c r="N337" s="1" t="s">
        <v>52</v>
      </c>
      <c r="O337" s="2">
        <v>26974</v>
      </c>
      <c r="P337" s="1" t="s">
        <v>12</v>
      </c>
    </row>
    <row r="338" spans="7:16" x14ac:dyDescent="0.25">
      <c r="M338" s="1" t="s">
        <v>423</v>
      </c>
      <c r="N338" s="1" t="s">
        <v>47</v>
      </c>
      <c r="O338" s="2">
        <v>21339</v>
      </c>
      <c r="P338" s="1" t="s">
        <v>12</v>
      </c>
    </row>
    <row r="339" spans="7:16" x14ac:dyDescent="0.25">
      <c r="M339" s="1" t="s">
        <v>424</v>
      </c>
      <c r="N339" s="1" t="s">
        <v>90</v>
      </c>
      <c r="O339" s="2">
        <v>25150</v>
      </c>
      <c r="P339" s="1" t="s">
        <v>6</v>
      </c>
    </row>
    <row r="340" spans="7:16" x14ac:dyDescent="0.25">
      <c r="M340" s="1" t="s">
        <v>425</v>
      </c>
      <c r="N340" s="1" t="s">
        <v>8</v>
      </c>
      <c r="O340" s="2">
        <v>20340</v>
      </c>
      <c r="P340" s="1" t="s">
        <v>12</v>
      </c>
    </row>
    <row r="341" spans="7:16" x14ac:dyDescent="0.25">
      <c r="M341" s="1" t="s">
        <v>426</v>
      </c>
      <c r="N341" s="1" t="s">
        <v>131</v>
      </c>
      <c r="O341" s="2">
        <v>16045</v>
      </c>
      <c r="P341" s="1" t="s">
        <v>6</v>
      </c>
    </row>
    <row r="342" spans="7:16" x14ac:dyDescent="0.25">
      <c r="M342" s="1" t="s">
        <v>427</v>
      </c>
      <c r="N342" s="1" t="s">
        <v>37</v>
      </c>
      <c r="O342" s="2">
        <v>18568</v>
      </c>
      <c r="P342" s="1" t="s">
        <v>12</v>
      </c>
    </row>
    <row r="343" spans="7:16" x14ac:dyDescent="0.25">
      <c r="M343" s="1" t="s">
        <v>311</v>
      </c>
      <c r="N343" s="1" t="s">
        <v>199</v>
      </c>
      <c r="O343" s="2">
        <v>33976</v>
      </c>
      <c r="P343" s="1" t="s">
        <v>12</v>
      </c>
    </row>
    <row r="344" spans="7:16" x14ac:dyDescent="0.25">
      <c r="M344" s="1" t="s">
        <v>428</v>
      </c>
      <c r="N344" s="1" t="s">
        <v>429</v>
      </c>
      <c r="O344" s="2">
        <v>30720</v>
      </c>
      <c r="P344" s="1" t="s">
        <v>12</v>
      </c>
    </row>
    <row r="345" spans="7:16" x14ac:dyDescent="0.25">
      <c r="M345" s="1" t="s">
        <v>430</v>
      </c>
      <c r="N345" s="1" t="s">
        <v>141</v>
      </c>
      <c r="O345" s="2">
        <v>22604</v>
      </c>
      <c r="P345" s="1" t="s">
        <v>9</v>
      </c>
    </row>
    <row r="346" spans="7:16" x14ac:dyDescent="0.25">
      <c r="M346" s="1" t="s">
        <v>431</v>
      </c>
      <c r="N346" s="1" t="s">
        <v>368</v>
      </c>
      <c r="O346" s="2">
        <v>19123</v>
      </c>
      <c r="P346" s="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e Y m 7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H m J u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i b t Q i u p p C 6 I B A A A i C w A A E w A c A E Z v c m 1 1 b G F z L 1 N l Y 3 R p b 2 4 x L m 0 g o h g A K K A U A A A A A A A A A A A A A A A A A A A A A A A A A A A A 7 Z L N T t t A E M f v k f I O q + X i S C b C 4 e M A 8 g E 5 r c q B i D b p B V x F g z 3 Q r b 0 7 1 u 6 4 w Y 6 4 8 E q c K v W G 8 l 6 s S F t I 1 U o t Z + 9 l d 7 7 3 P / o 5 z F i R E d P 1 H R 3 1 e / 2 e + w w W c 1 F f Y l s p z F o 0 C k Q s S u R + T / i z + m Y f 7 v P V H X l n 4 r 4 O x 5 T V G g 0 H b 1 W J w 4 Q M e 8 M F M j l M P z q 0 L i 1 A O 5 W O 0 R V M V a r M V a q B a w v p a C c 6 S M 7 T 0 5 P J 9 o f R c X S 2 H R 3 s z n M w m G 4 M H / I N y 0 F 4 M c Z S a c V o Y 3 k k Q 5 F Q W W v j 4 r 1 Q v D E Z 5 c p c x 9 F o f y c U 7 2 t i n H J T Y v z 8 H E 7 I 4 K d B u B a x J S d w v b p 7 u F 8 U S p C o K F 8 0 q + + u J d N o b 7 W K t E L p F c 7 g 0 t e e W d K + 0 T u E 3 C s K f q 0 g F B c / Q s d l O c 2 g B O t i t v X L Q e e + k / H b J c F N 9 d x y Z s G 4 K 7 J 6 r W P W V O i C f / t W u F z 6 v H a h X E F + E b 4 t C s Y b v g 3 F U p 4 8 Z f z m H A P D v L a U t z 9 D O T A + h U 4 V f n E Z z l v w h a 4 t w G 9 8 o / 5 2 0 O 8 p 8 2 c 1 L 4 H Z k p v I B K O B 7 L j p u P l v b n Y 7 b j p u X s H N X s d N x 8 0 r u N n v u O m 4 + Q s 3 j 1 B L A Q I t A B Q A A g A I A H m J u 1 D V 6 p R w q A A A A P g A A A A S A A A A A A A A A A A A A A A A A A A A A A B D b 2 5 m a W c v U G F j a 2 F n Z S 5 4 b W x Q S w E C L Q A U A A I A C A B 5 i b t Q D 8 r p q 6 Q A A A D p A A A A E w A A A A A A A A A A A A A A A A D 0 A A A A W 0 N v b n R l b n R f V H l w Z X N d L n h t b F B L A Q I t A B Q A A g A I A H m J u 1 C K 6 m k L o g E A A C I L A A A T A A A A A A A A A A A A A A A A A O U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w A A A A A A A A n z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T Q 6 M z A 6 N D I u N j Q z M z I 1 M F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1 p t a W V u a W 9 u b y B 0 e X A u e 0 5 h e n d p c 2 t v L D B 9 J n F 1 b 3 Q 7 L C Z x d W 9 0 O 1 N l Y 3 R p b 2 4 x L 3 V i Z X p w a W V j e m V u a W E v W m 1 p Z W 5 p b 2 5 v I H R 5 c C 5 7 S W 1 p Z S w x f S Z x d W 9 0 O y w m c X V v d D t T Z W N 0 a W 9 u M S 9 1 Y m V 6 c G l l Y 3 p l b m l h L 1 p t a W V u a W 9 u b y B 0 e X A u e 0 R h d G F f d X J v Z H o s M n 0 m c X V v d D s s J n F 1 b 3 Q 7 U 2 V j d G l v b j E v d W J l e n B p Z W N 6 Z W 5 p Y S 9 a b W l l b m l v b m 8 g d H l w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1 p t a W V u a W 9 u b y B 0 e X A u e 0 5 h e n d p c 2 t v L D B 9 J n F 1 b 3 Q 7 L C Z x d W 9 0 O 1 N l Y 3 R p b 2 4 x L 3 V i Z X p w a W V j e m V u a W E v W m 1 p Z W 5 p b 2 5 v I H R 5 c C 5 7 S W 1 p Z S w x f S Z x d W 9 0 O y w m c X V v d D t T Z W N 0 a W 9 u M S 9 1 Y m V 6 c G l l Y 3 p l b m l h L 1 p t a W V u a W 9 u b y B 0 e X A u e 0 R h d G F f d X J v Z H o s M n 0 m c X V v d D s s J n F 1 b 3 Q 7 U 2 V j d G l v b j E v d W J l e n B p Z W N 6 Z W 5 p Y S 9 a b W l l b m l v b m 8 g d H l w L n t N a W V q c 2 N l X 3 p h b W l l c 3 p r Y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N C I g L z 4 8 R W 5 0 c n k g V H l w Z T 0 i U m V j b 3 Z l c n l U Y X J n Z X R S b 3 c i I F Z h b H V l P S J s N y I g L z 4 8 R W 5 0 c n k g V H l w Z T 0 i R m l s b F R h c m d l d C I g V m F s d W U 9 I n N 1 Y m V 6 c G l l Y 3 p l b m l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x N D o z M T o x O C 4 z N z Y 1 O T U 1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g K D I p L 1 p t a W V u a W 9 u b y B 0 e X A u e 0 5 h e n d p c 2 t v L D B 9 J n F 1 b 3 Q 7 L C Z x d W 9 0 O 1 N l Y 3 R p b 2 4 x L 3 V i Z X p w a W V j e m V u a W E g K D I p L 1 p t a W V u a W 9 u b y B 0 e X A u e 0 l t a W U s M X 0 m c X V v d D s s J n F 1 b 3 Q 7 U 2 V j d G l v b j E v d W J l e n B p Z W N 6 Z W 5 p Y S A o M i k v W m 1 p Z W 5 p b 2 5 v I H R 5 c C 5 7 R G F 0 Y V 9 1 c m 9 k e i w y f S Z x d W 9 0 O y w m c X V v d D t T Z W N 0 a W 9 u M S 9 1 Y m V 6 c G l l Y 3 p l b m l h I C g y K S 9 a b W l l b m l v b m 8 g d H l w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I C g y K S 9 a b W l l b m l v b m 8 g d H l w L n t O Y X p 3 a X N r b y w w f S Z x d W 9 0 O y w m c X V v d D t T Z W N 0 a W 9 u M S 9 1 Y m V 6 c G l l Y 3 p l b m l h I C g y K S 9 a b W l l b m l v b m 8 g d H l w L n t J b W l l L D F 9 J n F 1 b 3 Q 7 L C Z x d W 9 0 O 1 N l Y 3 R p b 2 4 x L 3 V i Z X p w a W V j e m V u a W E g K D I p L 1 p t a W V u a W 9 u b y B 0 e X A u e 0 R h d G F f d X J v Z H o s M n 0 m c X V v d D s s J n F 1 b 3 Q 7 U 2 V j d G l v b j E v d W J l e n B p Z W N 6 Z W 5 p Y S A o M i k v W m 1 p Z W 5 p b 2 5 v I H R 5 c C 5 7 T W l l a n N j Z V 9 6 Y W 1 p Z X N 6 a 2 F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x N T o w O T o z M C 4 2 O D I y M D A 4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g K D M p L 1 p t a W V u a W 9 u b y B 0 e X A u e 0 5 h e n d p c 2 t v L D B 9 J n F 1 b 3 Q 7 L C Z x d W 9 0 O 1 N l Y 3 R p b 2 4 x L 3 V i Z X p w a W V j e m V u a W E g K D M p L 1 p t a W V u a W 9 u b y B 0 e X A u e 0 l t a W U s M X 0 m c X V v d D s s J n F 1 b 3 Q 7 U 2 V j d G l v b j E v d W J l e n B p Z W N 6 Z W 5 p Y S A o M y k v W m 1 p Z W 5 p b 2 5 v I H R 5 c C 5 7 R G F 0 Y V 9 1 c m 9 k e i w y f S Z x d W 9 0 O y w m c X V v d D t T Z W N 0 a W 9 u M S 9 1 Y m V 6 c G l l Y 3 p l b m l h I C g z K S 9 a b W l l b m l v b m 8 g d H l w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I C g z K S 9 a b W l l b m l v b m 8 g d H l w L n t O Y X p 3 a X N r b y w w f S Z x d W 9 0 O y w m c X V v d D t T Z W N 0 a W 9 u M S 9 1 Y m V 6 c G l l Y 3 p l b m l h I C g z K S 9 a b W l l b m l v b m 8 g d H l w L n t J b W l l L D F 9 J n F 1 b 3 Q 7 L C Z x d W 9 0 O 1 N l Y 3 R p b 2 4 x L 3 V i Z X p w a W V j e m V u a W E g K D M p L 1 p t a W V u a W 9 u b y B 0 e X A u e 0 R h d G F f d X J v Z H o s M n 0 m c X V v d D s s J n F 1 b 3 Q 7 U 2 V j d G l v b j E v d W J l e n B p Z W N 6 Z W 5 p Y S A o M y k v W m 1 p Z W 5 p b 2 5 v I H R 5 c C 5 7 T W l l a n N j Z V 9 6 Y W 1 p Z X N 6 a 2 F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p w a W V j e m V u a W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E 1 O j E w O j Q 2 L j A y M T I 5 O D B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A o N C k v W m 1 p Z W 5 p b 2 5 v I H R 5 c C 5 7 T m F 6 d 2 l z a 2 8 s M H 0 m c X V v d D s s J n F 1 b 3 Q 7 U 2 V j d G l v b j E v d W J l e n B p Z W N 6 Z W 5 p Y S A o N C k v W m 1 p Z W 5 p b 2 5 v I H R 5 c C 5 7 S W 1 p Z S w x f S Z x d W 9 0 O y w m c X V v d D t T Z W N 0 a W 9 u M S 9 1 Y m V 6 c G l l Y 3 p l b m l h I C g 0 K S 9 a b W l l b m l v b m 8 g d H l w L n t E Y X R h X 3 V y b 2 R 6 L D J 9 J n F 1 b 3 Q 7 L C Z x d W 9 0 O 1 N l Y 3 R p b 2 4 x L 3 V i Z X p w a W V j e m V u a W E g K D Q p L 1 p t a W V u a W 9 u b y B 0 e X A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g K D Q p L 1 p t a W V u a W 9 u b y B 0 e X A u e 0 5 h e n d p c 2 t v L D B 9 J n F 1 b 3 Q 7 L C Z x d W 9 0 O 1 N l Y 3 R p b 2 4 x L 3 V i Z X p w a W V j e m V u a W E g K D Q p L 1 p t a W V u a W 9 u b y B 0 e X A u e 0 l t a W U s M X 0 m c X V v d D s s J n F 1 b 3 Q 7 U 2 V j d G l v b j E v d W J l e n B p Z W N 6 Z W 5 p Y S A o N C k v W m 1 p Z W 5 p b 2 5 v I H R 5 c C 5 7 R G F 0 Y V 9 1 c m 9 k e i w y f S Z x d W 9 0 O y w m c X V v d D t T Z W N 0 a W 9 u M S 9 1 Y m V 6 c G l l Y 3 p l b m l h I C g 0 K S 9 a b W l l b m l v b m 8 g d H l w L n t N a W V q c 2 N l X 3 p h b W l l c 3 p r Y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X J r d X N 6 M T Y i I C 8 + P E V u d H J 5 I F R 5 c G U 9 I l J l Y 2 9 2 Z X J 5 V G F y Z 2 V 0 Q 2 9 s d W 1 u I i B W Y W x 1 Z T 0 i b D Q i I C 8 + P E V u d H J 5 I F R 5 c G U 9 I l J l Y 2 9 2 Z X J 5 V G F y Z 2 V 0 U m 9 3 I i B W Y W x 1 Z T 0 i b D Y i I C 8 + P E V u d H J 5 I F R 5 c G U 9 I k Z p b G x U Y X J n Z X Q i I F Z h b H V l P S J z d W J l e n B p Z W N 6 Z W 5 p Y V 9 f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E 1 O j E w O j Q 2 L j A y M T I 5 O D B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R m l s b E N v d W 5 0 I i B W Y W x 1 Z T 0 i b D M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A o N C k v W m 1 p Z W 5 p b 2 5 v I H R 5 c C 5 7 T m F 6 d 2 l z a 2 8 s M H 0 m c X V v d D s s J n F 1 b 3 Q 7 U 2 V j d G l v b j E v d W J l e n B p Z W N 6 Z W 5 p Y S A o N C k v W m 1 p Z W 5 p b 2 5 v I H R 5 c C 5 7 S W 1 p Z S w x f S Z x d W 9 0 O y w m c X V v d D t T Z W N 0 a W 9 u M S 9 1 Y m V 6 c G l l Y 3 p l b m l h I C g 0 K S 9 a b W l l b m l v b m 8 g d H l w L n t E Y X R h X 3 V y b 2 R 6 L D J 9 J n F 1 b 3 Q 7 L C Z x d W 9 0 O 1 N l Y 3 R p b 2 4 x L 3 V i Z X p w a W V j e m V u a W E g K D Q p L 1 p t a W V u a W 9 u b y B 0 e X A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g K D Q p L 1 p t a W V u a W 9 u b y B 0 e X A u e 0 5 h e n d p c 2 t v L D B 9 J n F 1 b 3 Q 7 L C Z x d W 9 0 O 1 N l Y 3 R p b 2 4 x L 3 V i Z X p w a W V j e m V u a W E g K D Q p L 1 p t a W V u a W 9 u b y B 0 e X A u e 0 l t a W U s M X 0 m c X V v d D s s J n F 1 b 3 Q 7 U 2 V j d G l v b j E v d W J l e n B p Z W N 6 Z W 5 p Y S A o N C k v W m 1 p Z W 5 p b 2 5 v I H R 5 c C 5 7 R G F 0 Y V 9 1 c m 9 k e i w y f S Z x d W 9 0 O y w m c X V v d D t T Z W N 0 a W 9 u M S 9 1 Y m V 6 c G l l Y 3 p l b m l h I C g 0 K S 9 a b W l l b m l v b m 8 g d H l w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F p 7 Y U N O B C p j J W Y p l T a + I A A A A A A g A A A A A A E G Y A A A A B A A A g A A A A 6 e R t S Q 2 f i w n B g Y G 4 8 q w E r m 1 d Y I n 7 B T f Z l k n c d 8 B 5 L O w A A A A A D o A A A A A C A A A g A A A A 7 q R R K e y s F 7 M 4 k S 1 6 t o 6 z S Z D 8 c / 1 O l b i y H I 1 Y t U b R s H J Q A A A A g V O z r E r Z 9 5 3 0 F j E V p O D M L 3 a o S K Y 7 z r u I / 4 T Y M w c N + R R J s B N Z R t Z T i o U A o Z M g h b 8 3 p m W Q U T i M p V 9 / d N 3 e c u j g L Z f e d l t t a O d + k D u i b A 5 s u L p A A A A A B h 9 h C n j A S 5 5 N p B a L D o H t K Q l Y y F + p w V a y J / N 7 P 6 X x f f X D L r 5 2 x E + B s D 0 b 5 e U F 4 C E m V + N Z H A U E i 1 k p T b C y q n A g I g = = < / D a t a M a s h u p > 
</file>

<file path=customXml/itemProps1.xml><?xml version="1.0" encoding="utf-8"?>
<ds:datastoreItem xmlns:ds="http://schemas.openxmlformats.org/officeDocument/2006/customXml" ds:itemID="{DAB3530D-E267-4659-A5C2-417E90FD8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4.1 .2 .3</vt:lpstr>
      <vt:lpstr>4.4</vt:lpstr>
      <vt:lpstr>Arkusz18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kamsil 12</dc:creator>
  <cp:lastModifiedBy>kamsil 12</cp:lastModifiedBy>
  <dcterms:created xsi:type="dcterms:W3CDTF">2015-06-05T18:19:34Z</dcterms:created>
  <dcterms:modified xsi:type="dcterms:W3CDTF">2020-05-27T15:22:36Z</dcterms:modified>
</cp:coreProperties>
</file>