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sipuria/Documents/udemy excel for data anlysis/"/>
    </mc:Choice>
  </mc:AlternateContent>
  <xr:revisionPtr revIDLastSave="0" documentId="13_ncr:1_{B23F29F2-CCF5-844D-BD4B-BABE9CCC1876}" xr6:coauthVersionLast="47" xr6:coauthVersionMax="47" xr10:uidLastSave="{00000000-0000-0000-0000-000000000000}"/>
  <bookViews>
    <workbookView xWindow="0" yWindow="500" windowWidth="28800" windowHeight="16240" xr2:uid="{0CB13BB9-9B4E-704E-8B74-E1E2C9CF9A1A}"/>
  </bookViews>
  <sheets>
    <sheet name="stocks" sheetId="1" r:id="rId1"/>
    <sheet name="analysis" sheetId="2" r:id="rId2"/>
    <sheet name="Sheet3" sheetId="3" r:id="rId3"/>
    <sheet name="dashboard" sheetId="4" r:id="rId4"/>
  </sheets>
  <definedNames>
    <definedName name="_xlchart.v1.0" hidden="1">Sheet3!$C$2:$C$67</definedName>
    <definedName name="_xlchart.v1.1" hidden="1">Sheet3!$D$2:$D$67</definedName>
    <definedName name="_xlchart.v1.10" hidden="1">Sheet3!$C$2:$C$67</definedName>
    <definedName name="_xlchart.v1.11" hidden="1">Sheet3!$D$2:$D$67</definedName>
    <definedName name="_xlchart.v1.12" hidden="1">Sheet3!$E$2:$E$67</definedName>
    <definedName name="_xlchart.v1.13" hidden="1">Sheet3!$F$2:$F$67</definedName>
    <definedName name="_xlchart.v1.14" hidden="1">Sheet3!$G$2:$G$67</definedName>
    <definedName name="_xlchart.v1.15" hidden="1">Sheet3!$C$2:$C$67</definedName>
    <definedName name="_xlchart.v1.16" hidden="1">Sheet3!$D$2:$D$67</definedName>
    <definedName name="_xlchart.v1.17" hidden="1">Sheet3!$E$2:$E$67</definedName>
    <definedName name="_xlchart.v1.18" hidden="1">Sheet3!$F$2:$F$67</definedName>
    <definedName name="_xlchart.v1.19" hidden="1">Sheet3!$G$2:$G$67</definedName>
    <definedName name="_xlchart.v1.2" hidden="1">Sheet3!$E$2:$E$67</definedName>
    <definedName name="_xlchart.v1.20" hidden="1">Sheet3!$C$2:$C$67</definedName>
    <definedName name="_xlchart.v1.21" hidden="1">Sheet3!$D$2:$D$67</definedName>
    <definedName name="_xlchart.v1.22" hidden="1">Sheet3!$E$2:$E$67</definedName>
    <definedName name="_xlchart.v1.23" hidden="1">Sheet3!$F$2:$F$67</definedName>
    <definedName name="_xlchart.v1.24" hidden="1">Sheet3!$G$2:$G$67</definedName>
    <definedName name="_xlchart.v1.25" hidden="1">Sheet3!$C$2:$C$67</definedName>
    <definedName name="_xlchart.v1.26" hidden="1">Sheet3!$D$2:$D$67</definedName>
    <definedName name="_xlchart.v1.27" hidden="1">Sheet3!$E$2:$E$67</definedName>
    <definedName name="_xlchart.v1.28" hidden="1">Sheet3!$F$2:$F$67</definedName>
    <definedName name="_xlchart.v1.29" hidden="1">Sheet3!$G$2:$G$67</definedName>
    <definedName name="_xlchart.v1.3" hidden="1">Sheet3!$F$2:$F$67</definedName>
    <definedName name="_xlchart.v1.30" hidden="1">Sheet3!$C$2:$C$67</definedName>
    <definedName name="_xlchart.v1.31" hidden="1">Sheet3!$D$2:$D$67</definedName>
    <definedName name="_xlchart.v1.32" hidden="1">Sheet3!$E$2:$E$67</definedName>
    <definedName name="_xlchart.v1.33" hidden="1">Sheet3!$F$2:$F$67</definedName>
    <definedName name="_xlchart.v1.34" hidden="1">Sheet3!$G$2:$G$67</definedName>
    <definedName name="_xlchart.v1.35" hidden="1">Sheet3!$C$2:$C$67</definedName>
    <definedName name="_xlchart.v1.36" hidden="1">Sheet3!$D$2:$D$67</definedName>
    <definedName name="_xlchart.v1.37" hidden="1">Sheet3!$E$2:$E$67</definedName>
    <definedName name="_xlchart.v1.38" hidden="1">Sheet3!$F$2:$F$67</definedName>
    <definedName name="_xlchart.v1.39" hidden="1">Sheet3!$G$2:$G$67</definedName>
    <definedName name="_xlchart.v1.4" hidden="1">Sheet3!$G$2:$G$67</definedName>
    <definedName name="_xlchart.v1.40" hidden="1">Sheet3!$C$2:$C$67</definedName>
    <definedName name="_xlchart.v1.41" hidden="1">Sheet3!$D$2:$D$67</definedName>
    <definedName name="_xlchart.v1.42" hidden="1">Sheet3!$E$2:$E$67</definedName>
    <definedName name="_xlchart.v1.43" hidden="1">Sheet3!$F$2:$F$67</definedName>
    <definedName name="_xlchart.v1.44" hidden="1">Sheet3!$G$2:$G$67</definedName>
    <definedName name="_xlchart.v1.5" hidden="1">Sheet3!$C$2:$C$67</definedName>
    <definedName name="_xlchart.v1.6" hidden="1">Sheet3!$D$2:$D$67</definedName>
    <definedName name="_xlchart.v1.7" hidden="1">Sheet3!$E$2:$E$67</definedName>
    <definedName name="_xlchart.v1.8" hidden="1">Sheet3!$F$2:$F$67</definedName>
    <definedName name="_xlchart.v1.9" hidden="1">Sheet3!$G$2:$G$67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M6" i="4"/>
  <c r="I6" i="4"/>
  <c r="K6" i="4"/>
  <c r="E6" i="4"/>
  <c r="G6" i="4"/>
  <c r="C6" i="4"/>
  <c r="A6" i="4"/>
  <c r="K78" i="3"/>
  <c r="K76" i="3"/>
  <c r="K74" i="3"/>
  <c r="K72" i="3"/>
  <c r="K70" i="3"/>
  <c r="K68" i="3"/>
  <c r="K66" i="3"/>
  <c r="K64" i="3"/>
  <c r="A1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I2" i="1" s="1"/>
  <c r="A10" i="2"/>
  <c r="A8" i="2"/>
  <c r="A6" i="2"/>
  <c r="A4" i="2"/>
  <c r="A2" i="2"/>
</calcChain>
</file>

<file path=xl/sharedStrings.xml><?xml version="1.0" encoding="utf-8"?>
<sst xmlns="http://schemas.openxmlformats.org/spreadsheetml/2006/main" count="45" uniqueCount="30">
  <si>
    <t>Date</t>
  </si>
  <si>
    <t>Price</t>
  </si>
  <si>
    <t>Open</t>
  </si>
  <si>
    <t>High</t>
  </si>
  <si>
    <t>Low</t>
  </si>
  <si>
    <t>Vol.</t>
  </si>
  <si>
    <t>Change %</t>
  </si>
  <si>
    <t>Highest price ever</t>
  </si>
  <si>
    <t>lowest price ever</t>
  </si>
  <si>
    <t>standard deviation</t>
  </si>
  <si>
    <t>Highest price movement</t>
  </si>
  <si>
    <t>lowest price movement</t>
  </si>
  <si>
    <t>Volatility in $</t>
  </si>
  <si>
    <t>Daily volantility in %</t>
  </si>
  <si>
    <t>daily average volitility in %</t>
  </si>
  <si>
    <t>close price</t>
  </si>
  <si>
    <t>Highest price(pervsion)</t>
  </si>
  <si>
    <t>lowest price(pervsion)</t>
  </si>
  <si>
    <t>Results</t>
  </si>
  <si>
    <t>Highest price VS Lowest price</t>
  </si>
  <si>
    <t xml:space="preserve">Highest </t>
  </si>
  <si>
    <t>Lowest</t>
  </si>
  <si>
    <t>Higest price movement Vs Lowest price movement</t>
  </si>
  <si>
    <t>Highest movement</t>
  </si>
  <si>
    <t>Lowest movement</t>
  </si>
  <si>
    <t>Price range pervision</t>
  </si>
  <si>
    <t>Highest</t>
  </si>
  <si>
    <t>Other</t>
  </si>
  <si>
    <t>standard devision</t>
  </si>
  <si>
    <t>daily average volitility 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</si>
</sst>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44" fontId="0" fillId="0" borderId="0" xfId="1" applyFont="1"/>
    <xf numFmtId="10" fontId="0" fillId="0" borderId="0" xfId="2" applyNumberFormat="1" applyFont="1"/>
    <xf numFmtId="1" fontId="2" fillId="0" borderId="0" xfId="0" applyNumberFormat="1" applyFont="1"/>
    <xf numFmtId="10" fontId="2" fillId="0" borderId="0" xfId="2" applyNumberFormat="1" applyFont="1"/>
    <xf numFmtId="0" fontId="3" fillId="0" borderId="0" xfId="0" applyFont="1"/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4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</cellXfs>
  <cellStyles count="3"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Sheet3!$C$2:$C$67</c:f>
              <c:numCache>
                <c:formatCode>m/d/yy</c:formatCode>
                <c:ptCount val="66"/>
                <c:pt idx="0">
                  <c:v>45468</c:v>
                </c:pt>
                <c:pt idx="1">
                  <c:v>45468</c:v>
                </c:pt>
                <c:pt idx="2">
                  <c:v>45468</c:v>
                </c:pt>
                <c:pt idx="3">
                  <c:v>45469</c:v>
                </c:pt>
                <c:pt idx="4">
                  <c:v>45469</c:v>
                </c:pt>
                <c:pt idx="5">
                  <c:v>45469</c:v>
                </c:pt>
                <c:pt idx="6">
                  <c:v>45470</c:v>
                </c:pt>
                <c:pt idx="7">
                  <c:v>45470</c:v>
                </c:pt>
                <c:pt idx="8">
                  <c:v>45470</c:v>
                </c:pt>
                <c:pt idx="9">
                  <c:v>45471</c:v>
                </c:pt>
                <c:pt idx="10">
                  <c:v>45471</c:v>
                </c:pt>
                <c:pt idx="11">
                  <c:v>45471</c:v>
                </c:pt>
                <c:pt idx="12">
                  <c:v>45472</c:v>
                </c:pt>
                <c:pt idx="13">
                  <c:v>45472</c:v>
                </c:pt>
                <c:pt idx="14">
                  <c:v>45472</c:v>
                </c:pt>
                <c:pt idx="15">
                  <c:v>45473</c:v>
                </c:pt>
                <c:pt idx="16">
                  <c:v>45473</c:v>
                </c:pt>
                <c:pt idx="17">
                  <c:v>45473</c:v>
                </c:pt>
                <c:pt idx="18">
                  <c:v>45474</c:v>
                </c:pt>
                <c:pt idx="19">
                  <c:v>45474</c:v>
                </c:pt>
                <c:pt idx="20">
                  <c:v>45474</c:v>
                </c:pt>
                <c:pt idx="21">
                  <c:v>45475</c:v>
                </c:pt>
                <c:pt idx="22">
                  <c:v>45475</c:v>
                </c:pt>
                <c:pt idx="23">
                  <c:v>45475</c:v>
                </c:pt>
                <c:pt idx="24">
                  <c:v>45476</c:v>
                </c:pt>
                <c:pt idx="25">
                  <c:v>45476</c:v>
                </c:pt>
                <c:pt idx="26">
                  <c:v>45476</c:v>
                </c:pt>
                <c:pt idx="27">
                  <c:v>45477</c:v>
                </c:pt>
                <c:pt idx="28">
                  <c:v>45477</c:v>
                </c:pt>
                <c:pt idx="29">
                  <c:v>45477</c:v>
                </c:pt>
                <c:pt idx="30">
                  <c:v>45478</c:v>
                </c:pt>
                <c:pt idx="31">
                  <c:v>45478</c:v>
                </c:pt>
                <c:pt idx="32">
                  <c:v>45478</c:v>
                </c:pt>
                <c:pt idx="33">
                  <c:v>45479</c:v>
                </c:pt>
                <c:pt idx="34">
                  <c:v>45479</c:v>
                </c:pt>
                <c:pt idx="35">
                  <c:v>45479</c:v>
                </c:pt>
                <c:pt idx="36">
                  <c:v>45480</c:v>
                </c:pt>
                <c:pt idx="37">
                  <c:v>45480</c:v>
                </c:pt>
                <c:pt idx="38">
                  <c:v>45480</c:v>
                </c:pt>
                <c:pt idx="39">
                  <c:v>45481</c:v>
                </c:pt>
                <c:pt idx="40">
                  <c:v>45481</c:v>
                </c:pt>
                <c:pt idx="41">
                  <c:v>45481</c:v>
                </c:pt>
                <c:pt idx="42">
                  <c:v>45482</c:v>
                </c:pt>
                <c:pt idx="43">
                  <c:v>45482</c:v>
                </c:pt>
                <c:pt idx="44">
                  <c:v>45482</c:v>
                </c:pt>
                <c:pt idx="45">
                  <c:v>45483</c:v>
                </c:pt>
                <c:pt idx="46">
                  <c:v>45483</c:v>
                </c:pt>
                <c:pt idx="47">
                  <c:v>45483</c:v>
                </c:pt>
                <c:pt idx="48">
                  <c:v>45484</c:v>
                </c:pt>
                <c:pt idx="49">
                  <c:v>45484</c:v>
                </c:pt>
                <c:pt idx="50">
                  <c:v>45484</c:v>
                </c:pt>
                <c:pt idx="51">
                  <c:v>45485</c:v>
                </c:pt>
                <c:pt idx="52">
                  <c:v>45485</c:v>
                </c:pt>
                <c:pt idx="53">
                  <c:v>45485</c:v>
                </c:pt>
                <c:pt idx="54">
                  <c:v>45486</c:v>
                </c:pt>
                <c:pt idx="55">
                  <c:v>45486</c:v>
                </c:pt>
                <c:pt idx="56">
                  <c:v>45486</c:v>
                </c:pt>
                <c:pt idx="57">
                  <c:v>45487</c:v>
                </c:pt>
                <c:pt idx="58">
                  <c:v>45487</c:v>
                </c:pt>
                <c:pt idx="59">
                  <c:v>45487</c:v>
                </c:pt>
                <c:pt idx="60">
                  <c:v>45488</c:v>
                </c:pt>
                <c:pt idx="61">
                  <c:v>45488</c:v>
                </c:pt>
                <c:pt idx="62">
                  <c:v>45488</c:v>
                </c:pt>
                <c:pt idx="63">
                  <c:v>45489</c:v>
                </c:pt>
                <c:pt idx="64">
                  <c:v>45489</c:v>
                </c:pt>
                <c:pt idx="65">
                  <c:v>45489</c:v>
                </c:pt>
              </c:numCache>
            </c:numRef>
          </c:cat>
          <c:val>
            <c:numRef>
              <c:f>Sheet3!$D$2:$D$67</c:f>
              <c:numCache>
                <c:formatCode>General</c:formatCode>
                <c:ptCount val="66"/>
                <c:pt idx="0">
                  <c:v>145.30000000000001</c:v>
                </c:pt>
                <c:pt idx="1">
                  <c:v>280.5</c:v>
                </c:pt>
                <c:pt idx="2" formatCode="#,##0.00">
                  <c:v>2720</c:v>
                </c:pt>
                <c:pt idx="3">
                  <c:v>147</c:v>
                </c:pt>
                <c:pt idx="4">
                  <c:v>283</c:v>
                </c:pt>
                <c:pt idx="5" formatCode="#,##0.00">
                  <c:v>2730</c:v>
                </c:pt>
                <c:pt idx="6">
                  <c:v>148.5</c:v>
                </c:pt>
                <c:pt idx="7">
                  <c:v>284</c:v>
                </c:pt>
                <c:pt idx="8" formatCode="#,##0.00">
                  <c:v>2740</c:v>
                </c:pt>
                <c:pt idx="9">
                  <c:v>150</c:v>
                </c:pt>
                <c:pt idx="10">
                  <c:v>285.5</c:v>
                </c:pt>
                <c:pt idx="11" formatCode="#,##0.00">
                  <c:v>2760</c:v>
                </c:pt>
                <c:pt idx="12">
                  <c:v>152</c:v>
                </c:pt>
                <c:pt idx="13">
                  <c:v>287</c:v>
                </c:pt>
                <c:pt idx="14" formatCode="#,##0.00">
                  <c:v>2770</c:v>
                </c:pt>
                <c:pt idx="15">
                  <c:v>154</c:v>
                </c:pt>
                <c:pt idx="16">
                  <c:v>289</c:v>
                </c:pt>
                <c:pt idx="17" formatCode="#,##0.00">
                  <c:v>2780</c:v>
                </c:pt>
                <c:pt idx="18">
                  <c:v>156</c:v>
                </c:pt>
                <c:pt idx="19">
                  <c:v>291</c:v>
                </c:pt>
                <c:pt idx="20" formatCode="#,##0.00">
                  <c:v>2790</c:v>
                </c:pt>
                <c:pt idx="21">
                  <c:v>158</c:v>
                </c:pt>
                <c:pt idx="22">
                  <c:v>293</c:v>
                </c:pt>
                <c:pt idx="23" formatCode="#,##0.00">
                  <c:v>2800</c:v>
                </c:pt>
                <c:pt idx="24">
                  <c:v>160</c:v>
                </c:pt>
                <c:pt idx="25">
                  <c:v>295</c:v>
                </c:pt>
                <c:pt idx="26" formatCode="#,##0.00">
                  <c:v>2810</c:v>
                </c:pt>
                <c:pt idx="27">
                  <c:v>162</c:v>
                </c:pt>
                <c:pt idx="28">
                  <c:v>297</c:v>
                </c:pt>
                <c:pt idx="29" formatCode="#,##0.00">
                  <c:v>2820</c:v>
                </c:pt>
                <c:pt idx="30">
                  <c:v>164</c:v>
                </c:pt>
                <c:pt idx="31">
                  <c:v>299</c:v>
                </c:pt>
                <c:pt idx="32" formatCode="#,##0.00">
                  <c:v>2830</c:v>
                </c:pt>
                <c:pt idx="33">
                  <c:v>166</c:v>
                </c:pt>
                <c:pt idx="34">
                  <c:v>301</c:v>
                </c:pt>
                <c:pt idx="35" formatCode="#,##0.00">
                  <c:v>2840</c:v>
                </c:pt>
                <c:pt idx="36">
                  <c:v>168</c:v>
                </c:pt>
                <c:pt idx="37">
                  <c:v>303</c:v>
                </c:pt>
                <c:pt idx="38" formatCode="#,##0.00">
                  <c:v>2850</c:v>
                </c:pt>
                <c:pt idx="39">
                  <c:v>170</c:v>
                </c:pt>
                <c:pt idx="40">
                  <c:v>305</c:v>
                </c:pt>
                <c:pt idx="41" formatCode="#,##0.00">
                  <c:v>2860</c:v>
                </c:pt>
                <c:pt idx="42">
                  <c:v>172</c:v>
                </c:pt>
                <c:pt idx="43">
                  <c:v>307</c:v>
                </c:pt>
                <c:pt idx="44" formatCode="#,##0.00">
                  <c:v>2870</c:v>
                </c:pt>
                <c:pt idx="45">
                  <c:v>174</c:v>
                </c:pt>
                <c:pt idx="46">
                  <c:v>309</c:v>
                </c:pt>
                <c:pt idx="47" formatCode="#,##0.00">
                  <c:v>2880</c:v>
                </c:pt>
                <c:pt idx="48">
                  <c:v>176</c:v>
                </c:pt>
                <c:pt idx="49">
                  <c:v>311</c:v>
                </c:pt>
                <c:pt idx="50" formatCode="#,##0.00">
                  <c:v>2890</c:v>
                </c:pt>
                <c:pt idx="51">
                  <c:v>178</c:v>
                </c:pt>
                <c:pt idx="52">
                  <c:v>313</c:v>
                </c:pt>
                <c:pt idx="53" formatCode="#,##0.00">
                  <c:v>2900</c:v>
                </c:pt>
                <c:pt idx="54">
                  <c:v>180</c:v>
                </c:pt>
                <c:pt idx="55">
                  <c:v>315</c:v>
                </c:pt>
                <c:pt idx="56" formatCode="#,##0.00">
                  <c:v>2910</c:v>
                </c:pt>
                <c:pt idx="57">
                  <c:v>182</c:v>
                </c:pt>
                <c:pt idx="58">
                  <c:v>317</c:v>
                </c:pt>
                <c:pt idx="59" formatCode="#,##0.00">
                  <c:v>2920</c:v>
                </c:pt>
                <c:pt idx="60">
                  <c:v>184</c:v>
                </c:pt>
                <c:pt idx="61">
                  <c:v>319</c:v>
                </c:pt>
                <c:pt idx="62" formatCode="#,##0.00">
                  <c:v>2930</c:v>
                </c:pt>
                <c:pt idx="63">
                  <c:v>186</c:v>
                </c:pt>
                <c:pt idx="64">
                  <c:v>321</c:v>
                </c:pt>
                <c:pt idx="65" formatCode="#,##0.00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1-3F48-A870-1A39BD64FD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Sheet3!$C$2:$C$67</c:f>
              <c:numCache>
                <c:formatCode>m/d/yy</c:formatCode>
                <c:ptCount val="66"/>
                <c:pt idx="0">
                  <c:v>45468</c:v>
                </c:pt>
                <c:pt idx="1">
                  <c:v>45468</c:v>
                </c:pt>
                <c:pt idx="2">
                  <c:v>45468</c:v>
                </c:pt>
                <c:pt idx="3">
                  <c:v>45469</c:v>
                </c:pt>
                <c:pt idx="4">
                  <c:v>45469</c:v>
                </c:pt>
                <c:pt idx="5">
                  <c:v>45469</c:v>
                </c:pt>
                <c:pt idx="6">
                  <c:v>45470</c:v>
                </c:pt>
                <c:pt idx="7">
                  <c:v>45470</c:v>
                </c:pt>
                <c:pt idx="8">
                  <c:v>45470</c:v>
                </c:pt>
                <c:pt idx="9">
                  <c:v>45471</c:v>
                </c:pt>
                <c:pt idx="10">
                  <c:v>45471</c:v>
                </c:pt>
                <c:pt idx="11">
                  <c:v>45471</c:v>
                </c:pt>
                <c:pt idx="12">
                  <c:v>45472</c:v>
                </c:pt>
                <c:pt idx="13">
                  <c:v>45472</c:v>
                </c:pt>
                <c:pt idx="14">
                  <c:v>45472</c:v>
                </c:pt>
                <c:pt idx="15">
                  <c:v>45473</c:v>
                </c:pt>
                <c:pt idx="16">
                  <c:v>45473</c:v>
                </c:pt>
                <c:pt idx="17">
                  <c:v>45473</c:v>
                </c:pt>
                <c:pt idx="18">
                  <c:v>45474</c:v>
                </c:pt>
                <c:pt idx="19">
                  <c:v>45474</c:v>
                </c:pt>
                <c:pt idx="20">
                  <c:v>45474</c:v>
                </c:pt>
                <c:pt idx="21">
                  <c:v>45475</c:v>
                </c:pt>
                <c:pt idx="22">
                  <c:v>45475</c:v>
                </c:pt>
                <c:pt idx="23">
                  <c:v>45475</c:v>
                </c:pt>
                <c:pt idx="24">
                  <c:v>45476</c:v>
                </c:pt>
                <c:pt idx="25">
                  <c:v>45476</c:v>
                </c:pt>
                <c:pt idx="26">
                  <c:v>45476</c:v>
                </c:pt>
                <c:pt idx="27">
                  <c:v>45477</c:v>
                </c:pt>
                <c:pt idx="28">
                  <c:v>45477</c:v>
                </c:pt>
                <c:pt idx="29">
                  <c:v>45477</c:v>
                </c:pt>
                <c:pt idx="30">
                  <c:v>45478</c:v>
                </c:pt>
                <c:pt idx="31">
                  <c:v>45478</c:v>
                </c:pt>
                <c:pt idx="32">
                  <c:v>45478</c:v>
                </c:pt>
                <c:pt idx="33">
                  <c:v>45479</c:v>
                </c:pt>
                <c:pt idx="34">
                  <c:v>45479</c:v>
                </c:pt>
                <c:pt idx="35">
                  <c:v>45479</c:v>
                </c:pt>
                <c:pt idx="36">
                  <c:v>45480</c:v>
                </c:pt>
                <c:pt idx="37">
                  <c:v>45480</c:v>
                </c:pt>
                <c:pt idx="38">
                  <c:v>45480</c:v>
                </c:pt>
                <c:pt idx="39">
                  <c:v>45481</c:v>
                </c:pt>
                <c:pt idx="40">
                  <c:v>45481</c:v>
                </c:pt>
                <c:pt idx="41">
                  <c:v>45481</c:v>
                </c:pt>
                <c:pt idx="42">
                  <c:v>45482</c:v>
                </c:pt>
                <c:pt idx="43">
                  <c:v>45482</c:v>
                </c:pt>
                <c:pt idx="44">
                  <c:v>45482</c:v>
                </c:pt>
                <c:pt idx="45">
                  <c:v>45483</c:v>
                </c:pt>
                <c:pt idx="46">
                  <c:v>45483</c:v>
                </c:pt>
                <c:pt idx="47">
                  <c:v>45483</c:v>
                </c:pt>
                <c:pt idx="48">
                  <c:v>45484</c:v>
                </c:pt>
                <c:pt idx="49">
                  <c:v>45484</c:v>
                </c:pt>
                <c:pt idx="50">
                  <c:v>45484</c:v>
                </c:pt>
                <c:pt idx="51">
                  <c:v>45485</c:v>
                </c:pt>
                <c:pt idx="52">
                  <c:v>45485</c:v>
                </c:pt>
                <c:pt idx="53">
                  <c:v>45485</c:v>
                </c:pt>
                <c:pt idx="54">
                  <c:v>45486</c:v>
                </c:pt>
                <c:pt idx="55">
                  <c:v>45486</c:v>
                </c:pt>
                <c:pt idx="56">
                  <c:v>45486</c:v>
                </c:pt>
                <c:pt idx="57">
                  <c:v>45487</c:v>
                </c:pt>
                <c:pt idx="58">
                  <c:v>45487</c:v>
                </c:pt>
                <c:pt idx="59">
                  <c:v>45487</c:v>
                </c:pt>
                <c:pt idx="60">
                  <c:v>45488</c:v>
                </c:pt>
                <c:pt idx="61">
                  <c:v>45488</c:v>
                </c:pt>
                <c:pt idx="62">
                  <c:v>45488</c:v>
                </c:pt>
                <c:pt idx="63">
                  <c:v>45489</c:v>
                </c:pt>
                <c:pt idx="64">
                  <c:v>45489</c:v>
                </c:pt>
                <c:pt idx="65">
                  <c:v>45489</c:v>
                </c:pt>
              </c:numCache>
            </c:numRef>
          </c:cat>
          <c:val>
            <c:numRef>
              <c:f>Sheet3!$E$2:$E$67</c:f>
              <c:numCache>
                <c:formatCode>General</c:formatCode>
                <c:ptCount val="66"/>
                <c:pt idx="0">
                  <c:v>148</c:v>
                </c:pt>
                <c:pt idx="1">
                  <c:v>285</c:v>
                </c:pt>
                <c:pt idx="2" formatCode="#,##0.00">
                  <c:v>2750</c:v>
                </c:pt>
                <c:pt idx="3">
                  <c:v>150</c:v>
                </c:pt>
                <c:pt idx="4">
                  <c:v>286</c:v>
                </c:pt>
                <c:pt idx="5" formatCode="#,##0.00">
                  <c:v>2760</c:v>
                </c:pt>
                <c:pt idx="6">
                  <c:v>151</c:v>
                </c:pt>
                <c:pt idx="7">
                  <c:v>287</c:v>
                </c:pt>
                <c:pt idx="8" formatCode="#,##0.00">
                  <c:v>2770</c:v>
                </c:pt>
                <c:pt idx="9">
                  <c:v>153</c:v>
                </c:pt>
                <c:pt idx="10">
                  <c:v>288</c:v>
                </c:pt>
                <c:pt idx="11" formatCode="#,##0.00">
                  <c:v>2780</c:v>
                </c:pt>
                <c:pt idx="12">
                  <c:v>155</c:v>
                </c:pt>
                <c:pt idx="13">
                  <c:v>290</c:v>
                </c:pt>
                <c:pt idx="14" formatCode="#,##0.00">
                  <c:v>2790</c:v>
                </c:pt>
                <c:pt idx="15">
                  <c:v>157</c:v>
                </c:pt>
                <c:pt idx="16">
                  <c:v>292</c:v>
                </c:pt>
                <c:pt idx="17" formatCode="#,##0.00">
                  <c:v>2800</c:v>
                </c:pt>
                <c:pt idx="18">
                  <c:v>159</c:v>
                </c:pt>
                <c:pt idx="19">
                  <c:v>294</c:v>
                </c:pt>
                <c:pt idx="20" formatCode="#,##0.00">
                  <c:v>2810</c:v>
                </c:pt>
                <c:pt idx="21">
                  <c:v>161</c:v>
                </c:pt>
                <c:pt idx="22">
                  <c:v>296</c:v>
                </c:pt>
                <c:pt idx="23" formatCode="#,##0.00">
                  <c:v>2820</c:v>
                </c:pt>
                <c:pt idx="24">
                  <c:v>163</c:v>
                </c:pt>
                <c:pt idx="25">
                  <c:v>298</c:v>
                </c:pt>
                <c:pt idx="26" formatCode="#,##0.00">
                  <c:v>2830</c:v>
                </c:pt>
                <c:pt idx="27">
                  <c:v>165</c:v>
                </c:pt>
                <c:pt idx="28">
                  <c:v>300</c:v>
                </c:pt>
                <c:pt idx="29" formatCode="#,##0.00">
                  <c:v>2840</c:v>
                </c:pt>
                <c:pt idx="30">
                  <c:v>167</c:v>
                </c:pt>
                <c:pt idx="31">
                  <c:v>302</c:v>
                </c:pt>
                <c:pt idx="32" formatCode="#,##0.00">
                  <c:v>2850</c:v>
                </c:pt>
                <c:pt idx="33">
                  <c:v>169</c:v>
                </c:pt>
                <c:pt idx="34">
                  <c:v>304</c:v>
                </c:pt>
                <c:pt idx="35" formatCode="#,##0.00">
                  <c:v>2860</c:v>
                </c:pt>
                <c:pt idx="36">
                  <c:v>171</c:v>
                </c:pt>
                <c:pt idx="37">
                  <c:v>306</c:v>
                </c:pt>
                <c:pt idx="38" formatCode="#,##0.00">
                  <c:v>2870</c:v>
                </c:pt>
                <c:pt idx="39">
                  <c:v>173</c:v>
                </c:pt>
                <c:pt idx="40">
                  <c:v>308</c:v>
                </c:pt>
                <c:pt idx="41" formatCode="#,##0.00">
                  <c:v>2880</c:v>
                </c:pt>
                <c:pt idx="42">
                  <c:v>175</c:v>
                </c:pt>
                <c:pt idx="43">
                  <c:v>310</c:v>
                </c:pt>
                <c:pt idx="44" formatCode="#,##0.00">
                  <c:v>2890</c:v>
                </c:pt>
                <c:pt idx="45">
                  <c:v>177</c:v>
                </c:pt>
                <c:pt idx="46">
                  <c:v>312</c:v>
                </c:pt>
                <c:pt idx="47" formatCode="#,##0.00">
                  <c:v>2900</c:v>
                </c:pt>
                <c:pt idx="48">
                  <c:v>179</c:v>
                </c:pt>
                <c:pt idx="49">
                  <c:v>314</c:v>
                </c:pt>
                <c:pt idx="50" formatCode="#,##0.00">
                  <c:v>2910</c:v>
                </c:pt>
                <c:pt idx="51">
                  <c:v>181</c:v>
                </c:pt>
                <c:pt idx="52">
                  <c:v>316</c:v>
                </c:pt>
                <c:pt idx="53" formatCode="#,##0.00">
                  <c:v>2920</c:v>
                </c:pt>
                <c:pt idx="54">
                  <c:v>183</c:v>
                </c:pt>
                <c:pt idx="55">
                  <c:v>318</c:v>
                </c:pt>
                <c:pt idx="56" formatCode="#,##0.00">
                  <c:v>2930</c:v>
                </c:pt>
                <c:pt idx="57">
                  <c:v>185</c:v>
                </c:pt>
                <c:pt idx="58">
                  <c:v>320</c:v>
                </c:pt>
                <c:pt idx="59" formatCode="#,##0.00">
                  <c:v>2940</c:v>
                </c:pt>
                <c:pt idx="60">
                  <c:v>187</c:v>
                </c:pt>
                <c:pt idx="61">
                  <c:v>322</c:v>
                </c:pt>
                <c:pt idx="62" formatCode="#,##0.00">
                  <c:v>2950</c:v>
                </c:pt>
                <c:pt idx="63">
                  <c:v>189</c:v>
                </c:pt>
                <c:pt idx="64">
                  <c:v>324</c:v>
                </c:pt>
                <c:pt idx="65" formatCode="#,##0.00">
                  <c:v>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1-3F48-A870-1A39BD64FD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Sheet3!$C$2:$C$67</c:f>
              <c:numCache>
                <c:formatCode>m/d/yy</c:formatCode>
                <c:ptCount val="66"/>
                <c:pt idx="0">
                  <c:v>45468</c:v>
                </c:pt>
                <c:pt idx="1">
                  <c:v>45468</c:v>
                </c:pt>
                <c:pt idx="2">
                  <c:v>45468</c:v>
                </c:pt>
                <c:pt idx="3">
                  <c:v>45469</c:v>
                </c:pt>
                <c:pt idx="4">
                  <c:v>45469</c:v>
                </c:pt>
                <c:pt idx="5">
                  <c:v>45469</c:v>
                </c:pt>
                <c:pt idx="6">
                  <c:v>45470</c:v>
                </c:pt>
                <c:pt idx="7">
                  <c:v>45470</c:v>
                </c:pt>
                <c:pt idx="8">
                  <c:v>45470</c:v>
                </c:pt>
                <c:pt idx="9">
                  <c:v>45471</c:v>
                </c:pt>
                <c:pt idx="10">
                  <c:v>45471</c:v>
                </c:pt>
                <c:pt idx="11">
                  <c:v>45471</c:v>
                </c:pt>
                <c:pt idx="12">
                  <c:v>45472</c:v>
                </c:pt>
                <c:pt idx="13">
                  <c:v>45472</c:v>
                </c:pt>
                <c:pt idx="14">
                  <c:v>45472</c:v>
                </c:pt>
                <c:pt idx="15">
                  <c:v>45473</c:v>
                </c:pt>
                <c:pt idx="16">
                  <c:v>45473</c:v>
                </c:pt>
                <c:pt idx="17">
                  <c:v>45473</c:v>
                </c:pt>
                <c:pt idx="18">
                  <c:v>45474</c:v>
                </c:pt>
                <c:pt idx="19">
                  <c:v>45474</c:v>
                </c:pt>
                <c:pt idx="20">
                  <c:v>45474</c:v>
                </c:pt>
                <c:pt idx="21">
                  <c:v>45475</c:v>
                </c:pt>
                <c:pt idx="22">
                  <c:v>45475</c:v>
                </c:pt>
                <c:pt idx="23">
                  <c:v>45475</c:v>
                </c:pt>
                <c:pt idx="24">
                  <c:v>45476</c:v>
                </c:pt>
                <c:pt idx="25">
                  <c:v>45476</c:v>
                </c:pt>
                <c:pt idx="26">
                  <c:v>45476</c:v>
                </c:pt>
                <c:pt idx="27">
                  <c:v>45477</c:v>
                </c:pt>
                <c:pt idx="28">
                  <c:v>45477</c:v>
                </c:pt>
                <c:pt idx="29">
                  <c:v>45477</c:v>
                </c:pt>
                <c:pt idx="30">
                  <c:v>45478</c:v>
                </c:pt>
                <c:pt idx="31">
                  <c:v>45478</c:v>
                </c:pt>
                <c:pt idx="32">
                  <c:v>45478</c:v>
                </c:pt>
                <c:pt idx="33">
                  <c:v>45479</c:v>
                </c:pt>
                <c:pt idx="34">
                  <c:v>45479</c:v>
                </c:pt>
                <c:pt idx="35">
                  <c:v>45479</c:v>
                </c:pt>
                <c:pt idx="36">
                  <c:v>45480</c:v>
                </c:pt>
                <c:pt idx="37">
                  <c:v>45480</c:v>
                </c:pt>
                <c:pt idx="38">
                  <c:v>45480</c:v>
                </c:pt>
                <c:pt idx="39">
                  <c:v>45481</c:v>
                </c:pt>
                <c:pt idx="40">
                  <c:v>45481</c:v>
                </c:pt>
                <c:pt idx="41">
                  <c:v>45481</c:v>
                </c:pt>
                <c:pt idx="42">
                  <c:v>45482</c:v>
                </c:pt>
                <c:pt idx="43">
                  <c:v>45482</c:v>
                </c:pt>
                <c:pt idx="44">
                  <c:v>45482</c:v>
                </c:pt>
                <c:pt idx="45">
                  <c:v>45483</c:v>
                </c:pt>
                <c:pt idx="46">
                  <c:v>45483</c:v>
                </c:pt>
                <c:pt idx="47">
                  <c:v>45483</c:v>
                </c:pt>
                <c:pt idx="48">
                  <c:v>45484</c:v>
                </c:pt>
                <c:pt idx="49">
                  <c:v>45484</c:v>
                </c:pt>
                <c:pt idx="50">
                  <c:v>45484</c:v>
                </c:pt>
                <c:pt idx="51">
                  <c:v>45485</c:v>
                </c:pt>
                <c:pt idx="52">
                  <c:v>45485</c:v>
                </c:pt>
                <c:pt idx="53">
                  <c:v>45485</c:v>
                </c:pt>
                <c:pt idx="54">
                  <c:v>45486</c:v>
                </c:pt>
                <c:pt idx="55">
                  <c:v>45486</c:v>
                </c:pt>
                <c:pt idx="56">
                  <c:v>45486</c:v>
                </c:pt>
                <c:pt idx="57">
                  <c:v>45487</c:v>
                </c:pt>
                <c:pt idx="58">
                  <c:v>45487</c:v>
                </c:pt>
                <c:pt idx="59">
                  <c:v>45487</c:v>
                </c:pt>
                <c:pt idx="60">
                  <c:v>45488</c:v>
                </c:pt>
                <c:pt idx="61">
                  <c:v>45488</c:v>
                </c:pt>
                <c:pt idx="62">
                  <c:v>45488</c:v>
                </c:pt>
                <c:pt idx="63">
                  <c:v>45489</c:v>
                </c:pt>
                <c:pt idx="64">
                  <c:v>45489</c:v>
                </c:pt>
                <c:pt idx="65">
                  <c:v>45489</c:v>
                </c:pt>
              </c:numCache>
            </c:numRef>
          </c:cat>
          <c:val>
            <c:numRef>
              <c:f>Sheet3!$F$2:$F$67</c:f>
              <c:numCache>
                <c:formatCode>General</c:formatCode>
                <c:ptCount val="66"/>
                <c:pt idx="0">
                  <c:v>144</c:v>
                </c:pt>
                <c:pt idx="1">
                  <c:v>279</c:v>
                </c:pt>
                <c:pt idx="2" formatCode="#,##0.00">
                  <c:v>2710</c:v>
                </c:pt>
                <c:pt idx="3">
                  <c:v>146</c:v>
                </c:pt>
                <c:pt idx="4">
                  <c:v>281</c:v>
                </c:pt>
                <c:pt idx="5" formatCode="#,##0.00">
                  <c:v>2720</c:v>
                </c:pt>
                <c:pt idx="6">
                  <c:v>147.5</c:v>
                </c:pt>
                <c:pt idx="7">
                  <c:v>282.5</c:v>
                </c:pt>
                <c:pt idx="8" formatCode="#,##0.00">
                  <c:v>2730</c:v>
                </c:pt>
                <c:pt idx="9">
                  <c:v>149</c:v>
                </c:pt>
                <c:pt idx="10">
                  <c:v>284</c:v>
                </c:pt>
                <c:pt idx="11" formatCode="#,##0.00">
                  <c:v>2750</c:v>
                </c:pt>
                <c:pt idx="12">
                  <c:v>151</c:v>
                </c:pt>
                <c:pt idx="13">
                  <c:v>286</c:v>
                </c:pt>
                <c:pt idx="14" formatCode="#,##0.00">
                  <c:v>2760</c:v>
                </c:pt>
                <c:pt idx="15">
                  <c:v>153</c:v>
                </c:pt>
                <c:pt idx="16">
                  <c:v>288</c:v>
                </c:pt>
                <c:pt idx="17" formatCode="#,##0.00">
                  <c:v>2770</c:v>
                </c:pt>
                <c:pt idx="18">
                  <c:v>155</c:v>
                </c:pt>
                <c:pt idx="19">
                  <c:v>290</c:v>
                </c:pt>
                <c:pt idx="20" formatCode="#,##0.00">
                  <c:v>2780</c:v>
                </c:pt>
                <c:pt idx="21">
                  <c:v>157</c:v>
                </c:pt>
                <c:pt idx="22">
                  <c:v>292</c:v>
                </c:pt>
                <c:pt idx="23" formatCode="#,##0.00">
                  <c:v>2790</c:v>
                </c:pt>
                <c:pt idx="24">
                  <c:v>159</c:v>
                </c:pt>
                <c:pt idx="25">
                  <c:v>294</c:v>
                </c:pt>
                <c:pt idx="26" formatCode="#,##0.00">
                  <c:v>2800</c:v>
                </c:pt>
                <c:pt idx="27">
                  <c:v>161</c:v>
                </c:pt>
                <c:pt idx="28">
                  <c:v>296</c:v>
                </c:pt>
                <c:pt idx="29" formatCode="#,##0.00">
                  <c:v>2810</c:v>
                </c:pt>
                <c:pt idx="30">
                  <c:v>163</c:v>
                </c:pt>
                <c:pt idx="31">
                  <c:v>298</c:v>
                </c:pt>
                <c:pt idx="32" formatCode="#,##0.00">
                  <c:v>2820</c:v>
                </c:pt>
                <c:pt idx="33">
                  <c:v>165</c:v>
                </c:pt>
                <c:pt idx="34">
                  <c:v>300</c:v>
                </c:pt>
                <c:pt idx="35" formatCode="#,##0.00">
                  <c:v>2830</c:v>
                </c:pt>
                <c:pt idx="36">
                  <c:v>167</c:v>
                </c:pt>
                <c:pt idx="37">
                  <c:v>302</c:v>
                </c:pt>
                <c:pt idx="38" formatCode="#,##0.00">
                  <c:v>2840</c:v>
                </c:pt>
                <c:pt idx="39">
                  <c:v>169</c:v>
                </c:pt>
                <c:pt idx="40">
                  <c:v>304</c:v>
                </c:pt>
                <c:pt idx="41" formatCode="#,##0.00">
                  <c:v>2850</c:v>
                </c:pt>
                <c:pt idx="42">
                  <c:v>171</c:v>
                </c:pt>
                <c:pt idx="43">
                  <c:v>306</c:v>
                </c:pt>
                <c:pt idx="44" formatCode="#,##0.00">
                  <c:v>2860</c:v>
                </c:pt>
                <c:pt idx="45">
                  <c:v>173</c:v>
                </c:pt>
                <c:pt idx="46">
                  <c:v>308</c:v>
                </c:pt>
                <c:pt idx="47" formatCode="#,##0.00">
                  <c:v>2870</c:v>
                </c:pt>
                <c:pt idx="48">
                  <c:v>175</c:v>
                </c:pt>
                <c:pt idx="49">
                  <c:v>310</c:v>
                </c:pt>
                <c:pt idx="50" formatCode="#,##0.00">
                  <c:v>2880</c:v>
                </c:pt>
                <c:pt idx="51">
                  <c:v>177</c:v>
                </c:pt>
                <c:pt idx="52">
                  <c:v>312</c:v>
                </c:pt>
                <c:pt idx="53" formatCode="#,##0.00">
                  <c:v>2890</c:v>
                </c:pt>
                <c:pt idx="54">
                  <c:v>179</c:v>
                </c:pt>
                <c:pt idx="55">
                  <c:v>314</c:v>
                </c:pt>
                <c:pt idx="56" formatCode="#,##0.00">
                  <c:v>2900</c:v>
                </c:pt>
                <c:pt idx="57">
                  <c:v>181</c:v>
                </c:pt>
                <c:pt idx="58">
                  <c:v>316</c:v>
                </c:pt>
                <c:pt idx="59" formatCode="#,##0.00">
                  <c:v>2910</c:v>
                </c:pt>
                <c:pt idx="60">
                  <c:v>183</c:v>
                </c:pt>
                <c:pt idx="61">
                  <c:v>318</c:v>
                </c:pt>
                <c:pt idx="62" formatCode="#,##0.00">
                  <c:v>2920</c:v>
                </c:pt>
                <c:pt idx="63">
                  <c:v>185</c:v>
                </c:pt>
                <c:pt idx="64">
                  <c:v>320</c:v>
                </c:pt>
                <c:pt idx="65" formatCode="#,##0.00">
                  <c:v>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1-3F48-A870-1A39BD64FD5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Sheet3!$C$2:$C$67</c:f>
              <c:numCache>
                <c:formatCode>m/d/yy</c:formatCode>
                <c:ptCount val="66"/>
                <c:pt idx="0">
                  <c:v>45468</c:v>
                </c:pt>
                <c:pt idx="1">
                  <c:v>45468</c:v>
                </c:pt>
                <c:pt idx="2">
                  <c:v>45468</c:v>
                </c:pt>
                <c:pt idx="3">
                  <c:v>45469</c:v>
                </c:pt>
                <c:pt idx="4">
                  <c:v>45469</c:v>
                </c:pt>
                <c:pt idx="5">
                  <c:v>45469</c:v>
                </c:pt>
                <c:pt idx="6">
                  <c:v>45470</c:v>
                </c:pt>
                <c:pt idx="7">
                  <c:v>45470</c:v>
                </c:pt>
                <c:pt idx="8">
                  <c:v>45470</c:v>
                </c:pt>
                <c:pt idx="9">
                  <c:v>45471</c:v>
                </c:pt>
                <c:pt idx="10">
                  <c:v>45471</c:v>
                </c:pt>
                <c:pt idx="11">
                  <c:v>45471</c:v>
                </c:pt>
                <c:pt idx="12">
                  <c:v>45472</c:v>
                </c:pt>
                <c:pt idx="13">
                  <c:v>45472</c:v>
                </c:pt>
                <c:pt idx="14">
                  <c:v>45472</c:v>
                </c:pt>
                <c:pt idx="15">
                  <c:v>45473</c:v>
                </c:pt>
                <c:pt idx="16">
                  <c:v>45473</c:v>
                </c:pt>
                <c:pt idx="17">
                  <c:v>45473</c:v>
                </c:pt>
                <c:pt idx="18">
                  <c:v>45474</c:v>
                </c:pt>
                <c:pt idx="19">
                  <c:v>45474</c:v>
                </c:pt>
                <c:pt idx="20">
                  <c:v>45474</c:v>
                </c:pt>
                <c:pt idx="21">
                  <c:v>45475</c:v>
                </c:pt>
                <c:pt idx="22">
                  <c:v>45475</c:v>
                </c:pt>
                <c:pt idx="23">
                  <c:v>45475</c:v>
                </c:pt>
                <c:pt idx="24">
                  <c:v>45476</c:v>
                </c:pt>
                <c:pt idx="25">
                  <c:v>45476</c:v>
                </c:pt>
                <c:pt idx="26">
                  <c:v>45476</c:v>
                </c:pt>
                <c:pt idx="27">
                  <c:v>45477</c:v>
                </c:pt>
                <c:pt idx="28">
                  <c:v>45477</c:v>
                </c:pt>
                <c:pt idx="29">
                  <c:v>45477</c:v>
                </c:pt>
                <c:pt idx="30">
                  <c:v>45478</c:v>
                </c:pt>
                <c:pt idx="31">
                  <c:v>45478</c:v>
                </c:pt>
                <c:pt idx="32">
                  <c:v>45478</c:v>
                </c:pt>
                <c:pt idx="33">
                  <c:v>45479</c:v>
                </c:pt>
                <c:pt idx="34">
                  <c:v>45479</c:v>
                </c:pt>
                <c:pt idx="35">
                  <c:v>45479</c:v>
                </c:pt>
                <c:pt idx="36">
                  <c:v>45480</c:v>
                </c:pt>
                <c:pt idx="37">
                  <c:v>45480</c:v>
                </c:pt>
                <c:pt idx="38">
                  <c:v>45480</c:v>
                </c:pt>
                <c:pt idx="39">
                  <c:v>45481</c:v>
                </c:pt>
                <c:pt idx="40">
                  <c:v>45481</c:v>
                </c:pt>
                <c:pt idx="41">
                  <c:v>45481</c:v>
                </c:pt>
                <c:pt idx="42">
                  <c:v>45482</c:v>
                </c:pt>
                <c:pt idx="43">
                  <c:v>45482</c:v>
                </c:pt>
                <c:pt idx="44">
                  <c:v>45482</c:v>
                </c:pt>
                <c:pt idx="45">
                  <c:v>45483</c:v>
                </c:pt>
                <c:pt idx="46">
                  <c:v>45483</c:v>
                </c:pt>
                <c:pt idx="47">
                  <c:v>45483</c:v>
                </c:pt>
                <c:pt idx="48">
                  <c:v>45484</c:v>
                </c:pt>
                <c:pt idx="49">
                  <c:v>45484</c:v>
                </c:pt>
                <c:pt idx="50">
                  <c:v>45484</c:v>
                </c:pt>
                <c:pt idx="51">
                  <c:v>45485</c:v>
                </c:pt>
                <c:pt idx="52">
                  <c:v>45485</c:v>
                </c:pt>
                <c:pt idx="53">
                  <c:v>45485</c:v>
                </c:pt>
                <c:pt idx="54">
                  <c:v>45486</c:v>
                </c:pt>
                <c:pt idx="55">
                  <c:v>45486</c:v>
                </c:pt>
                <c:pt idx="56">
                  <c:v>45486</c:v>
                </c:pt>
                <c:pt idx="57">
                  <c:v>45487</c:v>
                </c:pt>
                <c:pt idx="58">
                  <c:v>45487</c:v>
                </c:pt>
                <c:pt idx="59">
                  <c:v>45487</c:v>
                </c:pt>
                <c:pt idx="60">
                  <c:v>45488</c:v>
                </c:pt>
                <c:pt idx="61">
                  <c:v>45488</c:v>
                </c:pt>
                <c:pt idx="62">
                  <c:v>45488</c:v>
                </c:pt>
                <c:pt idx="63">
                  <c:v>45489</c:v>
                </c:pt>
                <c:pt idx="64">
                  <c:v>45489</c:v>
                </c:pt>
                <c:pt idx="65">
                  <c:v>45489</c:v>
                </c:pt>
              </c:numCache>
            </c:numRef>
          </c:cat>
          <c:val>
            <c:numRef>
              <c:f>Sheet3!$G$2:$G$67</c:f>
              <c:numCache>
                <c:formatCode>General</c:formatCode>
                <c:ptCount val="66"/>
                <c:pt idx="0">
                  <c:v>146.80000000000001</c:v>
                </c:pt>
                <c:pt idx="1">
                  <c:v>282.3</c:v>
                </c:pt>
                <c:pt idx="2" formatCode="#,##0.00">
                  <c:v>2740</c:v>
                </c:pt>
                <c:pt idx="3">
                  <c:v>148.5</c:v>
                </c:pt>
                <c:pt idx="4">
                  <c:v>284.5</c:v>
                </c:pt>
                <c:pt idx="5" formatCode="#,##0.00">
                  <c:v>2750</c:v>
                </c:pt>
                <c:pt idx="6">
                  <c:v>150</c:v>
                </c:pt>
                <c:pt idx="7">
                  <c:v>285.5</c:v>
                </c:pt>
                <c:pt idx="8" formatCode="#,##0.00">
                  <c:v>2760</c:v>
                </c:pt>
                <c:pt idx="9">
                  <c:v>152</c:v>
                </c:pt>
                <c:pt idx="10">
                  <c:v>287</c:v>
                </c:pt>
                <c:pt idx="11" formatCode="#,##0.00">
                  <c:v>2770</c:v>
                </c:pt>
                <c:pt idx="12">
                  <c:v>154</c:v>
                </c:pt>
                <c:pt idx="13">
                  <c:v>289</c:v>
                </c:pt>
                <c:pt idx="14" formatCode="#,##0.00">
                  <c:v>2780</c:v>
                </c:pt>
                <c:pt idx="15">
                  <c:v>156</c:v>
                </c:pt>
                <c:pt idx="16">
                  <c:v>291</c:v>
                </c:pt>
                <c:pt idx="17" formatCode="#,##0.00">
                  <c:v>2790</c:v>
                </c:pt>
                <c:pt idx="18">
                  <c:v>158</c:v>
                </c:pt>
                <c:pt idx="19">
                  <c:v>293</c:v>
                </c:pt>
                <c:pt idx="20" formatCode="#,##0.00">
                  <c:v>2800</c:v>
                </c:pt>
                <c:pt idx="21">
                  <c:v>160</c:v>
                </c:pt>
                <c:pt idx="22">
                  <c:v>295</c:v>
                </c:pt>
                <c:pt idx="23" formatCode="#,##0.00">
                  <c:v>2810</c:v>
                </c:pt>
                <c:pt idx="24">
                  <c:v>162</c:v>
                </c:pt>
                <c:pt idx="25">
                  <c:v>297</c:v>
                </c:pt>
                <c:pt idx="26" formatCode="#,##0.00">
                  <c:v>2820</c:v>
                </c:pt>
                <c:pt idx="27">
                  <c:v>164</c:v>
                </c:pt>
                <c:pt idx="28">
                  <c:v>299</c:v>
                </c:pt>
                <c:pt idx="29" formatCode="#,##0.00">
                  <c:v>2830</c:v>
                </c:pt>
                <c:pt idx="30">
                  <c:v>166</c:v>
                </c:pt>
                <c:pt idx="31">
                  <c:v>301</c:v>
                </c:pt>
                <c:pt idx="32" formatCode="#,##0.00">
                  <c:v>2840</c:v>
                </c:pt>
                <c:pt idx="33">
                  <c:v>168</c:v>
                </c:pt>
                <c:pt idx="34">
                  <c:v>303</c:v>
                </c:pt>
                <c:pt idx="35" formatCode="#,##0.00">
                  <c:v>2850</c:v>
                </c:pt>
                <c:pt idx="36">
                  <c:v>170</c:v>
                </c:pt>
                <c:pt idx="37">
                  <c:v>305</c:v>
                </c:pt>
                <c:pt idx="38" formatCode="#,##0.00">
                  <c:v>2860</c:v>
                </c:pt>
                <c:pt idx="39">
                  <c:v>172</c:v>
                </c:pt>
                <c:pt idx="40">
                  <c:v>307</c:v>
                </c:pt>
                <c:pt idx="41" formatCode="#,##0.00">
                  <c:v>2870</c:v>
                </c:pt>
                <c:pt idx="42">
                  <c:v>174</c:v>
                </c:pt>
                <c:pt idx="43">
                  <c:v>309</c:v>
                </c:pt>
                <c:pt idx="44" formatCode="#,##0.00">
                  <c:v>2880</c:v>
                </c:pt>
                <c:pt idx="45">
                  <c:v>176</c:v>
                </c:pt>
                <c:pt idx="46">
                  <c:v>311</c:v>
                </c:pt>
                <c:pt idx="47" formatCode="#,##0.00">
                  <c:v>2890</c:v>
                </c:pt>
                <c:pt idx="48">
                  <c:v>178</c:v>
                </c:pt>
                <c:pt idx="49">
                  <c:v>313</c:v>
                </c:pt>
                <c:pt idx="50" formatCode="#,##0.00">
                  <c:v>2900</c:v>
                </c:pt>
                <c:pt idx="51">
                  <c:v>180</c:v>
                </c:pt>
                <c:pt idx="52">
                  <c:v>315</c:v>
                </c:pt>
                <c:pt idx="53" formatCode="#,##0.00">
                  <c:v>2910</c:v>
                </c:pt>
                <c:pt idx="54">
                  <c:v>182</c:v>
                </c:pt>
                <c:pt idx="55">
                  <c:v>317</c:v>
                </c:pt>
                <c:pt idx="56" formatCode="#,##0.00">
                  <c:v>2920</c:v>
                </c:pt>
                <c:pt idx="57">
                  <c:v>184</c:v>
                </c:pt>
                <c:pt idx="58">
                  <c:v>319</c:v>
                </c:pt>
                <c:pt idx="59" formatCode="#,##0.00">
                  <c:v>2930</c:v>
                </c:pt>
                <c:pt idx="60">
                  <c:v>186</c:v>
                </c:pt>
                <c:pt idx="61">
                  <c:v>321</c:v>
                </c:pt>
                <c:pt idx="62" formatCode="#,##0.00">
                  <c:v>2940</c:v>
                </c:pt>
                <c:pt idx="63">
                  <c:v>188</c:v>
                </c:pt>
                <c:pt idx="64">
                  <c:v>323</c:v>
                </c:pt>
                <c:pt idx="65" formatCode="#,##0.00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1-3F48-A870-1A39BD64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axId val="1495621616"/>
        <c:axId val="1503838384"/>
      </c:stockChart>
      <c:dateAx>
        <c:axId val="1495621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8384"/>
        <c:crosses val="autoZero"/>
        <c:auto val="1"/>
        <c:lblOffset val="100"/>
        <c:baseTimeUnit val="days"/>
      </c:dateAx>
      <c:valAx>
        <c:axId val="15038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dashboard!$A$5:$D$5</c:f>
              <c:strCache>
                <c:ptCount val="3"/>
                <c:pt idx="0">
                  <c:v>Highest </c:v>
                </c:pt>
                <c:pt idx="2">
                  <c:v>Lowest</c:v>
                </c:pt>
              </c:strCache>
            </c:strRef>
          </c:cat>
          <c:val>
            <c:numRef>
              <c:f>dashboard!$A$6:$D$6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2960</c:v>
                </c:pt>
                <c:pt idx="2" formatCode="_(&quot;$&quot;* #,##0.00_);_(&quot;$&quot;* \(#,##0.00\);_(&quot;$&quot;* &quot;-&quot;??_);_(@_)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E54B-8836-67DF70CC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171968"/>
        <c:axId val="1531245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dashboard!$A$5:$D$5</c15:sqref>
                        </c15:formulaRef>
                      </c:ext>
                    </c:extLst>
                    <c:strCache>
                      <c:ptCount val="3"/>
                      <c:pt idx="0">
                        <c:v>Highest </c:v>
                      </c:pt>
                      <c:pt idx="2">
                        <c:v>Lowest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dashboard!$A$7:$D$7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05-E54B-8836-67DF70CC435B}"/>
                  </c:ext>
                </c:extLst>
              </c15:ser>
            </c15:filteredBarSeries>
          </c:ext>
        </c:extLst>
      </c:barChart>
      <c:catAx>
        <c:axId val="15311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45104"/>
        <c:crosses val="autoZero"/>
        <c:auto val="1"/>
        <c:lblAlgn val="ctr"/>
        <c:lblOffset val="100"/>
        <c:noMultiLvlLbl val="0"/>
      </c:catAx>
      <c:valAx>
        <c:axId val="1531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dashboard!$E$5:$H$5</c:f>
              <c:strCache>
                <c:ptCount val="3"/>
                <c:pt idx="0">
                  <c:v>Highest movement</c:v>
                </c:pt>
                <c:pt idx="2">
                  <c:v>Lowest movement</c:v>
                </c:pt>
              </c:strCache>
            </c:strRef>
          </c:cat>
          <c:val>
            <c:numRef>
              <c:f>dashboard!$E$6:$H$6</c:f>
              <c:numCache>
                <c:formatCode>General</c:formatCode>
                <c:ptCount val="4"/>
                <c:pt idx="0" formatCode="0.00%">
                  <c:v>1.34E-2</c:v>
                </c:pt>
                <c:pt idx="2" formatCode="0.00%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4-744C-9462-A5DB7725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dashboard!$E$5:$H$5</c15:sqref>
                        </c15:formulaRef>
                      </c:ext>
                    </c:extLst>
                    <c:strCache>
                      <c:ptCount val="3"/>
                      <c:pt idx="0">
                        <c:v>Highest movement</c:v>
                      </c:pt>
                      <c:pt idx="2">
                        <c:v>Lowest movement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dashboard!$E$7:$H$7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24-744C-9462-A5DB77250D3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dashboard!$I$5:$L$5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D140-9569-DB93302FC16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dashboard!$I$6:$L$6</c:f>
              <c:numCache>
                <c:formatCode>General</c:formatCode>
                <c:ptCount val="4"/>
                <c:pt idx="0" formatCode="_(&quot;$&quot;* #,##0.00_);_(&quot;$&quot;* \(#,##0.00\);_(&quot;$&quot;* &quot;-&quot;??_);_(@_)">
                  <c:v>5415.9378061013713</c:v>
                </c:pt>
                <c:pt idx="2" formatCode="_(&quot;$&quot;* #,##0.00_);_(&quot;$&quot;* \(#,##0.00\);_(&quot;$&quot;* &quot;-&quot;??_);_(@_)">
                  <c:v>-2311.9378061013713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D140-9569-DB93302FC16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dashboard!$I$7:$L$7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D140-9569-DB93302F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503496608"/>
        <c:axId val="1396806256"/>
      </c:stockChart>
      <c:catAx>
        <c:axId val="150349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06256"/>
        <c:crosses val="autoZero"/>
        <c:auto val="1"/>
        <c:lblAlgn val="ctr"/>
        <c:lblOffset val="100"/>
        <c:noMultiLvlLbl val="0"/>
      </c:catAx>
      <c:valAx>
        <c:axId val="13968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dashboard!$M$5:$P$5</c:f>
              <c:numCache>
                <c:formatCode>General</c:formatCode>
                <c:ptCount val="4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5544-AEF5-2F06C7A76E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dashboard!$M$6:$P$6</c:f>
              <c:numCache>
                <c:formatCode>General</c:formatCode>
                <c:ptCount val="4"/>
                <c:pt idx="0">
                  <c:v>1227.9689030506856</c:v>
                </c:pt>
                <c:pt idx="2" formatCode="0.00%">
                  <c:v>1.6404409986406902E-2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5544-AEF5-2F06C7A7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436672"/>
        <c:axId val="143080851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dashboard!$M$7:$P$7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D-5544-AEF5-2F06C7A7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36672"/>
        <c:axId val="1430808512"/>
      </c:lineChart>
      <c:catAx>
        <c:axId val="139343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08512"/>
        <c:auto val="1"/>
        <c:lblAlgn val="ctr"/>
        <c:lblOffset val="100"/>
        <c:noMultiLvlLbl val="0"/>
      </c:catAx>
      <c:valAx>
        <c:axId val="14308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3667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24</xdr:row>
      <xdr:rowOff>88900</xdr:rowOff>
    </xdr:from>
    <xdr:to>
      <xdr:col>29</xdr:col>
      <xdr:colOff>25400</xdr:colOff>
      <xdr:row>61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BA339-AE5E-7499-3822-BBB5DB5A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</xdr:rowOff>
    </xdr:from>
    <xdr:to>
      <xdr:col>3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B0BD-FFBD-2847-5346-456183DB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7</xdr:row>
      <xdr:rowOff>6350</xdr:rowOff>
    </xdr:from>
    <xdr:to>
      <xdr:col>8</xdr:col>
      <xdr:colOff>12700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A54AF-504A-52D2-CB5D-58F22A18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6</xdr:row>
      <xdr:rowOff>209550</xdr:rowOff>
    </xdr:from>
    <xdr:to>
      <xdr:col>12</xdr:col>
      <xdr:colOff>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56875-5FF6-BD48-5EF5-A8177AEF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196850</xdr:rowOff>
    </xdr:from>
    <xdr:to>
      <xdr:col>16</xdr:col>
      <xdr:colOff>25400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8451E-CDAB-0E7C-6A79-72C112ED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E71B6-AC70-4F49-8ED4-F7E109C68572}" name="Table1" displayName="Table1" ref="A1:I67" totalsRowShown="0" dataDxfId="2">
  <autoFilter ref="A1:I67" xr:uid="{C1FE71B6-AC70-4F49-8ED4-F7E109C68572}"/>
  <tableColumns count="9">
    <tableColumn id="1" xr3:uid="{B71FA798-7567-5C48-9D08-AED019B9F440}" name="Date" dataDxfId="9"/>
    <tableColumn id="2" xr3:uid="{B089D9BA-1910-4349-8BA3-E41DDE6380E2}" name="Price" dataDxfId="8"/>
    <tableColumn id="3" xr3:uid="{4DC1A53D-B3B3-6441-9BF1-74FDC95FFF36}" name="Open" dataDxfId="7"/>
    <tableColumn id="4" xr3:uid="{8D2FFC2E-6EB4-7A48-95F7-A57F9D59446A}" name="High" dataDxfId="6"/>
    <tableColumn id="5" xr3:uid="{855F9FD6-F163-4A48-A1A7-373B47D8F681}" name="Low" dataDxfId="5"/>
    <tableColumn id="6" xr3:uid="{2AC7FE14-7EA3-3E4C-9CCF-BF20F6BB0E0A}" name="Vol." dataDxfId="4"/>
    <tableColumn id="7" xr3:uid="{417EFB63-8658-DE4F-AC9C-F8DF4FFC2C4A}" name="Change %" dataDxfId="3"/>
    <tableColumn id="8" xr3:uid="{42CEEE0B-BDC8-5242-971A-5A842FC96426}" name="Volatility in $" dataDxfId="1">
      <calculatedColumnFormula>Table1[[#This Row],[High]]-Table1[[#This Row],[Low]]</calculatedColumnFormula>
    </tableColumn>
    <tableColumn id="9" xr3:uid="{D6EE4721-BB5C-AF4F-9626-6A69CB83759F}" name="Daily volantility in %" dataDxfId="0" dataCellStyle="Percent">
      <calculatedColumnFormula>Table1[[#This Row],[Volatility in $]]/Table1[[#This Row],[Open]]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5FEE-2886-2C41-A6FA-03C7531766A8}">
  <dimension ref="A1:I67"/>
  <sheetViews>
    <sheetView tabSelected="1" topLeftCell="A32" workbookViewId="0">
      <selection activeCell="K36" sqref="K36"/>
    </sheetView>
  </sheetViews>
  <sheetFormatPr baseColWidth="10" defaultRowHeight="16" x14ac:dyDescent="0.2"/>
  <cols>
    <col min="7" max="7" width="11.5" customWidth="1"/>
    <col min="8" max="8" width="14.6640625" bestFit="1" customWidth="1"/>
    <col min="9" max="9" width="16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</row>
    <row r="2" spans="1:9" x14ac:dyDescent="0.2">
      <c r="A2" s="1">
        <v>45468</v>
      </c>
      <c r="B2" s="2">
        <v>146.80000000000001</v>
      </c>
      <c r="C2" s="2">
        <v>145.30000000000001</v>
      </c>
      <c r="D2" s="2">
        <v>148</v>
      </c>
      <c r="E2" s="2">
        <v>144</v>
      </c>
      <c r="F2" s="3">
        <v>72000000</v>
      </c>
      <c r="G2" s="5">
        <v>1.03E-2</v>
      </c>
      <c r="H2" s="8">
        <f>Table1[[#This Row],[High]]-Table1[[#This Row],[Low]]</f>
        <v>4</v>
      </c>
      <c r="I2" s="9">
        <f>Table1[[#This Row],[Volatility in $]]/Table1[[#This Row],[Open]]</f>
        <v>2.7529249827942186E-2</v>
      </c>
    </row>
    <row r="3" spans="1:9" x14ac:dyDescent="0.2">
      <c r="A3" s="1">
        <v>45468</v>
      </c>
      <c r="B3" s="2">
        <v>282.3</v>
      </c>
      <c r="C3" s="2">
        <v>280.5</v>
      </c>
      <c r="D3" s="2">
        <v>285</v>
      </c>
      <c r="E3" s="2">
        <v>279</v>
      </c>
      <c r="F3" s="3">
        <v>54000000</v>
      </c>
      <c r="G3" s="5">
        <v>6.4000000000000003E-3</v>
      </c>
      <c r="H3" s="8">
        <f>Table1[[#This Row],[High]]-Table1[[#This Row],[Low]]</f>
        <v>6</v>
      </c>
      <c r="I3" s="9">
        <f>Table1[[#This Row],[Volatility in $]]/Table1[[#This Row],[Open]]</f>
        <v>2.1390374331550801E-2</v>
      </c>
    </row>
    <row r="4" spans="1:9" x14ac:dyDescent="0.2">
      <c r="A4" s="1">
        <v>45468</v>
      </c>
      <c r="B4" s="4">
        <v>2740</v>
      </c>
      <c r="C4" s="4">
        <v>2720</v>
      </c>
      <c r="D4" s="4">
        <v>2750</v>
      </c>
      <c r="E4" s="4">
        <v>2710</v>
      </c>
      <c r="F4" s="3">
        <v>1200000</v>
      </c>
      <c r="G4" s="5">
        <v>7.4000000000000003E-3</v>
      </c>
      <c r="H4" s="8">
        <f>Table1[[#This Row],[High]]-Table1[[#This Row],[Low]]</f>
        <v>40</v>
      </c>
      <c r="I4" s="9">
        <f>Table1[[#This Row],[Volatility in $]]/Table1[[#This Row],[Open]]</f>
        <v>1.4705882352941176E-2</v>
      </c>
    </row>
    <row r="5" spans="1:9" x14ac:dyDescent="0.2">
      <c r="A5" s="1">
        <v>45469</v>
      </c>
      <c r="B5" s="2">
        <v>148.5</v>
      </c>
      <c r="C5" s="2">
        <v>147</v>
      </c>
      <c r="D5" s="2">
        <v>150</v>
      </c>
      <c r="E5" s="2">
        <v>146</v>
      </c>
      <c r="F5" s="3">
        <v>68000000</v>
      </c>
      <c r="G5" s="5">
        <v>1.15E-2</v>
      </c>
      <c r="H5" s="8">
        <f>Table1[[#This Row],[High]]-Table1[[#This Row],[Low]]</f>
        <v>4</v>
      </c>
      <c r="I5" s="9">
        <f>Table1[[#This Row],[Volatility in $]]/Table1[[#This Row],[Open]]</f>
        <v>2.7210884353741496E-2</v>
      </c>
    </row>
    <row r="6" spans="1:9" x14ac:dyDescent="0.2">
      <c r="A6" s="1">
        <v>45469</v>
      </c>
      <c r="B6" s="2">
        <v>284.5</v>
      </c>
      <c r="C6" s="2">
        <v>283</v>
      </c>
      <c r="D6" s="2">
        <v>286</v>
      </c>
      <c r="E6" s="2">
        <v>281</v>
      </c>
      <c r="F6" s="3">
        <v>50000000</v>
      </c>
      <c r="G6" s="5">
        <v>7.7999999999999996E-3</v>
      </c>
      <c r="H6" s="8">
        <f>Table1[[#This Row],[High]]-Table1[[#This Row],[Low]]</f>
        <v>5</v>
      </c>
      <c r="I6" s="9">
        <f>Table1[[#This Row],[Volatility in $]]/Table1[[#This Row],[Open]]</f>
        <v>1.7667844522968199E-2</v>
      </c>
    </row>
    <row r="7" spans="1:9" x14ac:dyDescent="0.2">
      <c r="A7" s="1">
        <v>45469</v>
      </c>
      <c r="B7" s="4">
        <v>2750</v>
      </c>
      <c r="C7" s="4">
        <v>2730</v>
      </c>
      <c r="D7" s="4">
        <v>2760</v>
      </c>
      <c r="E7" s="4">
        <v>2720</v>
      </c>
      <c r="F7" s="3">
        <v>1100000</v>
      </c>
      <c r="G7" s="5">
        <v>3.5999999999999999E-3</v>
      </c>
      <c r="H7" s="8">
        <f>Table1[[#This Row],[High]]-Table1[[#This Row],[Low]]</f>
        <v>40</v>
      </c>
      <c r="I7" s="9">
        <f>Table1[[#This Row],[Volatility in $]]/Table1[[#This Row],[Open]]</f>
        <v>1.4652014652014652E-2</v>
      </c>
    </row>
    <row r="8" spans="1:9" x14ac:dyDescent="0.2">
      <c r="A8" s="1">
        <v>45470</v>
      </c>
      <c r="B8" s="2">
        <v>150</v>
      </c>
      <c r="C8" s="2">
        <v>148.5</v>
      </c>
      <c r="D8" s="2">
        <v>151</v>
      </c>
      <c r="E8" s="2">
        <v>147.5</v>
      </c>
      <c r="F8" s="3">
        <v>65000000</v>
      </c>
      <c r="G8" s="5">
        <v>1.34E-2</v>
      </c>
      <c r="H8" s="8">
        <f>Table1[[#This Row],[High]]-Table1[[#This Row],[Low]]</f>
        <v>3.5</v>
      </c>
      <c r="I8" s="9">
        <f>Table1[[#This Row],[Volatility in $]]/Table1[[#This Row],[Open]]</f>
        <v>2.3569023569023569E-2</v>
      </c>
    </row>
    <row r="9" spans="1:9" x14ac:dyDescent="0.2">
      <c r="A9" s="1">
        <v>45470</v>
      </c>
      <c r="B9" s="2">
        <v>285.5</v>
      </c>
      <c r="C9" s="2">
        <v>284</v>
      </c>
      <c r="D9" s="2">
        <v>287</v>
      </c>
      <c r="E9" s="2">
        <v>282.5</v>
      </c>
      <c r="F9" s="3">
        <v>52000000</v>
      </c>
      <c r="G9" s="5">
        <v>1.23E-2</v>
      </c>
      <c r="H9" s="8">
        <f>Table1[[#This Row],[High]]-Table1[[#This Row],[Low]]</f>
        <v>4.5</v>
      </c>
      <c r="I9" s="9">
        <f>Table1[[#This Row],[Volatility in $]]/Table1[[#This Row],[Open]]</f>
        <v>1.5845070422535211E-2</v>
      </c>
    </row>
    <row r="10" spans="1:9" x14ac:dyDescent="0.2">
      <c r="A10" s="1">
        <v>45470</v>
      </c>
      <c r="B10" s="4">
        <v>2760</v>
      </c>
      <c r="C10" s="4">
        <v>2740</v>
      </c>
      <c r="D10" s="4">
        <v>2770</v>
      </c>
      <c r="E10" s="4">
        <v>2730</v>
      </c>
      <c r="F10" s="3">
        <v>1150000</v>
      </c>
      <c r="G10" s="5">
        <v>7.3000000000000001E-3</v>
      </c>
      <c r="H10" s="8">
        <f>Table1[[#This Row],[High]]-Table1[[#This Row],[Low]]</f>
        <v>40</v>
      </c>
      <c r="I10" s="9">
        <f>Table1[[#This Row],[Volatility in $]]/Table1[[#This Row],[Open]]</f>
        <v>1.4598540145985401E-2</v>
      </c>
    </row>
    <row r="11" spans="1:9" x14ac:dyDescent="0.2">
      <c r="A11" s="1">
        <v>45471</v>
      </c>
      <c r="B11" s="2">
        <v>152</v>
      </c>
      <c r="C11" s="2">
        <v>150</v>
      </c>
      <c r="D11" s="2">
        <v>153</v>
      </c>
      <c r="E11" s="2">
        <v>149</v>
      </c>
      <c r="F11" s="3">
        <v>70000000</v>
      </c>
      <c r="G11" s="5">
        <v>1.3299999999999999E-2</v>
      </c>
      <c r="H11" s="8">
        <f>Table1[[#This Row],[High]]-Table1[[#This Row],[Low]]</f>
        <v>4</v>
      </c>
      <c r="I11" s="9">
        <f>Table1[[#This Row],[Volatility in $]]/Table1[[#This Row],[Open]]</f>
        <v>2.6666666666666668E-2</v>
      </c>
    </row>
    <row r="12" spans="1:9" x14ac:dyDescent="0.2">
      <c r="A12" s="1">
        <v>45471</v>
      </c>
      <c r="B12" s="2">
        <v>287</v>
      </c>
      <c r="C12" s="2">
        <v>285.5</v>
      </c>
      <c r="D12" s="2">
        <v>288</v>
      </c>
      <c r="E12" s="2">
        <v>284</v>
      </c>
      <c r="F12" s="3">
        <v>55000000</v>
      </c>
      <c r="G12" s="5">
        <v>5.3E-3</v>
      </c>
      <c r="H12" s="8">
        <f>Table1[[#This Row],[High]]-Table1[[#This Row],[Low]]</f>
        <v>4</v>
      </c>
      <c r="I12" s="9">
        <f>Table1[[#This Row],[Volatility in $]]/Table1[[#This Row],[Open]]</f>
        <v>1.4010507880910683E-2</v>
      </c>
    </row>
    <row r="13" spans="1:9" x14ac:dyDescent="0.2">
      <c r="A13" s="1">
        <v>45471</v>
      </c>
      <c r="B13" s="4">
        <v>2770</v>
      </c>
      <c r="C13" s="4">
        <v>2760</v>
      </c>
      <c r="D13" s="4">
        <v>2780</v>
      </c>
      <c r="E13" s="4">
        <v>2750</v>
      </c>
      <c r="F13" s="3">
        <v>1200000</v>
      </c>
      <c r="G13" s="5">
        <v>3.5999999999999999E-3</v>
      </c>
      <c r="H13" s="8">
        <f>Table1[[#This Row],[High]]-Table1[[#This Row],[Low]]</f>
        <v>30</v>
      </c>
      <c r="I13" s="9">
        <f>Table1[[#This Row],[Volatility in $]]/Table1[[#This Row],[Open]]</f>
        <v>1.0869565217391304E-2</v>
      </c>
    </row>
    <row r="14" spans="1:9" x14ac:dyDescent="0.2">
      <c r="A14" s="1">
        <v>45472</v>
      </c>
      <c r="B14" s="2">
        <v>154</v>
      </c>
      <c r="C14" s="2">
        <v>152</v>
      </c>
      <c r="D14" s="2">
        <v>155</v>
      </c>
      <c r="E14" s="2">
        <v>151</v>
      </c>
      <c r="F14" s="3">
        <v>72000000</v>
      </c>
      <c r="G14" s="5">
        <v>1.32E-2</v>
      </c>
      <c r="H14" s="8">
        <f>Table1[[#This Row],[High]]-Table1[[#This Row],[Low]]</f>
        <v>4</v>
      </c>
      <c r="I14" s="9">
        <f>Table1[[#This Row],[Volatility in $]]/Table1[[#This Row],[Open]]</f>
        <v>2.6315789473684209E-2</v>
      </c>
    </row>
    <row r="15" spans="1:9" x14ac:dyDescent="0.2">
      <c r="A15" s="1">
        <v>45472</v>
      </c>
      <c r="B15" s="2">
        <v>289</v>
      </c>
      <c r="C15" s="2">
        <v>287</v>
      </c>
      <c r="D15" s="2">
        <v>290</v>
      </c>
      <c r="E15" s="2">
        <v>286</v>
      </c>
      <c r="F15" s="3">
        <v>57000000</v>
      </c>
      <c r="G15" s="5">
        <v>7.0000000000000001E-3</v>
      </c>
      <c r="H15" s="8">
        <f>Table1[[#This Row],[High]]-Table1[[#This Row],[Low]]</f>
        <v>4</v>
      </c>
      <c r="I15" s="9">
        <f>Table1[[#This Row],[Volatility in $]]/Table1[[#This Row],[Open]]</f>
        <v>1.3937282229965157E-2</v>
      </c>
    </row>
    <row r="16" spans="1:9" x14ac:dyDescent="0.2">
      <c r="A16" s="1">
        <v>45472</v>
      </c>
      <c r="B16" s="4">
        <v>2780</v>
      </c>
      <c r="C16" s="4">
        <v>2770</v>
      </c>
      <c r="D16" s="4">
        <v>2790</v>
      </c>
      <c r="E16" s="4">
        <v>2760</v>
      </c>
      <c r="F16" s="3">
        <v>1250000</v>
      </c>
      <c r="G16" s="5">
        <v>3.5999999999999999E-3</v>
      </c>
      <c r="H16" s="8">
        <f>Table1[[#This Row],[High]]-Table1[[#This Row],[Low]]</f>
        <v>30</v>
      </c>
      <c r="I16" s="9">
        <f>Table1[[#This Row],[Volatility in $]]/Table1[[#This Row],[Open]]</f>
        <v>1.0830324909747292E-2</v>
      </c>
    </row>
    <row r="17" spans="1:9" x14ac:dyDescent="0.2">
      <c r="A17" s="1">
        <v>45473</v>
      </c>
      <c r="B17" s="2">
        <v>156</v>
      </c>
      <c r="C17" s="2">
        <v>154</v>
      </c>
      <c r="D17" s="2">
        <v>157</v>
      </c>
      <c r="E17" s="2">
        <v>153</v>
      </c>
      <c r="F17" s="3">
        <v>74000000</v>
      </c>
      <c r="G17" s="5">
        <v>1.2999999999999999E-2</v>
      </c>
      <c r="H17" s="8">
        <f>Table1[[#This Row],[High]]-Table1[[#This Row],[Low]]</f>
        <v>4</v>
      </c>
      <c r="I17" s="9">
        <f>Table1[[#This Row],[Volatility in $]]/Table1[[#This Row],[Open]]</f>
        <v>2.5974025974025976E-2</v>
      </c>
    </row>
    <row r="18" spans="1:9" x14ac:dyDescent="0.2">
      <c r="A18" s="1">
        <v>45473</v>
      </c>
      <c r="B18" s="2">
        <v>291</v>
      </c>
      <c r="C18" s="2">
        <v>289</v>
      </c>
      <c r="D18" s="2">
        <v>292</v>
      </c>
      <c r="E18" s="2">
        <v>288</v>
      </c>
      <c r="F18" s="3">
        <v>59000000</v>
      </c>
      <c r="G18" s="5">
        <v>6.8999999999999999E-3</v>
      </c>
      <c r="H18" s="8">
        <f>Table1[[#This Row],[High]]-Table1[[#This Row],[Low]]</f>
        <v>4</v>
      </c>
      <c r="I18" s="9">
        <f>Table1[[#This Row],[Volatility in $]]/Table1[[#This Row],[Open]]</f>
        <v>1.384083044982699E-2</v>
      </c>
    </row>
    <row r="19" spans="1:9" x14ac:dyDescent="0.2">
      <c r="A19" s="1">
        <v>45473</v>
      </c>
      <c r="B19" s="4">
        <v>2790</v>
      </c>
      <c r="C19" s="4">
        <v>2780</v>
      </c>
      <c r="D19" s="4">
        <v>2800</v>
      </c>
      <c r="E19" s="4">
        <v>2770</v>
      </c>
      <c r="F19" s="3">
        <v>1300000</v>
      </c>
      <c r="G19" s="5">
        <v>3.5999999999999999E-3</v>
      </c>
      <c r="H19" s="8">
        <f>Table1[[#This Row],[High]]-Table1[[#This Row],[Low]]</f>
        <v>30</v>
      </c>
      <c r="I19" s="9">
        <f>Table1[[#This Row],[Volatility in $]]/Table1[[#This Row],[Open]]</f>
        <v>1.0791366906474821E-2</v>
      </c>
    </row>
    <row r="20" spans="1:9" x14ac:dyDescent="0.2">
      <c r="A20" s="1">
        <v>45474</v>
      </c>
      <c r="B20" s="2">
        <v>158</v>
      </c>
      <c r="C20" s="2">
        <v>156</v>
      </c>
      <c r="D20" s="2">
        <v>159</v>
      </c>
      <c r="E20" s="2">
        <v>155</v>
      </c>
      <c r="F20" s="3">
        <v>76000000</v>
      </c>
      <c r="G20" s="5">
        <v>1.2800000000000001E-2</v>
      </c>
      <c r="H20" s="8">
        <f>Table1[[#This Row],[High]]-Table1[[#This Row],[Low]]</f>
        <v>4</v>
      </c>
      <c r="I20" s="9">
        <f>Table1[[#This Row],[Volatility in $]]/Table1[[#This Row],[Open]]</f>
        <v>2.564102564102564E-2</v>
      </c>
    </row>
    <row r="21" spans="1:9" x14ac:dyDescent="0.2">
      <c r="A21" s="1">
        <v>45474</v>
      </c>
      <c r="B21" s="2">
        <v>293</v>
      </c>
      <c r="C21" s="2">
        <v>291</v>
      </c>
      <c r="D21" s="2">
        <v>294</v>
      </c>
      <c r="E21" s="2">
        <v>290</v>
      </c>
      <c r="F21" s="3">
        <v>61000000</v>
      </c>
      <c r="G21" s="5">
        <v>6.7999999999999996E-3</v>
      </c>
      <c r="H21" s="8">
        <f>Table1[[#This Row],[High]]-Table1[[#This Row],[Low]]</f>
        <v>4</v>
      </c>
      <c r="I21" s="9">
        <f>Table1[[#This Row],[Volatility in $]]/Table1[[#This Row],[Open]]</f>
        <v>1.3745704467353952E-2</v>
      </c>
    </row>
    <row r="22" spans="1:9" x14ac:dyDescent="0.2">
      <c r="A22" s="1">
        <v>45474</v>
      </c>
      <c r="B22" s="4">
        <v>2800</v>
      </c>
      <c r="C22" s="4">
        <v>2790</v>
      </c>
      <c r="D22" s="4">
        <v>2810</v>
      </c>
      <c r="E22" s="4">
        <v>2780</v>
      </c>
      <c r="F22" s="3">
        <v>1350000</v>
      </c>
      <c r="G22" s="5">
        <v>3.5999999999999999E-3</v>
      </c>
      <c r="H22" s="8">
        <f>Table1[[#This Row],[High]]-Table1[[#This Row],[Low]]</f>
        <v>30</v>
      </c>
      <c r="I22" s="9">
        <f>Table1[[#This Row],[Volatility in $]]/Table1[[#This Row],[Open]]</f>
        <v>1.0752688172043012E-2</v>
      </c>
    </row>
    <row r="23" spans="1:9" x14ac:dyDescent="0.2">
      <c r="A23" s="1">
        <v>45475</v>
      </c>
      <c r="B23" s="2">
        <v>160</v>
      </c>
      <c r="C23" s="2">
        <v>158</v>
      </c>
      <c r="D23" s="2">
        <v>161</v>
      </c>
      <c r="E23" s="2">
        <v>157</v>
      </c>
      <c r="F23" s="3">
        <v>78000000</v>
      </c>
      <c r="G23" s="5">
        <v>1.2699999999999999E-2</v>
      </c>
      <c r="H23" s="8">
        <f>Table1[[#This Row],[High]]-Table1[[#This Row],[Low]]</f>
        <v>4</v>
      </c>
      <c r="I23" s="9">
        <f>Table1[[#This Row],[Volatility in $]]/Table1[[#This Row],[Open]]</f>
        <v>2.5316455696202531E-2</v>
      </c>
    </row>
    <row r="24" spans="1:9" x14ac:dyDescent="0.2">
      <c r="A24" s="1">
        <v>45475</v>
      </c>
      <c r="B24" s="2">
        <v>295</v>
      </c>
      <c r="C24" s="2">
        <v>293</v>
      </c>
      <c r="D24" s="2">
        <v>296</v>
      </c>
      <c r="E24" s="2">
        <v>292</v>
      </c>
      <c r="F24" s="3">
        <v>63000000</v>
      </c>
      <c r="G24" s="5">
        <v>6.7999999999999996E-3</v>
      </c>
      <c r="H24" s="8">
        <f>Table1[[#This Row],[High]]-Table1[[#This Row],[Low]]</f>
        <v>4</v>
      </c>
      <c r="I24" s="9">
        <f>Table1[[#This Row],[Volatility in $]]/Table1[[#This Row],[Open]]</f>
        <v>1.3651877133105802E-2</v>
      </c>
    </row>
    <row r="25" spans="1:9" x14ac:dyDescent="0.2">
      <c r="A25" s="1">
        <v>45475</v>
      </c>
      <c r="B25" s="4">
        <v>2810</v>
      </c>
      <c r="C25" s="4">
        <v>2800</v>
      </c>
      <c r="D25" s="4">
        <v>2820</v>
      </c>
      <c r="E25" s="4">
        <v>2790</v>
      </c>
      <c r="F25" s="3">
        <v>1400000</v>
      </c>
      <c r="G25" s="5">
        <v>3.5999999999999999E-3</v>
      </c>
      <c r="H25" s="8">
        <f>Table1[[#This Row],[High]]-Table1[[#This Row],[Low]]</f>
        <v>30</v>
      </c>
      <c r="I25" s="9">
        <f>Table1[[#This Row],[Volatility in $]]/Table1[[#This Row],[Open]]</f>
        <v>1.0714285714285714E-2</v>
      </c>
    </row>
    <row r="26" spans="1:9" x14ac:dyDescent="0.2">
      <c r="A26" s="1">
        <v>45476</v>
      </c>
      <c r="B26" s="2">
        <v>162</v>
      </c>
      <c r="C26" s="2">
        <v>160</v>
      </c>
      <c r="D26" s="2">
        <v>163</v>
      </c>
      <c r="E26" s="2">
        <v>159</v>
      </c>
      <c r="F26" s="3">
        <v>80000000</v>
      </c>
      <c r="G26" s="5">
        <v>1.2500000000000001E-2</v>
      </c>
      <c r="H26" s="8">
        <f>Table1[[#This Row],[High]]-Table1[[#This Row],[Low]]</f>
        <v>4</v>
      </c>
      <c r="I26" s="9">
        <f>Table1[[#This Row],[Volatility in $]]/Table1[[#This Row],[Open]]</f>
        <v>2.5000000000000001E-2</v>
      </c>
    </row>
    <row r="27" spans="1:9" x14ac:dyDescent="0.2">
      <c r="A27" s="1">
        <v>45476</v>
      </c>
      <c r="B27" s="2">
        <v>297</v>
      </c>
      <c r="C27" s="2">
        <v>295</v>
      </c>
      <c r="D27" s="2">
        <v>298</v>
      </c>
      <c r="E27" s="2">
        <v>294</v>
      </c>
      <c r="F27" s="3">
        <v>65000000</v>
      </c>
      <c r="G27" s="5">
        <v>6.7999999999999996E-3</v>
      </c>
      <c r="H27" s="8">
        <f>Table1[[#This Row],[High]]-Table1[[#This Row],[Low]]</f>
        <v>4</v>
      </c>
      <c r="I27" s="9">
        <f>Table1[[#This Row],[Volatility in $]]/Table1[[#This Row],[Open]]</f>
        <v>1.3559322033898305E-2</v>
      </c>
    </row>
    <row r="28" spans="1:9" x14ac:dyDescent="0.2">
      <c r="A28" s="1">
        <v>45476</v>
      </c>
      <c r="B28" s="4">
        <v>2820</v>
      </c>
      <c r="C28" s="4">
        <v>2810</v>
      </c>
      <c r="D28" s="4">
        <v>2830</v>
      </c>
      <c r="E28" s="4">
        <v>2800</v>
      </c>
      <c r="F28" s="3">
        <v>1450000</v>
      </c>
      <c r="G28" s="5">
        <v>3.5999999999999999E-3</v>
      </c>
      <c r="H28" s="8">
        <f>Table1[[#This Row],[High]]-Table1[[#This Row],[Low]]</f>
        <v>30</v>
      </c>
      <c r="I28" s="9">
        <f>Table1[[#This Row],[Volatility in $]]/Table1[[#This Row],[Open]]</f>
        <v>1.0676156583629894E-2</v>
      </c>
    </row>
    <row r="29" spans="1:9" x14ac:dyDescent="0.2">
      <c r="A29" s="1">
        <v>45477</v>
      </c>
      <c r="B29" s="2">
        <v>164</v>
      </c>
      <c r="C29" s="2">
        <v>162</v>
      </c>
      <c r="D29" s="2">
        <v>165</v>
      </c>
      <c r="E29" s="2">
        <v>161</v>
      </c>
      <c r="F29" s="3">
        <v>82000000</v>
      </c>
      <c r="G29" s="5">
        <v>1.23E-2</v>
      </c>
      <c r="H29" s="8">
        <f>Table1[[#This Row],[High]]-Table1[[#This Row],[Low]]</f>
        <v>4</v>
      </c>
      <c r="I29" s="9">
        <f>Table1[[#This Row],[Volatility in $]]/Table1[[#This Row],[Open]]</f>
        <v>2.4691358024691357E-2</v>
      </c>
    </row>
    <row r="30" spans="1:9" x14ac:dyDescent="0.2">
      <c r="A30" s="1">
        <v>45477</v>
      </c>
      <c r="B30" s="2">
        <v>299</v>
      </c>
      <c r="C30" s="2">
        <v>297</v>
      </c>
      <c r="D30" s="2">
        <v>300</v>
      </c>
      <c r="E30" s="2">
        <v>296</v>
      </c>
      <c r="F30" s="3">
        <v>67000000</v>
      </c>
      <c r="G30" s="5">
        <v>6.7000000000000002E-3</v>
      </c>
      <c r="H30" s="8">
        <f>Table1[[#This Row],[High]]-Table1[[#This Row],[Low]]</f>
        <v>4</v>
      </c>
      <c r="I30" s="9">
        <f>Table1[[#This Row],[Volatility in $]]/Table1[[#This Row],[Open]]</f>
        <v>1.3468013468013467E-2</v>
      </c>
    </row>
    <row r="31" spans="1:9" x14ac:dyDescent="0.2">
      <c r="A31" s="1">
        <v>45477</v>
      </c>
      <c r="B31" s="4">
        <v>2830</v>
      </c>
      <c r="C31" s="4">
        <v>2820</v>
      </c>
      <c r="D31" s="4">
        <v>2840</v>
      </c>
      <c r="E31" s="4">
        <v>2810</v>
      </c>
      <c r="F31" s="3">
        <v>1500000</v>
      </c>
      <c r="G31" s="5">
        <v>3.5000000000000001E-3</v>
      </c>
      <c r="H31" s="8">
        <f>Table1[[#This Row],[High]]-Table1[[#This Row],[Low]]</f>
        <v>30</v>
      </c>
      <c r="I31" s="9">
        <f>Table1[[#This Row],[Volatility in $]]/Table1[[#This Row],[Open]]</f>
        <v>1.0638297872340425E-2</v>
      </c>
    </row>
    <row r="32" spans="1:9" x14ac:dyDescent="0.2">
      <c r="A32" s="1">
        <v>45478</v>
      </c>
      <c r="B32" s="2">
        <v>166</v>
      </c>
      <c r="C32" s="2">
        <v>164</v>
      </c>
      <c r="D32" s="2">
        <v>167</v>
      </c>
      <c r="E32" s="2">
        <v>163</v>
      </c>
      <c r="F32" s="3">
        <v>84000000</v>
      </c>
      <c r="G32" s="5">
        <v>1.2200000000000001E-2</v>
      </c>
      <c r="H32" s="8">
        <f>Table1[[#This Row],[High]]-Table1[[#This Row],[Low]]</f>
        <v>4</v>
      </c>
      <c r="I32" s="9">
        <f>Table1[[#This Row],[Volatility in $]]/Table1[[#This Row],[Open]]</f>
        <v>2.4390243902439025E-2</v>
      </c>
    </row>
    <row r="33" spans="1:9" x14ac:dyDescent="0.2">
      <c r="A33" s="1">
        <v>45478</v>
      </c>
      <c r="B33" s="2">
        <v>301</v>
      </c>
      <c r="C33" s="2">
        <v>299</v>
      </c>
      <c r="D33" s="2">
        <v>302</v>
      </c>
      <c r="E33" s="2">
        <v>298</v>
      </c>
      <c r="F33" s="3">
        <v>69000000</v>
      </c>
      <c r="G33" s="5">
        <v>6.7000000000000002E-3</v>
      </c>
      <c r="H33" s="8">
        <f>Table1[[#This Row],[High]]-Table1[[#This Row],[Low]]</f>
        <v>4</v>
      </c>
      <c r="I33" s="9">
        <f>Table1[[#This Row],[Volatility in $]]/Table1[[#This Row],[Open]]</f>
        <v>1.3377926421404682E-2</v>
      </c>
    </row>
    <row r="34" spans="1:9" x14ac:dyDescent="0.2">
      <c r="A34" s="1">
        <v>45478</v>
      </c>
      <c r="B34" s="4">
        <v>2840</v>
      </c>
      <c r="C34" s="4">
        <v>2830</v>
      </c>
      <c r="D34" s="4">
        <v>2850</v>
      </c>
      <c r="E34" s="4">
        <v>2820</v>
      </c>
      <c r="F34" s="3">
        <v>1550000</v>
      </c>
      <c r="G34" s="5">
        <v>3.5000000000000001E-3</v>
      </c>
      <c r="H34" s="8">
        <f>Table1[[#This Row],[High]]-Table1[[#This Row],[Low]]</f>
        <v>30</v>
      </c>
      <c r="I34" s="9">
        <f>Table1[[#This Row],[Volatility in $]]/Table1[[#This Row],[Open]]</f>
        <v>1.0600706713780919E-2</v>
      </c>
    </row>
    <row r="35" spans="1:9" x14ac:dyDescent="0.2">
      <c r="A35" s="1">
        <v>45479</v>
      </c>
      <c r="B35" s="2">
        <v>168</v>
      </c>
      <c r="C35" s="2">
        <v>166</v>
      </c>
      <c r="D35" s="2">
        <v>169</v>
      </c>
      <c r="E35" s="2">
        <v>165</v>
      </c>
      <c r="F35" s="3">
        <v>86000000</v>
      </c>
      <c r="G35" s="5">
        <v>1.2E-2</v>
      </c>
      <c r="H35" s="8">
        <f>Table1[[#This Row],[High]]-Table1[[#This Row],[Low]]</f>
        <v>4</v>
      </c>
      <c r="I35" s="9">
        <f>Table1[[#This Row],[Volatility in $]]/Table1[[#This Row],[Open]]</f>
        <v>2.4096385542168676E-2</v>
      </c>
    </row>
    <row r="36" spans="1:9" x14ac:dyDescent="0.2">
      <c r="A36" s="1">
        <v>45479</v>
      </c>
      <c r="B36" s="2">
        <v>303</v>
      </c>
      <c r="C36" s="2">
        <v>301</v>
      </c>
      <c r="D36" s="2">
        <v>304</v>
      </c>
      <c r="E36" s="2">
        <v>300</v>
      </c>
      <c r="F36" s="3">
        <v>71000000</v>
      </c>
      <c r="G36" s="5">
        <v>6.6E-3</v>
      </c>
      <c r="H36" s="8">
        <f>Table1[[#This Row],[High]]-Table1[[#This Row],[Low]]</f>
        <v>4</v>
      </c>
      <c r="I36" s="9">
        <f>Table1[[#This Row],[Volatility in $]]/Table1[[#This Row],[Open]]</f>
        <v>1.3289036544850499E-2</v>
      </c>
    </row>
    <row r="37" spans="1:9" x14ac:dyDescent="0.2">
      <c r="A37" s="1">
        <v>45479</v>
      </c>
      <c r="B37" s="4">
        <v>2850</v>
      </c>
      <c r="C37" s="4">
        <v>2840</v>
      </c>
      <c r="D37" s="4">
        <v>2860</v>
      </c>
      <c r="E37" s="4">
        <v>2830</v>
      </c>
      <c r="F37" s="3">
        <v>1600000</v>
      </c>
      <c r="G37" s="5">
        <v>3.5000000000000001E-3</v>
      </c>
      <c r="H37" s="8">
        <f>Table1[[#This Row],[High]]-Table1[[#This Row],[Low]]</f>
        <v>30</v>
      </c>
      <c r="I37" s="9">
        <f>Table1[[#This Row],[Volatility in $]]/Table1[[#This Row],[Open]]</f>
        <v>1.0563380281690141E-2</v>
      </c>
    </row>
    <row r="38" spans="1:9" x14ac:dyDescent="0.2">
      <c r="A38" s="1">
        <v>45480</v>
      </c>
      <c r="B38" s="2">
        <v>170</v>
      </c>
      <c r="C38" s="2">
        <v>168</v>
      </c>
      <c r="D38" s="2">
        <v>171</v>
      </c>
      <c r="E38" s="2">
        <v>167</v>
      </c>
      <c r="F38" s="3">
        <v>88000000</v>
      </c>
      <c r="G38" s="5">
        <v>1.1900000000000001E-2</v>
      </c>
      <c r="H38" s="8">
        <f>Table1[[#This Row],[High]]-Table1[[#This Row],[Low]]</f>
        <v>4</v>
      </c>
      <c r="I38" s="9">
        <f>Table1[[#This Row],[Volatility in $]]/Table1[[#This Row],[Open]]</f>
        <v>2.3809523809523808E-2</v>
      </c>
    </row>
    <row r="39" spans="1:9" x14ac:dyDescent="0.2">
      <c r="A39" s="1">
        <v>45480</v>
      </c>
      <c r="B39" s="2">
        <v>305</v>
      </c>
      <c r="C39" s="2">
        <v>303</v>
      </c>
      <c r="D39" s="2">
        <v>306</v>
      </c>
      <c r="E39" s="2">
        <v>302</v>
      </c>
      <c r="F39" s="3">
        <v>73000000</v>
      </c>
      <c r="G39" s="5">
        <v>6.6E-3</v>
      </c>
      <c r="H39" s="8">
        <f>Table1[[#This Row],[High]]-Table1[[#This Row],[Low]]</f>
        <v>4</v>
      </c>
      <c r="I39" s="9">
        <f>Table1[[#This Row],[Volatility in $]]/Table1[[#This Row],[Open]]</f>
        <v>1.3201320132013201E-2</v>
      </c>
    </row>
    <row r="40" spans="1:9" x14ac:dyDescent="0.2">
      <c r="A40" s="1">
        <v>45480</v>
      </c>
      <c r="B40" s="4">
        <v>2860</v>
      </c>
      <c r="C40" s="4">
        <v>2850</v>
      </c>
      <c r="D40" s="4">
        <v>2870</v>
      </c>
      <c r="E40" s="4">
        <v>2840</v>
      </c>
      <c r="F40" s="3">
        <v>1650000</v>
      </c>
      <c r="G40" s="5">
        <v>3.5000000000000001E-3</v>
      </c>
      <c r="H40" s="8">
        <f>Table1[[#This Row],[High]]-Table1[[#This Row],[Low]]</f>
        <v>30</v>
      </c>
      <c r="I40" s="9">
        <f>Table1[[#This Row],[Volatility in $]]/Table1[[#This Row],[Open]]</f>
        <v>1.0526315789473684E-2</v>
      </c>
    </row>
    <row r="41" spans="1:9" x14ac:dyDescent="0.2">
      <c r="A41" s="1">
        <v>45481</v>
      </c>
      <c r="B41" s="2">
        <v>172</v>
      </c>
      <c r="C41" s="2">
        <v>170</v>
      </c>
      <c r="D41" s="2">
        <v>173</v>
      </c>
      <c r="E41" s="2">
        <v>169</v>
      </c>
      <c r="F41" s="3">
        <v>90000000</v>
      </c>
      <c r="G41" s="5">
        <v>1.17E-2</v>
      </c>
      <c r="H41" s="8">
        <f>Table1[[#This Row],[High]]-Table1[[#This Row],[Low]]</f>
        <v>4</v>
      </c>
      <c r="I41" s="9">
        <f>Table1[[#This Row],[Volatility in $]]/Table1[[#This Row],[Open]]</f>
        <v>2.3529411764705882E-2</v>
      </c>
    </row>
    <row r="42" spans="1:9" x14ac:dyDescent="0.2">
      <c r="A42" s="1">
        <v>45481</v>
      </c>
      <c r="B42" s="2">
        <v>307</v>
      </c>
      <c r="C42" s="2">
        <v>305</v>
      </c>
      <c r="D42" s="2">
        <v>308</v>
      </c>
      <c r="E42" s="2">
        <v>304</v>
      </c>
      <c r="F42" s="3">
        <v>75000000</v>
      </c>
      <c r="G42" s="5">
        <v>6.4999999999999997E-3</v>
      </c>
      <c r="H42" s="8">
        <f>Table1[[#This Row],[High]]-Table1[[#This Row],[Low]]</f>
        <v>4</v>
      </c>
      <c r="I42" s="9">
        <f>Table1[[#This Row],[Volatility in $]]/Table1[[#This Row],[Open]]</f>
        <v>1.3114754098360656E-2</v>
      </c>
    </row>
    <row r="43" spans="1:9" x14ac:dyDescent="0.2">
      <c r="A43" s="1">
        <v>45481</v>
      </c>
      <c r="B43" s="4">
        <v>2870</v>
      </c>
      <c r="C43" s="4">
        <v>2860</v>
      </c>
      <c r="D43" s="4">
        <v>2880</v>
      </c>
      <c r="E43" s="4">
        <v>2850</v>
      </c>
      <c r="F43" s="3">
        <v>1700000</v>
      </c>
      <c r="G43" s="5">
        <v>3.5000000000000001E-3</v>
      </c>
      <c r="H43" s="8">
        <f>Table1[[#This Row],[High]]-Table1[[#This Row],[Low]]</f>
        <v>30</v>
      </c>
      <c r="I43" s="9">
        <f>Table1[[#This Row],[Volatility in $]]/Table1[[#This Row],[Open]]</f>
        <v>1.048951048951049E-2</v>
      </c>
    </row>
    <row r="44" spans="1:9" x14ac:dyDescent="0.2">
      <c r="A44" s="1">
        <v>45482</v>
      </c>
      <c r="B44" s="2">
        <v>174</v>
      </c>
      <c r="C44" s="2">
        <v>172</v>
      </c>
      <c r="D44" s="2">
        <v>175</v>
      </c>
      <c r="E44" s="2">
        <v>171</v>
      </c>
      <c r="F44" s="3">
        <v>92000000</v>
      </c>
      <c r="G44" s="5">
        <v>1.15E-2</v>
      </c>
      <c r="H44" s="8">
        <f>Table1[[#This Row],[High]]-Table1[[#This Row],[Low]]</f>
        <v>4</v>
      </c>
      <c r="I44" s="9">
        <f>Table1[[#This Row],[Volatility in $]]/Table1[[#This Row],[Open]]</f>
        <v>2.3255813953488372E-2</v>
      </c>
    </row>
    <row r="45" spans="1:9" x14ac:dyDescent="0.2">
      <c r="A45" s="1">
        <v>45482</v>
      </c>
      <c r="B45" s="2">
        <v>309</v>
      </c>
      <c r="C45" s="2">
        <v>307</v>
      </c>
      <c r="D45" s="2">
        <v>310</v>
      </c>
      <c r="E45" s="2">
        <v>306</v>
      </c>
      <c r="F45" s="3">
        <v>77000000</v>
      </c>
      <c r="G45" s="5">
        <v>6.4999999999999997E-3</v>
      </c>
      <c r="H45" s="8">
        <f>Table1[[#This Row],[High]]-Table1[[#This Row],[Low]]</f>
        <v>4</v>
      </c>
      <c r="I45" s="9">
        <f>Table1[[#This Row],[Volatility in $]]/Table1[[#This Row],[Open]]</f>
        <v>1.3029315960912053E-2</v>
      </c>
    </row>
    <row r="46" spans="1:9" x14ac:dyDescent="0.2">
      <c r="A46" s="1">
        <v>45482</v>
      </c>
      <c r="B46" s="4">
        <v>2880</v>
      </c>
      <c r="C46" s="4">
        <v>2870</v>
      </c>
      <c r="D46" s="4">
        <v>2890</v>
      </c>
      <c r="E46" s="4">
        <v>2860</v>
      </c>
      <c r="F46" s="3">
        <v>1750000</v>
      </c>
      <c r="G46" s="5">
        <v>3.5000000000000001E-3</v>
      </c>
      <c r="H46" s="8">
        <f>Table1[[#This Row],[High]]-Table1[[#This Row],[Low]]</f>
        <v>30</v>
      </c>
      <c r="I46" s="9">
        <f>Table1[[#This Row],[Volatility in $]]/Table1[[#This Row],[Open]]</f>
        <v>1.0452961672473868E-2</v>
      </c>
    </row>
    <row r="47" spans="1:9" x14ac:dyDescent="0.2">
      <c r="A47" s="1">
        <v>45483</v>
      </c>
      <c r="B47" s="2">
        <v>176</v>
      </c>
      <c r="C47" s="2">
        <v>174</v>
      </c>
      <c r="D47" s="2">
        <v>177</v>
      </c>
      <c r="E47" s="2">
        <v>173</v>
      </c>
      <c r="F47" s="3">
        <v>94000000</v>
      </c>
      <c r="G47" s="5">
        <v>1.14E-2</v>
      </c>
      <c r="H47" s="8">
        <f>Table1[[#This Row],[High]]-Table1[[#This Row],[Low]]</f>
        <v>4</v>
      </c>
      <c r="I47" s="9">
        <f>Table1[[#This Row],[Volatility in $]]/Table1[[#This Row],[Open]]</f>
        <v>2.2988505747126436E-2</v>
      </c>
    </row>
    <row r="48" spans="1:9" x14ac:dyDescent="0.2">
      <c r="A48" s="1">
        <v>45483</v>
      </c>
      <c r="B48" s="2">
        <v>311</v>
      </c>
      <c r="C48" s="2">
        <v>309</v>
      </c>
      <c r="D48" s="2">
        <v>312</v>
      </c>
      <c r="E48" s="2">
        <v>308</v>
      </c>
      <c r="F48" s="3">
        <v>79000000</v>
      </c>
      <c r="G48" s="5">
        <v>6.4000000000000003E-3</v>
      </c>
      <c r="H48" s="8">
        <f>Table1[[#This Row],[High]]-Table1[[#This Row],[Low]]</f>
        <v>4</v>
      </c>
      <c r="I48" s="9">
        <f>Table1[[#This Row],[Volatility in $]]/Table1[[#This Row],[Open]]</f>
        <v>1.2944983818770227E-2</v>
      </c>
    </row>
    <row r="49" spans="1:9" x14ac:dyDescent="0.2">
      <c r="A49" s="1">
        <v>45483</v>
      </c>
      <c r="B49" s="4">
        <v>2890</v>
      </c>
      <c r="C49" s="4">
        <v>2880</v>
      </c>
      <c r="D49" s="4">
        <v>2900</v>
      </c>
      <c r="E49" s="4">
        <v>2870</v>
      </c>
      <c r="F49" s="3">
        <v>1800000</v>
      </c>
      <c r="G49" s="5">
        <v>3.3999999999999998E-3</v>
      </c>
      <c r="H49" s="8">
        <f>Table1[[#This Row],[High]]-Table1[[#This Row],[Low]]</f>
        <v>30</v>
      </c>
      <c r="I49" s="9">
        <f>Table1[[#This Row],[Volatility in $]]/Table1[[#This Row],[Open]]</f>
        <v>1.0416666666666666E-2</v>
      </c>
    </row>
    <row r="50" spans="1:9" x14ac:dyDescent="0.2">
      <c r="A50" s="1">
        <v>45484</v>
      </c>
      <c r="B50" s="2">
        <v>178</v>
      </c>
      <c r="C50" s="2">
        <v>176</v>
      </c>
      <c r="D50" s="2">
        <v>179</v>
      </c>
      <c r="E50" s="2">
        <v>175</v>
      </c>
      <c r="F50" s="3">
        <v>96000000</v>
      </c>
      <c r="G50" s="5">
        <v>1.1299999999999999E-2</v>
      </c>
      <c r="H50" s="8">
        <f>Table1[[#This Row],[High]]-Table1[[#This Row],[Low]]</f>
        <v>4</v>
      </c>
      <c r="I50" s="9">
        <f>Table1[[#This Row],[Volatility in $]]/Table1[[#This Row],[Open]]</f>
        <v>2.2727272727272728E-2</v>
      </c>
    </row>
    <row r="51" spans="1:9" x14ac:dyDescent="0.2">
      <c r="A51" s="1">
        <v>45484</v>
      </c>
      <c r="B51" s="2">
        <v>313</v>
      </c>
      <c r="C51" s="2">
        <v>311</v>
      </c>
      <c r="D51" s="2">
        <v>314</v>
      </c>
      <c r="E51" s="2">
        <v>310</v>
      </c>
      <c r="F51" s="3">
        <v>81000000</v>
      </c>
      <c r="G51" s="5">
        <v>6.4000000000000003E-3</v>
      </c>
      <c r="H51" s="8">
        <f>Table1[[#This Row],[High]]-Table1[[#This Row],[Low]]</f>
        <v>4</v>
      </c>
      <c r="I51" s="9">
        <f>Table1[[#This Row],[Volatility in $]]/Table1[[#This Row],[Open]]</f>
        <v>1.2861736334405145E-2</v>
      </c>
    </row>
    <row r="52" spans="1:9" x14ac:dyDescent="0.2">
      <c r="A52" s="1">
        <v>45484</v>
      </c>
      <c r="B52" s="4">
        <v>2900</v>
      </c>
      <c r="C52" s="4">
        <v>2890</v>
      </c>
      <c r="D52" s="4">
        <v>2910</v>
      </c>
      <c r="E52" s="4">
        <v>2880</v>
      </c>
      <c r="F52" s="3">
        <v>1850000</v>
      </c>
      <c r="G52" s="5">
        <v>3.3999999999999998E-3</v>
      </c>
      <c r="H52" s="8">
        <f>Table1[[#This Row],[High]]-Table1[[#This Row],[Low]]</f>
        <v>30</v>
      </c>
      <c r="I52" s="9">
        <f>Table1[[#This Row],[Volatility in $]]/Table1[[#This Row],[Open]]</f>
        <v>1.0380622837370242E-2</v>
      </c>
    </row>
    <row r="53" spans="1:9" x14ac:dyDescent="0.2">
      <c r="A53" s="1">
        <v>45485</v>
      </c>
      <c r="B53" s="2">
        <v>180</v>
      </c>
      <c r="C53" s="2">
        <v>178</v>
      </c>
      <c r="D53" s="2">
        <v>181</v>
      </c>
      <c r="E53" s="2">
        <v>177</v>
      </c>
      <c r="F53" s="3">
        <v>98000000</v>
      </c>
      <c r="G53" s="5">
        <v>1.12E-2</v>
      </c>
      <c r="H53" s="8">
        <f>Table1[[#This Row],[High]]-Table1[[#This Row],[Low]]</f>
        <v>4</v>
      </c>
      <c r="I53" s="9">
        <f>Table1[[#This Row],[Volatility in $]]/Table1[[#This Row],[Open]]</f>
        <v>2.247191011235955E-2</v>
      </c>
    </row>
    <row r="54" spans="1:9" x14ac:dyDescent="0.2">
      <c r="A54" s="1">
        <v>45485</v>
      </c>
      <c r="B54" s="2">
        <v>315</v>
      </c>
      <c r="C54" s="2">
        <v>313</v>
      </c>
      <c r="D54" s="2">
        <v>316</v>
      </c>
      <c r="E54" s="2">
        <v>312</v>
      </c>
      <c r="F54" s="3">
        <v>83000000</v>
      </c>
      <c r="G54" s="5">
        <v>6.3E-3</v>
      </c>
      <c r="H54" s="8">
        <f>Table1[[#This Row],[High]]-Table1[[#This Row],[Low]]</f>
        <v>4</v>
      </c>
      <c r="I54" s="9">
        <f>Table1[[#This Row],[Volatility in $]]/Table1[[#This Row],[Open]]</f>
        <v>1.2779552715654952E-2</v>
      </c>
    </row>
    <row r="55" spans="1:9" x14ac:dyDescent="0.2">
      <c r="A55" s="1">
        <v>45485</v>
      </c>
      <c r="B55" s="4">
        <v>2910</v>
      </c>
      <c r="C55" s="4">
        <v>2900</v>
      </c>
      <c r="D55" s="4">
        <v>2920</v>
      </c>
      <c r="E55" s="4">
        <v>2890</v>
      </c>
      <c r="F55" s="3">
        <v>1900000</v>
      </c>
      <c r="G55" s="5">
        <v>3.3999999999999998E-3</v>
      </c>
      <c r="H55" s="8">
        <f>Table1[[#This Row],[High]]-Table1[[#This Row],[Low]]</f>
        <v>30</v>
      </c>
      <c r="I55" s="9">
        <f>Table1[[#This Row],[Volatility in $]]/Table1[[#This Row],[Open]]</f>
        <v>1.0344827586206896E-2</v>
      </c>
    </row>
    <row r="56" spans="1:9" x14ac:dyDescent="0.2">
      <c r="A56" s="1">
        <v>45486</v>
      </c>
      <c r="B56" s="2">
        <v>182</v>
      </c>
      <c r="C56" s="2">
        <v>180</v>
      </c>
      <c r="D56" s="2">
        <v>183</v>
      </c>
      <c r="E56" s="2">
        <v>179</v>
      </c>
      <c r="F56" s="3">
        <v>100000000</v>
      </c>
      <c r="G56" s="5">
        <v>1.11E-2</v>
      </c>
      <c r="H56" s="8">
        <f>Table1[[#This Row],[High]]-Table1[[#This Row],[Low]]</f>
        <v>4</v>
      </c>
      <c r="I56" s="9">
        <f>Table1[[#This Row],[Volatility in $]]/Table1[[#This Row],[Open]]</f>
        <v>2.2222222222222223E-2</v>
      </c>
    </row>
    <row r="57" spans="1:9" x14ac:dyDescent="0.2">
      <c r="A57" s="1">
        <v>45486</v>
      </c>
      <c r="B57" s="2">
        <v>317</v>
      </c>
      <c r="C57" s="2">
        <v>315</v>
      </c>
      <c r="D57" s="2">
        <v>318</v>
      </c>
      <c r="E57" s="2">
        <v>314</v>
      </c>
      <c r="F57" s="3">
        <v>85000000</v>
      </c>
      <c r="G57" s="5">
        <v>6.3E-3</v>
      </c>
      <c r="H57" s="8">
        <f>Table1[[#This Row],[High]]-Table1[[#This Row],[Low]]</f>
        <v>4</v>
      </c>
      <c r="I57" s="9">
        <f>Table1[[#This Row],[Volatility in $]]/Table1[[#This Row],[Open]]</f>
        <v>1.2698412698412698E-2</v>
      </c>
    </row>
    <row r="58" spans="1:9" x14ac:dyDescent="0.2">
      <c r="A58" s="1">
        <v>45486</v>
      </c>
      <c r="B58" s="4">
        <v>2920</v>
      </c>
      <c r="C58" s="4">
        <v>2910</v>
      </c>
      <c r="D58" s="4">
        <v>2930</v>
      </c>
      <c r="E58" s="4">
        <v>2900</v>
      </c>
      <c r="F58" s="3">
        <v>1950000</v>
      </c>
      <c r="G58" s="5">
        <v>3.3999999999999998E-3</v>
      </c>
      <c r="H58" s="8">
        <f>Table1[[#This Row],[High]]-Table1[[#This Row],[Low]]</f>
        <v>30</v>
      </c>
      <c r="I58" s="9">
        <f>Table1[[#This Row],[Volatility in $]]/Table1[[#This Row],[Open]]</f>
        <v>1.0309278350515464E-2</v>
      </c>
    </row>
    <row r="59" spans="1:9" x14ac:dyDescent="0.2">
      <c r="A59" s="1">
        <v>45487</v>
      </c>
      <c r="B59" s="2">
        <v>184</v>
      </c>
      <c r="C59" s="2">
        <v>182</v>
      </c>
      <c r="D59" s="2">
        <v>185</v>
      </c>
      <c r="E59" s="2">
        <v>181</v>
      </c>
      <c r="F59" s="3">
        <v>102000000</v>
      </c>
      <c r="G59" s="5">
        <v>1.0999999999999999E-2</v>
      </c>
      <c r="H59" s="8">
        <f>Table1[[#This Row],[High]]-Table1[[#This Row],[Low]]</f>
        <v>4</v>
      </c>
      <c r="I59" s="9">
        <f>Table1[[#This Row],[Volatility in $]]/Table1[[#This Row],[Open]]</f>
        <v>2.197802197802198E-2</v>
      </c>
    </row>
    <row r="60" spans="1:9" x14ac:dyDescent="0.2">
      <c r="A60" s="1">
        <v>45487</v>
      </c>
      <c r="B60" s="2">
        <v>319</v>
      </c>
      <c r="C60" s="2">
        <v>317</v>
      </c>
      <c r="D60" s="2">
        <v>320</v>
      </c>
      <c r="E60" s="2">
        <v>316</v>
      </c>
      <c r="F60" s="3">
        <v>87000000</v>
      </c>
      <c r="G60" s="5">
        <v>6.1999999999999998E-3</v>
      </c>
      <c r="H60" s="8">
        <f>Table1[[#This Row],[High]]-Table1[[#This Row],[Low]]</f>
        <v>4</v>
      </c>
      <c r="I60" s="9">
        <f>Table1[[#This Row],[Volatility in $]]/Table1[[#This Row],[Open]]</f>
        <v>1.2618296529968454E-2</v>
      </c>
    </row>
    <row r="61" spans="1:9" x14ac:dyDescent="0.2">
      <c r="A61" s="1">
        <v>45487</v>
      </c>
      <c r="B61" s="4">
        <v>2930</v>
      </c>
      <c r="C61" s="4">
        <v>2920</v>
      </c>
      <c r="D61" s="4">
        <v>2940</v>
      </c>
      <c r="E61" s="4">
        <v>2910</v>
      </c>
      <c r="F61" s="3">
        <v>2000000</v>
      </c>
      <c r="G61" s="5">
        <v>3.3999999999999998E-3</v>
      </c>
      <c r="H61" s="8">
        <f>Table1[[#This Row],[High]]-Table1[[#This Row],[Low]]</f>
        <v>30</v>
      </c>
      <c r="I61" s="9">
        <f>Table1[[#This Row],[Volatility in $]]/Table1[[#This Row],[Open]]</f>
        <v>1.0273972602739725E-2</v>
      </c>
    </row>
    <row r="62" spans="1:9" x14ac:dyDescent="0.2">
      <c r="A62" s="1">
        <v>45488</v>
      </c>
      <c r="B62" s="2">
        <v>186</v>
      </c>
      <c r="C62" s="2">
        <v>184</v>
      </c>
      <c r="D62" s="2">
        <v>187</v>
      </c>
      <c r="E62" s="2">
        <v>183</v>
      </c>
      <c r="F62" s="3">
        <v>104000000</v>
      </c>
      <c r="G62" s="5">
        <v>1.09E-2</v>
      </c>
      <c r="H62" s="8">
        <f>Table1[[#This Row],[High]]-Table1[[#This Row],[Low]]</f>
        <v>4</v>
      </c>
      <c r="I62" s="9">
        <f>Table1[[#This Row],[Volatility in $]]/Table1[[#This Row],[Open]]</f>
        <v>2.1739130434782608E-2</v>
      </c>
    </row>
    <row r="63" spans="1:9" x14ac:dyDescent="0.2">
      <c r="A63" s="1">
        <v>45488</v>
      </c>
      <c r="B63" s="2">
        <v>321</v>
      </c>
      <c r="C63" s="2">
        <v>319</v>
      </c>
      <c r="D63" s="2">
        <v>322</v>
      </c>
      <c r="E63" s="2">
        <v>318</v>
      </c>
      <c r="F63" s="3">
        <v>89000000</v>
      </c>
      <c r="G63" s="5">
        <v>6.1999999999999998E-3</v>
      </c>
      <c r="H63" s="8">
        <f>Table1[[#This Row],[High]]-Table1[[#This Row],[Low]]</f>
        <v>4</v>
      </c>
      <c r="I63" s="9">
        <f>Table1[[#This Row],[Volatility in $]]/Table1[[#This Row],[Open]]</f>
        <v>1.2539184952978056E-2</v>
      </c>
    </row>
    <row r="64" spans="1:9" x14ac:dyDescent="0.2">
      <c r="A64" s="1">
        <v>45488</v>
      </c>
      <c r="B64" s="4">
        <v>2940</v>
      </c>
      <c r="C64" s="4">
        <v>2930</v>
      </c>
      <c r="D64" s="4">
        <v>2950</v>
      </c>
      <c r="E64" s="4">
        <v>2920</v>
      </c>
      <c r="F64" s="3">
        <v>2050000</v>
      </c>
      <c r="G64" s="5">
        <v>3.3999999999999998E-3</v>
      </c>
      <c r="H64" s="8">
        <f>Table1[[#This Row],[High]]-Table1[[#This Row],[Low]]</f>
        <v>30</v>
      </c>
      <c r="I64" s="9">
        <f>Table1[[#This Row],[Volatility in $]]/Table1[[#This Row],[Open]]</f>
        <v>1.0238907849829351E-2</v>
      </c>
    </row>
    <row r="65" spans="1:9" x14ac:dyDescent="0.2">
      <c r="A65" s="1">
        <v>45489</v>
      </c>
      <c r="B65" s="2">
        <v>188</v>
      </c>
      <c r="C65" s="2">
        <v>186</v>
      </c>
      <c r="D65" s="2">
        <v>189</v>
      </c>
      <c r="E65" s="2">
        <v>185</v>
      </c>
      <c r="F65" s="3">
        <v>106000000</v>
      </c>
      <c r="G65" s="5">
        <v>1.0800000000000001E-2</v>
      </c>
      <c r="H65" s="8">
        <f>Table1[[#This Row],[High]]-Table1[[#This Row],[Low]]</f>
        <v>4</v>
      </c>
      <c r="I65" s="9">
        <f>Table1[[#This Row],[Volatility in $]]/Table1[[#This Row],[Open]]</f>
        <v>2.1505376344086023E-2</v>
      </c>
    </row>
    <row r="66" spans="1:9" x14ac:dyDescent="0.2">
      <c r="A66" s="1">
        <v>45489</v>
      </c>
      <c r="B66" s="2">
        <v>323</v>
      </c>
      <c r="C66" s="2">
        <v>321</v>
      </c>
      <c r="D66" s="2">
        <v>324</v>
      </c>
      <c r="E66" s="2">
        <v>320</v>
      </c>
      <c r="F66" s="3">
        <v>91000000</v>
      </c>
      <c r="G66" s="5">
        <v>6.1999999999999998E-3</v>
      </c>
      <c r="H66" s="8">
        <f>Table1[[#This Row],[High]]-Table1[[#This Row],[Low]]</f>
        <v>4</v>
      </c>
      <c r="I66" s="9">
        <f>Table1[[#This Row],[Volatility in $]]/Table1[[#This Row],[Open]]</f>
        <v>1.2461059190031152E-2</v>
      </c>
    </row>
    <row r="67" spans="1:9" x14ac:dyDescent="0.2">
      <c r="A67" s="1">
        <v>45489</v>
      </c>
      <c r="B67" s="4">
        <v>2950</v>
      </c>
      <c r="C67" s="4">
        <v>2940</v>
      </c>
      <c r="D67" s="4">
        <v>2960</v>
      </c>
      <c r="E67" s="4">
        <v>2930</v>
      </c>
      <c r="F67" s="3">
        <v>2100000</v>
      </c>
      <c r="G67" s="5">
        <v>3.3999999999999998E-3</v>
      </c>
      <c r="H67" s="8">
        <f>Table1[[#This Row],[High]]-Table1[[#This Row],[Low]]</f>
        <v>30</v>
      </c>
      <c r="I67" s="9">
        <f>Table1[[#This Row],[Volatility in $]]/Table1[[#This Row],[Open]]</f>
        <v>1.020408163265306E-2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8E41-13B1-F64F-8DAF-914929009C71}">
  <dimension ref="A1:A12"/>
  <sheetViews>
    <sheetView workbookViewId="0">
      <selection activeCell="A11" sqref="A11"/>
    </sheetView>
  </sheetViews>
  <sheetFormatPr baseColWidth="10" defaultRowHeight="16" x14ac:dyDescent="0.2"/>
  <cols>
    <col min="1" max="1" width="23.33203125" bestFit="1" customWidth="1"/>
  </cols>
  <sheetData>
    <row r="1" spans="1:1" x14ac:dyDescent="0.2">
      <c r="A1" t="s">
        <v>7</v>
      </c>
    </row>
    <row r="2" spans="1:1" x14ac:dyDescent="0.2">
      <c r="A2" s="6">
        <f>MAX(Table1[High])</f>
        <v>2960</v>
      </c>
    </row>
    <row r="3" spans="1:1" x14ac:dyDescent="0.2">
      <c r="A3" t="s">
        <v>8</v>
      </c>
    </row>
    <row r="4" spans="1:1" x14ac:dyDescent="0.2">
      <c r="A4" s="6">
        <f>MIN(Table1[Low])</f>
        <v>144</v>
      </c>
    </row>
    <row r="5" spans="1:1" x14ac:dyDescent="0.2">
      <c r="A5" t="s">
        <v>9</v>
      </c>
    </row>
    <row r="6" spans="1:1" x14ac:dyDescent="0.2">
      <c r="A6">
        <f>_xlfn.STDEV.P(Table1[Open])</f>
        <v>1227.9689030506856</v>
      </c>
    </row>
    <row r="7" spans="1:1" x14ac:dyDescent="0.2">
      <c r="A7" t="s">
        <v>10</v>
      </c>
    </row>
    <row r="8" spans="1:1" x14ac:dyDescent="0.2">
      <c r="A8" s="7">
        <f>MAX(Table1[Change %])</f>
        <v>1.34E-2</v>
      </c>
    </row>
    <row r="9" spans="1:1" x14ac:dyDescent="0.2">
      <c r="A9" t="s">
        <v>11</v>
      </c>
    </row>
    <row r="10" spans="1:1" x14ac:dyDescent="0.2">
      <c r="A10" s="7">
        <f>MIN(Table1[Change %])</f>
        <v>3.3999999999999998E-3</v>
      </c>
    </row>
    <row r="11" spans="1:1" x14ac:dyDescent="0.2">
      <c r="A11" t="s">
        <v>14</v>
      </c>
    </row>
    <row r="12" spans="1:1" x14ac:dyDescent="0.2">
      <c r="A12" s="7">
        <f>AVERAGE(Table1[Daily volantility in %])</f>
        <v>1.6404409986406902E-2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F7F6-6552-5B45-855E-A8ECE3DB1850}">
  <dimension ref="A1:K78"/>
  <sheetViews>
    <sheetView topLeftCell="H50" workbookViewId="0">
      <selection activeCell="K77" sqref="K77"/>
    </sheetView>
  </sheetViews>
  <sheetFormatPr baseColWidth="10" defaultRowHeight="16" x14ac:dyDescent="0.2"/>
  <cols>
    <col min="11" max="11" width="23.33203125" bestFit="1" customWidth="1"/>
  </cols>
  <sheetData>
    <row r="1" spans="1:9" x14ac:dyDescent="0.2">
      <c r="A1" s="10" t="s">
        <v>0</v>
      </c>
      <c r="B1" s="10" t="s">
        <v>1</v>
      </c>
      <c r="C1" s="10" t="s">
        <v>0</v>
      </c>
      <c r="D1" s="10" t="s">
        <v>2</v>
      </c>
      <c r="E1" s="10" t="s">
        <v>3</v>
      </c>
      <c r="F1" s="10" t="s">
        <v>4</v>
      </c>
      <c r="G1" s="10" t="s">
        <v>15</v>
      </c>
      <c r="H1" s="10" t="s">
        <v>5</v>
      </c>
      <c r="I1" s="10" t="s">
        <v>6</v>
      </c>
    </row>
    <row r="2" spans="1:9" x14ac:dyDescent="0.2">
      <c r="A2" s="1">
        <v>45468</v>
      </c>
      <c r="B2" s="2">
        <v>146.80000000000001</v>
      </c>
      <c r="C2" s="1">
        <v>45468</v>
      </c>
      <c r="D2" s="2">
        <v>145.30000000000001</v>
      </c>
      <c r="E2" s="2">
        <v>148</v>
      </c>
      <c r="F2" s="2">
        <v>144</v>
      </c>
      <c r="G2" s="2">
        <v>146.80000000000001</v>
      </c>
      <c r="H2" s="3">
        <v>72000000</v>
      </c>
      <c r="I2" s="5">
        <v>1.03E-2</v>
      </c>
    </row>
    <row r="3" spans="1:9" x14ac:dyDescent="0.2">
      <c r="A3" s="1">
        <v>45468</v>
      </c>
      <c r="B3" s="2">
        <v>282.3</v>
      </c>
      <c r="C3" s="1">
        <v>45468</v>
      </c>
      <c r="D3" s="2">
        <v>280.5</v>
      </c>
      <c r="E3" s="2">
        <v>285</v>
      </c>
      <c r="F3" s="2">
        <v>279</v>
      </c>
      <c r="G3" s="2">
        <v>282.3</v>
      </c>
      <c r="H3" s="3">
        <v>54000000</v>
      </c>
      <c r="I3" s="5">
        <v>6.4000000000000003E-3</v>
      </c>
    </row>
    <row r="4" spans="1:9" x14ac:dyDescent="0.2">
      <c r="A4" s="1">
        <v>45468</v>
      </c>
      <c r="B4" s="4">
        <v>2740</v>
      </c>
      <c r="C4" s="1">
        <v>45468</v>
      </c>
      <c r="D4" s="4">
        <v>2720</v>
      </c>
      <c r="E4" s="4">
        <v>2750</v>
      </c>
      <c r="F4" s="4">
        <v>2710</v>
      </c>
      <c r="G4" s="4">
        <v>2740</v>
      </c>
      <c r="H4" s="3">
        <v>1200000</v>
      </c>
      <c r="I4" s="5">
        <v>7.4000000000000003E-3</v>
      </c>
    </row>
    <row r="5" spans="1:9" x14ac:dyDescent="0.2">
      <c r="A5" s="1">
        <v>45469</v>
      </c>
      <c r="B5" s="2">
        <v>148.5</v>
      </c>
      <c r="C5" s="1">
        <v>45469</v>
      </c>
      <c r="D5" s="2">
        <v>147</v>
      </c>
      <c r="E5" s="2">
        <v>150</v>
      </c>
      <c r="F5" s="2">
        <v>146</v>
      </c>
      <c r="G5" s="2">
        <v>148.5</v>
      </c>
      <c r="H5" s="3">
        <v>68000000</v>
      </c>
      <c r="I5" s="5">
        <v>1.15E-2</v>
      </c>
    </row>
    <row r="6" spans="1:9" x14ac:dyDescent="0.2">
      <c r="A6" s="1">
        <v>45469</v>
      </c>
      <c r="B6" s="2">
        <v>284.5</v>
      </c>
      <c r="C6" s="1">
        <v>45469</v>
      </c>
      <c r="D6" s="2">
        <v>283</v>
      </c>
      <c r="E6" s="2">
        <v>286</v>
      </c>
      <c r="F6" s="2">
        <v>281</v>
      </c>
      <c r="G6" s="2">
        <v>284.5</v>
      </c>
      <c r="H6" s="3">
        <v>50000000</v>
      </c>
      <c r="I6" s="5">
        <v>7.7999999999999996E-3</v>
      </c>
    </row>
    <row r="7" spans="1:9" x14ac:dyDescent="0.2">
      <c r="A7" s="1">
        <v>45469</v>
      </c>
      <c r="B7" s="4">
        <v>2750</v>
      </c>
      <c r="C7" s="1">
        <v>45469</v>
      </c>
      <c r="D7" s="4">
        <v>2730</v>
      </c>
      <c r="E7" s="4">
        <v>2760</v>
      </c>
      <c r="F7" s="4">
        <v>2720</v>
      </c>
      <c r="G7" s="4">
        <v>2750</v>
      </c>
      <c r="H7" s="3">
        <v>1100000</v>
      </c>
      <c r="I7" s="5">
        <v>3.5999999999999999E-3</v>
      </c>
    </row>
    <row r="8" spans="1:9" x14ac:dyDescent="0.2">
      <c r="A8" s="1">
        <v>45470</v>
      </c>
      <c r="B8" s="2">
        <v>150</v>
      </c>
      <c r="C8" s="1">
        <v>45470</v>
      </c>
      <c r="D8" s="2">
        <v>148.5</v>
      </c>
      <c r="E8" s="2">
        <v>151</v>
      </c>
      <c r="F8" s="2">
        <v>147.5</v>
      </c>
      <c r="G8" s="2">
        <v>150</v>
      </c>
      <c r="H8" s="3">
        <v>65000000</v>
      </c>
      <c r="I8" s="5">
        <v>1.34E-2</v>
      </c>
    </row>
    <row r="9" spans="1:9" x14ac:dyDescent="0.2">
      <c r="A9" s="1">
        <v>45470</v>
      </c>
      <c r="B9" s="2">
        <v>285.5</v>
      </c>
      <c r="C9" s="1">
        <v>45470</v>
      </c>
      <c r="D9" s="2">
        <v>284</v>
      </c>
      <c r="E9" s="2">
        <v>287</v>
      </c>
      <c r="F9" s="2">
        <v>282.5</v>
      </c>
      <c r="G9" s="2">
        <v>285.5</v>
      </c>
      <c r="H9" s="3">
        <v>52000000</v>
      </c>
      <c r="I9" s="5">
        <v>1.23E-2</v>
      </c>
    </row>
    <row r="10" spans="1:9" x14ac:dyDescent="0.2">
      <c r="A10" s="1">
        <v>45470</v>
      </c>
      <c r="B10" s="4">
        <v>2760</v>
      </c>
      <c r="C10" s="1">
        <v>45470</v>
      </c>
      <c r="D10" s="4">
        <v>2740</v>
      </c>
      <c r="E10" s="4">
        <v>2770</v>
      </c>
      <c r="F10" s="4">
        <v>2730</v>
      </c>
      <c r="G10" s="4">
        <v>2760</v>
      </c>
      <c r="H10" s="3">
        <v>1150000</v>
      </c>
      <c r="I10" s="5">
        <v>7.3000000000000001E-3</v>
      </c>
    </row>
    <row r="11" spans="1:9" x14ac:dyDescent="0.2">
      <c r="A11" s="1">
        <v>45471</v>
      </c>
      <c r="B11" s="2">
        <v>152</v>
      </c>
      <c r="C11" s="1">
        <v>45471</v>
      </c>
      <c r="D11" s="2">
        <v>150</v>
      </c>
      <c r="E11" s="2">
        <v>153</v>
      </c>
      <c r="F11" s="2">
        <v>149</v>
      </c>
      <c r="G11" s="2">
        <v>152</v>
      </c>
      <c r="H11" s="3">
        <v>70000000</v>
      </c>
      <c r="I11" s="5">
        <v>1.3299999999999999E-2</v>
      </c>
    </row>
    <row r="12" spans="1:9" x14ac:dyDescent="0.2">
      <c r="A12" s="1">
        <v>45471</v>
      </c>
      <c r="B12" s="2">
        <v>287</v>
      </c>
      <c r="C12" s="1">
        <v>45471</v>
      </c>
      <c r="D12" s="2">
        <v>285.5</v>
      </c>
      <c r="E12" s="2">
        <v>288</v>
      </c>
      <c r="F12" s="2">
        <v>284</v>
      </c>
      <c r="G12" s="2">
        <v>287</v>
      </c>
      <c r="H12" s="3">
        <v>55000000</v>
      </c>
      <c r="I12" s="5">
        <v>5.3E-3</v>
      </c>
    </row>
    <row r="13" spans="1:9" x14ac:dyDescent="0.2">
      <c r="A13" s="1">
        <v>45471</v>
      </c>
      <c r="B13" s="4">
        <v>2770</v>
      </c>
      <c r="C13" s="1">
        <v>45471</v>
      </c>
      <c r="D13" s="4">
        <v>2760</v>
      </c>
      <c r="E13" s="4">
        <v>2780</v>
      </c>
      <c r="F13" s="4">
        <v>2750</v>
      </c>
      <c r="G13" s="4">
        <v>2770</v>
      </c>
      <c r="H13" s="3">
        <v>1200000</v>
      </c>
      <c r="I13" s="5">
        <v>3.5999999999999999E-3</v>
      </c>
    </row>
    <row r="14" spans="1:9" x14ac:dyDescent="0.2">
      <c r="A14" s="1">
        <v>45472</v>
      </c>
      <c r="B14" s="2">
        <v>154</v>
      </c>
      <c r="C14" s="1">
        <v>45472</v>
      </c>
      <c r="D14" s="2">
        <v>152</v>
      </c>
      <c r="E14" s="2">
        <v>155</v>
      </c>
      <c r="F14" s="2">
        <v>151</v>
      </c>
      <c r="G14" s="2">
        <v>154</v>
      </c>
      <c r="H14" s="3">
        <v>72000000</v>
      </c>
      <c r="I14" s="5">
        <v>1.32E-2</v>
      </c>
    </row>
    <row r="15" spans="1:9" x14ac:dyDescent="0.2">
      <c r="A15" s="1">
        <v>45472</v>
      </c>
      <c r="B15" s="2">
        <v>289</v>
      </c>
      <c r="C15" s="1">
        <v>45472</v>
      </c>
      <c r="D15" s="2">
        <v>287</v>
      </c>
      <c r="E15" s="2">
        <v>290</v>
      </c>
      <c r="F15" s="2">
        <v>286</v>
      </c>
      <c r="G15" s="2">
        <v>289</v>
      </c>
      <c r="H15" s="3">
        <v>57000000</v>
      </c>
      <c r="I15" s="5">
        <v>7.0000000000000001E-3</v>
      </c>
    </row>
    <row r="16" spans="1:9" x14ac:dyDescent="0.2">
      <c r="A16" s="1">
        <v>45472</v>
      </c>
      <c r="B16" s="4">
        <v>2780</v>
      </c>
      <c r="C16" s="1">
        <v>45472</v>
      </c>
      <c r="D16" s="4">
        <v>2770</v>
      </c>
      <c r="E16" s="4">
        <v>2790</v>
      </c>
      <c r="F16" s="4">
        <v>2760</v>
      </c>
      <c r="G16" s="4">
        <v>2780</v>
      </c>
      <c r="H16" s="3">
        <v>1250000</v>
      </c>
      <c r="I16" s="5">
        <v>3.5999999999999999E-3</v>
      </c>
    </row>
    <row r="17" spans="1:9" x14ac:dyDescent="0.2">
      <c r="A17" s="1">
        <v>45473</v>
      </c>
      <c r="B17" s="2">
        <v>156</v>
      </c>
      <c r="C17" s="1">
        <v>45473</v>
      </c>
      <c r="D17" s="2">
        <v>154</v>
      </c>
      <c r="E17" s="2">
        <v>157</v>
      </c>
      <c r="F17" s="2">
        <v>153</v>
      </c>
      <c r="G17" s="2">
        <v>156</v>
      </c>
      <c r="H17" s="3">
        <v>74000000</v>
      </c>
      <c r="I17" s="5">
        <v>1.2999999999999999E-2</v>
      </c>
    </row>
    <row r="18" spans="1:9" x14ac:dyDescent="0.2">
      <c r="A18" s="1">
        <v>45473</v>
      </c>
      <c r="B18" s="2">
        <v>291</v>
      </c>
      <c r="C18" s="1">
        <v>45473</v>
      </c>
      <c r="D18" s="2">
        <v>289</v>
      </c>
      <c r="E18" s="2">
        <v>292</v>
      </c>
      <c r="F18" s="2">
        <v>288</v>
      </c>
      <c r="G18" s="2">
        <v>291</v>
      </c>
      <c r="H18" s="3">
        <v>59000000</v>
      </c>
      <c r="I18" s="5">
        <v>6.8999999999999999E-3</v>
      </c>
    </row>
    <row r="19" spans="1:9" x14ac:dyDescent="0.2">
      <c r="A19" s="1">
        <v>45473</v>
      </c>
      <c r="B19" s="4">
        <v>2790</v>
      </c>
      <c r="C19" s="1">
        <v>45473</v>
      </c>
      <c r="D19" s="4">
        <v>2780</v>
      </c>
      <c r="E19" s="4">
        <v>2800</v>
      </c>
      <c r="F19" s="4">
        <v>2770</v>
      </c>
      <c r="G19" s="4">
        <v>2790</v>
      </c>
      <c r="H19" s="3">
        <v>1300000</v>
      </c>
      <c r="I19" s="5">
        <v>3.5999999999999999E-3</v>
      </c>
    </row>
    <row r="20" spans="1:9" x14ac:dyDescent="0.2">
      <c r="A20" s="1">
        <v>45474</v>
      </c>
      <c r="B20" s="2">
        <v>158</v>
      </c>
      <c r="C20" s="1">
        <v>45474</v>
      </c>
      <c r="D20" s="2">
        <v>156</v>
      </c>
      <c r="E20" s="2">
        <v>159</v>
      </c>
      <c r="F20" s="2">
        <v>155</v>
      </c>
      <c r="G20" s="2">
        <v>158</v>
      </c>
      <c r="H20" s="3">
        <v>76000000</v>
      </c>
      <c r="I20" s="5">
        <v>1.2800000000000001E-2</v>
      </c>
    </row>
    <row r="21" spans="1:9" x14ac:dyDescent="0.2">
      <c r="A21" s="1">
        <v>45474</v>
      </c>
      <c r="B21" s="2">
        <v>293</v>
      </c>
      <c r="C21" s="1">
        <v>45474</v>
      </c>
      <c r="D21" s="2">
        <v>291</v>
      </c>
      <c r="E21" s="2">
        <v>294</v>
      </c>
      <c r="F21" s="2">
        <v>290</v>
      </c>
      <c r="G21" s="2">
        <v>293</v>
      </c>
      <c r="H21" s="3">
        <v>61000000</v>
      </c>
      <c r="I21" s="5">
        <v>6.7999999999999996E-3</v>
      </c>
    </row>
    <row r="22" spans="1:9" x14ac:dyDescent="0.2">
      <c r="A22" s="1">
        <v>45474</v>
      </c>
      <c r="B22" s="4">
        <v>2800</v>
      </c>
      <c r="C22" s="1">
        <v>45474</v>
      </c>
      <c r="D22" s="4">
        <v>2790</v>
      </c>
      <c r="E22" s="4">
        <v>2810</v>
      </c>
      <c r="F22" s="4">
        <v>2780</v>
      </c>
      <c r="G22" s="4">
        <v>2800</v>
      </c>
      <c r="H22" s="3">
        <v>1350000</v>
      </c>
      <c r="I22" s="5">
        <v>3.5999999999999999E-3</v>
      </c>
    </row>
    <row r="23" spans="1:9" x14ac:dyDescent="0.2">
      <c r="A23" s="1">
        <v>45475</v>
      </c>
      <c r="B23" s="2">
        <v>160</v>
      </c>
      <c r="C23" s="1">
        <v>45475</v>
      </c>
      <c r="D23" s="2">
        <v>158</v>
      </c>
      <c r="E23" s="2">
        <v>161</v>
      </c>
      <c r="F23" s="2">
        <v>157</v>
      </c>
      <c r="G23" s="2">
        <v>160</v>
      </c>
      <c r="H23" s="3">
        <v>78000000</v>
      </c>
      <c r="I23" s="5">
        <v>1.2699999999999999E-2</v>
      </c>
    </row>
    <row r="24" spans="1:9" x14ac:dyDescent="0.2">
      <c r="A24" s="1">
        <v>45475</v>
      </c>
      <c r="B24" s="2">
        <v>295</v>
      </c>
      <c r="C24" s="1">
        <v>45475</v>
      </c>
      <c r="D24" s="2">
        <v>293</v>
      </c>
      <c r="E24" s="2">
        <v>296</v>
      </c>
      <c r="F24" s="2">
        <v>292</v>
      </c>
      <c r="G24" s="2">
        <v>295</v>
      </c>
      <c r="H24" s="3">
        <v>63000000</v>
      </c>
      <c r="I24" s="5">
        <v>6.7999999999999996E-3</v>
      </c>
    </row>
    <row r="25" spans="1:9" x14ac:dyDescent="0.2">
      <c r="A25" s="1">
        <v>45475</v>
      </c>
      <c r="B25" s="4">
        <v>2810</v>
      </c>
      <c r="C25" s="1">
        <v>45475</v>
      </c>
      <c r="D25" s="4">
        <v>2800</v>
      </c>
      <c r="E25" s="4">
        <v>2820</v>
      </c>
      <c r="F25" s="4">
        <v>2790</v>
      </c>
      <c r="G25" s="4">
        <v>2810</v>
      </c>
      <c r="H25" s="3">
        <v>1400000</v>
      </c>
      <c r="I25" s="5">
        <v>3.5999999999999999E-3</v>
      </c>
    </row>
    <row r="26" spans="1:9" x14ac:dyDescent="0.2">
      <c r="A26" s="1">
        <v>45476</v>
      </c>
      <c r="B26" s="2">
        <v>162</v>
      </c>
      <c r="C26" s="1">
        <v>45476</v>
      </c>
      <c r="D26" s="2">
        <v>160</v>
      </c>
      <c r="E26" s="2">
        <v>163</v>
      </c>
      <c r="F26" s="2">
        <v>159</v>
      </c>
      <c r="G26" s="2">
        <v>162</v>
      </c>
      <c r="H26" s="3">
        <v>80000000</v>
      </c>
      <c r="I26" s="5">
        <v>1.2500000000000001E-2</v>
      </c>
    </row>
    <row r="27" spans="1:9" x14ac:dyDescent="0.2">
      <c r="A27" s="1">
        <v>45476</v>
      </c>
      <c r="B27" s="2">
        <v>297</v>
      </c>
      <c r="C27" s="1">
        <v>45476</v>
      </c>
      <c r="D27" s="2">
        <v>295</v>
      </c>
      <c r="E27" s="2">
        <v>298</v>
      </c>
      <c r="F27" s="2">
        <v>294</v>
      </c>
      <c r="G27" s="2">
        <v>297</v>
      </c>
      <c r="H27" s="3">
        <v>65000000</v>
      </c>
      <c r="I27" s="5">
        <v>6.7999999999999996E-3</v>
      </c>
    </row>
    <row r="28" spans="1:9" x14ac:dyDescent="0.2">
      <c r="A28" s="1">
        <v>45476</v>
      </c>
      <c r="B28" s="4">
        <v>2820</v>
      </c>
      <c r="C28" s="1">
        <v>45476</v>
      </c>
      <c r="D28" s="4">
        <v>2810</v>
      </c>
      <c r="E28" s="4">
        <v>2830</v>
      </c>
      <c r="F28" s="4">
        <v>2800</v>
      </c>
      <c r="G28" s="4">
        <v>2820</v>
      </c>
      <c r="H28" s="3">
        <v>1450000</v>
      </c>
      <c r="I28" s="5">
        <v>3.5999999999999999E-3</v>
      </c>
    </row>
    <row r="29" spans="1:9" x14ac:dyDescent="0.2">
      <c r="A29" s="1">
        <v>45477</v>
      </c>
      <c r="B29" s="2">
        <v>164</v>
      </c>
      <c r="C29" s="1">
        <v>45477</v>
      </c>
      <c r="D29" s="2">
        <v>162</v>
      </c>
      <c r="E29" s="2">
        <v>165</v>
      </c>
      <c r="F29" s="2">
        <v>161</v>
      </c>
      <c r="G29" s="2">
        <v>164</v>
      </c>
      <c r="H29" s="3">
        <v>82000000</v>
      </c>
      <c r="I29" s="5">
        <v>1.23E-2</v>
      </c>
    </row>
    <row r="30" spans="1:9" x14ac:dyDescent="0.2">
      <c r="A30" s="1">
        <v>45477</v>
      </c>
      <c r="B30" s="2">
        <v>299</v>
      </c>
      <c r="C30" s="1">
        <v>45477</v>
      </c>
      <c r="D30" s="2">
        <v>297</v>
      </c>
      <c r="E30" s="2">
        <v>300</v>
      </c>
      <c r="F30" s="2">
        <v>296</v>
      </c>
      <c r="G30" s="2">
        <v>299</v>
      </c>
      <c r="H30" s="3">
        <v>67000000</v>
      </c>
      <c r="I30" s="5">
        <v>6.7000000000000002E-3</v>
      </c>
    </row>
    <row r="31" spans="1:9" x14ac:dyDescent="0.2">
      <c r="A31" s="1">
        <v>45477</v>
      </c>
      <c r="B31" s="4">
        <v>2830</v>
      </c>
      <c r="C31" s="1">
        <v>45477</v>
      </c>
      <c r="D31" s="4">
        <v>2820</v>
      </c>
      <c r="E31" s="4">
        <v>2840</v>
      </c>
      <c r="F31" s="4">
        <v>2810</v>
      </c>
      <c r="G31" s="4">
        <v>2830</v>
      </c>
      <c r="H31" s="3">
        <v>1500000</v>
      </c>
      <c r="I31" s="5">
        <v>3.5000000000000001E-3</v>
      </c>
    </row>
    <row r="32" spans="1:9" x14ac:dyDescent="0.2">
      <c r="A32" s="1">
        <v>45478</v>
      </c>
      <c r="B32" s="2">
        <v>166</v>
      </c>
      <c r="C32" s="1">
        <v>45478</v>
      </c>
      <c r="D32" s="2">
        <v>164</v>
      </c>
      <c r="E32" s="2">
        <v>167</v>
      </c>
      <c r="F32" s="2">
        <v>163</v>
      </c>
      <c r="G32" s="2">
        <v>166</v>
      </c>
      <c r="H32" s="3">
        <v>84000000</v>
      </c>
      <c r="I32" s="5">
        <v>1.2200000000000001E-2</v>
      </c>
    </row>
    <row r="33" spans="1:9" x14ac:dyDescent="0.2">
      <c r="A33" s="1">
        <v>45478</v>
      </c>
      <c r="B33" s="2">
        <v>301</v>
      </c>
      <c r="C33" s="1">
        <v>45478</v>
      </c>
      <c r="D33" s="2">
        <v>299</v>
      </c>
      <c r="E33" s="2">
        <v>302</v>
      </c>
      <c r="F33" s="2">
        <v>298</v>
      </c>
      <c r="G33" s="2">
        <v>301</v>
      </c>
      <c r="H33" s="3">
        <v>69000000</v>
      </c>
      <c r="I33" s="5">
        <v>6.7000000000000002E-3</v>
      </c>
    </row>
    <row r="34" spans="1:9" x14ac:dyDescent="0.2">
      <c r="A34" s="1">
        <v>45478</v>
      </c>
      <c r="B34" s="4">
        <v>2840</v>
      </c>
      <c r="C34" s="1">
        <v>45478</v>
      </c>
      <c r="D34" s="4">
        <v>2830</v>
      </c>
      <c r="E34" s="4">
        <v>2850</v>
      </c>
      <c r="F34" s="4">
        <v>2820</v>
      </c>
      <c r="G34" s="4">
        <v>2840</v>
      </c>
      <c r="H34" s="3">
        <v>1550000</v>
      </c>
      <c r="I34" s="5">
        <v>3.5000000000000001E-3</v>
      </c>
    </row>
    <row r="35" spans="1:9" x14ac:dyDescent="0.2">
      <c r="A35" s="1">
        <v>45479</v>
      </c>
      <c r="B35" s="2">
        <v>168</v>
      </c>
      <c r="C35" s="1">
        <v>45479</v>
      </c>
      <c r="D35" s="2">
        <v>166</v>
      </c>
      <c r="E35" s="2">
        <v>169</v>
      </c>
      <c r="F35" s="2">
        <v>165</v>
      </c>
      <c r="G35" s="2">
        <v>168</v>
      </c>
      <c r="H35" s="3">
        <v>86000000</v>
      </c>
      <c r="I35" s="5">
        <v>1.2E-2</v>
      </c>
    </row>
    <row r="36" spans="1:9" x14ac:dyDescent="0.2">
      <c r="A36" s="1">
        <v>45479</v>
      </c>
      <c r="B36" s="2">
        <v>303</v>
      </c>
      <c r="C36" s="1">
        <v>45479</v>
      </c>
      <c r="D36" s="2">
        <v>301</v>
      </c>
      <c r="E36" s="2">
        <v>304</v>
      </c>
      <c r="F36" s="2">
        <v>300</v>
      </c>
      <c r="G36" s="2">
        <v>303</v>
      </c>
      <c r="H36" s="3">
        <v>71000000</v>
      </c>
      <c r="I36" s="5">
        <v>6.6E-3</v>
      </c>
    </row>
    <row r="37" spans="1:9" x14ac:dyDescent="0.2">
      <c r="A37" s="1">
        <v>45479</v>
      </c>
      <c r="B37" s="4">
        <v>2850</v>
      </c>
      <c r="C37" s="1">
        <v>45479</v>
      </c>
      <c r="D37" s="4">
        <v>2840</v>
      </c>
      <c r="E37" s="4">
        <v>2860</v>
      </c>
      <c r="F37" s="4">
        <v>2830</v>
      </c>
      <c r="G37" s="4">
        <v>2850</v>
      </c>
      <c r="H37" s="3">
        <v>1600000</v>
      </c>
      <c r="I37" s="5">
        <v>3.5000000000000001E-3</v>
      </c>
    </row>
    <row r="38" spans="1:9" x14ac:dyDescent="0.2">
      <c r="A38" s="1">
        <v>45480</v>
      </c>
      <c r="B38" s="2">
        <v>170</v>
      </c>
      <c r="C38" s="1">
        <v>45480</v>
      </c>
      <c r="D38" s="2">
        <v>168</v>
      </c>
      <c r="E38" s="2">
        <v>171</v>
      </c>
      <c r="F38" s="2">
        <v>167</v>
      </c>
      <c r="G38" s="2">
        <v>170</v>
      </c>
      <c r="H38" s="3">
        <v>88000000</v>
      </c>
      <c r="I38" s="5">
        <v>1.1900000000000001E-2</v>
      </c>
    </row>
    <row r="39" spans="1:9" x14ac:dyDescent="0.2">
      <c r="A39" s="1">
        <v>45480</v>
      </c>
      <c r="B39" s="2">
        <v>305</v>
      </c>
      <c r="C39" s="1">
        <v>45480</v>
      </c>
      <c r="D39" s="2">
        <v>303</v>
      </c>
      <c r="E39" s="2">
        <v>306</v>
      </c>
      <c r="F39" s="2">
        <v>302</v>
      </c>
      <c r="G39" s="2">
        <v>305</v>
      </c>
      <c r="H39" s="3">
        <v>73000000</v>
      </c>
      <c r="I39" s="5">
        <v>6.6E-3</v>
      </c>
    </row>
    <row r="40" spans="1:9" x14ac:dyDescent="0.2">
      <c r="A40" s="1">
        <v>45480</v>
      </c>
      <c r="B40" s="4">
        <v>2860</v>
      </c>
      <c r="C40" s="1">
        <v>45480</v>
      </c>
      <c r="D40" s="4">
        <v>2850</v>
      </c>
      <c r="E40" s="4">
        <v>2870</v>
      </c>
      <c r="F40" s="4">
        <v>2840</v>
      </c>
      <c r="G40" s="4">
        <v>2860</v>
      </c>
      <c r="H40" s="3">
        <v>1650000</v>
      </c>
      <c r="I40" s="5">
        <v>3.5000000000000001E-3</v>
      </c>
    </row>
    <row r="41" spans="1:9" x14ac:dyDescent="0.2">
      <c r="A41" s="1">
        <v>45481</v>
      </c>
      <c r="B41" s="2">
        <v>172</v>
      </c>
      <c r="C41" s="1">
        <v>45481</v>
      </c>
      <c r="D41" s="2">
        <v>170</v>
      </c>
      <c r="E41" s="2">
        <v>173</v>
      </c>
      <c r="F41" s="2">
        <v>169</v>
      </c>
      <c r="G41" s="2">
        <v>172</v>
      </c>
      <c r="H41" s="3">
        <v>90000000</v>
      </c>
      <c r="I41" s="5">
        <v>1.17E-2</v>
      </c>
    </row>
    <row r="42" spans="1:9" x14ac:dyDescent="0.2">
      <c r="A42" s="1">
        <v>45481</v>
      </c>
      <c r="B42" s="2">
        <v>307</v>
      </c>
      <c r="C42" s="1">
        <v>45481</v>
      </c>
      <c r="D42" s="2">
        <v>305</v>
      </c>
      <c r="E42" s="2">
        <v>308</v>
      </c>
      <c r="F42" s="2">
        <v>304</v>
      </c>
      <c r="G42" s="2">
        <v>307</v>
      </c>
      <c r="H42" s="3">
        <v>75000000</v>
      </c>
      <c r="I42" s="5">
        <v>6.4999999999999997E-3</v>
      </c>
    </row>
    <row r="43" spans="1:9" x14ac:dyDescent="0.2">
      <c r="A43" s="1">
        <v>45481</v>
      </c>
      <c r="B43" s="4">
        <v>2870</v>
      </c>
      <c r="C43" s="1">
        <v>45481</v>
      </c>
      <c r="D43" s="4">
        <v>2860</v>
      </c>
      <c r="E43" s="4">
        <v>2880</v>
      </c>
      <c r="F43" s="4">
        <v>2850</v>
      </c>
      <c r="G43" s="4">
        <v>2870</v>
      </c>
      <c r="H43" s="3">
        <v>1700000</v>
      </c>
      <c r="I43" s="5">
        <v>3.5000000000000001E-3</v>
      </c>
    </row>
    <row r="44" spans="1:9" x14ac:dyDescent="0.2">
      <c r="A44" s="1">
        <v>45482</v>
      </c>
      <c r="B44" s="2">
        <v>174</v>
      </c>
      <c r="C44" s="1">
        <v>45482</v>
      </c>
      <c r="D44" s="2">
        <v>172</v>
      </c>
      <c r="E44" s="2">
        <v>175</v>
      </c>
      <c r="F44" s="2">
        <v>171</v>
      </c>
      <c r="G44" s="2">
        <v>174</v>
      </c>
      <c r="H44" s="3">
        <v>92000000</v>
      </c>
      <c r="I44" s="5">
        <v>1.15E-2</v>
      </c>
    </row>
    <row r="45" spans="1:9" x14ac:dyDescent="0.2">
      <c r="A45" s="1">
        <v>45482</v>
      </c>
      <c r="B45" s="2">
        <v>309</v>
      </c>
      <c r="C45" s="1">
        <v>45482</v>
      </c>
      <c r="D45" s="2">
        <v>307</v>
      </c>
      <c r="E45" s="2">
        <v>310</v>
      </c>
      <c r="F45" s="2">
        <v>306</v>
      </c>
      <c r="G45" s="2">
        <v>309</v>
      </c>
      <c r="H45" s="3">
        <v>77000000</v>
      </c>
      <c r="I45" s="5">
        <v>6.4999999999999997E-3</v>
      </c>
    </row>
    <row r="46" spans="1:9" x14ac:dyDescent="0.2">
      <c r="A46" s="1">
        <v>45482</v>
      </c>
      <c r="B46" s="4">
        <v>2880</v>
      </c>
      <c r="C46" s="1">
        <v>45482</v>
      </c>
      <c r="D46" s="4">
        <v>2870</v>
      </c>
      <c r="E46" s="4">
        <v>2890</v>
      </c>
      <c r="F46" s="4">
        <v>2860</v>
      </c>
      <c r="G46" s="4">
        <v>2880</v>
      </c>
      <c r="H46" s="3">
        <v>1750000</v>
      </c>
      <c r="I46" s="5">
        <v>3.5000000000000001E-3</v>
      </c>
    </row>
    <row r="47" spans="1:9" x14ac:dyDescent="0.2">
      <c r="A47" s="1">
        <v>45483</v>
      </c>
      <c r="B47" s="2">
        <v>176</v>
      </c>
      <c r="C47" s="1">
        <v>45483</v>
      </c>
      <c r="D47" s="2">
        <v>174</v>
      </c>
      <c r="E47" s="2">
        <v>177</v>
      </c>
      <c r="F47" s="2">
        <v>173</v>
      </c>
      <c r="G47" s="2">
        <v>176</v>
      </c>
      <c r="H47" s="3">
        <v>94000000</v>
      </c>
      <c r="I47" s="5">
        <v>1.14E-2</v>
      </c>
    </row>
    <row r="48" spans="1:9" x14ac:dyDescent="0.2">
      <c r="A48" s="1">
        <v>45483</v>
      </c>
      <c r="B48" s="2">
        <v>311</v>
      </c>
      <c r="C48" s="1">
        <v>45483</v>
      </c>
      <c r="D48" s="2">
        <v>309</v>
      </c>
      <c r="E48" s="2">
        <v>312</v>
      </c>
      <c r="F48" s="2">
        <v>308</v>
      </c>
      <c r="G48" s="2">
        <v>311</v>
      </c>
      <c r="H48" s="3">
        <v>79000000</v>
      </c>
      <c r="I48" s="5">
        <v>6.4000000000000003E-3</v>
      </c>
    </row>
    <row r="49" spans="1:11" x14ac:dyDescent="0.2">
      <c r="A49" s="1">
        <v>45483</v>
      </c>
      <c r="B49" s="4">
        <v>2890</v>
      </c>
      <c r="C49" s="1">
        <v>45483</v>
      </c>
      <c r="D49" s="4">
        <v>2880</v>
      </c>
      <c r="E49" s="4">
        <v>2900</v>
      </c>
      <c r="F49" s="4">
        <v>2870</v>
      </c>
      <c r="G49" s="4">
        <v>2890</v>
      </c>
      <c r="H49" s="3">
        <v>1800000</v>
      </c>
      <c r="I49" s="5">
        <v>3.3999999999999998E-3</v>
      </c>
    </row>
    <row r="50" spans="1:11" x14ac:dyDescent="0.2">
      <c r="A50" s="1">
        <v>45484</v>
      </c>
      <c r="B50" s="2">
        <v>178</v>
      </c>
      <c r="C50" s="1">
        <v>45484</v>
      </c>
      <c r="D50" s="2">
        <v>176</v>
      </c>
      <c r="E50" s="2">
        <v>179</v>
      </c>
      <c r="F50" s="2">
        <v>175</v>
      </c>
      <c r="G50" s="2">
        <v>178</v>
      </c>
      <c r="H50" s="3">
        <v>96000000</v>
      </c>
      <c r="I50" s="5">
        <v>1.1299999999999999E-2</v>
      </c>
    </row>
    <row r="51" spans="1:11" x14ac:dyDescent="0.2">
      <c r="A51" s="1">
        <v>45484</v>
      </c>
      <c r="B51" s="2">
        <v>313</v>
      </c>
      <c r="C51" s="1">
        <v>45484</v>
      </c>
      <c r="D51" s="2">
        <v>311</v>
      </c>
      <c r="E51" s="2">
        <v>314</v>
      </c>
      <c r="F51" s="2">
        <v>310</v>
      </c>
      <c r="G51" s="2">
        <v>313</v>
      </c>
      <c r="H51" s="3">
        <v>81000000</v>
      </c>
      <c r="I51" s="5">
        <v>6.4000000000000003E-3</v>
      </c>
    </row>
    <row r="52" spans="1:11" x14ac:dyDescent="0.2">
      <c r="A52" s="1">
        <v>45484</v>
      </c>
      <c r="B52" s="4">
        <v>2900</v>
      </c>
      <c r="C52" s="1">
        <v>45484</v>
      </c>
      <c r="D52" s="4">
        <v>2890</v>
      </c>
      <c r="E52" s="4">
        <v>2910</v>
      </c>
      <c r="F52" s="4">
        <v>2880</v>
      </c>
      <c r="G52" s="4">
        <v>2900</v>
      </c>
      <c r="H52" s="3">
        <v>1850000</v>
      </c>
      <c r="I52" s="5">
        <v>3.3999999999999998E-3</v>
      </c>
    </row>
    <row r="53" spans="1:11" x14ac:dyDescent="0.2">
      <c r="A53" s="1">
        <v>45485</v>
      </c>
      <c r="B53" s="2">
        <v>180</v>
      </c>
      <c r="C53" s="1">
        <v>45485</v>
      </c>
      <c r="D53" s="2">
        <v>178</v>
      </c>
      <c r="E53" s="2">
        <v>181</v>
      </c>
      <c r="F53" s="2">
        <v>177</v>
      </c>
      <c r="G53" s="2">
        <v>180</v>
      </c>
      <c r="H53" s="3">
        <v>98000000</v>
      </c>
      <c r="I53" s="5">
        <v>1.12E-2</v>
      </c>
    </row>
    <row r="54" spans="1:11" x14ac:dyDescent="0.2">
      <c r="A54" s="1">
        <v>45485</v>
      </c>
      <c r="B54" s="2">
        <v>315</v>
      </c>
      <c r="C54" s="1">
        <v>45485</v>
      </c>
      <c r="D54" s="2">
        <v>313</v>
      </c>
      <c r="E54" s="2">
        <v>316</v>
      </c>
      <c r="F54" s="2">
        <v>312</v>
      </c>
      <c r="G54" s="2">
        <v>315</v>
      </c>
      <c r="H54" s="3">
        <v>83000000</v>
      </c>
      <c r="I54" s="5">
        <v>6.3E-3</v>
      </c>
    </row>
    <row r="55" spans="1:11" x14ac:dyDescent="0.2">
      <c r="A55" s="1">
        <v>45485</v>
      </c>
      <c r="B55" s="4">
        <v>2910</v>
      </c>
      <c r="C55" s="1">
        <v>45485</v>
      </c>
      <c r="D55" s="4">
        <v>2900</v>
      </c>
      <c r="E55" s="4">
        <v>2920</v>
      </c>
      <c r="F55" s="4">
        <v>2890</v>
      </c>
      <c r="G55" s="4">
        <v>2910</v>
      </c>
      <c r="H55" s="3">
        <v>1900000</v>
      </c>
      <c r="I55" s="5">
        <v>3.3999999999999998E-3</v>
      </c>
    </row>
    <row r="56" spans="1:11" x14ac:dyDescent="0.2">
      <c r="A56" s="1">
        <v>45486</v>
      </c>
      <c r="B56" s="2">
        <v>182</v>
      </c>
      <c r="C56" s="1">
        <v>45486</v>
      </c>
      <c r="D56" s="2">
        <v>180</v>
      </c>
      <c r="E56" s="2">
        <v>183</v>
      </c>
      <c r="F56" s="2">
        <v>179</v>
      </c>
      <c r="G56" s="2">
        <v>182</v>
      </c>
      <c r="H56" s="3">
        <v>100000000</v>
      </c>
      <c r="I56" s="5">
        <v>1.11E-2</v>
      </c>
    </row>
    <row r="57" spans="1:11" x14ac:dyDescent="0.2">
      <c r="A57" s="1">
        <v>45486</v>
      </c>
      <c r="B57" s="2">
        <v>317</v>
      </c>
      <c r="C57" s="1">
        <v>45486</v>
      </c>
      <c r="D57" s="2">
        <v>315</v>
      </c>
      <c r="E57" s="2">
        <v>318</v>
      </c>
      <c r="F57" s="2">
        <v>314</v>
      </c>
      <c r="G57" s="2">
        <v>317</v>
      </c>
      <c r="H57" s="3">
        <v>85000000</v>
      </c>
      <c r="I57" s="5">
        <v>6.3E-3</v>
      </c>
    </row>
    <row r="58" spans="1:11" x14ac:dyDescent="0.2">
      <c r="A58" s="1">
        <v>45486</v>
      </c>
      <c r="B58" s="4">
        <v>2920</v>
      </c>
      <c r="C58" s="1">
        <v>45486</v>
      </c>
      <c r="D58" s="4">
        <v>2910</v>
      </c>
      <c r="E58" s="4">
        <v>2930</v>
      </c>
      <c r="F58" s="4">
        <v>2900</v>
      </c>
      <c r="G58" s="4">
        <v>2920</v>
      </c>
      <c r="H58" s="3">
        <v>1950000</v>
      </c>
      <c r="I58" s="5">
        <v>3.3999999999999998E-3</v>
      </c>
    </row>
    <row r="59" spans="1:11" x14ac:dyDescent="0.2">
      <c r="A59" s="1">
        <v>45487</v>
      </c>
      <c r="B59" s="2">
        <v>184</v>
      </c>
      <c r="C59" s="1">
        <v>45487</v>
      </c>
      <c r="D59" s="2">
        <v>182</v>
      </c>
      <c r="E59" s="2">
        <v>185</v>
      </c>
      <c r="F59" s="2">
        <v>181</v>
      </c>
      <c r="G59" s="2">
        <v>184</v>
      </c>
      <c r="H59" s="3">
        <v>102000000</v>
      </c>
      <c r="I59" s="5">
        <v>1.0999999999999999E-2</v>
      </c>
    </row>
    <row r="60" spans="1:11" x14ac:dyDescent="0.2">
      <c r="A60" s="1">
        <v>45487</v>
      </c>
      <c r="B60" s="2">
        <v>319</v>
      </c>
      <c r="C60" s="1">
        <v>45487</v>
      </c>
      <c r="D60" s="2">
        <v>317</v>
      </c>
      <c r="E60" s="2">
        <v>320</v>
      </c>
      <c r="F60" s="2">
        <v>316</v>
      </c>
      <c r="G60" s="2">
        <v>319</v>
      </c>
      <c r="H60" s="3">
        <v>87000000</v>
      </c>
      <c r="I60" s="5">
        <v>6.1999999999999998E-3</v>
      </c>
    </row>
    <row r="61" spans="1:11" x14ac:dyDescent="0.2">
      <c r="A61" s="1">
        <v>45487</v>
      </c>
      <c r="B61" s="4">
        <v>2930</v>
      </c>
      <c r="C61" s="1">
        <v>45487</v>
      </c>
      <c r="D61" s="4">
        <v>2920</v>
      </c>
      <c r="E61" s="4">
        <v>2940</v>
      </c>
      <c r="F61" s="4">
        <v>2910</v>
      </c>
      <c r="G61" s="4">
        <v>2930</v>
      </c>
      <c r="H61" s="3">
        <v>2000000</v>
      </c>
      <c r="I61" s="5">
        <v>3.3999999999999998E-3</v>
      </c>
    </row>
    <row r="62" spans="1:11" x14ac:dyDescent="0.2">
      <c r="A62" s="1">
        <v>45488</v>
      </c>
      <c r="B62" s="2">
        <v>186</v>
      </c>
      <c r="C62" s="1">
        <v>45488</v>
      </c>
      <c r="D62" s="2">
        <v>184</v>
      </c>
      <c r="E62" s="2">
        <v>187</v>
      </c>
      <c r="F62" s="2">
        <v>183</v>
      </c>
      <c r="G62" s="2">
        <v>186</v>
      </c>
      <c r="H62" s="3">
        <v>104000000</v>
      </c>
      <c r="I62" s="5">
        <v>1.09E-2</v>
      </c>
    </row>
    <row r="63" spans="1:11" x14ac:dyDescent="0.2">
      <c r="A63" s="1">
        <v>45488</v>
      </c>
      <c r="B63" s="2">
        <v>321</v>
      </c>
      <c r="C63" s="1">
        <v>45488</v>
      </c>
      <c r="D63" s="2">
        <v>319</v>
      </c>
      <c r="E63" s="2">
        <v>322</v>
      </c>
      <c r="F63" s="2">
        <v>318</v>
      </c>
      <c r="G63" s="2">
        <v>321</v>
      </c>
      <c r="H63" s="3">
        <v>89000000</v>
      </c>
      <c r="I63" s="5">
        <v>6.1999999999999998E-3</v>
      </c>
      <c r="K63" t="s">
        <v>7</v>
      </c>
    </row>
    <row r="64" spans="1:11" x14ac:dyDescent="0.2">
      <c r="A64" s="1">
        <v>45488</v>
      </c>
      <c r="B64" s="4">
        <v>2940</v>
      </c>
      <c r="C64" s="1">
        <v>45488</v>
      </c>
      <c r="D64" s="4">
        <v>2930</v>
      </c>
      <c r="E64" s="4">
        <v>2950</v>
      </c>
      <c r="F64" s="4">
        <v>2920</v>
      </c>
      <c r="G64" s="4">
        <v>2940</v>
      </c>
      <c r="H64" s="3">
        <v>2050000</v>
      </c>
      <c r="I64" s="5">
        <v>3.3999999999999998E-3</v>
      </c>
      <c r="K64" s="6">
        <f>MAX(Table1[High])</f>
        <v>2960</v>
      </c>
    </row>
    <row r="65" spans="1:11" x14ac:dyDescent="0.2">
      <c r="A65" s="1">
        <v>45489</v>
      </c>
      <c r="B65" s="2">
        <v>188</v>
      </c>
      <c r="C65" s="1">
        <v>45489</v>
      </c>
      <c r="D65" s="2">
        <v>186</v>
      </c>
      <c r="E65" s="2">
        <v>189</v>
      </c>
      <c r="F65" s="2">
        <v>185</v>
      </c>
      <c r="G65" s="2">
        <v>188</v>
      </c>
      <c r="H65" s="3">
        <v>106000000</v>
      </c>
      <c r="I65" s="5">
        <v>1.0800000000000001E-2</v>
      </c>
      <c r="K65" t="s">
        <v>8</v>
      </c>
    </row>
    <row r="66" spans="1:11" x14ac:dyDescent="0.2">
      <c r="A66" s="1">
        <v>45489</v>
      </c>
      <c r="B66" s="2">
        <v>323</v>
      </c>
      <c r="C66" s="1">
        <v>45489</v>
      </c>
      <c r="D66" s="2">
        <v>321</v>
      </c>
      <c r="E66" s="2">
        <v>324</v>
      </c>
      <c r="F66" s="2">
        <v>320</v>
      </c>
      <c r="G66" s="2">
        <v>323</v>
      </c>
      <c r="H66" s="3">
        <v>91000000</v>
      </c>
      <c r="I66" s="5">
        <v>6.1999999999999998E-3</v>
      </c>
      <c r="K66" s="6">
        <f>MIN(Table1[Low])</f>
        <v>144</v>
      </c>
    </row>
    <row r="67" spans="1:11" x14ac:dyDescent="0.2">
      <c r="A67" s="1">
        <v>45489</v>
      </c>
      <c r="B67" s="4">
        <v>2950</v>
      </c>
      <c r="C67" s="1">
        <v>45489</v>
      </c>
      <c r="D67" s="4">
        <v>2940</v>
      </c>
      <c r="E67" s="4">
        <v>2960</v>
      </c>
      <c r="F67" s="4">
        <v>2930</v>
      </c>
      <c r="G67" s="4">
        <v>2950</v>
      </c>
      <c r="H67" s="3">
        <v>2100000</v>
      </c>
      <c r="I67" s="5">
        <v>3.3999999999999998E-3</v>
      </c>
      <c r="K67" t="s">
        <v>9</v>
      </c>
    </row>
    <row r="68" spans="1:11" x14ac:dyDescent="0.2">
      <c r="K68">
        <f>_xlfn.STDEV.P(Table1[Open])</f>
        <v>1227.9689030506856</v>
      </c>
    </row>
    <row r="69" spans="1:11" x14ac:dyDescent="0.2">
      <c r="K69" t="s">
        <v>10</v>
      </c>
    </row>
    <row r="70" spans="1:11" x14ac:dyDescent="0.2">
      <c r="K70" s="7">
        <f>MAX(Table1[Change %])</f>
        <v>1.34E-2</v>
      </c>
    </row>
    <row r="71" spans="1:11" x14ac:dyDescent="0.2">
      <c r="K71" t="s">
        <v>11</v>
      </c>
    </row>
    <row r="72" spans="1:11" x14ac:dyDescent="0.2">
      <c r="K72" s="7">
        <f>MIN(Table1[Change %])</f>
        <v>3.3999999999999998E-3</v>
      </c>
    </row>
    <row r="73" spans="1:11" x14ac:dyDescent="0.2">
      <c r="K73" t="s">
        <v>14</v>
      </c>
    </row>
    <row r="74" spans="1:11" x14ac:dyDescent="0.2">
      <c r="K74" s="7">
        <f>AVERAGE(Table1[Daily volantility in %])</f>
        <v>1.6404409986406902E-2</v>
      </c>
    </row>
    <row r="75" spans="1:11" x14ac:dyDescent="0.2">
      <c r="K75" t="s">
        <v>16</v>
      </c>
    </row>
    <row r="76" spans="1:11" x14ac:dyDescent="0.2">
      <c r="K76" s="6">
        <f>K64+2*K68</f>
        <v>5415.9378061013713</v>
      </c>
    </row>
    <row r="77" spans="1:11" x14ac:dyDescent="0.2">
      <c r="K77" s="7" t="s">
        <v>17</v>
      </c>
    </row>
    <row r="78" spans="1:11" x14ac:dyDescent="0.2">
      <c r="K78" s="11">
        <f>K66-2*K68</f>
        <v>-2311.9378061013713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6A46-10F7-8C4C-971B-AA324C89406D}">
  <dimension ref="A1:P21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 s="12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</row>
    <row r="2" spans="1:16" ht="17" thickBot="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</row>
    <row r="3" spans="1:16" x14ac:dyDescent="0.2">
      <c r="A3" s="12" t="s">
        <v>19</v>
      </c>
      <c r="B3" s="13"/>
      <c r="C3" s="13"/>
      <c r="D3" s="14"/>
      <c r="E3" s="12" t="s">
        <v>22</v>
      </c>
      <c r="F3" s="13"/>
      <c r="G3" s="13"/>
      <c r="H3" s="14"/>
      <c r="I3" s="12" t="s">
        <v>25</v>
      </c>
      <c r="J3" s="13"/>
      <c r="K3" s="13"/>
      <c r="L3" s="14"/>
      <c r="M3" s="12" t="s">
        <v>27</v>
      </c>
      <c r="N3" s="13"/>
      <c r="O3" s="13"/>
      <c r="P3" s="14"/>
    </row>
    <row r="4" spans="1:16" ht="17" thickBot="1" x14ac:dyDescent="0.25">
      <c r="A4" s="15"/>
      <c r="B4" s="16"/>
      <c r="C4" s="16"/>
      <c r="D4" s="17"/>
      <c r="E4" s="15"/>
      <c r="F4" s="16"/>
      <c r="G4" s="16"/>
      <c r="H4" s="17"/>
      <c r="I4" s="15"/>
      <c r="J4" s="16"/>
      <c r="K4" s="16"/>
      <c r="L4" s="17"/>
      <c r="M4" s="15"/>
      <c r="N4" s="16"/>
      <c r="O4" s="16"/>
      <c r="P4" s="17"/>
    </row>
    <row r="5" spans="1:16" ht="17" thickBot="1" x14ac:dyDescent="0.25">
      <c r="A5" s="18" t="s">
        <v>20</v>
      </c>
      <c r="B5" s="19"/>
      <c r="C5" s="18" t="s">
        <v>21</v>
      </c>
      <c r="D5" s="19"/>
      <c r="E5" s="18" t="s">
        <v>23</v>
      </c>
      <c r="F5" s="19"/>
      <c r="G5" s="18" t="s">
        <v>24</v>
      </c>
      <c r="H5" s="19"/>
      <c r="I5" s="18" t="s">
        <v>26</v>
      </c>
      <c r="J5" s="19"/>
      <c r="K5" s="18" t="s">
        <v>21</v>
      </c>
      <c r="L5" s="19"/>
      <c r="M5" s="18" t="s">
        <v>28</v>
      </c>
      <c r="N5" s="19"/>
      <c r="O5" s="18" t="s">
        <v>29</v>
      </c>
      <c r="P5" s="19"/>
    </row>
    <row r="6" spans="1:16" x14ac:dyDescent="0.2">
      <c r="A6" s="22">
        <f>analysis!A2</f>
        <v>2960</v>
      </c>
      <c r="B6" s="14"/>
      <c r="C6" s="22">
        <f>analysis!A4</f>
        <v>144</v>
      </c>
      <c r="D6" s="14"/>
      <c r="E6" s="23">
        <f>analysis!A8</f>
        <v>1.34E-2</v>
      </c>
      <c r="F6" s="14"/>
      <c r="G6" s="23">
        <f>analysis!A10</f>
        <v>3.3999999999999998E-3</v>
      </c>
      <c r="H6" s="14"/>
      <c r="I6" s="22">
        <f>Sheet3!K76</f>
        <v>5415.9378061013713</v>
      </c>
      <c r="J6" s="14"/>
      <c r="K6" s="22">
        <f>Sheet3!$K$78</f>
        <v>-2311.9378061013713</v>
      </c>
      <c r="L6" s="14"/>
      <c r="M6" s="12">
        <f>analysis!A6</f>
        <v>1227.9689030506856</v>
      </c>
      <c r="N6" s="14"/>
      <c r="O6" s="23">
        <f>Sheet3!K74</f>
        <v>1.6404409986406902E-2</v>
      </c>
      <c r="P6" s="14"/>
    </row>
    <row r="7" spans="1:16" ht="17" thickBot="1" x14ac:dyDescent="0.25">
      <c r="A7" s="15"/>
      <c r="B7" s="17"/>
      <c r="C7" s="15"/>
      <c r="D7" s="17"/>
      <c r="E7" s="15"/>
      <c r="F7" s="17"/>
      <c r="G7" s="15"/>
      <c r="H7" s="17"/>
      <c r="I7" s="15"/>
      <c r="J7" s="17"/>
      <c r="K7" s="15"/>
      <c r="L7" s="17"/>
      <c r="M7" s="15"/>
      <c r="N7" s="17"/>
      <c r="O7" s="15"/>
      <c r="P7" s="17"/>
    </row>
    <row r="8" spans="1:16" x14ac:dyDescent="0.2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1:16" x14ac:dyDescent="0.2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6" x14ac:dyDescent="0.2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spans="1:16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</row>
    <row r="12" spans="1:16" x14ac:dyDescent="0.2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</row>
    <row r="13" spans="1:16" x14ac:dyDescent="0.2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6"/>
    </row>
    <row r="14" spans="1:16" x14ac:dyDescent="0.2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6"/>
    </row>
    <row r="15" spans="1:16" x14ac:dyDescent="0.2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</row>
    <row r="16" spans="1:16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1:16" x14ac:dyDescent="0.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</row>
    <row r="18" spans="1:16" x14ac:dyDescent="0.2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</row>
    <row r="19" spans="1:16" x14ac:dyDescent="0.2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</row>
    <row r="20" spans="1:16" x14ac:dyDescent="0.2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spans="1:16" ht="17" thickBot="1" x14ac:dyDescent="0.25">
      <c r="A21" s="20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1"/>
    </row>
  </sheetData>
  <mergeCells count="21">
    <mergeCell ref="M3:P4"/>
    <mergeCell ref="M5:N5"/>
    <mergeCell ref="O5:P5"/>
    <mergeCell ref="M6:N7"/>
    <mergeCell ref="O6:P7"/>
    <mergeCell ref="E6:F7"/>
    <mergeCell ref="I3:L4"/>
    <mergeCell ref="I5:J5"/>
    <mergeCell ref="K5:L5"/>
    <mergeCell ref="K6:L7"/>
    <mergeCell ref="I6:J7"/>
    <mergeCell ref="A1:P2"/>
    <mergeCell ref="A3:D4"/>
    <mergeCell ref="A5:B5"/>
    <mergeCell ref="C5:D5"/>
    <mergeCell ref="A6:B7"/>
    <mergeCell ref="C6:D7"/>
    <mergeCell ref="E3:H4"/>
    <mergeCell ref="E5:F5"/>
    <mergeCell ref="G5:H5"/>
    <mergeCell ref="G6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analysis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 Tsipuria</dc:creator>
  <cp:lastModifiedBy>Giorgi Tsipuria</cp:lastModifiedBy>
  <dcterms:created xsi:type="dcterms:W3CDTF">2024-07-01T18:29:17Z</dcterms:created>
  <dcterms:modified xsi:type="dcterms:W3CDTF">2024-07-02T11:35:10Z</dcterms:modified>
</cp:coreProperties>
</file>