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tsipuria/Documents/udemy excel for data anlysis/"/>
    </mc:Choice>
  </mc:AlternateContent>
  <xr:revisionPtr revIDLastSave="0" documentId="13_ncr:1_{DE5254A4-2FDF-0448-AA19-095776DBD25F}" xr6:coauthVersionLast="47" xr6:coauthVersionMax="47" xr10:uidLastSave="{00000000-0000-0000-0000-000000000000}"/>
  <bookViews>
    <workbookView xWindow="0" yWindow="500" windowWidth="28800" windowHeight="16240" activeTab="2" xr2:uid="{A03AE1AD-5F52-FD41-8DBF-5613155ACE6A}"/>
  </bookViews>
  <sheets>
    <sheet name="data" sheetId="1" r:id="rId1"/>
    <sheet name="analysis" sheetId="2" r:id="rId2"/>
    <sheet name="Dashboa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5" i="1" s="1"/>
  <c r="B6" i="1"/>
  <c r="D6" i="1" s="1"/>
  <c r="B7" i="1"/>
  <c r="C7" i="1" s="1"/>
  <c r="B8" i="1"/>
  <c r="C8" i="1" s="1"/>
  <c r="B9" i="1"/>
  <c r="D9" i="1" s="1"/>
  <c r="B10" i="1"/>
  <c r="D10" i="1" s="1"/>
  <c r="B11" i="1"/>
  <c r="C11" i="1" s="1"/>
  <c r="B12" i="1"/>
  <c r="C12" i="1" s="1"/>
  <c r="B13" i="1"/>
  <c r="C13" i="1" s="1"/>
  <c r="B14" i="1"/>
  <c r="D14" i="1" s="1"/>
  <c r="B15" i="1"/>
  <c r="D15" i="1" s="1"/>
  <c r="B16" i="1"/>
  <c r="C16" i="1" s="1"/>
  <c r="B17" i="1"/>
  <c r="D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D23" i="1" s="1"/>
  <c r="B24" i="1"/>
  <c r="C24" i="1" s="1"/>
  <c r="B25" i="1"/>
  <c r="D25" i="1" s="1"/>
  <c r="B26" i="1"/>
  <c r="D26" i="1" s="1"/>
  <c r="B27" i="1"/>
  <c r="C27" i="1" s="1"/>
  <c r="B28" i="1"/>
  <c r="D28" i="1" s="1"/>
  <c r="B29" i="1"/>
  <c r="D29" i="1" s="1"/>
  <c r="B30" i="1"/>
  <c r="D30" i="1" s="1"/>
  <c r="B31" i="1"/>
  <c r="D31" i="1" s="1"/>
  <c r="B32" i="1"/>
  <c r="D32" i="1" s="1"/>
  <c r="B33" i="1"/>
  <c r="D33" i="1" s="1"/>
  <c r="B34" i="1"/>
  <c r="C34" i="1" s="1"/>
  <c r="E5" i="1"/>
  <c r="F5" i="1" s="1"/>
  <c r="G5" i="1"/>
  <c r="E6" i="1"/>
  <c r="F6" i="1" s="1"/>
  <c r="G6" i="1"/>
  <c r="E7" i="1"/>
  <c r="F7" i="1" s="1"/>
  <c r="G7" i="1"/>
  <c r="E8" i="1"/>
  <c r="F8" i="1" s="1"/>
  <c r="G8" i="1"/>
  <c r="E9" i="1"/>
  <c r="F9" i="1" s="1"/>
  <c r="G9" i="1"/>
  <c r="E10" i="1"/>
  <c r="F10" i="1" s="1"/>
  <c r="G10" i="1"/>
  <c r="E11" i="1"/>
  <c r="F11" i="1" s="1"/>
  <c r="G11" i="1"/>
  <c r="E12" i="1"/>
  <c r="F12" i="1" s="1"/>
  <c r="G12" i="1"/>
  <c r="E13" i="1"/>
  <c r="F13" i="1" s="1"/>
  <c r="G13" i="1"/>
  <c r="E14" i="1"/>
  <c r="F14" i="1" s="1"/>
  <c r="G14" i="1"/>
  <c r="E15" i="1"/>
  <c r="F15" i="1" s="1"/>
  <c r="G15" i="1"/>
  <c r="E16" i="1"/>
  <c r="F16" i="1" s="1"/>
  <c r="G16" i="1"/>
  <c r="E17" i="1"/>
  <c r="F17" i="1" s="1"/>
  <c r="G17" i="1"/>
  <c r="E18" i="1"/>
  <c r="F18" i="1" s="1"/>
  <c r="G18" i="1"/>
  <c r="E19" i="1"/>
  <c r="F19" i="1" s="1"/>
  <c r="G19" i="1"/>
  <c r="E20" i="1"/>
  <c r="F20" i="1" s="1"/>
  <c r="G20" i="1"/>
  <c r="E21" i="1"/>
  <c r="F21" i="1" s="1"/>
  <c r="G21" i="1"/>
  <c r="E22" i="1"/>
  <c r="F22" i="1" s="1"/>
  <c r="G22" i="1"/>
  <c r="E23" i="1"/>
  <c r="F23" i="1" s="1"/>
  <c r="G23" i="1"/>
  <c r="E24" i="1"/>
  <c r="F24" i="1" s="1"/>
  <c r="G24" i="1"/>
  <c r="E25" i="1"/>
  <c r="F25" i="1" s="1"/>
  <c r="G25" i="1"/>
  <c r="E26" i="1"/>
  <c r="F26" i="1" s="1"/>
  <c r="G26" i="1"/>
  <c r="E27" i="1"/>
  <c r="F27" i="1" s="1"/>
  <c r="G27" i="1"/>
  <c r="E28" i="1"/>
  <c r="F28" i="1" s="1"/>
  <c r="G28" i="1"/>
  <c r="E29" i="1"/>
  <c r="F29" i="1" s="1"/>
  <c r="G29" i="1"/>
  <c r="E30" i="1"/>
  <c r="F30" i="1" s="1"/>
  <c r="G30" i="1"/>
  <c r="E31" i="1"/>
  <c r="F31" i="1" s="1"/>
  <c r="G31" i="1"/>
  <c r="E32" i="1"/>
  <c r="F32" i="1" s="1"/>
  <c r="G32" i="1"/>
  <c r="E33" i="1"/>
  <c r="F33" i="1" s="1"/>
  <c r="G33" i="1"/>
  <c r="E34" i="1"/>
  <c r="F34" i="1" s="1"/>
  <c r="G34" i="1"/>
  <c r="G4" i="1"/>
  <c r="E4" i="1"/>
  <c r="F4" i="1" s="1"/>
  <c r="B4" i="1"/>
  <c r="C4" i="1" s="1"/>
  <c r="K2" i="2" l="1"/>
  <c r="K5" i="2"/>
  <c r="K4" i="2"/>
  <c r="K3" i="2"/>
  <c r="C26" i="1"/>
  <c r="H3" i="2"/>
  <c r="C17" i="1"/>
  <c r="H2" i="2"/>
  <c r="C23" i="1"/>
  <c r="C31" i="1"/>
  <c r="C15" i="1"/>
  <c r="D19" i="1"/>
  <c r="D11" i="1"/>
  <c r="D27" i="1"/>
  <c r="C10" i="1"/>
  <c r="D22" i="1"/>
  <c r="C30" i="1"/>
  <c r="D18" i="1"/>
  <c r="D34" i="1"/>
  <c r="C6" i="1"/>
  <c r="C25" i="1"/>
  <c r="D7" i="1"/>
  <c r="C33" i="1"/>
  <c r="C29" i="1"/>
  <c r="D21" i="1"/>
  <c r="D13" i="1"/>
  <c r="D5" i="1"/>
  <c r="C9" i="1"/>
  <c r="C14" i="1"/>
  <c r="D20" i="1"/>
  <c r="D24" i="1"/>
  <c r="D8" i="1"/>
  <c r="C28" i="1"/>
  <c r="D12" i="1"/>
  <c r="C32" i="1"/>
  <c r="D16" i="1"/>
  <c r="D4" i="1"/>
  <c r="G2" i="3" l="1"/>
  <c r="G4" i="3" s="1"/>
  <c r="E2" i="3"/>
  <c r="B2" i="2"/>
  <c r="E5" i="2"/>
  <c r="E6" i="2"/>
  <c r="E3" i="2"/>
  <c r="E4" i="2"/>
  <c r="E2" i="2"/>
  <c r="B5" i="2"/>
  <c r="B6" i="2"/>
  <c r="B3" i="2"/>
  <c r="B4" i="2"/>
  <c r="E4" i="3" l="1" a="1"/>
  <c r="E4" i="3" s="1"/>
  <c r="D11" i="3" s="1"/>
  <c r="E11" i="3"/>
  <c r="C2" i="3"/>
  <c r="C4" i="3" s="1" a="1"/>
  <c r="C4" i="3" s="1"/>
  <c r="A2" i="3"/>
  <c r="A4" i="3" s="1"/>
  <c r="B11" i="3" s="1"/>
  <c r="C1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<sst xmlns="http://schemas.openxmlformats.org/spreadsheetml/2006/main" count="51" uniqueCount="39">
  <si>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movie recommendation engine</t>
  </si>
  <si>
    <t>type of movie</t>
  </si>
  <si>
    <t>continet of a movie</t>
  </si>
  <si>
    <t>popular actor</t>
  </si>
  <si>
    <t>release date</t>
  </si>
  <si>
    <t>action</t>
  </si>
  <si>
    <t>Fiction</t>
  </si>
  <si>
    <t>Drama</t>
  </si>
  <si>
    <t>Detective</t>
  </si>
  <si>
    <t>Thriller</t>
  </si>
  <si>
    <t>continetns</t>
  </si>
  <si>
    <t>America</t>
  </si>
  <si>
    <t>Europe</t>
  </si>
  <si>
    <t>Asia</t>
  </si>
  <si>
    <t>Africa</t>
  </si>
  <si>
    <t>movie type</t>
  </si>
  <si>
    <t>Australia</t>
  </si>
  <si>
    <t>number of movies each type</t>
  </si>
  <si>
    <t>Number of countries of each type</t>
  </si>
  <si>
    <t>number of yes vs no</t>
  </si>
  <si>
    <t>yes</t>
  </si>
  <si>
    <t>no</t>
  </si>
  <si>
    <t>number of movies of each years</t>
  </si>
  <si>
    <t>2000-2006</t>
  </si>
  <si>
    <t>2007-2012</t>
  </si>
  <si>
    <t>2013-2018</t>
  </si>
  <si>
    <t>2019-2024</t>
  </si>
  <si>
    <t>Max type of movie</t>
  </si>
  <si>
    <t>which type</t>
  </si>
  <si>
    <t>Max continent</t>
  </si>
  <si>
    <t>which continent</t>
  </si>
  <si>
    <t>max yes or no</t>
  </si>
  <si>
    <t>which</t>
  </si>
  <si>
    <t>continent of the movie</t>
  </si>
  <si>
    <t>famous actor</t>
  </si>
  <si>
    <t>years</t>
  </si>
  <si>
    <t>user 1</t>
  </si>
  <si>
    <t>Years</t>
  </si>
  <si>
    <t>Which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</si>
</sst>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6ED2-2658-E841-99CF-03CC27D60427}">
  <dimension ref="A1:R45"/>
  <sheetViews>
    <sheetView workbookViewId="0">
      <selection activeCell="N13" sqref="N13"/>
    </sheetView>
  </sheetViews>
  <sheetFormatPr baseColWidth="10" defaultRowHeight="16" x14ac:dyDescent="0.2"/>
  <cols>
    <col min="1" max="1" width="27.1640625" bestFit="1" customWidth="1"/>
    <col min="2" max="2" width="12.33203125" hidden="1" customWidth="1"/>
    <col min="3" max="3" width="12.33203125" bestFit="1" customWidth="1"/>
    <col min="4" max="4" width="17.1640625" bestFit="1" customWidth="1"/>
    <col min="5" max="5" width="17.1640625" hidden="1" customWidth="1"/>
    <col min="6" max="6" width="12" bestFit="1" customWidth="1"/>
    <col min="7" max="7" width="11.33203125" bestFit="1" customWidth="1"/>
  </cols>
  <sheetData>
    <row r="1" spans="1:18" ht="17" thickBot="1" x14ac:dyDescent="0.25">
      <c r="A1" s="13" t="s">
        <v>0</v>
      </c>
      <c r="B1" s="13"/>
      <c r="L1" s="12" t="s">
        <v>15</v>
      </c>
      <c r="M1" s="12"/>
      <c r="O1" t="s">
        <v>10</v>
      </c>
    </row>
    <row r="2" spans="1:18" ht="17" thickBot="1" x14ac:dyDescent="0.25">
      <c r="A2" s="1"/>
      <c r="B2" s="10"/>
      <c r="C2" s="14" t="s">
        <v>36</v>
      </c>
      <c r="D2" s="15"/>
      <c r="E2" s="15"/>
      <c r="F2" s="15"/>
      <c r="G2" s="16"/>
      <c r="H2" s="2"/>
      <c r="L2">
        <v>1</v>
      </c>
      <c r="M2" t="s">
        <v>5</v>
      </c>
      <c r="N2">
        <v>1</v>
      </c>
      <c r="O2" t="s">
        <v>11</v>
      </c>
    </row>
    <row r="3" spans="1:18" x14ac:dyDescent="0.2">
      <c r="A3" s="3"/>
      <c r="C3" t="s">
        <v>1</v>
      </c>
      <c r="D3" t="s">
        <v>2</v>
      </c>
      <c r="F3" t="s">
        <v>3</v>
      </c>
      <c r="G3" t="s">
        <v>4</v>
      </c>
      <c r="H3" s="4"/>
      <c r="L3">
        <v>2</v>
      </c>
      <c r="M3" t="s">
        <v>6</v>
      </c>
      <c r="N3">
        <v>2</v>
      </c>
      <c r="O3" t="s">
        <v>12</v>
      </c>
    </row>
    <row r="4" spans="1:18" x14ac:dyDescent="0.2">
      <c r="A4" s="3"/>
      <c r="B4">
        <f ca="1">RANDBETWEEN(1,5)</f>
        <v>1</v>
      </c>
      <c r="C4" t="str">
        <f ca="1">VLOOKUP(B4,$L$2:$M$6,2,0)</f>
        <v>action</v>
      </c>
      <c r="D4" t="str">
        <f ca="1">VLOOKUP(B4,$N$2:$O$6,2,0)</f>
        <v>America</v>
      </c>
      <c r="E4">
        <f ca="1">RANDBETWEEN(1,2)</f>
        <v>1</v>
      </c>
      <c r="F4" t="str">
        <f ca="1">IF(E4=1,"yes","no")</f>
        <v>yes</v>
      </c>
      <c r="G4">
        <f ca="1">RANDBETWEEN(2000,2024)</f>
        <v>2001</v>
      </c>
      <c r="H4" s="4"/>
      <c r="L4">
        <v>3</v>
      </c>
      <c r="M4" t="s">
        <v>7</v>
      </c>
      <c r="N4">
        <v>3</v>
      </c>
      <c r="O4" t="s">
        <v>13</v>
      </c>
    </row>
    <row r="5" spans="1:18" x14ac:dyDescent="0.2">
      <c r="A5" s="3"/>
      <c r="B5">
        <f t="shared" ref="B5:B34" ca="1" si="0">RANDBETWEEN(1,5)</f>
        <v>5</v>
      </c>
      <c r="C5" t="str">
        <f t="shared" ref="C5:C34" ca="1" si="1">VLOOKUP(B5,$L$2:$M$6,2,0)</f>
        <v>Thriller</v>
      </c>
      <c r="D5" t="str">
        <f t="shared" ref="D5:D34" ca="1" si="2">VLOOKUP(B5,$N$2:$O$6,2,0)</f>
        <v>Australia</v>
      </c>
      <c r="E5">
        <f t="shared" ref="E5:E34" ca="1" si="3">RANDBETWEEN(1,2)</f>
        <v>1</v>
      </c>
      <c r="F5" t="str">
        <f t="shared" ref="F5:F34" ca="1" si="4">IF(E5=1,"yes","no")</f>
        <v>yes</v>
      </c>
      <c r="G5">
        <f t="shared" ref="G5:G34" ca="1" si="5">RANDBETWEEN(2000,2024)</f>
        <v>2005</v>
      </c>
      <c r="H5" s="4"/>
      <c r="L5">
        <v>4</v>
      </c>
      <c r="M5" t="s">
        <v>8</v>
      </c>
      <c r="N5">
        <v>4</v>
      </c>
      <c r="O5" t="s">
        <v>14</v>
      </c>
    </row>
    <row r="6" spans="1:18" x14ac:dyDescent="0.2">
      <c r="A6" s="3"/>
      <c r="B6">
        <f t="shared" ca="1" si="0"/>
        <v>2</v>
      </c>
      <c r="C6" t="str">
        <f t="shared" ca="1" si="1"/>
        <v>Fiction</v>
      </c>
      <c r="D6" t="str">
        <f t="shared" ca="1" si="2"/>
        <v>Europe</v>
      </c>
      <c r="E6">
        <f t="shared" ca="1" si="3"/>
        <v>1</v>
      </c>
      <c r="F6" t="str">
        <f t="shared" ca="1" si="4"/>
        <v>yes</v>
      </c>
      <c r="G6">
        <f t="shared" ca="1" si="5"/>
        <v>2024</v>
      </c>
      <c r="H6" s="4"/>
      <c r="L6">
        <v>5</v>
      </c>
      <c r="M6" t="s">
        <v>9</v>
      </c>
      <c r="N6">
        <v>5</v>
      </c>
      <c r="O6" t="s">
        <v>16</v>
      </c>
    </row>
    <row r="7" spans="1:18" x14ac:dyDescent="0.2">
      <c r="A7" s="3"/>
      <c r="B7">
        <f t="shared" ca="1" si="0"/>
        <v>3</v>
      </c>
      <c r="C7" t="str">
        <f t="shared" ca="1" si="1"/>
        <v>Drama</v>
      </c>
      <c r="D7" t="str">
        <f t="shared" ca="1" si="2"/>
        <v>Asia</v>
      </c>
      <c r="E7">
        <f t="shared" ca="1" si="3"/>
        <v>2</v>
      </c>
      <c r="F7" t="str">
        <f t="shared" ca="1" si="4"/>
        <v>no</v>
      </c>
      <c r="G7">
        <f t="shared" ca="1" si="5"/>
        <v>2016</v>
      </c>
      <c r="H7" s="4"/>
    </row>
    <row r="8" spans="1:18" x14ac:dyDescent="0.2">
      <c r="A8" s="3"/>
      <c r="B8">
        <f t="shared" ca="1" si="0"/>
        <v>5</v>
      </c>
      <c r="C8" t="str">
        <f t="shared" ca="1" si="1"/>
        <v>Thriller</v>
      </c>
      <c r="D8" t="str">
        <f t="shared" ca="1" si="2"/>
        <v>Australia</v>
      </c>
      <c r="E8">
        <f t="shared" ca="1" si="3"/>
        <v>2</v>
      </c>
      <c r="F8" t="str">
        <f t="shared" ca="1" si="4"/>
        <v>no</v>
      </c>
      <c r="G8">
        <f t="shared" ca="1" si="5"/>
        <v>2002</v>
      </c>
      <c r="H8" s="4"/>
    </row>
    <row r="9" spans="1:18" x14ac:dyDescent="0.2">
      <c r="A9" s="3"/>
      <c r="B9">
        <f t="shared" ca="1" si="0"/>
        <v>2</v>
      </c>
      <c r="C9" t="str">
        <f t="shared" ca="1" si="1"/>
        <v>Fiction</v>
      </c>
      <c r="D9" t="str">
        <f t="shared" ca="1" si="2"/>
        <v>Europe</v>
      </c>
      <c r="E9">
        <f t="shared" ca="1" si="3"/>
        <v>1</v>
      </c>
      <c r="F9" t="str">
        <f t="shared" ca="1" si="4"/>
        <v>yes</v>
      </c>
      <c r="G9">
        <f t="shared" ca="1" si="5"/>
        <v>2020</v>
      </c>
      <c r="H9" s="4"/>
    </row>
    <row r="10" spans="1:18" x14ac:dyDescent="0.2">
      <c r="A10" s="3"/>
      <c r="B10">
        <f t="shared" ca="1" si="0"/>
        <v>5</v>
      </c>
      <c r="C10" t="str">
        <f t="shared" ca="1" si="1"/>
        <v>Thriller</v>
      </c>
      <c r="D10" t="str">
        <f t="shared" ca="1" si="2"/>
        <v>Australia</v>
      </c>
      <c r="E10">
        <f t="shared" ca="1" si="3"/>
        <v>2</v>
      </c>
      <c r="F10" t="str">
        <f t="shared" ca="1" si="4"/>
        <v>no</v>
      </c>
      <c r="G10">
        <f t="shared" ca="1" si="5"/>
        <v>2023</v>
      </c>
      <c r="H10" s="4"/>
    </row>
    <row r="11" spans="1:18" x14ac:dyDescent="0.2">
      <c r="A11" s="3"/>
      <c r="B11">
        <f t="shared" ca="1" si="0"/>
        <v>4</v>
      </c>
      <c r="C11" t="str">
        <f t="shared" ca="1" si="1"/>
        <v>Detective</v>
      </c>
      <c r="D11" t="str">
        <f t="shared" ca="1" si="2"/>
        <v>Africa</v>
      </c>
      <c r="E11">
        <f t="shared" ca="1" si="3"/>
        <v>1</v>
      </c>
      <c r="F11" t="str">
        <f t="shared" ca="1" si="4"/>
        <v>yes</v>
      </c>
      <c r="G11">
        <f t="shared" ca="1" si="5"/>
        <v>2022</v>
      </c>
      <c r="H11" s="4"/>
      <c r="K11" s="19"/>
      <c r="L11" s="19"/>
      <c r="M11" s="20"/>
      <c r="N11" s="20"/>
      <c r="O11" s="20"/>
      <c r="P11" s="20"/>
      <c r="Q11" s="20"/>
      <c r="R11" s="19"/>
    </row>
    <row r="12" spans="1:18" x14ac:dyDescent="0.2">
      <c r="A12" s="3"/>
      <c r="B12">
        <f t="shared" ca="1" si="0"/>
        <v>1</v>
      </c>
      <c r="C12" t="str">
        <f t="shared" ca="1" si="1"/>
        <v>action</v>
      </c>
      <c r="D12" t="str">
        <f t="shared" ca="1" si="2"/>
        <v>America</v>
      </c>
      <c r="E12">
        <f t="shared" ca="1" si="3"/>
        <v>2</v>
      </c>
      <c r="F12" t="str">
        <f t="shared" ca="1" si="4"/>
        <v>no</v>
      </c>
      <c r="G12">
        <f t="shared" ca="1" si="5"/>
        <v>2010</v>
      </c>
      <c r="H12" s="4"/>
      <c r="K12" s="19"/>
      <c r="L12" s="19"/>
      <c r="M12" s="19"/>
      <c r="N12" s="19"/>
      <c r="O12" s="19"/>
      <c r="P12" s="19"/>
      <c r="Q12" s="19"/>
      <c r="R12" s="19"/>
    </row>
    <row r="13" spans="1:18" x14ac:dyDescent="0.2">
      <c r="A13" s="3"/>
      <c r="B13">
        <f t="shared" ca="1" si="0"/>
        <v>5</v>
      </c>
      <c r="C13" t="str">
        <f t="shared" ca="1" si="1"/>
        <v>Thriller</v>
      </c>
      <c r="D13" t="str">
        <f t="shared" ca="1" si="2"/>
        <v>Australia</v>
      </c>
      <c r="E13">
        <f t="shared" ca="1" si="3"/>
        <v>2</v>
      </c>
      <c r="F13" t="str">
        <f t="shared" ca="1" si="4"/>
        <v>no</v>
      </c>
      <c r="G13">
        <f t="shared" ca="1" si="5"/>
        <v>2024</v>
      </c>
      <c r="H13" s="4"/>
      <c r="K13" s="19"/>
      <c r="L13" s="19"/>
      <c r="M13" s="19"/>
      <c r="N13" s="19"/>
      <c r="O13" s="19"/>
      <c r="P13" s="19"/>
      <c r="Q13" s="19"/>
      <c r="R13" s="19"/>
    </row>
    <row r="14" spans="1:18" x14ac:dyDescent="0.2">
      <c r="A14" s="3"/>
      <c r="B14">
        <f t="shared" ca="1" si="0"/>
        <v>4</v>
      </c>
      <c r="C14" t="str">
        <f t="shared" ca="1" si="1"/>
        <v>Detective</v>
      </c>
      <c r="D14" t="str">
        <f t="shared" ca="1" si="2"/>
        <v>Africa</v>
      </c>
      <c r="E14">
        <f t="shared" ca="1" si="3"/>
        <v>2</v>
      </c>
      <c r="F14" t="str">
        <f t="shared" ca="1" si="4"/>
        <v>no</v>
      </c>
      <c r="G14">
        <f t="shared" ca="1" si="5"/>
        <v>2019</v>
      </c>
      <c r="H14" s="4"/>
      <c r="K14" s="19"/>
      <c r="L14" s="19"/>
      <c r="M14" s="19"/>
      <c r="N14" s="19"/>
      <c r="O14" s="19"/>
      <c r="P14" s="19"/>
      <c r="Q14" s="19"/>
      <c r="R14" s="19"/>
    </row>
    <row r="15" spans="1:18" x14ac:dyDescent="0.2">
      <c r="A15" s="3"/>
      <c r="B15">
        <f t="shared" ca="1" si="0"/>
        <v>1</v>
      </c>
      <c r="C15" t="str">
        <f t="shared" ca="1" si="1"/>
        <v>action</v>
      </c>
      <c r="D15" t="str">
        <f t="shared" ca="1" si="2"/>
        <v>America</v>
      </c>
      <c r="E15">
        <f t="shared" ca="1" si="3"/>
        <v>2</v>
      </c>
      <c r="F15" t="str">
        <f t="shared" ca="1" si="4"/>
        <v>no</v>
      </c>
      <c r="G15">
        <f t="shared" ca="1" si="5"/>
        <v>2009</v>
      </c>
      <c r="H15" s="4"/>
      <c r="K15" s="19"/>
      <c r="L15" s="19"/>
      <c r="M15" s="19"/>
      <c r="N15" s="19"/>
      <c r="O15" s="19"/>
      <c r="P15" s="19"/>
      <c r="Q15" s="19"/>
      <c r="R15" s="19"/>
    </row>
    <row r="16" spans="1:18" x14ac:dyDescent="0.2">
      <c r="A16" s="3"/>
      <c r="B16">
        <f t="shared" ca="1" si="0"/>
        <v>5</v>
      </c>
      <c r="C16" t="str">
        <f t="shared" ca="1" si="1"/>
        <v>Thriller</v>
      </c>
      <c r="D16" t="str">
        <f t="shared" ca="1" si="2"/>
        <v>Australia</v>
      </c>
      <c r="E16">
        <f t="shared" ca="1" si="3"/>
        <v>2</v>
      </c>
      <c r="F16" t="str">
        <f t="shared" ca="1" si="4"/>
        <v>no</v>
      </c>
      <c r="G16">
        <f t="shared" ca="1" si="5"/>
        <v>2009</v>
      </c>
      <c r="H16" s="4"/>
      <c r="K16" s="19"/>
      <c r="L16" s="19"/>
      <c r="M16" s="19"/>
      <c r="N16" s="19"/>
      <c r="O16" s="19"/>
      <c r="P16" s="19"/>
      <c r="Q16" s="19"/>
      <c r="R16" s="19"/>
    </row>
    <row r="17" spans="1:18" x14ac:dyDescent="0.2">
      <c r="A17" s="3"/>
      <c r="B17">
        <f t="shared" ca="1" si="0"/>
        <v>2</v>
      </c>
      <c r="C17" t="str">
        <f t="shared" ca="1" si="1"/>
        <v>Fiction</v>
      </c>
      <c r="D17" t="str">
        <f t="shared" ca="1" si="2"/>
        <v>Europe</v>
      </c>
      <c r="E17">
        <f t="shared" ca="1" si="3"/>
        <v>2</v>
      </c>
      <c r="F17" t="str">
        <f t="shared" ca="1" si="4"/>
        <v>no</v>
      </c>
      <c r="G17">
        <f t="shared" ca="1" si="5"/>
        <v>2016</v>
      </c>
      <c r="H17" s="4"/>
      <c r="K17" s="19"/>
      <c r="L17" s="19"/>
      <c r="M17" s="19"/>
      <c r="N17" s="19"/>
      <c r="O17" s="19"/>
      <c r="P17" s="19"/>
      <c r="Q17" s="19"/>
      <c r="R17" s="19"/>
    </row>
    <row r="18" spans="1:18" x14ac:dyDescent="0.2">
      <c r="A18" s="3"/>
      <c r="B18">
        <f t="shared" ca="1" si="0"/>
        <v>5</v>
      </c>
      <c r="C18" t="str">
        <f t="shared" ca="1" si="1"/>
        <v>Thriller</v>
      </c>
      <c r="D18" t="str">
        <f t="shared" ca="1" si="2"/>
        <v>Australia</v>
      </c>
      <c r="E18">
        <f t="shared" ca="1" si="3"/>
        <v>1</v>
      </c>
      <c r="F18" t="str">
        <f t="shared" ca="1" si="4"/>
        <v>yes</v>
      </c>
      <c r="G18">
        <f t="shared" ca="1" si="5"/>
        <v>2005</v>
      </c>
      <c r="H18" s="4"/>
      <c r="K18" s="19"/>
      <c r="L18" s="19"/>
      <c r="M18" s="19"/>
      <c r="N18" s="19"/>
      <c r="O18" s="19"/>
      <c r="P18" s="19"/>
      <c r="Q18" s="19"/>
      <c r="R18" s="19"/>
    </row>
    <row r="19" spans="1:18" x14ac:dyDescent="0.2">
      <c r="A19" s="3"/>
      <c r="B19">
        <f t="shared" ca="1" si="0"/>
        <v>5</v>
      </c>
      <c r="C19" t="str">
        <f t="shared" ca="1" si="1"/>
        <v>Thriller</v>
      </c>
      <c r="D19" t="str">
        <f t="shared" ca="1" si="2"/>
        <v>Australia</v>
      </c>
      <c r="E19">
        <f t="shared" ca="1" si="3"/>
        <v>1</v>
      </c>
      <c r="F19" t="str">
        <f t="shared" ca="1" si="4"/>
        <v>yes</v>
      </c>
      <c r="G19">
        <f t="shared" ca="1" si="5"/>
        <v>2018</v>
      </c>
      <c r="H19" s="4"/>
      <c r="K19" s="19"/>
      <c r="L19" s="19"/>
      <c r="M19" s="19"/>
      <c r="N19" s="19"/>
      <c r="O19" s="19"/>
      <c r="P19" s="19"/>
      <c r="Q19" s="19"/>
      <c r="R19" s="19"/>
    </row>
    <row r="20" spans="1:18" x14ac:dyDescent="0.2">
      <c r="A20" s="3"/>
      <c r="B20">
        <f t="shared" ca="1" si="0"/>
        <v>3</v>
      </c>
      <c r="C20" t="str">
        <f t="shared" ca="1" si="1"/>
        <v>Drama</v>
      </c>
      <c r="D20" t="str">
        <f t="shared" ca="1" si="2"/>
        <v>Asia</v>
      </c>
      <c r="E20">
        <f t="shared" ca="1" si="3"/>
        <v>2</v>
      </c>
      <c r="F20" t="str">
        <f t="shared" ca="1" si="4"/>
        <v>no</v>
      </c>
      <c r="G20">
        <f t="shared" ca="1" si="5"/>
        <v>2001</v>
      </c>
      <c r="H20" s="4"/>
      <c r="K20" s="19"/>
      <c r="L20" s="19"/>
      <c r="M20" s="19"/>
      <c r="N20" s="19"/>
      <c r="O20" s="19"/>
      <c r="P20" s="19"/>
      <c r="Q20" s="19"/>
      <c r="R20" s="19"/>
    </row>
    <row r="21" spans="1:18" x14ac:dyDescent="0.2">
      <c r="A21" s="3"/>
      <c r="B21">
        <f t="shared" ca="1" si="0"/>
        <v>1</v>
      </c>
      <c r="C21" t="str">
        <f t="shared" ca="1" si="1"/>
        <v>action</v>
      </c>
      <c r="D21" t="str">
        <f t="shared" ca="1" si="2"/>
        <v>America</v>
      </c>
      <c r="E21">
        <f t="shared" ca="1" si="3"/>
        <v>1</v>
      </c>
      <c r="F21" t="str">
        <f t="shared" ca="1" si="4"/>
        <v>yes</v>
      </c>
      <c r="G21">
        <f t="shared" ca="1" si="5"/>
        <v>2001</v>
      </c>
      <c r="H21" s="4"/>
      <c r="K21" s="19"/>
      <c r="L21" s="19"/>
      <c r="M21" s="19"/>
      <c r="N21" s="19"/>
      <c r="O21" s="19"/>
      <c r="P21" s="19"/>
      <c r="Q21" s="19"/>
      <c r="R21" s="19"/>
    </row>
    <row r="22" spans="1:18" x14ac:dyDescent="0.2">
      <c r="A22" s="3"/>
      <c r="B22">
        <f t="shared" ca="1" si="0"/>
        <v>5</v>
      </c>
      <c r="C22" t="str">
        <f t="shared" ca="1" si="1"/>
        <v>Thriller</v>
      </c>
      <c r="D22" t="str">
        <f t="shared" ca="1" si="2"/>
        <v>Australia</v>
      </c>
      <c r="E22">
        <f t="shared" ca="1" si="3"/>
        <v>2</v>
      </c>
      <c r="F22" t="str">
        <f t="shared" ca="1" si="4"/>
        <v>no</v>
      </c>
      <c r="G22">
        <f t="shared" ca="1" si="5"/>
        <v>2008</v>
      </c>
      <c r="H22" s="4"/>
      <c r="K22" s="19"/>
      <c r="L22" s="19"/>
      <c r="M22" s="19"/>
      <c r="N22" s="19"/>
      <c r="O22" s="19"/>
      <c r="P22" s="19"/>
      <c r="Q22" s="19"/>
      <c r="R22" s="19"/>
    </row>
    <row r="23" spans="1:18" x14ac:dyDescent="0.2">
      <c r="A23" s="3"/>
      <c r="B23">
        <f t="shared" ca="1" si="0"/>
        <v>4</v>
      </c>
      <c r="C23" t="str">
        <f t="shared" ca="1" si="1"/>
        <v>Detective</v>
      </c>
      <c r="D23" t="str">
        <f t="shared" ca="1" si="2"/>
        <v>Africa</v>
      </c>
      <c r="E23">
        <f t="shared" ca="1" si="3"/>
        <v>2</v>
      </c>
      <c r="F23" t="str">
        <f t="shared" ca="1" si="4"/>
        <v>no</v>
      </c>
      <c r="G23">
        <f t="shared" ca="1" si="5"/>
        <v>2009</v>
      </c>
      <c r="H23" s="4"/>
      <c r="K23" s="19"/>
      <c r="L23" s="19"/>
      <c r="M23" s="19"/>
      <c r="N23" s="19"/>
      <c r="O23" s="19"/>
      <c r="P23" s="19"/>
      <c r="Q23" s="19"/>
      <c r="R23" s="19"/>
    </row>
    <row r="24" spans="1:18" x14ac:dyDescent="0.2">
      <c r="A24" s="3"/>
      <c r="B24">
        <f t="shared" ca="1" si="0"/>
        <v>2</v>
      </c>
      <c r="C24" t="str">
        <f t="shared" ca="1" si="1"/>
        <v>Fiction</v>
      </c>
      <c r="D24" t="str">
        <f t="shared" ca="1" si="2"/>
        <v>Europe</v>
      </c>
      <c r="E24">
        <f t="shared" ca="1" si="3"/>
        <v>1</v>
      </c>
      <c r="F24" t="str">
        <f t="shared" ca="1" si="4"/>
        <v>yes</v>
      </c>
      <c r="G24">
        <f t="shared" ca="1" si="5"/>
        <v>2009</v>
      </c>
      <c r="H24" s="4"/>
      <c r="K24" s="19"/>
      <c r="L24" s="19"/>
      <c r="M24" s="19"/>
      <c r="N24" s="19"/>
      <c r="O24" s="19"/>
      <c r="P24" s="19"/>
      <c r="Q24" s="19"/>
      <c r="R24" s="19"/>
    </row>
    <row r="25" spans="1:18" x14ac:dyDescent="0.2">
      <c r="A25" s="3"/>
      <c r="B25">
        <f t="shared" ca="1" si="0"/>
        <v>3</v>
      </c>
      <c r="C25" t="str">
        <f t="shared" ca="1" si="1"/>
        <v>Drama</v>
      </c>
      <c r="D25" t="str">
        <f t="shared" ca="1" si="2"/>
        <v>Asia</v>
      </c>
      <c r="E25">
        <f t="shared" ca="1" si="3"/>
        <v>1</v>
      </c>
      <c r="F25" t="str">
        <f t="shared" ca="1" si="4"/>
        <v>yes</v>
      </c>
      <c r="G25">
        <f t="shared" ca="1" si="5"/>
        <v>2020</v>
      </c>
      <c r="H25" s="4"/>
      <c r="K25" s="19"/>
      <c r="L25" s="19"/>
      <c r="M25" s="19"/>
      <c r="N25" s="19"/>
      <c r="O25" s="19"/>
      <c r="P25" s="19"/>
      <c r="Q25" s="19"/>
      <c r="R25" s="19"/>
    </row>
    <row r="26" spans="1:18" x14ac:dyDescent="0.2">
      <c r="A26" s="3"/>
      <c r="B26">
        <f t="shared" ca="1" si="0"/>
        <v>4</v>
      </c>
      <c r="C26" t="str">
        <f t="shared" ca="1" si="1"/>
        <v>Detective</v>
      </c>
      <c r="D26" t="str">
        <f t="shared" ca="1" si="2"/>
        <v>Africa</v>
      </c>
      <c r="E26">
        <f t="shared" ca="1" si="3"/>
        <v>2</v>
      </c>
      <c r="F26" t="str">
        <f t="shared" ca="1" si="4"/>
        <v>no</v>
      </c>
      <c r="G26">
        <f t="shared" ca="1" si="5"/>
        <v>2022</v>
      </c>
      <c r="H26" s="4"/>
      <c r="K26" s="19"/>
      <c r="L26" s="19"/>
      <c r="M26" s="19"/>
      <c r="N26" s="19"/>
      <c r="O26" s="19"/>
      <c r="P26" s="19"/>
      <c r="Q26" s="19"/>
      <c r="R26" s="19"/>
    </row>
    <row r="27" spans="1:18" x14ac:dyDescent="0.2">
      <c r="A27" s="3"/>
      <c r="B27">
        <f t="shared" ca="1" si="0"/>
        <v>1</v>
      </c>
      <c r="C27" t="str">
        <f t="shared" ca="1" si="1"/>
        <v>action</v>
      </c>
      <c r="D27" t="str">
        <f t="shared" ca="1" si="2"/>
        <v>America</v>
      </c>
      <c r="E27">
        <f t="shared" ca="1" si="3"/>
        <v>2</v>
      </c>
      <c r="F27" t="str">
        <f t="shared" ca="1" si="4"/>
        <v>no</v>
      </c>
      <c r="G27">
        <f t="shared" ca="1" si="5"/>
        <v>2000</v>
      </c>
      <c r="H27" s="4"/>
      <c r="K27" s="19"/>
      <c r="L27" s="19"/>
      <c r="M27" s="19"/>
      <c r="N27" s="19"/>
      <c r="O27" s="19"/>
      <c r="P27" s="19"/>
      <c r="Q27" s="19"/>
      <c r="R27" s="19"/>
    </row>
    <row r="28" spans="1:18" x14ac:dyDescent="0.2">
      <c r="A28" s="3"/>
      <c r="B28">
        <f t="shared" ca="1" si="0"/>
        <v>2</v>
      </c>
      <c r="C28" t="str">
        <f t="shared" ca="1" si="1"/>
        <v>Fiction</v>
      </c>
      <c r="D28" t="str">
        <f t="shared" ca="1" si="2"/>
        <v>Europe</v>
      </c>
      <c r="E28">
        <f t="shared" ca="1" si="3"/>
        <v>2</v>
      </c>
      <c r="F28" t="str">
        <f t="shared" ca="1" si="4"/>
        <v>no</v>
      </c>
      <c r="G28">
        <f t="shared" ca="1" si="5"/>
        <v>2018</v>
      </c>
      <c r="H28" s="4"/>
      <c r="K28" s="19"/>
      <c r="L28" s="19"/>
      <c r="M28" s="19"/>
      <c r="N28" s="19"/>
      <c r="O28" s="19"/>
      <c r="P28" s="19"/>
      <c r="Q28" s="19"/>
      <c r="R28" s="19"/>
    </row>
    <row r="29" spans="1:18" x14ac:dyDescent="0.2">
      <c r="A29" s="3"/>
      <c r="B29">
        <f t="shared" ca="1" si="0"/>
        <v>1</v>
      </c>
      <c r="C29" t="str">
        <f t="shared" ca="1" si="1"/>
        <v>action</v>
      </c>
      <c r="D29" t="str">
        <f t="shared" ca="1" si="2"/>
        <v>America</v>
      </c>
      <c r="E29">
        <f t="shared" ca="1" si="3"/>
        <v>2</v>
      </c>
      <c r="F29" t="str">
        <f t="shared" ca="1" si="4"/>
        <v>no</v>
      </c>
      <c r="G29">
        <f t="shared" ca="1" si="5"/>
        <v>2024</v>
      </c>
      <c r="H29" s="4"/>
      <c r="K29" s="19"/>
      <c r="L29" s="19"/>
      <c r="M29" s="19"/>
      <c r="N29" s="19"/>
      <c r="O29" s="19"/>
      <c r="P29" s="19"/>
      <c r="Q29" s="19"/>
      <c r="R29" s="19"/>
    </row>
    <row r="30" spans="1:18" x14ac:dyDescent="0.2">
      <c r="A30" s="3"/>
      <c r="B30">
        <f t="shared" ca="1" si="0"/>
        <v>4</v>
      </c>
      <c r="C30" t="str">
        <f t="shared" ca="1" si="1"/>
        <v>Detective</v>
      </c>
      <c r="D30" t="str">
        <f t="shared" ca="1" si="2"/>
        <v>Africa</v>
      </c>
      <c r="E30">
        <f t="shared" ca="1" si="3"/>
        <v>2</v>
      </c>
      <c r="F30" t="str">
        <f t="shared" ca="1" si="4"/>
        <v>no</v>
      </c>
      <c r="G30">
        <f t="shared" ca="1" si="5"/>
        <v>2016</v>
      </c>
      <c r="H30" s="4"/>
      <c r="K30" s="19"/>
      <c r="L30" s="19"/>
      <c r="M30" s="19"/>
      <c r="N30" s="19"/>
      <c r="O30" s="19"/>
      <c r="P30" s="19"/>
      <c r="Q30" s="19"/>
      <c r="R30" s="19"/>
    </row>
    <row r="31" spans="1:18" x14ac:dyDescent="0.2">
      <c r="A31" s="3"/>
      <c r="B31">
        <f t="shared" ca="1" si="0"/>
        <v>2</v>
      </c>
      <c r="C31" t="str">
        <f t="shared" ca="1" si="1"/>
        <v>Fiction</v>
      </c>
      <c r="D31" t="str">
        <f t="shared" ca="1" si="2"/>
        <v>Europe</v>
      </c>
      <c r="E31">
        <f t="shared" ca="1" si="3"/>
        <v>2</v>
      </c>
      <c r="F31" t="str">
        <f t="shared" ca="1" si="4"/>
        <v>no</v>
      </c>
      <c r="G31">
        <f t="shared" ca="1" si="5"/>
        <v>2010</v>
      </c>
      <c r="H31" s="4"/>
      <c r="K31" s="19"/>
      <c r="L31" s="19"/>
      <c r="M31" s="19"/>
      <c r="N31" s="19"/>
      <c r="O31" s="19"/>
      <c r="P31" s="19"/>
      <c r="Q31" s="19"/>
      <c r="R31" s="19"/>
    </row>
    <row r="32" spans="1:18" x14ac:dyDescent="0.2">
      <c r="A32" s="3"/>
      <c r="B32">
        <f t="shared" ca="1" si="0"/>
        <v>5</v>
      </c>
      <c r="C32" t="str">
        <f t="shared" ca="1" si="1"/>
        <v>Thriller</v>
      </c>
      <c r="D32" t="str">
        <f t="shared" ca="1" si="2"/>
        <v>Australia</v>
      </c>
      <c r="E32">
        <f t="shared" ca="1" si="3"/>
        <v>2</v>
      </c>
      <c r="F32" t="str">
        <f t="shared" ca="1" si="4"/>
        <v>no</v>
      </c>
      <c r="G32">
        <f t="shared" ca="1" si="5"/>
        <v>2013</v>
      </c>
      <c r="H32" s="4"/>
      <c r="K32" s="19"/>
      <c r="L32" s="19"/>
      <c r="M32" s="19"/>
      <c r="N32" s="19"/>
      <c r="O32" s="19"/>
      <c r="P32" s="19"/>
      <c r="Q32" s="19"/>
      <c r="R32" s="19"/>
    </row>
    <row r="33" spans="1:18" x14ac:dyDescent="0.2">
      <c r="A33" s="3"/>
      <c r="B33">
        <f t="shared" ca="1" si="0"/>
        <v>2</v>
      </c>
      <c r="C33" t="str">
        <f t="shared" ca="1" si="1"/>
        <v>Fiction</v>
      </c>
      <c r="D33" t="str">
        <f t="shared" ca="1" si="2"/>
        <v>Europe</v>
      </c>
      <c r="E33">
        <f t="shared" ca="1" si="3"/>
        <v>1</v>
      </c>
      <c r="F33" t="str">
        <f t="shared" ca="1" si="4"/>
        <v>yes</v>
      </c>
      <c r="G33">
        <f t="shared" ca="1" si="5"/>
        <v>2016</v>
      </c>
      <c r="H33" s="4"/>
      <c r="K33" s="19"/>
      <c r="L33" s="19"/>
      <c r="M33" s="19"/>
      <c r="N33" s="19"/>
      <c r="O33" s="19"/>
      <c r="P33" s="19"/>
      <c r="Q33" s="19"/>
      <c r="R33" s="19"/>
    </row>
    <row r="34" spans="1:18" x14ac:dyDescent="0.2">
      <c r="A34" s="3"/>
      <c r="B34">
        <f t="shared" ca="1" si="0"/>
        <v>4</v>
      </c>
      <c r="C34" t="str">
        <f t="shared" ca="1" si="1"/>
        <v>Detective</v>
      </c>
      <c r="D34" t="str">
        <f t="shared" ca="1" si="2"/>
        <v>Africa</v>
      </c>
      <c r="E34">
        <f t="shared" ca="1" si="3"/>
        <v>2</v>
      </c>
      <c r="F34" t="str">
        <f t="shared" ca="1" si="4"/>
        <v>no</v>
      </c>
      <c r="G34">
        <f t="shared" ca="1" si="5"/>
        <v>2023</v>
      </c>
      <c r="H34" s="4"/>
      <c r="K34" s="19"/>
      <c r="L34" s="19"/>
      <c r="M34" s="19"/>
      <c r="N34" s="19"/>
      <c r="O34" s="19"/>
      <c r="P34" s="19"/>
      <c r="Q34" s="19"/>
      <c r="R34" s="19"/>
    </row>
    <row r="35" spans="1:18" x14ac:dyDescent="0.2">
      <c r="A35" s="3"/>
      <c r="H35" s="4"/>
      <c r="K35" s="19"/>
      <c r="L35" s="19"/>
      <c r="M35" s="19"/>
      <c r="N35" s="19"/>
      <c r="O35" s="19"/>
      <c r="P35" s="19"/>
      <c r="Q35" s="19"/>
      <c r="R35" s="19"/>
    </row>
    <row r="36" spans="1:18" ht="17" thickBot="1" x14ac:dyDescent="0.25">
      <c r="A36" s="5"/>
      <c r="B36" s="11"/>
      <c r="C36" s="11"/>
      <c r="D36" s="11"/>
      <c r="E36" s="11"/>
      <c r="F36" s="11"/>
      <c r="G36" s="11"/>
      <c r="H36" s="6"/>
      <c r="K36" s="19"/>
      <c r="L36" s="19"/>
      <c r="M36" s="19"/>
      <c r="N36" s="19"/>
      <c r="O36" s="19"/>
      <c r="P36" s="19"/>
      <c r="Q36" s="19"/>
      <c r="R36" s="19"/>
    </row>
    <row r="37" spans="1:18" x14ac:dyDescent="0.2">
      <c r="K37" s="19"/>
      <c r="L37" s="19"/>
      <c r="M37" s="19"/>
      <c r="N37" s="19"/>
      <c r="O37" s="19"/>
      <c r="P37" s="19"/>
      <c r="Q37" s="19"/>
      <c r="R37" s="19"/>
    </row>
    <row r="38" spans="1:18" x14ac:dyDescent="0.2">
      <c r="K38" s="19"/>
      <c r="L38" s="19"/>
      <c r="M38" s="19"/>
      <c r="N38" s="19"/>
      <c r="O38" s="19"/>
      <c r="P38" s="19"/>
      <c r="Q38" s="19"/>
      <c r="R38" s="19"/>
    </row>
    <row r="39" spans="1:18" x14ac:dyDescent="0.2">
      <c r="K39" s="19"/>
      <c r="L39" s="19"/>
      <c r="M39" s="19"/>
      <c r="N39" s="19"/>
      <c r="O39" s="19"/>
      <c r="P39" s="19"/>
      <c r="Q39" s="19"/>
      <c r="R39" s="19"/>
    </row>
    <row r="40" spans="1:18" x14ac:dyDescent="0.2">
      <c r="K40" s="19"/>
      <c r="L40" s="19"/>
      <c r="M40" s="19"/>
      <c r="N40" s="19"/>
      <c r="O40" s="19"/>
      <c r="P40" s="19"/>
      <c r="Q40" s="19"/>
      <c r="R40" s="19"/>
    </row>
    <row r="41" spans="1:18" x14ac:dyDescent="0.2">
      <c r="K41" s="19"/>
      <c r="L41" s="19"/>
      <c r="M41" s="19"/>
      <c r="N41" s="19"/>
      <c r="O41" s="19"/>
      <c r="P41" s="19"/>
      <c r="Q41" s="19"/>
      <c r="R41" s="19"/>
    </row>
    <row r="42" spans="1:18" x14ac:dyDescent="0.2">
      <c r="K42" s="19"/>
      <c r="L42" s="19"/>
      <c r="M42" s="19"/>
      <c r="N42" s="19"/>
      <c r="O42" s="19"/>
      <c r="P42" s="19"/>
      <c r="Q42" s="19"/>
      <c r="R42" s="19"/>
    </row>
    <row r="43" spans="1:18" x14ac:dyDescent="0.2">
      <c r="K43" s="19"/>
      <c r="L43" s="19"/>
      <c r="M43" s="19"/>
      <c r="N43" s="19"/>
      <c r="O43" s="19"/>
      <c r="P43" s="19"/>
      <c r="Q43" s="19"/>
      <c r="R43" s="19"/>
    </row>
    <row r="44" spans="1:18" x14ac:dyDescent="0.2">
      <c r="K44" s="19"/>
      <c r="L44" s="19"/>
      <c r="M44" s="19"/>
      <c r="N44" s="19"/>
      <c r="O44" s="19"/>
      <c r="P44" s="19"/>
      <c r="Q44" s="19"/>
      <c r="R44" s="19"/>
    </row>
    <row r="45" spans="1:18" x14ac:dyDescent="0.2">
      <c r="K45" s="19"/>
      <c r="L45" s="19"/>
      <c r="M45" s="19"/>
      <c r="N45" s="19"/>
      <c r="O45" s="19"/>
      <c r="P45" s="19"/>
      <c r="Q45" s="19"/>
      <c r="R45" s="19"/>
    </row>
  </sheetData>
  <mergeCells count="4">
    <mergeCell ref="L1:M1"/>
    <mergeCell ref="A1:B1"/>
    <mergeCell ref="C2:G2"/>
    <mergeCell ref="M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21DF-C461-4442-AEA3-54F748740575}">
  <dimension ref="A1:L18"/>
  <sheetViews>
    <sheetView workbookViewId="0">
      <selection activeCell="J3" sqref="J3"/>
    </sheetView>
  </sheetViews>
  <sheetFormatPr baseColWidth="10" defaultRowHeight="16" x14ac:dyDescent="0.2"/>
  <cols>
    <col min="1" max="1" width="24.6640625" bestFit="1" customWidth="1"/>
    <col min="4" max="4" width="29" bestFit="1" customWidth="1"/>
    <col min="7" max="7" width="17.6640625" bestFit="1" customWidth="1"/>
    <col min="10" max="10" width="30.5" bestFit="1" customWidth="1"/>
  </cols>
  <sheetData>
    <row r="1" spans="1:12" x14ac:dyDescent="0.2">
      <c r="A1" s="1" t="s">
        <v>17</v>
      </c>
      <c r="B1" s="2"/>
      <c r="D1" s="1" t="s">
        <v>18</v>
      </c>
      <c r="E1" s="2"/>
      <c r="G1" s="1" t="s">
        <v>19</v>
      </c>
      <c r="H1" s="2"/>
      <c r="J1" s="7" t="s">
        <v>22</v>
      </c>
      <c r="K1" s="2"/>
    </row>
    <row r="2" spans="1:12" x14ac:dyDescent="0.2">
      <c r="A2" s="3" t="s">
        <v>5</v>
      </c>
      <c r="B2" s="4">
        <f ca="1">COUNTIF(data!C4:C34,"action")</f>
        <v>6</v>
      </c>
      <c r="D2" s="3" t="s">
        <v>11</v>
      </c>
      <c r="E2" s="4">
        <f ca="1">COUNTIF(data!D4:D34,analysis!D2)</f>
        <v>6</v>
      </c>
      <c r="G2" s="3" t="s">
        <v>20</v>
      </c>
      <c r="H2" s="4">
        <f ca="1">COUNTIF(data!F4:F34,analysis!G2)</f>
        <v>11</v>
      </c>
      <c r="J2" s="3" t="s">
        <v>23</v>
      </c>
      <c r="K2" s="4">
        <f ca="1">COUNTIFS(data!G4:G34, "&gt;=2000",data!G4:G34, "&lt;=2006")</f>
        <v>7</v>
      </c>
    </row>
    <row r="3" spans="1:12" ht="17" thickBot="1" x14ac:dyDescent="0.25">
      <c r="A3" s="3" t="s">
        <v>6</v>
      </c>
      <c r="B3" s="4">
        <f ca="1">COUNTIF(data!C4:C34,analysis!A3)</f>
        <v>7</v>
      </c>
      <c r="D3" s="3" t="s">
        <v>12</v>
      </c>
      <c r="E3" s="4">
        <f ca="1">COUNTIF(data!D4:D34,analysis!D3)</f>
        <v>7</v>
      </c>
      <c r="G3" s="5" t="s">
        <v>21</v>
      </c>
      <c r="H3" s="6">
        <f ca="1">COUNTIF(data!F4:F34,analysis!G3)</f>
        <v>20</v>
      </c>
      <c r="J3" s="3" t="s">
        <v>24</v>
      </c>
      <c r="K3" s="4">
        <f ca="1">COUNTIFS(data!G4:G34, "&gt;=2007",data!G4:G34, "&lt;=2012")</f>
        <v>7</v>
      </c>
    </row>
    <row r="4" spans="1:12" x14ac:dyDescent="0.2">
      <c r="A4" s="3" t="s">
        <v>7</v>
      </c>
      <c r="B4" s="4">
        <f ca="1">COUNTIF(data!C4:C34,analysis!A4)</f>
        <v>3</v>
      </c>
      <c r="D4" s="3" t="s">
        <v>13</v>
      </c>
      <c r="E4" s="4">
        <f ca="1">COUNTIF(data!D4:D34,analysis!D4)</f>
        <v>3</v>
      </c>
      <c r="J4" s="3" t="s">
        <v>25</v>
      </c>
      <c r="K4" s="4">
        <f ca="1">COUNTIFS(data!G4:G34, "&gt;=2013",data!G4:G34, "&lt;=2018")</f>
        <v>7</v>
      </c>
    </row>
    <row r="5" spans="1:12" ht="17" thickBot="1" x14ac:dyDescent="0.25">
      <c r="A5" s="3" t="s">
        <v>8</v>
      </c>
      <c r="B5" s="4">
        <f ca="1">COUNTIF(data!C4:C34,analysis!A5)</f>
        <v>6</v>
      </c>
      <c r="D5" s="3" t="s">
        <v>14</v>
      </c>
      <c r="E5" s="4">
        <f ca="1">COUNTIF(data!D4:D34,analysis!D5)</f>
        <v>6</v>
      </c>
      <c r="J5" s="5" t="s">
        <v>26</v>
      </c>
      <c r="K5" s="6">
        <f ca="1">COUNTIFS(data!G4:G34, "&gt;=2019",data!G4:G34, "&lt;=2024")</f>
        <v>10</v>
      </c>
    </row>
    <row r="6" spans="1:12" ht="17" thickBot="1" x14ac:dyDescent="0.25">
      <c r="A6" s="5" t="s">
        <v>9</v>
      </c>
      <c r="B6" s="6">
        <f ca="1">COUNTIF(data!C4:C34,analysis!A6)</f>
        <v>9</v>
      </c>
      <c r="D6" s="5" t="s">
        <v>16</v>
      </c>
      <c r="E6" s="6">
        <f ca="1">COUNTIF(data!D4:D34,analysis!D6)</f>
        <v>9</v>
      </c>
    </row>
    <row r="9" spans="1:12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A64E-F2BD-5647-A206-AA6877F4489A}">
  <dimension ref="A1:G12"/>
  <sheetViews>
    <sheetView tabSelected="1" workbookViewId="0">
      <selection activeCell="E11" sqref="E11:E12"/>
    </sheetView>
  </sheetViews>
  <sheetFormatPr baseColWidth="10" defaultRowHeight="16" x14ac:dyDescent="0.2"/>
  <cols>
    <col min="1" max="1" width="16.5" bestFit="1" customWidth="1"/>
    <col min="3" max="3" width="19.83203125" bestFit="1" customWidth="1"/>
    <col min="4" max="4" width="12" bestFit="1" customWidth="1"/>
    <col min="5" max="5" width="12.5" bestFit="1" customWidth="1"/>
    <col min="7" max="7" width="14.83203125" bestFit="1" customWidth="1"/>
    <col min="9" max="9" width="16.5" bestFit="1" customWidth="1"/>
    <col min="11" max="11" width="14.1640625" bestFit="1" customWidth="1"/>
    <col min="13" max="13" width="12.5" bestFit="1" customWidth="1"/>
    <col min="15" max="15" width="14.83203125" bestFit="1" customWidth="1"/>
  </cols>
  <sheetData>
    <row r="1" spans="1:7" ht="17" thickBot="1" x14ac:dyDescent="0.25">
      <c r="A1" s="8" t="s">
        <v>27</v>
      </c>
      <c r="C1" s="8" t="s">
        <v>29</v>
      </c>
      <c r="E1" s="8" t="s">
        <v>31</v>
      </c>
      <c r="G1" s="9" t="s">
        <v>37</v>
      </c>
    </row>
    <row r="2" spans="1:7" ht="17" thickBot="1" x14ac:dyDescent="0.25">
      <c r="A2" s="8">
        <f ca="1">MAX(analysis!B2:B6)</f>
        <v>9</v>
      </c>
      <c r="C2" s="8">
        <f ca="1">MAX(analysis!E2:E6)</f>
        <v>9</v>
      </c>
      <c r="E2" s="8">
        <f ca="1">MAX(analysis!H2:H3)</f>
        <v>20</v>
      </c>
      <c r="G2" s="22">
        <f ca="1">MAX(analysis!K2:K5)</f>
        <v>10</v>
      </c>
    </row>
    <row r="3" spans="1:7" ht="17" thickBot="1" x14ac:dyDescent="0.25">
      <c r="A3" s="8" t="s">
        <v>28</v>
      </c>
      <c r="C3" s="8" t="s">
        <v>30</v>
      </c>
      <c r="E3" s="8" t="s">
        <v>32</v>
      </c>
      <c r="G3" s="9" t="s">
        <v>38</v>
      </c>
    </row>
    <row r="4" spans="1:7" ht="17" thickBot="1" x14ac:dyDescent="0.25">
      <c r="A4" s="8" t="str">
        <f ca="1">_xlfn.XLOOKUP(A2,analysis!$B$2:$B$6,analysis!$A$2:$A$6)</f>
        <v>Thriller</v>
      </c>
      <c r="C4" s="8" t="str" cm="1">
        <f t="array" aca="1" ref="C4" ca="1">_xlfn.XLOOKUP(C2,analysis!$E$2:$E$6,analysis!D2:$D$6)</f>
        <v>Australia</v>
      </c>
      <c r="E4" s="8" t="str" cm="1">
        <f t="array" aca="1" ref="E4" ca="1">_xlfn.XLOOKUP(E2,analysis!H2:$H$3,analysis!$G$2:$G$3)</f>
        <v>no</v>
      </c>
      <c r="G4" s="9" t="str">
        <f ca="1">_xlfn.XLOOKUP(G2,analysis!$K$2:$K$5,analysis!$J$2:$J$5)</f>
        <v>2019-2024</v>
      </c>
    </row>
    <row r="9" spans="1:7" ht="17" thickBot="1" x14ac:dyDescent="0.25"/>
    <row r="10" spans="1:7" ht="17" thickBot="1" x14ac:dyDescent="0.25">
      <c r="B10" s="9" t="s">
        <v>15</v>
      </c>
      <c r="C10" s="9" t="s">
        <v>33</v>
      </c>
      <c r="D10" s="9" t="s">
        <v>34</v>
      </c>
      <c r="E10" s="9" t="s">
        <v>35</v>
      </c>
    </row>
    <row r="11" spans="1:7" x14ac:dyDescent="0.2">
      <c r="A11" s="17" t="s">
        <v>36</v>
      </c>
      <c r="B11" s="17" t="str">
        <f ca="1">A4</f>
        <v>Thriller</v>
      </c>
      <c r="C11" s="17" t="str">
        <f ca="1">C4</f>
        <v>Australia</v>
      </c>
      <c r="D11" s="17" t="str">
        <f ca="1">E4</f>
        <v>no</v>
      </c>
      <c r="E11" s="17" t="str">
        <f ca="1">G4</f>
        <v>2019-2024</v>
      </c>
    </row>
    <row r="12" spans="1:7" ht="17" thickBot="1" x14ac:dyDescent="0.25">
      <c r="A12" s="18"/>
      <c r="B12" s="18"/>
      <c r="C12" s="18"/>
      <c r="D12" s="18"/>
      <c r="E12" s="18"/>
    </row>
  </sheetData>
  <mergeCells count="5">
    <mergeCell ref="A11:A12"/>
    <mergeCell ref="B11:B12"/>
    <mergeCell ref="C11:C12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Tsipuria</dc:creator>
  <cp:lastModifiedBy>Giorgi Tsipuria</cp:lastModifiedBy>
  <dcterms:created xsi:type="dcterms:W3CDTF">2024-07-02T11:35:31Z</dcterms:created>
  <dcterms:modified xsi:type="dcterms:W3CDTF">2024-07-03T13:27:14Z</dcterms:modified>
</cp:coreProperties>
</file>